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4" sheetId="1" r:id="rId1"/>
    <sheet name="5" sheetId="2" r:id="rId2"/>
    <sheet name="6" sheetId="3" r:id="rId3"/>
    <sheet name="7-1" sheetId="4" r:id="rId4"/>
    <sheet name="7-2" sheetId="5" r:id="rId5"/>
    <sheet name="８" sheetId="6"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4-4" sheetId="17" r:id="rId17"/>
    <sheet name="15" sheetId="18" r:id="rId18"/>
    <sheet name="16" sheetId="19" r:id="rId19"/>
    <sheet name="17" sheetId="20" r:id="rId20"/>
  </sheets>
  <externalReferences>
    <externalReference r:id="rId21"/>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1" i="6" l="1"/>
  <c r="C5" i="6"/>
  <c r="D5" i="6"/>
  <c r="E5" i="6"/>
  <c r="F5" i="6"/>
  <c r="G5" i="6"/>
  <c r="H5" i="6"/>
  <c r="I5" i="6"/>
  <c r="J5" i="6"/>
  <c r="K5" i="6"/>
  <c r="L5" i="6"/>
  <c r="M5" i="6"/>
  <c r="N5" i="6"/>
  <c r="O5" i="6"/>
  <c r="P5" i="6"/>
  <c r="Q5" i="6"/>
  <c r="R5" i="6"/>
  <c r="S5" i="6"/>
  <c r="T5" i="6"/>
  <c r="U5" i="6"/>
  <c r="V5" i="6"/>
  <c r="W5" i="6"/>
  <c r="X5" i="6"/>
  <c r="Y5" i="6"/>
  <c r="Z5" i="6"/>
  <c r="AA5" i="6"/>
  <c r="AB5" i="6"/>
  <c r="AC5" i="6"/>
  <c r="AD5" i="6"/>
  <c r="AE5" i="6"/>
  <c r="AF5" i="6"/>
  <c r="C6" i="6"/>
  <c r="D6" i="6" s="1"/>
  <c r="E6" i="6"/>
  <c r="F6" i="6"/>
  <c r="G6" i="6"/>
  <c r="H6" i="6"/>
  <c r="I6" i="6"/>
  <c r="J6" i="6"/>
  <c r="K6" i="6"/>
  <c r="L6" i="6"/>
  <c r="M6" i="6"/>
  <c r="N6" i="6"/>
  <c r="O6" i="6"/>
  <c r="P6" i="6"/>
  <c r="Q6" i="6"/>
  <c r="R6" i="6"/>
  <c r="S6" i="6"/>
  <c r="T6" i="6"/>
  <c r="U6" i="6"/>
  <c r="V6" i="6"/>
  <c r="W6" i="6"/>
  <c r="X6" i="6"/>
  <c r="Y6" i="6"/>
  <c r="Z6" i="6"/>
  <c r="AA6" i="6"/>
  <c r="AB6" i="6"/>
  <c r="AC6" i="6"/>
  <c r="AD6" i="6"/>
  <c r="AE6" i="6"/>
  <c r="AF6" i="6"/>
  <c r="C7" i="6"/>
  <c r="D7" i="6"/>
  <c r="E7" i="6"/>
  <c r="F7" i="6"/>
  <c r="G7" i="6"/>
  <c r="H7" i="6"/>
  <c r="I7" i="6"/>
  <c r="J7" i="6"/>
  <c r="K7" i="6"/>
  <c r="L7" i="6"/>
  <c r="M7" i="6"/>
  <c r="N7" i="6"/>
  <c r="O7" i="6"/>
  <c r="P7" i="6"/>
  <c r="Q7" i="6"/>
  <c r="R7" i="6"/>
  <c r="S7" i="6"/>
  <c r="T7" i="6"/>
  <c r="U7" i="6"/>
  <c r="V7" i="6"/>
  <c r="W7" i="6"/>
  <c r="X7" i="6"/>
  <c r="Y7" i="6"/>
  <c r="Z7" i="6"/>
  <c r="AA7" i="6"/>
  <c r="AB7" i="6"/>
  <c r="AC7" i="6"/>
  <c r="AD7" i="6"/>
  <c r="AE7" i="6"/>
  <c r="AF7" i="6"/>
  <c r="C8" i="6"/>
  <c r="D8" i="6" s="1"/>
  <c r="E8" i="6"/>
  <c r="F8" i="6"/>
  <c r="G8" i="6"/>
  <c r="H8" i="6"/>
  <c r="I8" i="6"/>
  <c r="J8" i="6"/>
  <c r="K8" i="6"/>
  <c r="L8" i="6"/>
  <c r="M8" i="6"/>
  <c r="N8" i="6"/>
  <c r="O8" i="6"/>
  <c r="P8" i="6"/>
  <c r="Q8" i="6"/>
  <c r="R8" i="6"/>
  <c r="S8" i="6"/>
  <c r="T8" i="6"/>
  <c r="U8" i="6"/>
  <c r="V8" i="6"/>
  <c r="W8" i="6"/>
  <c r="X8" i="6"/>
  <c r="Y8" i="6"/>
  <c r="Z8" i="6"/>
  <c r="AA8" i="6"/>
  <c r="AB8" i="6"/>
  <c r="AC8" i="6"/>
  <c r="AD8" i="6"/>
  <c r="AE8" i="6"/>
  <c r="AF8" i="6"/>
  <c r="C9" i="6"/>
  <c r="D9" i="6"/>
  <c r="E9" i="6"/>
  <c r="F9" i="6"/>
  <c r="G9" i="6"/>
  <c r="H9" i="6"/>
  <c r="I9" i="6"/>
  <c r="J9" i="6"/>
  <c r="K9" i="6"/>
  <c r="L9" i="6"/>
  <c r="M9" i="6"/>
  <c r="N9" i="6"/>
  <c r="O9" i="6"/>
  <c r="P9" i="6"/>
  <c r="Q9" i="6"/>
  <c r="R9" i="6"/>
  <c r="S9" i="6"/>
  <c r="T9" i="6"/>
  <c r="U9" i="6"/>
  <c r="V9" i="6"/>
  <c r="W9" i="6"/>
  <c r="X9" i="6"/>
  <c r="Y9" i="6"/>
  <c r="Z9" i="6"/>
  <c r="AA9" i="6"/>
  <c r="AB9" i="6"/>
  <c r="AC9" i="6"/>
  <c r="AD9" i="6"/>
  <c r="AE9" i="6"/>
  <c r="AF9" i="6"/>
  <c r="C10" i="6"/>
  <c r="D10" i="6" s="1"/>
  <c r="E10" i="6"/>
  <c r="F10" i="6"/>
  <c r="G10" i="6"/>
  <c r="H10" i="6"/>
  <c r="I10" i="6"/>
  <c r="J10" i="6"/>
  <c r="K10" i="6"/>
  <c r="L10" i="6"/>
  <c r="M10" i="6"/>
  <c r="N10" i="6"/>
  <c r="O10" i="6"/>
  <c r="P10" i="6"/>
  <c r="Q10" i="6"/>
  <c r="R10" i="6"/>
  <c r="S10" i="6"/>
  <c r="T10" i="6"/>
  <c r="U10" i="6"/>
  <c r="V10" i="6"/>
  <c r="W10" i="6"/>
  <c r="X10" i="6"/>
  <c r="Y10" i="6"/>
  <c r="Z10" i="6"/>
  <c r="AA10" i="6"/>
  <c r="AB10" i="6"/>
  <c r="AC10" i="6"/>
  <c r="AD10" i="6"/>
  <c r="AE10" i="6"/>
  <c r="AF10" i="6"/>
  <c r="C11" i="6"/>
  <c r="D11" i="6"/>
  <c r="E11" i="6"/>
  <c r="F11" i="6"/>
  <c r="G11" i="6"/>
  <c r="H11" i="6"/>
  <c r="I11" i="6"/>
  <c r="J11" i="6"/>
  <c r="K11" i="6"/>
  <c r="L11" i="6"/>
  <c r="M11" i="6"/>
  <c r="N11" i="6"/>
  <c r="O11" i="6"/>
  <c r="P11" i="6"/>
  <c r="Q11" i="6"/>
  <c r="R11" i="6"/>
  <c r="S11" i="6"/>
  <c r="T11" i="6"/>
  <c r="U11" i="6"/>
  <c r="V11" i="6"/>
  <c r="W11" i="6"/>
  <c r="X11" i="6"/>
  <c r="Y11" i="6"/>
  <c r="Z11" i="6"/>
  <c r="AA11" i="6"/>
  <c r="AB11" i="6"/>
  <c r="AC11" i="6"/>
  <c r="AD11" i="6"/>
  <c r="AE11" i="6"/>
  <c r="AF11" i="6"/>
  <c r="C12" i="6"/>
  <c r="D12" i="6" s="1"/>
  <c r="E12" i="6"/>
  <c r="F12" i="6"/>
  <c r="G12" i="6"/>
  <c r="H12" i="6"/>
  <c r="I12" i="6"/>
  <c r="J12" i="6"/>
  <c r="K12" i="6"/>
  <c r="L12" i="6"/>
  <c r="M12" i="6"/>
  <c r="N12" i="6"/>
  <c r="O12" i="6"/>
  <c r="P12" i="6"/>
  <c r="Q12" i="6"/>
  <c r="R12" i="6"/>
  <c r="S12" i="6"/>
  <c r="T12" i="6"/>
  <c r="U12" i="6"/>
  <c r="V12" i="6"/>
  <c r="W12" i="6"/>
  <c r="X12" i="6"/>
  <c r="Y12" i="6"/>
  <c r="Z12" i="6"/>
  <c r="AA12" i="6"/>
  <c r="AB12" i="6"/>
  <c r="AC12" i="6"/>
  <c r="AD12" i="6"/>
  <c r="AE12" i="6"/>
  <c r="AF12" i="6"/>
  <c r="C13" i="6"/>
  <c r="D13" i="6"/>
  <c r="E13" i="6"/>
  <c r="F13" i="6"/>
  <c r="G13" i="6"/>
  <c r="H13" i="6"/>
  <c r="I13" i="6"/>
  <c r="J13" i="6"/>
  <c r="K13" i="6"/>
  <c r="L13" i="6"/>
  <c r="M13" i="6"/>
  <c r="N13" i="6"/>
  <c r="O13" i="6"/>
  <c r="P13" i="6"/>
  <c r="Q13" i="6"/>
  <c r="R13" i="6"/>
  <c r="S13" i="6"/>
  <c r="T13" i="6"/>
  <c r="U13" i="6"/>
  <c r="V13" i="6"/>
  <c r="W13" i="6"/>
  <c r="X13" i="6"/>
  <c r="Y13" i="6"/>
  <c r="Z13" i="6"/>
  <c r="AA13" i="6"/>
  <c r="AB13" i="6"/>
  <c r="AC13" i="6"/>
  <c r="AD13" i="6"/>
  <c r="AE13" i="6"/>
  <c r="AF13" i="6"/>
  <c r="C14" i="6"/>
  <c r="D14" i="6" s="1"/>
  <c r="E14" i="6"/>
  <c r="F14" i="6"/>
  <c r="G14" i="6"/>
  <c r="H14" i="6"/>
  <c r="I14" i="6"/>
  <c r="J14" i="6"/>
  <c r="K14" i="6"/>
  <c r="L14" i="6"/>
  <c r="M14" i="6"/>
  <c r="N14" i="6"/>
  <c r="O14" i="6"/>
  <c r="P14" i="6"/>
  <c r="Q14" i="6"/>
  <c r="R14" i="6"/>
  <c r="S14" i="6"/>
  <c r="T14" i="6"/>
  <c r="U14" i="6"/>
  <c r="V14" i="6"/>
  <c r="W14" i="6"/>
  <c r="X14" i="6"/>
  <c r="Y14" i="6"/>
  <c r="Z14" i="6"/>
  <c r="AA14" i="6"/>
  <c r="AB14" i="6"/>
  <c r="AC14" i="6"/>
  <c r="AD14" i="6"/>
  <c r="AE14" i="6"/>
  <c r="AF14" i="6"/>
  <c r="C15" i="6"/>
  <c r="D15" i="6"/>
  <c r="E15" i="6"/>
  <c r="F15" i="6"/>
  <c r="G15" i="6"/>
  <c r="H15" i="6"/>
  <c r="I15" i="6"/>
  <c r="J15" i="6"/>
  <c r="K15" i="6"/>
  <c r="L15" i="6"/>
  <c r="M15" i="6"/>
  <c r="N15" i="6"/>
  <c r="O15" i="6"/>
  <c r="P15" i="6"/>
  <c r="Q15" i="6"/>
  <c r="R15" i="6"/>
  <c r="S15" i="6"/>
  <c r="T15" i="6"/>
  <c r="U15" i="6"/>
  <c r="V15" i="6"/>
  <c r="W15" i="6"/>
  <c r="X15" i="6"/>
  <c r="Y15" i="6"/>
  <c r="Z15" i="6"/>
  <c r="AA15" i="6"/>
  <c r="AB15" i="6"/>
  <c r="AC15" i="6"/>
  <c r="AD15" i="6"/>
  <c r="AE15" i="6"/>
  <c r="AF15" i="6"/>
  <c r="C16" i="6"/>
  <c r="D16" i="6" s="1"/>
  <c r="E16" i="6"/>
  <c r="F16" i="6"/>
  <c r="G16" i="6"/>
  <c r="H16" i="6"/>
  <c r="I16" i="6"/>
  <c r="J16" i="6"/>
  <c r="K16" i="6"/>
  <c r="L16" i="6"/>
  <c r="M16" i="6"/>
  <c r="N16" i="6"/>
  <c r="O16" i="6"/>
  <c r="P16" i="6"/>
  <c r="Q16" i="6"/>
  <c r="R16" i="6"/>
  <c r="S16" i="6"/>
  <c r="T16" i="6"/>
  <c r="U16" i="6"/>
  <c r="V16" i="6"/>
  <c r="W16" i="6"/>
  <c r="X16" i="6"/>
  <c r="Y16" i="6"/>
  <c r="Z16" i="6"/>
  <c r="AA16" i="6"/>
  <c r="AB16" i="6"/>
  <c r="AC16" i="6"/>
  <c r="AD16" i="6"/>
  <c r="AE16" i="6"/>
  <c r="AF16" i="6"/>
  <c r="C17" i="6"/>
  <c r="D17" i="6"/>
  <c r="E17" i="6"/>
  <c r="F17" i="6"/>
  <c r="G17" i="6"/>
  <c r="H17" i="6"/>
  <c r="I17" i="6"/>
  <c r="J17" i="6"/>
  <c r="K17" i="6"/>
  <c r="L17" i="6"/>
  <c r="M17" i="6"/>
  <c r="N17" i="6"/>
  <c r="O17" i="6"/>
  <c r="P17" i="6"/>
  <c r="Q17" i="6"/>
  <c r="R17" i="6"/>
  <c r="S17" i="6"/>
  <c r="T17" i="6"/>
  <c r="U17" i="6"/>
  <c r="V17" i="6"/>
  <c r="W17" i="6"/>
  <c r="X17" i="6"/>
  <c r="Y17" i="6"/>
  <c r="Z17" i="6"/>
  <c r="AA17" i="6"/>
  <c r="AB17" i="6"/>
  <c r="AC17" i="6"/>
  <c r="AD17" i="6"/>
  <c r="AE17" i="6"/>
  <c r="AF17" i="6"/>
  <c r="C18" i="6"/>
  <c r="D18" i="6" s="1"/>
  <c r="E18" i="6"/>
  <c r="F18" i="6"/>
  <c r="G18" i="6"/>
  <c r="H18" i="6"/>
  <c r="I18" i="6"/>
  <c r="J18" i="6"/>
  <c r="K18" i="6"/>
  <c r="L18" i="6"/>
  <c r="M18" i="6"/>
  <c r="N18" i="6"/>
  <c r="O18" i="6"/>
  <c r="P18" i="6"/>
  <c r="Q18" i="6"/>
  <c r="R18" i="6"/>
  <c r="S18" i="6"/>
  <c r="T18" i="6"/>
  <c r="U18" i="6"/>
  <c r="V18" i="6"/>
  <c r="W18" i="6"/>
  <c r="X18" i="6"/>
  <c r="Y18" i="6"/>
  <c r="Z18" i="6"/>
  <c r="AA18" i="6"/>
  <c r="AB18" i="6"/>
  <c r="AC18" i="6"/>
  <c r="AD18" i="6"/>
  <c r="AE18" i="6"/>
  <c r="AF18" i="6"/>
  <c r="C19" i="6"/>
  <c r="D19" i="6"/>
  <c r="E19" i="6"/>
  <c r="F19" i="6"/>
  <c r="G19" i="6"/>
  <c r="H19" i="6"/>
  <c r="I19" i="6"/>
  <c r="J19" i="6"/>
  <c r="K19" i="6"/>
  <c r="L19" i="6"/>
  <c r="M19" i="6"/>
  <c r="N19" i="6"/>
  <c r="O19" i="6"/>
  <c r="P19" i="6"/>
  <c r="Q19" i="6"/>
  <c r="R19" i="6"/>
  <c r="S19" i="6"/>
  <c r="T19" i="6"/>
  <c r="U19" i="6"/>
  <c r="V19" i="6"/>
  <c r="W19" i="6"/>
  <c r="X19" i="6"/>
  <c r="Y19" i="6"/>
  <c r="Z19" i="6"/>
  <c r="AA19" i="6"/>
  <c r="AB19" i="6"/>
  <c r="AC19" i="6"/>
  <c r="AD19" i="6"/>
  <c r="AE19" i="6"/>
  <c r="AF19" i="6"/>
  <c r="C20" i="6"/>
  <c r="D20" i="6" s="1"/>
  <c r="E20" i="6"/>
  <c r="F20" i="6"/>
  <c r="G20" i="6"/>
  <c r="H20" i="6"/>
  <c r="I20" i="6"/>
  <c r="J20" i="6"/>
  <c r="K20" i="6"/>
  <c r="L20" i="6"/>
  <c r="M20" i="6"/>
  <c r="N20" i="6"/>
  <c r="O20" i="6"/>
  <c r="P20" i="6"/>
  <c r="Q20" i="6"/>
  <c r="R20" i="6"/>
  <c r="S20" i="6"/>
  <c r="T20" i="6"/>
  <c r="U20" i="6"/>
  <c r="V20" i="6"/>
  <c r="W20" i="6"/>
  <c r="X20" i="6"/>
  <c r="Y20" i="6"/>
  <c r="Z20" i="6"/>
  <c r="AA20" i="6"/>
  <c r="AB20" i="6"/>
  <c r="AC20" i="6"/>
  <c r="AD20" i="6"/>
  <c r="AE20" i="6"/>
  <c r="AF20" i="6"/>
  <c r="C21" i="6"/>
  <c r="D21" i="6"/>
  <c r="E21" i="6"/>
  <c r="F21" i="6"/>
  <c r="G21" i="6"/>
  <c r="H21" i="6"/>
  <c r="I21" i="6"/>
  <c r="J21" i="6"/>
  <c r="K21" i="6"/>
  <c r="L21" i="6"/>
  <c r="M21" i="6"/>
  <c r="N21" i="6"/>
  <c r="O21" i="6"/>
  <c r="P21" i="6"/>
  <c r="Q21" i="6"/>
  <c r="R21" i="6"/>
  <c r="S21" i="6"/>
  <c r="T21" i="6"/>
  <c r="U21" i="6"/>
  <c r="V21" i="6"/>
  <c r="W21" i="6"/>
  <c r="X21" i="6"/>
  <c r="Y21" i="6"/>
  <c r="Z21" i="6"/>
  <c r="AA21" i="6"/>
  <c r="AB21" i="6"/>
  <c r="AC21" i="6"/>
  <c r="AD21" i="6"/>
  <c r="AE21" i="6"/>
  <c r="AF21" i="6"/>
  <c r="C22" i="6"/>
  <c r="D22" i="6" s="1"/>
  <c r="E22" i="6"/>
  <c r="F22" i="6"/>
  <c r="G22" i="6"/>
  <c r="H22" i="6"/>
  <c r="I22" i="6"/>
  <c r="J22" i="6"/>
  <c r="K22" i="6"/>
  <c r="L22" i="6"/>
  <c r="M22" i="6"/>
  <c r="N22" i="6"/>
  <c r="O22" i="6"/>
  <c r="P22" i="6"/>
  <c r="Q22" i="6"/>
  <c r="R22" i="6"/>
  <c r="S22" i="6"/>
  <c r="T22" i="6"/>
  <c r="U22" i="6"/>
  <c r="V22" i="6"/>
  <c r="W22" i="6"/>
  <c r="X22" i="6"/>
  <c r="Y22" i="6"/>
  <c r="Z22" i="6"/>
  <c r="AA22" i="6"/>
  <c r="AB22" i="6"/>
  <c r="AC22" i="6"/>
  <c r="AD22" i="6"/>
  <c r="AE22" i="6"/>
  <c r="AF22" i="6"/>
  <c r="C23" i="6"/>
  <c r="D23" i="6"/>
  <c r="E23" i="6"/>
  <c r="F23" i="6"/>
  <c r="G23" i="6"/>
  <c r="H23" i="6"/>
  <c r="I23" i="6"/>
  <c r="J23" i="6"/>
  <c r="K23" i="6"/>
  <c r="L23" i="6"/>
  <c r="M23" i="6"/>
  <c r="N23" i="6"/>
  <c r="O23" i="6"/>
  <c r="P23" i="6"/>
  <c r="Q23" i="6"/>
  <c r="R23" i="6"/>
  <c r="S23" i="6"/>
  <c r="T23" i="6"/>
  <c r="U23" i="6"/>
  <c r="V23" i="6"/>
  <c r="W23" i="6"/>
  <c r="X23" i="6"/>
  <c r="Y23" i="6"/>
  <c r="Z23" i="6"/>
  <c r="AA23" i="6"/>
  <c r="AB23" i="6"/>
  <c r="AC23" i="6"/>
  <c r="AD23" i="6"/>
  <c r="AE23" i="6"/>
  <c r="AF23" i="6"/>
  <c r="C24" i="6"/>
  <c r="D24" i="6" s="1"/>
  <c r="E24" i="6"/>
  <c r="F24" i="6"/>
  <c r="G24" i="6"/>
  <c r="H24" i="6"/>
  <c r="I24" i="6"/>
  <c r="J24" i="6"/>
  <c r="K24" i="6"/>
  <c r="L24" i="6"/>
  <c r="M24" i="6"/>
  <c r="N24" i="6"/>
  <c r="O24" i="6"/>
  <c r="P24" i="6"/>
  <c r="Q24" i="6"/>
  <c r="R24" i="6"/>
  <c r="S24" i="6"/>
  <c r="T24" i="6"/>
  <c r="U24" i="6"/>
  <c r="V24" i="6"/>
  <c r="W24" i="6"/>
  <c r="X24" i="6"/>
  <c r="Y24" i="6"/>
  <c r="Z24" i="6"/>
  <c r="AA24" i="6"/>
  <c r="AB24" i="6"/>
  <c r="AC24" i="6"/>
  <c r="AD24" i="6"/>
  <c r="AE24" i="6"/>
  <c r="AF24" i="6"/>
  <c r="C25" i="6"/>
  <c r="D25" i="6"/>
  <c r="E25" i="6"/>
  <c r="F25" i="6"/>
  <c r="G25" i="6"/>
  <c r="H25" i="6"/>
  <c r="I25" i="6"/>
  <c r="J25" i="6"/>
  <c r="K25" i="6"/>
  <c r="L25" i="6"/>
  <c r="M25" i="6"/>
  <c r="N25" i="6"/>
  <c r="O25" i="6"/>
  <c r="P25" i="6"/>
  <c r="Q25" i="6"/>
  <c r="R25" i="6"/>
  <c r="S25" i="6"/>
  <c r="T25" i="6"/>
  <c r="U25" i="6"/>
  <c r="V25" i="6"/>
  <c r="W25" i="6"/>
  <c r="X25" i="6"/>
  <c r="Y25" i="6"/>
  <c r="Z25" i="6"/>
  <c r="AA25" i="6"/>
  <c r="AB25" i="6"/>
  <c r="AC25" i="6"/>
  <c r="AD25" i="6"/>
  <c r="AE25" i="6"/>
  <c r="AF25" i="6"/>
  <c r="C26" i="6"/>
  <c r="D26" i="6" s="1"/>
  <c r="E26" i="6"/>
  <c r="F26" i="6"/>
  <c r="G26" i="6"/>
  <c r="H26" i="6"/>
  <c r="I26" i="6"/>
  <c r="J26" i="6"/>
  <c r="K26" i="6"/>
  <c r="L26" i="6"/>
  <c r="M26" i="6"/>
  <c r="N26" i="6"/>
  <c r="O26" i="6"/>
  <c r="P26" i="6"/>
  <c r="Q26" i="6"/>
  <c r="R26" i="6"/>
  <c r="S26" i="6"/>
  <c r="T26" i="6"/>
  <c r="U26" i="6"/>
  <c r="V26" i="6"/>
  <c r="W26" i="6"/>
  <c r="X26" i="6"/>
  <c r="Y26" i="6"/>
  <c r="Z26" i="6"/>
  <c r="AA26" i="6"/>
  <c r="AB26" i="6"/>
  <c r="AC26" i="6"/>
  <c r="AD26" i="6"/>
  <c r="AE26" i="6"/>
  <c r="AF26" i="6"/>
  <c r="C27" i="6"/>
  <c r="D27" i="6"/>
  <c r="E27" i="6"/>
  <c r="F27" i="6"/>
  <c r="G27" i="6"/>
  <c r="H27" i="6"/>
  <c r="I27" i="6"/>
  <c r="J27" i="6"/>
  <c r="K27" i="6"/>
  <c r="L27" i="6"/>
  <c r="M27" i="6"/>
  <c r="N27" i="6"/>
  <c r="O27" i="6"/>
  <c r="P27" i="6"/>
  <c r="Q27" i="6"/>
  <c r="R27" i="6"/>
  <c r="S27" i="6"/>
  <c r="T27" i="6"/>
  <c r="U27" i="6"/>
  <c r="V27" i="6"/>
  <c r="W27" i="6"/>
  <c r="X27" i="6"/>
  <c r="Y27" i="6"/>
  <c r="Z27" i="6"/>
  <c r="AA27" i="6"/>
  <c r="AB27" i="6"/>
  <c r="AC27" i="6"/>
  <c r="AD27" i="6"/>
  <c r="AE27" i="6"/>
  <c r="AF27" i="6"/>
  <c r="C28" i="6"/>
  <c r="D28" i="6" s="1"/>
  <c r="E28" i="6"/>
  <c r="F28" i="6"/>
  <c r="G28" i="6"/>
  <c r="H28" i="6"/>
  <c r="I28" i="6"/>
  <c r="J28" i="6"/>
  <c r="K28" i="6"/>
  <c r="L28" i="6"/>
  <c r="M28" i="6"/>
  <c r="N28" i="6"/>
  <c r="O28" i="6"/>
  <c r="P28" i="6"/>
  <c r="Q28" i="6"/>
  <c r="R28" i="6"/>
  <c r="S28" i="6"/>
  <c r="T28" i="6"/>
  <c r="U28" i="6"/>
  <c r="V28" i="6"/>
  <c r="W28" i="6"/>
  <c r="X28" i="6"/>
  <c r="Y28" i="6"/>
  <c r="Z28" i="6"/>
  <c r="AA28" i="6"/>
  <c r="AB28" i="6"/>
  <c r="AC28" i="6"/>
  <c r="AD28" i="6"/>
  <c r="AE28" i="6"/>
  <c r="AF28" i="6"/>
  <c r="C29" i="6"/>
  <c r="D29" i="6"/>
  <c r="E29" i="6"/>
  <c r="F29" i="6"/>
  <c r="G29" i="6"/>
  <c r="H29" i="6"/>
  <c r="I29" i="6"/>
  <c r="J29" i="6"/>
  <c r="K29" i="6"/>
  <c r="L29" i="6"/>
  <c r="M29" i="6"/>
  <c r="N29" i="6"/>
  <c r="O29" i="6"/>
  <c r="P29" i="6"/>
  <c r="Q29" i="6"/>
  <c r="R29" i="6"/>
  <c r="S29" i="6"/>
  <c r="T29" i="6"/>
  <c r="U29" i="6"/>
  <c r="V29" i="6"/>
  <c r="W29" i="6"/>
  <c r="X29" i="6"/>
  <c r="Y29" i="6"/>
  <c r="Z29" i="6"/>
  <c r="AA29" i="6"/>
  <c r="AB29" i="6"/>
  <c r="AC29" i="6"/>
  <c r="AD29" i="6"/>
  <c r="AE29" i="6"/>
  <c r="AF29" i="6"/>
  <c r="C30" i="6"/>
  <c r="D30" i="6" s="1"/>
  <c r="E30" i="6"/>
  <c r="F30" i="6"/>
  <c r="G30" i="6"/>
  <c r="H30" i="6"/>
  <c r="I30" i="6"/>
  <c r="J30" i="6"/>
  <c r="K30" i="6"/>
  <c r="L30" i="6"/>
  <c r="M30" i="6"/>
  <c r="N30" i="6"/>
  <c r="O30" i="6"/>
  <c r="P30" i="6"/>
  <c r="Q30" i="6"/>
  <c r="R30" i="6"/>
  <c r="S30" i="6"/>
  <c r="T30" i="6"/>
  <c r="U30" i="6"/>
  <c r="V30" i="6"/>
  <c r="W30" i="6"/>
  <c r="X30" i="6"/>
  <c r="Y30" i="6"/>
  <c r="Z30" i="6"/>
  <c r="AA30" i="6"/>
  <c r="AB30" i="6"/>
  <c r="AC30" i="6"/>
  <c r="AD30" i="6"/>
  <c r="AE30" i="6"/>
  <c r="AF30" i="6"/>
  <c r="C31" i="6"/>
  <c r="D31" i="6"/>
  <c r="E31" i="6"/>
  <c r="F31" i="6"/>
  <c r="G31" i="6"/>
  <c r="H31" i="6"/>
  <c r="I31" i="6"/>
  <c r="J31" i="6"/>
  <c r="K31" i="6"/>
  <c r="L31" i="6"/>
  <c r="M31" i="6"/>
  <c r="N31" i="6"/>
  <c r="O31" i="6"/>
  <c r="P31" i="6"/>
  <c r="Q31" i="6"/>
  <c r="R31" i="6"/>
  <c r="S31" i="6"/>
  <c r="T31" i="6"/>
  <c r="U31" i="6"/>
  <c r="V31" i="6"/>
  <c r="W31" i="6"/>
  <c r="X31" i="6"/>
  <c r="Y31" i="6"/>
  <c r="Z31" i="6"/>
  <c r="AA31" i="6"/>
  <c r="AB31" i="6"/>
  <c r="AC31" i="6"/>
  <c r="AD31" i="6"/>
  <c r="AE31" i="6"/>
  <c r="AF31" i="6"/>
  <c r="C32" i="6"/>
  <c r="D32" i="6" s="1"/>
  <c r="E32" i="6"/>
  <c r="F32" i="6"/>
  <c r="G32" i="6"/>
  <c r="H32" i="6"/>
  <c r="I32" i="6"/>
  <c r="J32" i="6"/>
  <c r="K32" i="6"/>
  <c r="L32" i="6"/>
  <c r="M32" i="6"/>
  <c r="N32" i="6"/>
  <c r="O32" i="6"/>
  <c r="P32" i="6"/>
  <c r="Q32" i="6"/>
  <c r="R32" i="6"/>
  <c r="S32" i="6"/>
  <c r="T32" i="6"/>
  <c r="U32" i="6"/>
  <c r="V32" i="6"/>
  <c r="W32" i="6"/>
  <c r="X32" i="6"/>
  <c r="Y32" i="6"/>
  <c r="Z32" i="6"/>
  <c r="AA32" i="6"/>
  <c r="AB32" i="6"/>
  <c r="AC32" i="6"/>
  <c r="AD32" i="6"/>
  <c r="AE32" i="6"/>
  <c r="AF32" i="6"/>
  <c r="C33" i="6"/>
  <c r="D33" i="6"/>
  <c r="E33" i="6"/>
  <c r="F33" i="6"/>
  <c r="G33" i="6"/>
  <c r="H33" i="6"/>
  <c r="I33" i="6"/>
  <c r="J33" i="6"/>
  <c r="K33" i="6"/>
  <c r="L33" i="6"/>
  <c r="M33" i="6"/>
  <c r="N33" i="6"/>
  <c r="O33" i="6"/>
  <c r="P33" i="6"/>
  <c r="Q33" i="6"/>
  <c r="R33" i="6"/>
  <c r="S33" i="6"/>
  <c r="T33" i="6"/>
  <c r="U33" i="6"/>
  <c r="V33" i="6"/>
  <c r="W33" i="6"/>
  <c r="X33" i="6"/>
  <c r="Y33" i="6"/>
  <c r="Z33" i="6"/>
  <c r="AA33" i="6"/>
  <c r="AB33" i="6"/>
  <c r="AC33" i="6"/>
  <c r="AD33" i="6"/>
  <c r="AE33" i="6"/>
  <c r="AF33" i="6"/>
  <c r="C34" i="6"/>
  <c r="D34" i="6" s="1"/>
  <c r="E34" i="6"/>
  <c r="F34" i="6"/>
  <c r="G34" i="6"/>
  <c r="H34" i="6"/>
  <c r="I34" i="6"/>
  <c r="J34" i="6"/>
  <c r="K34" i="6"/>
  <c r="L34" i="6"/>
  <c r="M34" i="6"/>
  <c r="N34" i="6"/>
  <c r="O34" i="6"/>
  <c r="P34" i="6"/>
  <c r="Q34" i="6"/>
  <c r="R34" i="6"/>
  <c r="S34" i="6"/>
  <c r="T34" i="6"/>
  <c r="U34" i="6"/>
  <c r="V34" i="6"/>
  <c r="W34" i="6"/>
  <c r="X34" i="6"/>
  <c r="Y34" i="6"/>
  <c r="Z34" i="6"/>
  <c r="AA34" i="6"/>
  <c r="AB34" i="6"/>
  <c r="AC34" i="6"/>
  <c r="AD34" i="6"/>
  <c r="AE34" i="6"/>
  <c r="AF34" i="6"/>
  <c r="C35" i="6"/>
  <c r="D35" i="6"/>
  <c r="E35" i="6"/>
  <c r="F35" i="6"/>
  <c r="G35" i="6"/>
  <c r="H35" i="6"/>
  <c r="I35" i="6"/>
  <c r="J35" i="6"/>
  <c r="K35" i="6"/>
  <c r="L35" i="6"/>
  <c r="M35" i="6"/>
  <c r="N35" i="6"/>
  <c r="O35" i="6"/>
  <c r="P35" i="6"/>
  <c r="Q35" i="6"/>
  <c r="R35" i="6"/>
  <c r="S35" i="6"/>
  <c r="T35" i="6"/>
  <c r="U35" i="6"/>
  <c r="V35" i="6"/>
  <c r="W35" i="6"/>
  <c r="X35" i="6"/>
  <c r="Y35" i="6"/>
  <c r="Z35" i="6"/>
  <c r="AA35" i="6"/>
  <c r="AB35" i="6"/>
  <c r="AC35" i="6"/>
  <c r="AD35" i="6"/>
  <c r="AE35" i="6"/>
  <c r="AF35" i="6"/>
  <c r="C36" i="6"/>
  <c r="D36" i="6" s="1"/>
  <c r="E36" i="6"/>
  <c r="F36" i="6"/>
  <c r="G36" i="6"/>
  <c r="H36" i="6"/>
  <c r="I36" i="6"/>
  <c r="J36" i="6"/>
  <c r="K36" i="6"/>
  <c r="L36" i="6"/>
  <c r="M36" i="6"/>
  <c r="N36" i="6"/>
  <c r="O36" i="6"/>
  <c r="P36" i="6"/>
  <c r="Q36" i="6"/>
  <c r="R36" i="6"/>
  <c r="S36" i="6"/>
  <c r="T36" i="6"/>
  <c r="U36" i="6"/>
  <c r="V36" i="6"/>
  <c r="W36" i="6"/>
  <c r="X36" i="6"/>
  <c r="Y36" i="6"/>
  <c r="Z36" i="6"/>
  <c r="AA36" i="6"/>
  <c r="AB36" i="6"/>
  <c r="AC36" i="6"/>
  <c r="AD36" i="6"/>
  <c r="AE36" i="6"/>
  <c r="AF36" i="6"/>
  <c r="C37" i="6"/>
  <c r="D37" i="6"/>
  <c r="E37" i="6"/>
  <c r="F37" i="6"/>
  <c r="G37" i="6"/>
  <c r="H37" i="6"/>
  <c r="I37" i="6"/>
  <c r="J37" i="6"/>
  <c r="K37" i="6"/>
  <c r="L37" i="6"/>
  <c r="M37" i="6"/>
  <c r="N37" i="6"/>
  <c r="O37" i="6"/>
  <c r="P37" i="6"/>
  <c r="Q37" i="6"/>
  <c r="R37" i="6"/>
  <c r="S37" i="6"/>
  <c r="T37" i="6"/>
  <c r="U37" i="6"/>
  <c r="V37" i="6"/>
  <c r="W37" i="6"/>
  <c r="X37" i="6"/>
  <c r="Y37" i="6"/>
  <c r="Z37" i="6"/>
  <c r="AA37" i="6"/>
  <c r="AB37" i="6"/>
  <c r="AC37" i="6"/>
  <c r="AD37" i="6"/>
  <c r="AE37" i="6"/>
  <c r="AF37" i="6"/>
  <c r="C38" i="6"/>
  <c r="D38" i="6" s="1"/>
  <c r="E38" i="6"/>
  <c r="F38" i="6"/>
  <c r="G38" i="6"/>
  <c r="H38" i="6"/>
  <c r="I38" i="6"/>
  <c r="J38" i="6"/>
  <c r="K38" i="6"/>
  <c r="L38" i="6"/>
  <c r="M38" i="6"/>
  <c r="N38" i="6"/>
  <c r="O38" i="6"/>
  <c r="P38" i="6"/>
  <c r="Q38" i="6"/>
  <c r="R38" i="6"/>
  <c r="S38" i="6"/>
  <c r="T38" i="6"/>
  <c r="U38" i="6"/>
  <c r="V38" i="6"/>
  <c r="W38" i="6"/>
  <c r="X38" i="6"/>
  <c r="Y38" i="6"/>
  <c r="Z38" i="6"/>
  <c r="AA38" i="6"/>
  <c r="AB38" i="6"/>
  <c r="AC38" i="6"/>
  <c r="AD38" i="6"/>
  <c r="AE38" i="6"/>
  <c r="AF38" i="6"/>
  <c r="C39" i="6"/>
  <c r="D39" i="6"/>
  <c r="E39" i="6"/>
  <c r="F39" i="6"/>
  <c r="G39" i="6"/>
  <c r="H39" i="6"/>
  <c r="I39" i="6"/>
  <c r="J39" i="6"/>
  <c r="K39" i="6"/>
  <c r="L39" i="6"/>
  <c r="M39" i="6"/>
  <c r="N39" i="6"/>
  <c r="O39" i="6"/>
  <c r="P39" i="6"/>
  <c r="Q39" i="6"/>
  <c r="R39" i="6"/>
  <c r="S39" i="6"/>
  <c r="T39" i="6"/>
  <c r="U39" i="6"/>
  <c r="V39" i="6"/>
  <c r="W39" i="6"/>
  <c r="X39" i="6"/>
  <c r="Y39" i="6"/>
  <c r="Z39" i="6"/>
  <c r="AA39" i="6"/>
  <c r="AB39" i="6"/>
  <c r="AC39" i="6"/>
  <c r="AD39" i="6"/>
  <c r="AE39" i="6"/>
  <c r="AF39" i="6"/>
  <c r="C40" i="6"/>
  <c r="D40" i="6" s="1"/>
  <c r="E40" i="6"/>
  <c r="F40" i="6"/>
  <c r="G40" i="6"/>
  <c r="H40" i="6"/>
  <c r="I40" i="6"/>
  <c r="J40" i="6"/>
  <c r="K40" i="6"/>
  <c r="L40" i="6"/>
  <c r="M40" i="6"/>
  <c r="N40" i="6"/>
  <c r="O40" i="6"/>
  <c r="P40" i="6"/>
  <c r="Q40" i="6"/>
  <c r="R40" i="6"/>
  <c r="S40" i="6"/>
  <c r="T40" i="6"/>
  <c r="U40" i="6"/>
  <c r="V40" i="6"/>
  <c r="W40" i="6"/>
  <c r="X40" i="6"/>
  <c r="Y40" i="6"/>
  <c r="Z40" i="6"/>
  <c r="AA40" i="6"/>
  <c r="AB40" i="6"/>
  <c r="AC40" i="6"/>
  <c r="AD40" i="6"/>
  <c r="AE40" i="6"/>
  <c r="AF40" i="6"/>
  <c r="C41" i="6"/>
  <c r="D41" i="6"/>
  <c r="E41" i="6"/>
  <c r="F41" i="6"/>
  <c r="G41" i="6"/>
  <c r="H41" i="6"/>
  <c r="I41" i="6"/>
  <c r="J41" i="6"/>
  <c r="K41" i="6"/>
  <c r="L41" i="6"/>
  <c r="M41" i="6"/>
  <c r="N41" i="6"/>
  <c r="O41" i="6"/>
  <c r="P41" i="6"/>
  <c r="Q41" i="6"/>
  <c r="R41" i="6"/>
  <c r="S41" i="6"/>
  <c r="T41" i="6"/>
  <c r="U41" i="6"/>
  <c r="V41" i="6"/>
  <c r="W41" i="6"/>
  <c r="X41" i="6"/>
  <c r="Y41" i="6"/>
  <c r="Z41" i="6"/>
  <c r="AA41" i="6"/>
  <c r="AB41" i="6"/>
  <c r="AC41" i="6"/>
  <c r="AD41" i="6"/>
  <c r="AE41" i="6"/>
  <c r="AF41" i="6"/>
  <c r="C42" i="6"/>
  <c r="D42" i="6" s="1"/>
  <c r="E42" i="6"/>
  <c r="F42" i="6"/>
  <c r="G42" i="6"/>
  <c r="H42" i="6"/>
  <c r="I42" i="6"/>
  <c r="J42" i="6"/>
  <c r="K42" i="6"/>
  <c r="L42" i="6"/>
  <c r="M42" i="6"/>
  <c r="N42" i="6"/>
  <c r="O42" i="6"/>
  <c r="P42" i="6"/>
  <c r="Q42" i="6"/>
  <c r="R42" i="6"/>
  <c r="S42" i="6"/>
  <c r="T42" i="6"/>
  <c r="U42" i="6"/>
  <c r="V42" i="6"/>
  <c r="W42" i="6"/>
  <c r="X42" i="6"/>
  <c r="Y42" i="6"/>
  <c r="Z42" i="6"/>
  <c r="AA42" i="6"/>
  <c r="AB42" i="6"/>
  <c r="AC42" i="6"/>
  <c r="AD42" i="6"/>
  <c r="AE42" i="6"/>
  <c r="AF42" i="6"/>
  <c r="C43" i="6"/>
  <c r="D43" i="6"/>
  <c r="E43" i="6"/>
  <c r="F43" i="6"/>
  <c r="G43" i="6"/>
  <c r="H43" i="6"/>
  <c r="I43" i="6"/>
  <c r="J43" i="6"/>
  <c r="K43" i="6"/>
  <c r="L43" i="6"/>
  <c r="M43" i="6"/>
  <c r="N43" i="6"/>
  <c r="O43" i="6"/>
  <c r="P43" i="6"/>
  <c r="Q43" i="6"/>
  <c r="R43" i="6"/>
  <c r="S43" i="6"/>
  <c r="T43" i="6"/>
  <c r="U43" i="6"/>
  <c r="V43" i="6"/>
  <c r="W43" i="6"/>
  <c r="X43" i="6"/>
  <c r="Y43" i="6"/>
  <c r="Z43" i="6"/>
  <c r="AA43" i="6"/>
  <c r="AB43" i="6"/>
  <c r="AC43" i="6"/>
  <c r="AD43" i="6"/>
  <c r="AE43" i="6"/>
  <c r="AF43" i="6"/>
  <c r="C44" i="6"/>
  <c r="D44" i="6" s="1"/>
  <c r="E44" i="6"/>
  <c r="F44" i="6"/>
  <c r="G44" i="6"/>
  <c r="H44" i="6"/>
  <c r="I44" i="6"/>
  <c r="J44" i="6"/>
  <c r="K44" i="6"/>
  <c r="L44" i="6"/>
  <c r="M44" i="6"/>
  <c r="N44" i="6"/>
  <c r="O44" i="6"/>
  <c r="P44" i="6"/>
  <c r="Q44" i="6"/>
  <c r="R44" i="6"/>
  <c r="S44" i="6"/>
  <c r="T44" i="6"/>
  <c r="U44" i="6"/>
  <c r="V44" i="6"/>
  <c r="W44" i="6"/>
  <c r="X44" i="6"/>
  <c r="Y44" i="6"/>
  <c r="Z44" i="6"/>
  <c r="AA44" i="6"/>
  <c r="AB44" i="6"/>
  <c r="AC44" i="6"/>
  <c r="AD44" i="6"/>
  <c r="AE44" i="6"/>
  <c r="AF44" i="6"/>
  <c r="C45" i="6"/>
  <c r="D45" i="6"/>
  <c r="E45" i="6"/>
  <c r="F45" i="6"/>
  <c r="G45" i="6"/>
  <c r="H45" i="6"/>
  <c r="I45" i="6"/>
  <c r="J45" i="6"/>
  <c r="K45" i="6"/>
  <c r="L45" i="6"/>
  <c r="M45" i="6"/>
  <c r="N45" i="6"/>
  <c r="O45" i="6"/>
  <c r="P45" i="6"/>
  <c r="Q45" i="6"/>
  <c r="R45" i="6"/>
  <c r="S45" i="6"/>
  <c r="T45" i="6"/>
  <c r="U45" i="6"/>
  <c r="V45" i="6"/>
  <c r="W45" i="6"/>
  <c r="X45" i="6"/>
  <c r="Y45" i="6"/>
  <c r="Z45" i="6"/>
  <c r="AA45" i="6"/>
  <c r="AB45" i="6"/>
  <c r="AC45" i="6"/>
  <c r="AD45" i="6"/>
  <c r="AE45" i="6"/>
  <c r="AF45" i="6"/>
  <c r="C46" i="6"/>
  <c r="D46" i="6" s="1"/>
  <c r="E46" i="6"/>
  <c r="F46" i="6"/>
  <c r="G46" i="6"/>
  <c r="H46" i="6"/>
  <c r="I46" i="6"/>
  <c r="J46" i="6"/>
  <c r="K46" i="6"/>
  <c r="L46" i="6"/>
  <c r="M46" i="6"/>
  <c r="N46" i="6"/>
  <c r="O46" i="6"/>
  <c r="P46" i="6"/>
  <c r="Q46" i="6"/>
  <c r="R46" i="6"/>
  <c r="S46" i="6"/>
  <c r="T46" i="6"/>
  <c r="U46" i="6"/>
  <c r="V46" i="6"/>
  <c r="W46" i="6"/>
  <c r="X46" i="6"/>
  <c r="Y46" i="6"/>
  <c r="Z46" i="6"/>
  <c r="AA46" i="6"/>
  <c r="AB46" i="6"/>
  <c r="AC46" i="6"/>
  <c r="AD46" i="6"/>
  <c r="AE46" i="6"/>
  <c r="AF46" i="6"/>
  <c r="C47" i="6"/>
  <c r="D47" i="6"/>
  <c r="E47" i="6"/>
  <c r="F47" i="6"/>
  <c r="G47" i="6"/>
  <c r="H47" i="6"/>
  <c r="I47" i="6"/>
  <c r="J47" i="6"/>
  <c r="K47" i="6"/>
  <c r="L47" i="6"/>
  <c r="M47" i="6"/>
  <c r="N47" i="6"/>
  <c r="O47" i="6"/>
  <c r="P47" i="6"/>
  <c r="Q47" i="6"/>
  <c r="R47" i="6"/>
  <c r="S47" i="6"/>
  <c r="T47" i="6"/>
  <c r="U47" i="6"/>
  <c r="V47" i="6"/>
  <c r="W47" i="6"/>
  <c r="X47" i="6"/>
  <c r="Y47" i="6"/>
  <c r="Z47" i="6"/>
  <c r="AA47" i="6"/>
  <c r="AB47" i="6"/>
  <c r="AC47" i="6"/>
  <c r="AD47" i="6"/>
  <c r="AE47" i="6"/>
  <c r="AF47" i="6"/>
  <c r="C48" i="6"/>
  <c r="D48" i="6" s="1"/>
  <c r="E48" i="6"/>
  <c r="F48" i="6"/>
  <c r="G48" i="6"/>
  <c r="H48" i="6"/>
  <c r="I48" i="6"/>
  <c r="J48" i="6"/>
  <c r="K48" i="6"/>
  <c r="L48" i="6"/>
  <c r="M48" i="6"/>
  <c r="N48" i="6"/>
  <c r="O48" i="6"/>
  <c r="P48" i="6"/>
  <c r="Q48" i="6"/>
  <c r="R48" i="6"/>
  <c r="S48" i="6"/>
  <c r="T48" i="6"/>
  <c r="U48" i="6"/>
  <c r="V48" i="6"/>
  <c r="W48" i="6"/>
  <c r="X48" i="6"/>
  <c r="Y48" i="6"/>
  <c r="Z48" i="6"/>
  <c r="AA48" i="6"/>
  <c r="AB48" i="6"/>
  <c r="AC48" i="6"/>
  <c r="AD48" i="6"/>
  <c r="AE48" i="6"/>
  <c r="AF48" i="6"/>
  <c r="C49" i="6"/>
  <c r="D49" i="6"/>
  <c r="E49" i="6"/>
  <c r="F49" i="6"/>
  <c r="G49" i="6"/>
  <c r="H49" i="6"/>
  <c r="I49" i="6"/>
  <c r="J49" i="6"/>
  <c r="K49" i="6"/>
  <c r="L49" i="6"/>
  <c r="M49" i="6"/>
  <c r="N49" i="6"/>
  <c r="O49" i="6"/>
  <c r="P49" i="6"/>
  <c r="Q49" i="6"/>
  <c r="R49" i="6"/>
  <c r="S49" i="6"/>
  <c r="T49" i="6"/>
  <c r="U49" i="6"/>
  <c r="V49" i="6"/>
  <c r="W49" i="6"/>
  <c r="X49" i="6"/>
  <c r="Y49" i="6"/>
  <c r="Z49" i="6"/>
  <c r="AA49" i="6"/>
  <c r="AB49" i="6"/>
  <c r="AC49" i="6"/>
  <c r="AD49" i="6"/>
  <c r="AE49" i="6"/>
  <c r="AF49" i="6"/>
  <c r="C50" i="6"/>
  <c r="D50" i="6" s="1"/>
  <c r="E50" i="6"/>
  <c r="F50" i="6"/>
  <c r="G50" i="6"/>
  <c r="H50" i="6"/>
  <c r="I50" i="6"/>
  <c r="J50" i="6"/>
  <c r="K50" i="6"/>
  <c r="L50" i="6"/>
  <c r="M50" i="6"/>
  <c r="N50" i="6"/>
  <c r="O50" i="6"/>
  <c r="P50" i="6"/>
  <c r="Q50" i="6"/>
  <c r="R50" i="6"/>
  <c r="S50" i="6"/>
  <c r="T50" i="6"/>
  <c r="U50" i="6"/>
  <c r="V50" i="6"/>
  <c r="W50" i="6"/>
  <c r="X50" i="6"/>
  <c r="Y50" i="6"/>
  <c r="Z50" i="6"/>
  <c r="AA50" i="6"/>
  <c r="AB50" i="6"/>
  <c r="AC50" i="6"/>
  <c r="AD50" i="6"/>
  <c r="AE50" i="6"/>
  <c r="AF50" i="6"/>
  <c r="C51" i="6"/>
  <c r="D51" i="6"/>
  <c r="E51" i="6"/>
  <c r="F51" i="6"/>
  <c r="G51" i="6"/>
  <c r="H51" i="6"/>
  <c r="I51" i="6"/>
  <c r="J51" i="6"/>
  <c r="K51" i="6"/>
  <c r="L51" i="6"/>
  <c r="M51" i="6"/>
  <c r="N51" i="6"/>
  <c r="O51" i="6"/>
  <c r="P51" i="6"/>
  <c r="Q51" i="6"/>
  <c r="R51" i="6"/>
  <c r="S51" i="6"/>
  <c r="T51" i="6"/>
  <c r="U51" i="6"/>
  <c r="V51" i="6"/>
  <c r="W51" i="6"/>
  <c r="X51" i="6"/>
  <c r="Y51" i="6"/>
  <c r="Z51" i="6"/>
  <c r="AA51" i="6"/>
  <c r="AB51" i="6"/>
  <c r="AC51" i="6"/>
  <c r="AD51" i="6"/>
  <c r="AE51" i="6"/>
  <c r="AF51" i="6"/>
  <c r="C52" i="6"/>
  <c r="D52" i="6" s="1"/>
  <c r="E52" i="6"/>
  <c r="F52" i="6"/>
  <c r="G52" i="6"/>
  <c r="H52" i="6"/>
  <c r="I52" i="6"/>
  <c r="J52" i="6"/>
  <c r="K52" i="6"/>
  <c r="L52" i="6"/>
  <c r="M52" i="6"/>
  <c r="N52" i="6"/>
  <c r="O52" i="6"/>
  <c r="P52" i="6"/>
  <c r="Q52" i="6"/>
  <c r="R52" i="6"/>
  <c r="S52" i="6"/>
  <c r="T52" i="6"/>
  <c r="U52" i="6"/>
  <c r="V52" i="6"/>
  <c r="W52" i="6"/>
  <c r="X52" i="6"/>
  <c r="Y52" i="6"/>
  <c r="Z52" i="6"/>
  <c r="AA52" i="6"/>
  <c r="AB52" i="6"/>
  <c r="AC52" i="6"/>
  <c r="AD52" i="6"/>
  <c r="AE52" i="6"/>
  <c r="AF52" i="6"/>
  <c r="C53" i="6"/>
  <c r="D53" i="6"/>
  <c r="E53" i="6"/>
  <c r="F53" i="6"/>
  <c r="G53" i="6"/>
  <c r="H53" i="6"/>
  <c r="I53" i="6"/>
  <c r="J53" i="6"/>
  <c r="K53" i="6"/>
  <c r="L53" i="6"/>
  <c r="M53" i="6"/>
  <c r="N53" i="6"/>
  <c r="O53" i="6"/>
  <c r="P53" i="6"/>
  <c r="Q53" i="6"/>
  <c r="R53" i="6"/>
  <c r="S53" i="6"/>
  <c r="T53" i="6"/>
  <c r="U53" i="6"/>
  <c r="V53" i="6"/>
  <c r="W53" i="6"/>
  <c r="X53" i="6"/>
  <c r="Y53" i="6"/>
  <c r="Z53" i="6"/>
  <c r="AA53" i="6"/>
  <c r="AB53" i="6"/>
  <c r="AC53" i="6"/>
  <c r="AD53" i="6"/>
  <c r="AE53" i="6"/>
  <c r="AF53" i="6"/>
  <c r="C54" i="6"/>
  <c r="D54" i="6" s="1"/>
  <c r="E54" i="6"/>
  <c r="F54" i="6"/>
  <c r="G54" i="6"/>
  <c r="H54" i="6"/>
  <c r="I54" i="6"/>
  <c r="J54" i="6"/>
  <c r="K54" i="6"/>
  <c r="L54" i="6"/>
  <c r="M54" i="6"/>
  <c r="N54" i="6"/>
  <c r="O54" i="6"/>
  <c r="P54" i="6"/>
  <c r="Q54" i="6"/>
  <c r="R54" i="6"/>
  <c r="S54" i="6"/>
  <c r="T54" i="6"/>
  <c r="U54" i="6"/>
  <c r="V54" i="6"/>
  <c r="W54" i="6"/>
  <c r="X54" i="6"/>
  <c r="Y54" i="6"/>
  <c r="Z54" i="6"/>
  <c r="AA54" i="6"/>
  <c r="AB54" i="6"/>
  <c r="AC54" i="6"/>
  <c r="AD54" i="6"/>
  <c r="AE54" i="6"/>
  <c r="AF54" i="6"/>
  <c r="C55" i="6"/>
  <c r="D55" i="6"/>
  <c r="E55" i="6"/>
  <c r="F55" i="6"/>
  <c r="G55" i="6"/>
  <c r="H55" i="6"/>
  <c r="I55" i="6"/>
  <c r="J55" i="6"/>
  <c r="K55" i="6"/>
  <c r="L55" i="6"/>
  <c r="M55" i="6"/>
  <c r="N55" i="6"/>
  <c r="O55" i="6"/>
  <c r="P55" i="6"/>
  <c r="Q55" i="6"/>
  <c r="R55" i="6"/>
  <c r="S55" i="6"/>
  <c r="T55" i="6"/>
  <c r="U55" i="6"/>
  <c r="V55" i="6"/>
  <c r="W55" i="6"/>
  <c r="X55" i="6"/>
  <c r="Y55" i="6"/>
  <c r="Z55" i="6"/>
  <c r="AA55" i="6"/>
  <c r="AB55" i="6"/>
  <c r="AC55" i="6"/>
  <c r="AD55" i="6"/>
  <c r="AE55" i="6"/>
  <c r="AF55" i="6"/>
  <c r="C56" i="6"/>
  <c r="D56" i="6" s="1"/>
  <c r="E56" i="6"/>
  <c r="F56" i="6"/>
  <c r="G56" i="6"/>
  <c r="H56" i="6"/>
  <c r="I56" i="6"/>
  <c r="J56" i="6"/>
  <c r="K56" i="6"/>
  <c r="L56" i="6"/>
  <c r="M56" i="6"/>
  <c r="N56" i="6"/>
  <c r="O56" i="6"/>
  <c r="P56" i="6"/>
  <c r="Q56" i="6"/>
  <c r="R56" i="6"/>
  <c r="S56" i="6"/>
  <c r="T56" i="6"/>
  <c r="U56" i="6"/>
  <c r="V56" i="6"/>
  <c r="W56" i="6"/>
  <c r="X56" i="6"/>
  <c r="Y56" i="6"/>
  <c r="Z56" i="6"/>
  <c r="AA56" i="6"/>
  <c r="AB56" i="6"/>
  <c r="AC56" i="6"/>
  <c r="AD56" i="6"/>
  <c r="AE56" i="6"/>
  <c r="AF56" i="6"/>
  <c r="C57" i="6"/>
  <c r="D57" i="6"/>
  <c r="E57" i="6"/>
  <c r="F57" i="6"/>
  <c r="G57" i="6"/>
  <c r="H57" i="6"/>
  <c r="I57" i="6"/>
  <c r="J57" i="6"/>
  <c r="K57" i="6"/>
  <c r="L57" i="6"/>
  <c r="M57" i="6"/>
  <c r="N57" i="6"/>
  <c r="O57" i="6"/>
  <c r="P57" i="6"/>
  <c r="Q57" i="6"/>
  <c r="R57" i="6"/>
  <c r="S57" i="6"/>
  <c r="T57" i="6"/>
  <c r="U57" i="6"/>
  <c r="V57" i="6"/>
  <c r="W57" i="6"/>
  <c r="X57" i="6"/>
  <c r="Y57" i="6"/>
  <c r="Z57" i="6"/>
  <c r="AA57" i="6"/>
  <c r="AB57" i="6"/>
  <c r="AC57" i="6"/>
  <c r="AD57" i="6"/>
  <c r="AE57" i="6"/>
  <c r="AF57" i="6"/>
  <c r="C58" i="6"/>
  <c r="D58" i="6" s="1"/>
  <c r="E58" i="6"/>
  <c r="F58" i="6"/>
  <c r="G58" i="6"/>
  <c r="H58" i="6"/>
  <c r="I58" i="6"/>
  <c r="J58" i="6"/>
  <c r="K58" i="6"/>
  <c r="L58" i="6"/>
  <c r="M58" i="6"/>
  <c r="N58" i="6"/>
  <c r="O58" i="6"/>
  <c r="P58" i="6"/>
  <c r="Q58" i="6"/>
  <c r="R58" i="6"/>
  <c r="S58" i="6"/>
  <c r="T58" i="6"/>
  <c r="U58" i="6"/>
  <c r="V58" i="6"/>
  <c r="W58" i="6"/>
  <c r="X58" i="6"/>
  <c r="Y58" i="6"/>
  <c r="Z58" i="6"/>
  <c r="AA58" i="6"/>
  <c r="AB58" i="6"/>
  <c r="AC58" i="6"/>
  <c r="AD58" i="6"/>
  <c r="AE58" i="6"/>
  <c r="AF58" i="6"/>
  <c r="C59" i="6"/>
  <c r="D59" i="6"/>
  <c r="E59" i="6"/>
  <c r="F59" i="6"/>
  <c r="G59" i="6"/>
  <c r="H59" i="6"/>
  <c r="I59" i="6"/>
  <c r="J59" i="6"/>
  <c r="K59" i="6"/>
  <c r="L59" i="6"/>
  <c r="M59" i="6"/>
  <c r="N59" i="6"/>
  <c r="O59" i="6"/>
  <c r="P59" i="6"/>
  <c r="Q59" i="6"/>
  <c r="R59" i="6"/>
  <c r="S59" i="6"/>
  <c r="T59" i="6"/>
  <c r="U59" i="6"/>
  <c r="V59" i="6"/>
  <c r="W59" i="6"/>
  <c r="X59" i="6"/>
  <c r="Y59" i="6"/>
  <c r="Z59" i="6"/>
  <c r="AA59" i="6"/>
  <c r="AB59" i="6"/>
  <c r="AC59" i="6"/>
  <c r="AD59" i="6"/>
  <c r="AE59" i="6"/>
  <c r="AF59" i="6"/>
  <c r="C60" i="6"/>
  <c r="D60" i="6" s="1"/>
  <c r="E60" i="6"/>
  <c r="F60" i="6"/>
  <c r="G60" i="6"/>
  <c r="H60" i="6"/>
  <c r="I60" i="6"/>
  <c r="J60" i="6"/>
  <c r="K60" i="6"/>
  <c r="L60" i="6"/>
  <c r="M60" i="6"/>
  <c r="N60" i="6"/>
  <c r="O60" i="6"/>
  <c r="P60" i="6"/>
  <c r="Q60" i="6"/>
  <c r="R60" i="6"/>
  <c r="S60" i="6"/>
  <c r="T60" i="6"/>
  <c r="U60" i="6"/>
  <c r="V60" i="6"/>
  <c r="W60" i="6"/>
  <c r="X60" i="6"/>
  <c r="Y60" i="6"/>
  <c r="Z60" i="6"/>
  <c r="AA60" i="6"/>
  <c r="AB60" i="6"/>
  <c r="AC60" i="6"/>
  <c r="AD60" i="6"/>
  <c r="AE60" i="6"/>
  <c r="AF60" i="6"/>
  <c r="C61" i="6"/>
  <c r="D61" i="6"/>
  <c r="E61" i="6"/>
  <c r="F61" i="6"/>
  <c r="G61" i="6"/>
  <c r="H61" i="6"/>
  <c r="I61" i="6"/>
  <c r="J61" i="6"/>
  <c r="K61" i="6"/>
  <c r="L61" i="6"/>
  <c r="M61" i="6"/>
  <c r="N61" i="6"/>
  <c r="O61" i="6"/>
  <c r="P61" i="6"/>
  <c r="Q61" i="6"/>
  <c r="R61" i="6"/>
  <c r="S61" i="6"/>
  <c r="T61" i="6"/>
  <c r="U61" i="6"/>
  <c r="V61" i="6"/>
  <c r="W61" i="6"/>
  <c r="X61" i="6"/>
  <c r="Y61" i="6"/>
  <c r="Z61" i="6"/>
  <c r="AA61" i="6"/>
  <c r="AB61" i="6"/>
  <c r="AC61" i="6"/>
  <c r="AD61" i="6"/>
  <c r="AE61" i="6"/>
  <c r="AF61" i="6"/>
  <c r="C62" i="6"/>
  <c r="D62" i="6" s="1"/>
  <c r="E62" i="6"/>
  <c r="F62" i="6"/>
  <c r="G62" i="6"/>
  <c r="H62" i="6"/>
  <c r="I62" i="6"/>
  <c r="J62" i="6"/>
  <c r="K62" i="6"/>
  <c r="L62" i="6"/>
  <c r="M62" i="6"/>
  <c r="N62" i="6"/>
  <c r="O62" i="6"/>
  <c r="P62" i="6"/>
  <c r="Q62" i="6"/>
  <c r="R62" i="6"/>
  <c r="S62" i="6"/>
  <c r="T62" i="6"/>
  <c r="U62" i="6"/>
  <c r="V62" i="6"/>
  <c r="W62" i="6"/>
  <c r="X62" i="6"/>
  <c r="Y62" i="6"/>
  <c r="Z62" i="6"/>
  <c r="AA62" i="6"/>
  <c r="AB62" i="6"/>
  <c r="AC62" i="6"/>
  <c r="AD62" i="6"/>
  <c r="AE62" i="6"/>
  <c r="AF62" i="6"/>
  <c r="C63" i="6"/>
  <c r="D63" i="6"/>
  <c r="E63" i="6"/>
  <c r="F63" i="6"/>
  <c r="G63" i="6"/>
  <c r="H63" i="6"/>
  <c r="I63" i="6"/>
  <c r="J63" i="6"/>
  <c r="K63" i="6"/>
  <c r="L63" i="6"/>
  <c r="M63" i="6"/>
  <c r="N63" i="6"/>
  <c r="O63" i="6"/>
  <c r="P63" i="6"/>
  <c r="Q63" i="6"/>
  <c r="R63" i="6"/>
  <c r="S63" i="6"/>
  <c r="T63" i="6"/>
  <c r="U63" i="6"/>
  <c r="V63" i="6"/>
  <c r="W63" i="6"/>
  <c r="X63" i="6"/>
  <c r="Y63" i="6"/>
  <c r="Z63" i="6"/>
  <c r="AA63" i="6"/>
  <c r="AB63" i="6"/>
  <c r="AC63" i="6"/>
  <c r="AD63" i="6"/>
  <c r="AE63" i="6"/>
  <c r="AF63" i="6"/>
  <c r="C64" i="6"/>
  <c r="D64" i="6" s="1"/>
  <c r="E64" i="6"/>
  <c r="F64" i="6"/>
  <c r="G64" i="6"/>
  <c r="H64" i="6"/>
  <c r="I64" i="6"/>
  <c r="J64" i="6"/>
  <c r="K64" i="6"/>
  <c r="L64" i="6"/>
  <c r="M64" i="6"/>
  <c r="N64" i="6"/>
  <c r="O64" i="6"/>
  <c r="P64" i="6"/>
  <c r="Q64" i="6"/>
  <c r="R64" i="6"/>
  <c r="S64" i="6"/>
  <c r="T64" i="6"/>
  <c r="U64" i="6"/>
  <c r="V64" i="6"/>
  <c r="W64" i="6"/>
  <c r="X64" i="6"/>
  <c r="Y64" i="6"/>
  <c r="Z64" i="6"/>
  <c r="AA64" i="6"/>
  <c r="AB64" i="6"/>
  <c r="AC64" i="6"/>
  <c r="AD64" i="6"/>
  <c r="AE64" i="6"/>
  <c r="AF64" i="6"/>
  <c r="C65" i="6"/>
  <c r="D65" i="6"/>
  <c r="E65" i="6"/>
  <c r="F65" i="6"/>
  <c r="G65" i="6"/>
  <c r="H65" i="6"/>
  <c r="I65" i="6"/>
  <c r="J65" i="6"/>
  <c r="K65" i="6"/>
  <c r="L65" i="6"/>
  <c r="M65" i="6"/>
  <c r="N65" i="6"/>
  <c r="O65" i="6"/>
  <c r="P65" i="6"/>
  <c r="Q65" i="6"/>
  <c r="R65" i="6"/>
  <c r="S65" i="6"/>
  <c r="T65" i="6"/>
  <c r="U65" i="6"/>
  <c r="V65" i="6"/>
  <c r="W65" i="6"/>
  <c r="X65" i="6"/>
  <c r="Y65" i="6"/>
  <c r="Z65" i="6"/>
  <c r="AA65" i="6"/>
  <c r="AB65" i="6"/>
  <c r="AC65" i="6"/>
  <c r="AD65" i="6"/>
  <c r="AE65" i="6"/>
  <c r="AF65" i="6"/>
  <c r="C66" i="6"/>
  <c r="D66" i="6" s="1"/>
  <c r="E66" i="6"/>
  <c r="F66" i="6"/>
  <c r="G66" i="6"/>
  <c r="H66" i="6"/>
  <c r="I66" i="6"/>
  <c r="J66" i="6"/>
  <c r="K66" i="6"/>
  <c r="L66" i="6"/>
  <c r="M66" i="6"/>
  <c r="N66" i="6"/>
  <c r="O66" i="6"/>
  <c r="P66" i="6"/>
  <c r="Q66" i="6"/>
  <c r="R66" i="6"/>
  <c r="S66" i="6"/>
  <c r="T66" i="6"/>
  <c r="U66" i="6"/>
  <c r="V66" i="6"/>
  <c r="W66" i="6"/>
  <c r="X66" i="6"/>
  <c r="Y66" i="6"/>
  <c r="Z66" i="6"/>
  <c r="AA66" i="6"/>
  <c r="AB66" i="6"/>
  <c r="AC66" i="6"/>
  <c r="AD66" i="6"/>
  <c r="AE66" i="6"/>
  <c r="AF66" i="6"/>
  <c r="C67" i="6"/>
  <c r="D67" i="6"/>
  <c r="E67" i="6"/>
  <c r="F67" i="6"/>
  <c r="G67" i="6"/>
  <c r="H67" i="6"/>
  <c r="I67" i="6"/>
  <c r="J67" i="6"/>
  <c r="K67" i="6"/>
  <c r="L67" i="6"/>
  <c r="M67" i="6"/>
  <c r="N67" i="6"/>
  <c r="O67" i="6"/>
  <c r="P67" i="6"/>
  <c r="Q67" i="6"/>
  <c r="R67" i="6"/>
  <c r="S67" i="6"/>
  <c r="T67" i="6"/>
  <c r="U67" i="6"/>
  <c r="V67" i="6"/>
  <c r="W67" i="6"/>
  <c r="X67" i="6"/>
  <c r="Y67" i="6"/>
  <c r="Z67" i="6"/>
  <c r="AA67" i="6"/>
  <c r="AB67" i="6"/>
  <c r="AC67" i="6"/>
  <c r="AD67" i="6"/>
  <c r="AE67" i="6"/>
  <c r="AF67" i="6"/>
  <c r="C68" i="6"/>
  <c r="D68" i="6" s="1"/>
  <c r="E68" i="6"/>
  <c r="F68" i="6"/>
  <c r="G68" i="6"/>
  <c r="H68" i="6"/>
  <c r="I68" i="6"/>
  <c r="J68" i="6"/>
  <c r="K68" i="6"/>
  <c r="L68" i="6"/>
  <c r="M68" i="6"/>
  <c r="N68" i="6"/>
  <c r="O68" i="6"/>
  <c r="P68" i="6"/>
  <c r="Q68" i="6"/>
  <c r="R68" i="6"/>
  <c r="S68" i="6"/>
  <c r="T68" i="6"/>
  <c r="U68" i="6"/>
  <c r="V68" i="6"/>
  <c r="W68" i="6"/>
  <c r="X68" i="6"/>
  <c r="Y68" i="6"/>
  <c r="Z68" i="6"/>
  <c r="AA68" i="6"/>
  <c r="AB68" i="6"/>
  <c r="AC68" i="6"/>
  <c r="AD68" i="6"/>
  <c r="AE68" i="6"/>
  <c r="AF68" i="6"/>
  <c r="C69" i="6"/>
  <c r="D69" i="6"/>
  <c r="E69" i="6"/>
  <c r="F69" i="6"/>
  <c r="G69" i="6"/>
  <c r="H69" i="6"/>
  <c r="I69" i="6"/>
  <c r="J69" i="6"/>
  <c r="K69" i="6"/>
  <c r="L69" i="6"/>
  <c r="M69" i="6"/>
  <c r="N69" i="6"/>
  <c r="O69" i="6"/>
  <c r="P69" i="6"/>
  <c r="Q69" i="6"/>
  <c r="R69" i="6"/>
  <c r="S69" i="6"/>
  <c r="T69" i="6"/>
  <c r="U69" i="6"/>
  <c r="V69" i="6"/>
  <c r="W69" i="6"/>
  <c r="X69" i="6"/>
  <c r="Y69" i="6"/>
  <c r="Z69" i="6"/>
  <c r="AA69" i="6"/>
  <c r="AB69" i="6"/>
  <c r="AC69" i="6"/>
  <c r="AD69" i="6"/>
  <c r="AE69" i="6"/>
  <c r="AF69" i="6"/>
  <c r="C70" i="6"/>
  <c r="D70" i="6" s="1"/>
  <c r="E70" i="6"/>
  <c r="F70" i="6"/>
  <c r="G70" i="6"/>
  <c r="H70" i="6"/>
  <c r="I70" i="6"/>
  <c r="J70" i="6"/>
  <c r="K70" i="6"/>
  <c r="L70" i="6"/>
  <c r="M70" i="6"/>
  <c r="N70" i="6"/>
  <c r="O70" i="6"/>
  <c r="P70" i="6"/>
  <c r="Q70" i="6"/>
  <c r="R70" i="6"/>
  <c r="S70" i="6"/>
  <c r="T70" i="6"/>
  <c r="U70" i="6"/>
  <c r="V70" i="6"/>
  <c r="W70" i="6"/>
  <c r="X70" i="6"/>
  <c r="Y70" i="6"/>
  <c r="Z70" i="6"/>
  <c r="AA70" i="6"/>
  <c r="AB70" i="6"/>
  <c r="AC70" i="6"/>
  <c r="AD70" i="6"/>
  <c r="AE70" i="6"/>
  <c r="AF70" i="6"/>
  <c r="C71" i="6"/>
  <c r="D71" i="6"/>
  <c r="E71" i="6"/>
  <c r="F71" i="6"/>
  <c r="G71" i="6"/>
  <c r="H71" i="6"/>
  <c r="I71" i="6"/>
  <c r="J71" i="6"/>
  <c r="K71" i="6"/>
  <c r="L71" i="6"/>
  <c r="M71" i="6"/>
  <c r="N71" i="6"/>
  <c r="O71" i="6"/>
  <c r="P71" i="6"/>
  <c r="Q71" i="6"/>
  <c r="R71" i="6"/>
  <c r="S71" i="6"/>
  <c r="T71" i="6"/>
  <c r="U71" i="6"/>
  <c r="V71" i="6"/>
  <c r="W71" i="6"/>
  <c r="X71" i="6"/>
  <c r="Y71" i="6"/>
  <c r="Z71" i="6"/>
  <c r="AA71" i="6"/>
  <c r="AB71" i="6"/>
  <c r="AC71" i="6"/>
  <c r="AD71" i="6"/>
  <c r="AE71" i="6"/>
  <c r="AF71" i="6"/>
  <c r="C72" i="6"/>
  <c r="D72" i="6" s="1"/>
  <c r="E72" i="6"/>
  <c r="F72" i="6"/>
  <c r="G72" i="6"/>
  <c r="H72" i="6"/>
  <c r="I72" i="6"/>
  <c r="J72" i="6"/>
  <c r="K72" i="6"/>
  <c r="L72" i="6"/>
  <c r="M72" i="6"/>
  <c r="N72" i="6"/>
  <c r="O72" i="6"/>
  <c r="P72" i="6"/>
  <c r="Q72" i="6"/>
  <c r="R72" i="6"/>
  <c r="S72" i="6"/>
  <c r="T72" i="6"/>
  <c r="U72" i="6"/>
  <c r="V72" i="6"/>
  <c r="W72" i="6"/>
  <c r="X72" i="6"/>
  <c r="Y72" i="6"/>
  <c r="Z72" i="6"/>
  <c r="AA72" i="6"/>
  <c r="AB72" i="6"/>
  <c r="AC72" i="6"/>
  <c r="AD72" i="6"/>
  <c r="AE72" i="6"/>
  <c r="AF72" i="6"/>
  <c r="C73" i="6"/>
  <c r="D73" i="6"/>
  <c r="E73" i="6"/>
  <c r="F73" i="6"/>
  <c r="G73" i="6"/>
  <c r="H73" i="6"/>
  <c r="I73" i="6"/>
  <c r="J73" i="6"/>
  <c r="K73" i="6"/>
  <c r="L73" i="6"/>
  <c r="M73" i="6"/>
  <c r="N73" i="6"/>
  <c r="O73" i="6"/>
  <c r="P73" i="6"/>
  <c r="Q73" i="6"/>
  <c r="R73" i="6"/>
  <c r="S73" i="6"/>
  <c r="T73" i="6"/>
  <c r="U73" i="6"/>
  <c r="V73" i="6"/>
  <c r="W73" i="6"/>
  <c r="X73" i="6"/>
  <c r="Y73" i="6"/>
  <c r="Z73" i="6"/>
  <c r="AA73" i="6"/>
  <c r="AB73" i="6"/>
  <c r="AC73" i="6"/>
  <c r="AD73" i="6"/>
  <c r="AE73" i="6"/>
  <c r="AF73" i="6"/>
  <c r="C74" i="6"/>
  <c r="D74" i="6" s="1"/>
  <c r="E74" i="6"/>
  <c r="F74" i="6"/>
  <c r="G74" i="6"/>
  <c r="H74" i="6"/>
  <c r="I74" i="6"/>
  <c r="J74" i="6"/>
  <c r="K74" i="6"/>
  <c r="L74" i="6"/>
  <c r="M74" i="6"/>
  <c r="N74" i="6"/>
  <c r="O74" i="6"/>
  <c r="P74" i="6"/>
  <c r="Q74" i="6"/>
  <c r="R74" i="6"/>
  <c r="S74" i="6"/>
  <c r="T74" i="6"/>
  <c r="U74" i="6"/>
  <c r="V74" i="6"/>
  <c r="W74" i="6"/>
  <c r="X74" i="6"/>
  <c r="Y74" i="6"/>
  <c r="Z74" i="6"/>
  <c r="AA74" i="6"/>
  <c r="AB74" i="6"/>
  <c r="AC74" i="6"/>
  <c r="AD74" i="6"/>
  <c r="AE74" i="6"/>
  <c r="AF74" i="6"/>
  <c r="C75" i="6"/>
  <c r="D75" i="6"/>
  <c r="E75" i="6"/>
  <c r="F75" i="6"/>
  <c r="G75" i="6"/>
  <c r="H75" i="6"/>
  <c r="I75" i="6"/>
  <c r="J75" i="6"/>
  <c r="K75" i="6"/>
  <c r="L75" i="6"/>
  <c r="M75" i="6"/>
  <c r="N75" i="6"/>
  <c r="O75" i="6"/>
  <c r="P75" i="6"/>
  <c r="Q75" i="6"/>
  <c r="R75" i="6"/>
  <c r="S75" i="6"/>
  <c r="T75" i="6"/>
  <c r="U75" i="6"/>
  <c r="V75" i="6"/>
  <c r="W75" i="6"/>
  <c r="X75" i="6"/>
  <c r="Y75" i="6"/>
  <c r="Z75" i="6"/>
  <c r="AA75" i="6"/>
  <c r="AB75" i="6"/>
  <c r="AC75" i="6"/>
  <c r="AD75" i="6"/>
  <c r="AE75" i="6"/>
  <c r="AF75" i="6"/>
  <c r="C76" i="6"/>
  <c r="D76" i="6" s="1"/>
  <c r="E76" i="6"/>
  <c r="F76" i="6"/>
  <c r="G76" i="6"/>
  <c r="H76" i="6"/>
  <c r="I76" i="6"/>
  <c r="J76" i="6"/>
  <c r="K76" i="6"/>
  <c r="L76" i="6"/>
  <c r="M76" i="6"/>
  <c r="N76" i="6"/>
  <c r="O76" i="6"/>
  <c r="P76" i="6"/>
  <c r="Q76" i="6"/>
  <c r="R76" i="6"/>
  <c r="S76" i="6"/>
  <c r="T76" i="6"/>
  <c r="U76" i="6"/>
  <c r="V76" i="6"/>
  <c r="W76" i="6"/>
  <c r="X76" i="6"/>
  <c r="Y76" i="6"/>
  <c r="Z76" i="6"/>
  <c r="AA76" i="6"/>
  <c r="AB76" i="6"/>
  <c r="AC76" i="6"/>
  <c r="AD76" i="6"/>
  <c r="AE76" i="6"/>
  <c r="AF76" i="6"/>
  <c r="C77" i="6"/>
  <c r="D77" i="6"/>
  <c r="E77" i="6"/>
  <c r="F77" i="6"/>
  <c r="G77" i="6"/>
  <c r="H77" i="6"/>
  <c r="I77" i="6"/>
  <c r="J77" i="6"/>
  <c r="K77" i="6"/>
  <c r="L77" i="6"/>
  <c r="M77" i="6"/>
  <c r="N77" i="6"/>
  <c r="O77" i="6"/>
  <c r="P77" i="6"/>
  <c r="Q77" i="6"/>
  <c r="R77" i="6"/>
  <c r="S77" i="6"/>
  <c r="T77" i="6"/>
  <c r="U77" i="6"/>
  <c r="V77" i="6"/>
  <c r="W77" i="6"/>
  <c r="X77" i="6"/>
  <c r="Y77" i="6"/>
  <c r="Z77" i="6"/>
  <c r="AA77" i="6"/>
  <c r="AB77" i="6"/>
  <c r="AC77" i="6"/>
  <c r="AD77" i="6"/>
  <c r="AE77" i="6"/>
  <c r="AF77" i="6"/>
  <c r="C78" i="6"/>
  <c r="D78" i="6" s="1"/>
  <c r="E78" i="6"/>
  <c r="F78" i="6"/>
  <c r="G78" i="6"/>
  <c r="H78" i="6"/>
  <c r="I78" i="6"/>
  <c r="J78" i="6"/>
  <c r="K78" i="6"/>
  <c r="L78" i="6"/>
  <c r="M78" i="6"/>
  <c r="N78" i="6"/>
  <c r="O78" i="6"/>
  <c r="P78" i="6"/>
  <c r="Q78" i="6"/>
  <c r="R78" i="6"/>
  <c r="S78" i="6"/>
  <c r="T78" i="6"/>
  <c r="U78" i="6"/>
  <c r="V78" i="6"/>
  <c r="W78" i="6"/>
  <c r="X78" i="6"/>
  <c r="Y78" i="6"/>
  <c r="Z78" i="6"/>
  <c r="AA78" i="6"/>
  <c r="AB78" i="6"/>
  <c r="AC78" i="6"/>
  <c r="AD78" i="6"/>
  <c r="AE78" i="6"/>
  <c r="AF78" i="6"/>
  <c r="C79" i="6"/>
  <c r="D79" i="6"/>
  <c r="E79" i="6"/>
  <c r="F79" i="6"/>
  <c r="G79" i="6"/>
  <c r="H79" i="6"/>
  <c r="I79" i="6"/>
  <c r="J79" i="6"/>
  <c r="K79" i="6"/>
  <c r="L79" i="6"/>
  <c r="M79" i="6"/>
  <c r="N79" i="6"/>
  <c r="O79" i="6"/>
  <c r="P79" i="6"/>
  <c r="Q79" i="6"/>
  <c r="R79" i="6"/>
  <c r="S79" i="6"/>
  <c r="T79" i="6"/>
  <c r="U79" i="6"/>
  <c r="V79" i="6"/>
  <c r="W79" i="6"/>
  <c r="X79" i="6"/>
  <c r="Y79" i="6"/>
  <c r="Z79" i="6"/>
  <c r="AA79" i="6"/>
  <c r="AB79" i="6"/>
  <c r="AC79" i="6"/>
  <c r="AD79" i="6"/>
  <c r="AE79" i="6"/>
  <c r="AF79" i="6"/>
  <c r="C80" i="6"/>
  <c r="D80" i="6" s="1"/>
  <c r="E80" i="6"/>
  <c r="F80" i="6"/>
  <c r="G80" i="6"/>
  <c r="H80" i="6"/>
  <c r="I80" i="6"/>
  <c r="J80" i="6"/>
  <c r="K80" i="6"/>
  <c r="L80" i="6"/>
  <c r="M80" i="6"/>
  <c r="N80" i="6"/>
  <c r="O80" i="6"/>
  <c r="P80" i="6"/>
  <c r="Q80" i="6"/>
  <c r="R80" i="6"/>
  <c r="S80" i="6"/>
  <c r="T80" i="6"/>
  <c r="U80" i="6"/>
  <c r="V80" i="6"/>
  <c r="W80" i="6"/>
  <c r="X80" i="6"/>
  <c r="Y80" i="6"/>
  <c r="Z80" i="6"/>
  <c r="AA80" i="6"/>
  <c r="AB80" i="6"/>
  <c r="AC80" i="6"/>
  <c r="AD80" i="6"/>
  <c r="AE80" i="6"/>
  <c r="AF80" i="6"/>
  <c r="C81" i="6"/>
  <c r="D81" i="6"/>
  <c r="E81" i="6"/>
  <c r="F81" i="6"/>
  <c r="G81" i="6"/>
  <c r="H81" i="6"/>
  <c r="I81" i="6"/>
  <c r="J81" i="6"/>
  <c r="K81" i="6"/>
  <c r="L81" i="6"/>
  <c r="M81" i="6"/>
  <c r="N81" i="6"/>
  <c r="O81" i="6"/>
  <c r="P81" i="6"/>
  <c r="Q81" i="6"/>
  <c r="R81" i="6"/>
  <c r="S81" i="6"/>
  <c r="T81" i="6"/>
  <c r="U81" i="6"/>
  <c r="V81" i="6"/>
  <c r="W81" i="6"/>
  <c r="X81" i="6"/>
  <c r="Y81" i="6"/>
  <c r="Z81" i="6"/>
  <c r="AA81" i="6"/>
  <c r="AB81" i="6"/>
  <c r="AC81" i="6"/>
  <c r="AD81" i="6"/>
  <c r="AE81" i="6"/>
  <c r="AF81" i="6"/>
  <c r="C82" i="6"/>
  <c r="D82" i="6" s="1"/>
  <c r="E82" i="6"/>
  <c r="F82" i="6"/>
  <c r="G82" i="6"/>
  <c r="H82" i="6"/>
  <c r="I82" i="6"/>
  <c r="J82" i="6"/>
  <c r="K82" i="6"/>
  <c r="L82" i="6"/>
  <c r="M82" i="6"/>
  <c r="N82" i="6"/>
  <c r="O82" i="6"/>
  <c r="P82" i="6"/>
  <c r="Q82" i="6"/>
  <c r="R82" i="6"/>
  <c r="S82" i="6"/>
  <c r="T82" i="6"/>
  <c r="U82" i="6"/>
  <c r="V82" i="6"/>
  <c r="W82" i="6"/>
  <c r="X82" i="6"/>
  <c r="Y82" i="6"/>
  <c r="Z82" i="6"/>
  <c r="AA82" i="6"/>
  <c r="AB82" i="6"/>
  <c r="AC82" i="6"/>
  <c r="AD82" i="6"/>
  <c r="AE82" i="6"/>
  <c r="AF82" i="6"/>
  <c r="B85" i="6"/>
  <c r="B86" i="6"/>
</calcChain>
</file>

<file path=xl/sharedStrings.xml><?xml version="1.0" encoding="utf-8"?>
<sst xmlns="http://schemas.openxmlformats.org/spreadsheetml/2006/main" count="22000" uniqueCount="461">
  <si>
    <t>人口には平成26年10月1日現在の推計日本人人口を用いた。</t>
    <phoneticPr fontId="6"/>
  </si>
  <si>
    <t>注</t>
    <rPh sb="0" eb="1">
      <t>チュウ</t>
    </rPh>
    <phoneticPr fontId="5"/>
  </si>
  <si>
    <t>人口動態統計（確定数）</t>
    <phoneticPr fontId="7"/>
  </si>
  <si>
    <t>資料</t>
    <phoneticPr fontId="8"/>
  </si>
  <si>
    <t>-</t>
  </si>
  <si>
    <t>町</t>
  </si>
  <si>
    <t>せたな町</t>
    <rPh sb="3" eb="4">
      <t>マチ</t>
    </rPh>
    <phoneticPr fontId="7"/>
  </si>
  <si>
    <t>今金町</t>
    <rPh sb="0" eb="2">
      <t>イマカネ</t>
    </rPh>
    <rPh sb="2" eb="3">
      <t>マチ</t>
    </rPh>
    <phoneticPr fontId="7"/>
  </si>
  <si>
    <t>長万部町</t>
    <rPh sb="0" eb="3">
      <t>オシャマンベ</t>
    </rPh>
    <phoneticPr fontId="7"/>
  </si>
  <si>
    <t>八雲町</t>
    <rPh sb="0" eb="3">
      <t>ヤクモチョウ</t>
    </rPh>
    <phoneticPr fontId="7"/>
  </si>
  <si>
    <t>所</t>
  </si>
  <si>
    <t>八雲保健所</t>
    <rPh sb="0" eb="2">
      <t>ヤクモ</t>
    </rPh>
    <phoneticPr fontId="8"/>
  </si>
  <si>
    <t>圏</t>
  </si>
  <si>
    <t>北渡島檜山2次医療圏</t>
    <rPh sb="0" eb="1">
      <t>キタ</t>
    </rPh>
    <rPh sb="1" eb="3">
      <t>オシマ</t>
    </rPh>
    <rPh sb="3" eb="5">
      <t>ヒヤマ</t>
    </rPh>
    <rPh sb="6" eb="7">
      <t>ジ</t>
    </rPh>
    <rPh sb="7" eb="10">
      <t>イリョウケン</t>
    </rPh>
    <phoneticPr fontId="8"/>
  </si>
  <si>
    <t>奥尻町</t>
    <phoneticPr fontId="7"/>
  </si>
  <si>
    <t>乙部町</t>
    <phoneticPr fontId="7"/>
  </si>
  <si>
    <t>厚沢部町</t>
    <phoneticPr fontId="7"/>
  </si>
  <si>
    <t>上ノ国町</t>
    <phoneticPr fontId="7"/>
  </si>
  <si>
    <t>江差町</t>
    <phoneticPr fontId="7"/>
  </si>
  <si>
    <t>江差保健所</t>
    <rPh sb="0" eb="2">
      <t>エサシ</t>
    </rPh>
    <rPh sb="2" eb="5">
      <t>ホケンショ</t>
    </rPh>
    <phoneticPr fontId="8"/>
  </si>
  <si>
    <t>南檜山2次医療圏</t>
    <rPh sb="0" eb="1">
      <t>ミナミ</t>
    </rPh>
    <rPh sb="1" eb="3">
      <t>ヒヤマ</t>
    </rPh>
    <rPh sb="4" eb="5">
      <t>ジ</t>
    </rPh>
    <rPh sb="5" eb="8">
      <t>イリョウケン</t>
    </rPh>
    <phoneticPr fontId="7"/>
  </si>
  <si>
    <t>市</t>
  </si>
  <si>
    <t>函館市</t>
    <rPh sb="0" eb="3">
      <t>ハコダテシ</t>
    </rPh>
    <phoneticPr fontId="7"/>
  </si>
  <si>
    <t>森町</t>
    <rPh sb="0" eb="2">
      <t>モリマチ</t>
    </rPh>
    <phoneticPr fontId="7"/>
  </si>
  <si>
    <t>鹿部町</t>
    <rPh sb="0" eb="3">
      <t>シカベチョウ</t>
    </rPh>
    <phoneticPr fontId="7"/>
  </si>
  <si>
    <t>七飯町</t>
    <rPh sb="0" eb="3">
      <t>ナナエチョウ</t>
    </rPh>
    <phoneticPr fontId="7"/>
  </si>
  <si>
    <t>木古内町</t>
    <rPh sb="0" eb="4">
      <t>キコナイチョウ</t>
    </rPh>
    <phoneticPr fontId="7"/>
  </si>
  <si>
    <t>知内町</t>
    <rPh sb="0" eb="2">
      <t>シリウチ</t>
    </rPh>
    <rPh sb="2" eb="3">
      <t>チョウ</t>
    </rPh>
    <phoneticPr fontId="7"/>
  </si>
  <si>
    <t>福島町</t>
    <rPh sb="0" eb="3">
      <t>フクシマチョウ</t>
    </rPh>
    <phoneticPr fontId="7"/>
  </si>
  <si>
    <t>松前町</t>
    <rPh sb="0" eb="3">
      <t>マツマエチョウ</t>
    </rPh>
    <phoneticPr fontId="7"/>
  </si>
  <si>
    <t>北斗市</t>
    <rPh sb="0" eb="3">
      <t>ホクトシ</t>
    </rPh>
    <phoneticPr fontId="7"/>
  </si>
  <si>
    <t>渡島保健所</t>
    <rPh sb="0" eb="2">
      <t>オシマ</t>
    </rPh>
    <rPh sb="2" eb="5">
      <t>ホケンジョ</t>
    </rPh>
    <phoneticPr fontId="8"/>
  </si>
  <si>
    <t>南渡島2次医療圏</t>
    <rPh sb="0" eb="1">
      <t>ミナミ</t>
    </rPh>
    <rPh sb="1" eb="3">
      <t>オシマ</t>
    </rPh>
    <rPh sb="4" eb="5">
      <t>ジ</t>
    </rPh>
    <rPh sb="5" eb="8">
      <t>イリョウケン</t>
    </rPh>
    <phoneticPr fontId="7"/>
  </si>
  <si>
    <t>道</t>
  </si>
  <si>
    <t>全道</t>
  </si>
  <si>
    <t>国</t>
  </si>
  <si>
    <t>全国</t>
  </si>
  <si>
    <t>人口
千対</t>
    <phoneticPr fontId="7"/>
  </si>
  <si>
    <t>実数</t>
  </si>
  <si>
    <t>出産
千対</t>
    <phoneticPr fontId="7"/>
  </si>
  <si>
    <t>出生
千対</t>
    <phoneticPr fontId="7"/>
  </si>
  <si>
    <t>出生
千対</t>
    <rPh sb="0" eb="2">
      <t>シュッショウ</t>
    </rPh>
    <phoneticPr fontId="7"/>
  </si>
  <si>
    <t>人工死産</t>
  </si>
  <si>
    <t>自然死産</t>
  </si>
  <si>
    <t>総数</t>
    <phoneticPr fontId="7"/>
  </si>
  <si>
    <t xml:space="preserve"> 早期新生児死亡</t>
  </si>
  <si>
    <t>妊娠満22週以後の
死産</t>
    <phoneticPr fontId="7"/>
  </si>
  <si>
    <t>離婚</t>
    <rPh sb="0" eb="1">
      <t>ハナレ</t>
    </rPh>
    <rPh sb="1" eb="2">
      <t>コン</t>
    </rPh>
    <phoneticPr fontId="7"/>
  </si>
  <si>
    <t>婚姻</t>
    <phoneticPr fontId="7"/>
  </si>
  <si>
    <t>死産</t>
    <rPh sb="0" eb="2">
      <t>シザン</t>
    </rPh>
    <phoneticPr fontId="7"/>
  </si>
  <si>
    <t>周産期死亡</t>
    <rPh sb="0" eb="3">
      <t>シュウサンキ</t>
    </rPh>
    <rPh sb="3" eb="5">
      <t>シボウ</t>
    </rPh>
    <phoneticPr fontId="7"/>
  </si>
  <si>
    <t>新生児死亡</t>
  </si>
  <si>
    <t>乳児死亡</t>
  </si>
  <si>
    <t>低出生体重児</t>
    <rPh sb="1" eb="3">
      <t>シュッショウ</t>
    </rPh>
    <phoneticPr fontId="7"/>
  </si>
  <si>
    <t>自然増加</t>
    <rPh sb="0" eb="2">
      <t>シゼン</t>
    </rPh>
    <rPh sb="2" eb="4">
      <t>ゾウカ</t>
    </rPh>
    <phoneticPr fontId="7"/>
  </si>
  <si>
    <t>死亡</t>
    <phoneticPr fontId="7"/>
  </si>
  <si>
    <t>出生</t>
    <phoneticPr fontId="7"/>
  </si>
  <si>
    <t>平成25年          推計人口</t>
  </si>
  <si>
    <t>平成26年</t>
    <phoneticPr fontId="6"/>
  </si>
  <si>
    <t>第4表　人口動態総覧（実数・率）</t>
    <rPh sb="6" eb="8">
      <t>ドウタイ</t>
    </rPh>
    <rPh sb="8" eb="10">
      <t>ソウラン</t>
    </rPh>
    <rPh sb="11" eb="13">
      <t>ジッスウ</t>
    </rPh>
    <rPh sb="14" eb="15">
      <t>リツ</t>
    </rPh>
    <phoneticPr fontId="7"/>
  </si>
  <si>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7"/>
  </si>
  <si>
    <t>注</t>
    <rPh sb="0" eb="1">
      <t>チュウ</t>
    </rPh>
    <phoneticPr fontId="7"/>
  </si>
  <si>
    <t>人口動態統計（確定数）</t>
    <rPh sb="0" eb="2">
      <t>ジンコウ</t>
    </rPh>
    <rPh sb="2" eb="4">
      <t>ドウタイ</t>
    </rPh>
    <rPh sb="4" eb="6">
      <t>トウケイ</t>
    </rPh>
    <rPh sb="7" eb="9">
      <t>カクテイ</t>
    </rPh>
    <rPh sb="9" eb="10">
      <t>スウ</t>
    </rPh>
    <phoneticPr fontId="7"/>
  </si>
  <si>
    <t>資料</t>
    <rPh sb="0" eb="2">
      <t>シリョウ</t>
    </rPh>
    <phoneticPr fontId="7"/>
  </si>
  <si>
    <t>せたな町</t>
  </si>
  <si>
    <t>せたな町女</t>
  </si>
  <si>
    <t>女</t>
  </si>
  <si>
    <t>せたな町男</t>
  </si>
  <si>
    <t>男</t>
  </si>
  <si>
    <t>せたな町総数</t>
  </si>
  <si>
    <t>総数</t>
  </si>
  <si>
    <t>せたな町</t>
    <rPh sb="3" eb="4">
      <t>チョウ</t>
    </rPh>
    <phoneticPr fontId="7"/>
  </si>
  <si>
    <t>今金町</t>
  </si>
  <si>
    <t>今金町女</t>
  </si>
  <si>
    <t>今金町男</t>
  </si>
  <si>
    <t>今金町総数</t>
  </si>
  <si>
    <t>今金町</t>
    <rPh sb="0" eb="3">
      <t>イマカネチョウ</t>
    </rPh>
    <phoneticPr fontId="7"/>
  </si>
  <si>
    <t>長万部町</t>
  </si>
  <si>
    <t>長万部町女</t>
  </si>
  <si>
    <t>長万部町男</t>
  </si>
  <si>
    <t>長万部町総数</t>
  </si>
  <si>
    <t>長万部町</t>
    <rPh sb="0" eb="4">
      <t>オシャマンベチョウ</t>
    </rPh>
    <phoneticPr fontId="7"/>
  </si>
  <si>
    <t>八雲町</t>
  </si>
  <si>
    <t>八雲町女</t>
  </si>
  <si>
    <t>八雲町男</t>
  </si>
  <si>
    <t>八雲町総数</t>
  </si>
  <si>
    <t>八雲保健所</t>
  </si>
  <si>
    <t>八雲保健所女</t>
  </si>
  <si>
    <t>八雲保健所男</t>
  </si>
  <si>
    <t>八雲保健所総数</t>
  </si>
  <si>
    <t>八雲保健所</t>
    <rPh sb="0" eb="2">
      <t>ヤクモ</t>
    </rPh>
    <rPh sb="2" eb="5">
      <t>ホケンジョ</t>
    </rPh>
    <phoneticPr fontId="7"/>
  </si>
  <si>
    <t>北渡島檜山2次医療圏</t>
  </si>
  <si>
    <t>北渡島檜山2次医療圏女</t>
  </si>
  <si>
    <t>北渡島檜山2次医療圏男</t>
  </si>
  <si>
    <t>北渡島檜山2次医療圏総数</t>
  </si>
  <si>
    <t>北渡島檜山2次医療圏</t>
    <rPh sb="0" eb="1">
      <t>キタ</t>
    </rPh>
    <rPh sb="1" eb="3">
      <t>オシマ</t>
    </rPh>
    <rPh sb="3" eb="5">
      <t>ヒヤマ</t>
    </rPh>
    <rPh sb="6" eb="7">
      <t>ジ</t>
    </rPh>
    <rPh sb="7" eb="10">
      <t>イリョウケン</t>
    </rPh>
    <phoneticPr fontId="7"/>
  </si>
  <si>
    <t>奥尻町</t>
  </si>
  <si>
    <t>奥尻町女</t>
  </si>
  <si>
    <t>奥尻町男</t>
  </si>
  <si>
    <t>奥尻町総数</t>
  </si>
  <si>
    <t>奥尻町</t>
    <rPh sb="0" eb="3">
      <t>オクシリチョウ</t>
    </rPh>
    <phoneticPr fontId="7"/>
  </si>
  <si>
    <t>乙部町</t>
  </si>
  <si>
    <t>乙部町女</t>
  </si>
  <si>
    <t>乙部町男</t>
  </si>
  <si>
    <t>乙部町総数</t>
  </si>
  <si>
    <t>乙部町</t>
    <rPh sb="0" eb="3">
      <t>オトベチョウ</t>
    </rPh>
    <phoneticPr fontId="7"/>
  </si>
  <si>
    <t>厚沢部町</t>
  </si>
  <si>
    <t>厚沢部町女</t>
  </si>
  <si>
    <t>厚沢部町男</t>
  </si>
  <si>
    <t>厚沢部町総数</t>
  </si>
  <si>
    <t>厚沢部町</t>
    <rPh sb="0" eb="4">
      <t>アッサブチョウ</t>
    </rPh>
    <phoneticPr fontId="7"/>
  </si>
  <si>
    <t>上ノ国町</t>
  </si>
  <si>
    <t>上ノ国町女</t>
  </si>
  <si>
    <t>上ノ国町男</t>
  </si>
  <si>
    <t>上ノ国町総数</t>
  </si>
  <si>
    <t>上ノ国町</t>
    <rPh sb="0" eb="1">
      <t>カミ</t>
    </rPh>
    <rPh sb="2" eb="4">
      <t>クニチョウ</t>
    </rPh>
    <phoneticPr fontId="7"/>
  </si>
  <si>
    <t>江差町</t>
  </si>
  <si>
    <t>江差町女</t>
  </si>
  <si>
    <t>江差町男</t>
  </si>
  <si>
    <t>江差町総数</t>
  </si>
  <si>
    <t>江差町</t>
    <rPh sb="0" eb="3">
      <t>エサシチョウ</t>
    </rPh>
    <phoneticPr fontId="7"/>
  </si>
  <si>
    <t>江差保健所</t>
  </si>
  <si>
    <t>江差保健所女</t>
  </si>
  <si>
    <t>江差保健所男</t>
  </si>
  <si>
    <t>江差保健所総数</t>
  </si>
  <si>
    <t>江差保健所</t>
    <rPh sb="0" eb="2">
      <t>エサシ</t>
    </rPh>
    <rPh sb="2" eb="5">
      <t>ホケンジョ</t>
    </rPh>
    <phoneticPr fontId="7"/>
  </si>
  <si>
    <t>南檜山2次医療圏</t>
  </si>
  <si>
    <t>南檜山2次医療圏女</t>
  </si>
  <si>
    <t>南檜山2次医療圏男</t>
  </si>
  <si>
    <t>南檜山2次医療圏総数</t>
  </si>
  <si>
    <t>函館市</t>
  </si>
  <si>
    <t>函館市女</t>
  </si>
  <si>
    <t>函館市男</t>
  </si>
  <si>
    <t>函館市総数</t>
  </si>
  <si>
    <t>森町</t>
  </si>
  <si>
    <t>森町女</t>
  </si>
  <si>
    <t>森町男</t>
  </si>
  <si>
    <t>森町総数</t>
  </si>
  <si>
    <t>鹿部町</t>
  </si>
  <si>
    <t>鹿部町女</t>
  </si>
  <si>
    <t>鹿部町男</t>
  </si>
  <si>
    <t>鹿部町総数</t>
  </si>
  <si>
    <t>七飯町</t>
  </si>
  <si>
    <t>七飯町女</t>
  </si>
  <si>
    <t>七飯町男</t>
  </si>
  <si>
    <t>七飯町総数</t>
  </si>
  <si>
    <t>木古内町</t>
  </si>
  <si>
    <t>木古内町女</t>
  </si>
  <si>
    <t>木古内町男</t>
  </si>
  <si>
    <t>木古内町総数</t>
  </si>
  <si>
    <t>知内町</t>
  </si>
  <si>
    <t>知内町女</t>
  </si>
  <si>
    <t>知内町男</t>
  </si>
  <si>
    <t>知内町総数</t>
  </si>
  <si>
    <t>知内町</t>
    <rPh sb="0" eb="3">
      <t>シリウチチョウ</t>
    </rPh>
    <phoneticPr fontId="7"/>
  </si>
  <si>
    <t>福島町</t>
  </si>
  <si>
    <t>福島町女</t>
  </si>
  <si>
    <t>福島町男</t>
  </si>
  <si>
    <t>福島町総数</t>
  </si>
  <si>
    <t>松前町</t>
  </si>
  <si>
    <t>松前町女</t>
  </si>
  <si>
    <t>松前町男</t>
  </si>
  <si>
    <t>松前町総数</t>
  </si>
  <si>
    <t>北斗市</t>
  </si>
  <si>
    <t>北斗市女</t>
  </si>
  <si>
    <t>北斗市男</t>
  </si>
  <si>
    <t>北斗市総数</t>
  </si>
  <si>
    <t>渡島保健所</t>
  </si>
  <si>
    <t>渡島保健所女</t>
  </si>
  <si>
    <t>渡島保健所男</t>
  </si>
  <si>
    <t>渡島保健所総数</t>
  </si>
  <si>
    <t>渡島保健所</t>
    <rPh sb="0" eb="2">
      <t>オシマ</t>
    </rPh>
    <phoneticPr fontId="7"/>
  </si>
  <si>
    <t>南渡島2次医療圏</t>
  </si>
  <si>
    <t>南渡島2次医療圏女</t>
  </si>
  <si>
    <t>南渡島2次医療圏男</t>
  </si>
  <si>
    <t>南渡島2次医療圏総数</t>
  </si>
  <si>
    <t>全道女</t>
  </si>
  <si>
    <t>全道男</t>
  </si>
  <si>
    <t>全道総数</t>
  </si>
  <si>
    <t>全道</t>
    <rPh sb="0" eb="1">
      <t>ゼン</t>
    </rPh>
    <rPh sb="1" eb="2">
      <t>ミチ</t>
    </rPh>
    <phoneticPr fontId="7"/>
  </si>
  <si>
    <t>全国女</t>
  </si>
  <si>
    <t>全国男</t>
  </si>
  <si>
    <t>全国総数</t>
  </si>
  <si>
    <t>全国</t>
    <rPh sb="0" eb="2">
      <t>ゼンコク</t>
    </rPh>
    <phoneticPr fontId="7"/>
  </si>
  <si>
    <t>低出生体重児（再掲）</t>
    <rPh sb="1" eb="3">
      <t>シュッショウ</t>
    </rPh>
    <rPh sb="7" eb="9">
      <t>サイケイ</t>
    </rPh>
    <phoneticPr fontId="7"/>
  </si>
  <si>
    <t>不詳</t>
  </si>
  <si>
    <t>4,000g以上</t>
    <phoneticPr fontId="7"/>
  </si>
  <si>
    <t>2,500g以上
4,000g未満</t>
    <phoneticPr fontId="7"/>
  </si>
  <si>
    <t>2,000g以上
2,500g未満</t>
    <phoneticPr fontId="7"/>
  </si>
  <si>
    <t>1,500g以上
2,000g未満</t>
    <phoneticPr fontId="7"/>
  </si>
  <si>
    <t>1,000g以上
1,500g未満</t>
    <phoneticPr fontId="7"/>
  </si>
  <si>
    <t>1,000g
未満</t>
    <phoneticPr fontId="7"/>
  </si>
  <si>
    <t>総数</t>
    <phoneticPr fontId="7"/>
  </si>
  <si>
    <t>検索値</t>
    <rPh sb="0" eb="2">
      <t>ケンサク</t>
    </rPh>
    <rPh sb="2" eb="3">
      <t>チ</t>
    </rPh>
    <phoneticPr fontId="7"/>
  </si>
  <si>
    <t>平成26年</t>
    <phoneticPr fontId="6"/>
  </si>
  <si>
    <t>第5表　出生数（性・体重別）</t>
    <rPh sb="4" eb="7">
      <t>シュッセイスウ</t>
    </rPh>
    <rPh sb="10" eb="12">
      <t>タイジュウ</t>
    </rPh>
    <phoneticPr fontId="7"/>
  </si>
  <si>
    <t>圏域及び（総合）振興局の合計特殊出生率については、上記資料にないため「N/A」と表記した（ただし、ひとつの保健所からなる場合には保健所の値に等しい）。</t>
    <rPh sb="0" eb="2">
      <t>ケンイキ</t>
    </rPh>
    <rPh sb="2" eb="3">
      <t>オヨ</t>
    </rPh>
    <rPh sb="5" eb="7">
      <t>ソウゴウ</t>
    </rPh>
    <rPh sb="8" eb="11">
      <t>シンコウキョク</t>
    </rPh>
    <rPh sb="25" eb="27">
      <t>ジョウキ</t>
    </rPh>
    <rPh sb="27" eb="29">
      <t>シリョウ</t>
    </rPh>
    <rPh sb="40" eb="42">
      <t>ヒョウキ</t>
    </rPh>
    <rPh sb="53" eb="56">
      <t>ホケンジョ</t>
    </rPh>
    <rPh sb="60" eb="62">
      <t>バアイ</t>
    </rPh>
    <rPh sb="64" eb="67">
      <t>ホケンジョ</t>
    </rPh>
    <rPh sb="68" eb="69">
      <t>アタイ</t>
    </rPh>
    <rPh sb="70" eb="71">
      <t>ヒト</t>
    </rPh>
    <phoneticPr fontId="2"/>
  </si>
  <si>
    <t>=｛(15~19歳階級における出生数/女性人口)+(20~24歳階級における出生数/女性人口)+…+(45~49歳階級における出生数/女性人口)｝×5</t>
    <rPh sb="9" eb="10">
      <t>サイ</t>
    </rPh>
    <rPh sb="10" eb="12">
      <t>カイキュウ</t>
    </rPh>
    <rPh sb="16" eb="19">
      <t>シュッセイスウ</t>
    </rPh>
    <rPh sb="20" eb="22">
      <t>ジョセイ</t>
    </rPh>
    <rPh sb="22" eb="24">
      <t>ジンコウ</t>
    </rPh>
    <rPh sb="32" eb="33">
      <t>サイ</t>
    </rPh>
    <rPh sb="33" eb="35">
      <t>カイキュウ</t>
    </rPh>
    <rPh sb="39" eb="42">
      <t>シュッセイスウ</t>
    </rPh>
    <rPh sb="43" eb="45">
      <t>ジョセイ</t>
    </rPh>
    <rPh sb="45" eb="47">
      <t>ジンコウ</t>
    </rPh>
    <rPh sb="57" eb="58">
      <t>サイ</t>
    </rPh>
    <rPh sb="58" eb="60">
      <t>カイキュウ</t>
    </rPh>
    <rPh sb="64" eb="67">
      <t>シュッセイスウ</t>
    </rPh>
    <rPh sb="68" eb="70">
      <t>ジョセイ</t>
    </rPh>
    <rPh sb="70" eb="72">
      <t>ジンコウ</t>
    </rPh>
    <phoneticPr fontId="2"/>
  </si>
  <si>
    <t>合計特殊出生率（非ベイズ推定値）</t>
    <rPh sb="0" eb="2">
      <t>ゴウケイ</t>
    </rPh>
    <rPh sb="2" eb="4">
      <t>トクシュ</t>
    </rPh>
    <rPh sb="4" eb="7">
      <t>シュッセイリツ</t>
    </rPh>
    <rPh sb="8" eb="9">
      <t>ヒ</t>
    </rPh>
    <rPh sb="12" eb="15">
      <t>スイテイチ</t>
    </rPh>
    <phoneticPr fontId="2"/>
  </si>
  <si>
    <t>ただし、当該ページにも解説されているように、小地域では指標値の不安定性が問題になるので注意されたい。</t>
    <rPh sb="11" eb="13">
      <t>カイセツ</t>
    </rPh>
    <rPh sb="43" eb="45">
      <t>チュウイ</t>
    </rPh>
    <phoneticPr fontId="2"/>
  </si>
  <si>
    <t>年齢階級別の女性人口がわかっていれば、次式でもって単年次の合計特殊出生率を算出できる。</t>
    <rPh sb="19" eb="21">
      <t>ジシキ</t>
    </rPh>
    <rPh sb="25" eb="26">
      <t>タン</t>
    </rPh>
    <rPh sb="26" eb="28">
      <t>ネンジ</t>
    </rPh>
    <rPh sb="29" eb="31">
      <t>ゴウケイ</t>
    </rPh>
    <rPh sb="31" eb="33">
      <t>トクシュ</t>
    </rPh>
    <rPh sb="33" eb="36">
      <t>シュッセイリツ</t>
    </rPh>
    <rPh sb="37" eb="39">
      <t>サンシュツ</t>
    </rPh>
    <phoneticPr fontId="2"/>
  </si>
  <si>
    <t>http://www.mhlw.go.jp/toukei/saikin/hw/jinkou/other/hoken14/dl/sankou.pdf</t>
  </si>
  <si>
    <t>合計特殊出生率のベイズ推定については、下記の厚労省Webページ、もしくは佐伯則英ら: 厚生の指標. 1999; 46(10): 3-10などを参照のこと。</t>
    <rPh sb="0" eb="2">
      <t>ゴウケイ</t>
    </rPh>
    <rPh sb="2" eb="4">
      <t>トクシュ</t>
    </rPh>
    <rPh sb="4" eb="7">
      <t>シュッセイリツ</t>
    </rPh>
    <rPh sb="11" eb="13">
      <t>スイテイ</t>
    </rPh>
    <rPh sb="19" eb="21">
      <t>カキ</t>
    </rPh>
    <rPh sb="22" eb="25">
      <t>コウロウショウ</t>
    </rPh>
    <rPh sb="71" eb="73">
      <t>サンショウ</t>
    </rPh>
    <phoneticPr fontId="2"/>
  </si>
  <si>
    <t>保健所及び市町村の合計特殊出生率については、当該年次の値ではなく、上記資料から合計特殊出生率のベイズ推定値を示した。</t>
    <rPh sb="0" eb="3">
      <t>ホケンジョ</t>
    </rPh>
    <rPh sb="3" eb="4">
      <t>オヨ</t>
    </rPh>
    <rPh sb="5" eb="8">
      <t>シチョウソン</t>
    </rPh>
    <rPh sb="22" eb="24">
      <t>トウガイ</t>
    </rPh>
    <rPh sb="24" eb="26">
      <t>ネンジ</t>
    </rPh>
    <rPh sb="27" eb="28">
      <t>アタイ</t>
    </rPh>
    <rPh sb="33" eb="35">
      <t>ジョウキ</t>
    </rPh>
    <rPh sb="35" eb="37">
      <t>シリョウ</t>
    </rPh>
    <rPh sb="39" eb="41">
      <t>ゴウケイ</t>
    </rPh>
    <rPh sb="41" eb="43">
      <t>トクシュ</t>
    </rPh>
    <rPh sb="43" eb="46">
      <t>シュッセイリツ</t>
    </rPh>
    <rPh sb="54" eb="55">
      <t>シメ</t>
    </rPh>
    <phoneticPr fontId="2"/>
  </si>
  <si>
    <t>合計特殊出生率の算出にあたって分母に用いた人口は、全国は各歳別日本人人口、都道府県は国勢調査年次は５歳階級別日本人人口、他の年次は５歳階級別総人口である。</t>
    <rPh sb="0" eb="2">
      <t>ゴウケイ</t>
    </rPh>
    <rPh sb="2" eb="4">
      <t>トクシュ</t>
    </rPh>
    <rPh sb="4" eb="6">
      <t>シュッショウ</t>
    </rPh>
    <rPh sb="6" eb="7">
      <t>リツ</t>
    </rPh>
    <rPh sb="8" eb="10">
      <t>サンシュツ</t>
    </rPh>
    <phoneticPr fontId="2"/>
  </si>
  <si>
    <t>合計特殊出生率とは、15歳から49歳までの女子の年齢別出生率を合計したもので、1人の女性がその年齢別出生率で一生の間に生むとしたときの子どもの数に相当する。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ジョセイ</t>
    </rPh>
    <rPh sb="47" eb="49">
      <t>ネンレイ</t>
    </rPh>
    <rPh sb="49" eb="50">
      <t>ベツ</t>
    </rPh>
    <rPh sb="50" eb="51">
      <t>デ</t>
    </rPh>
    <rPh sb="51" eb="52">
      <t>ショウ</t>
    </rPh>
    <rPh sb="52" eb="53">
      <t>リツ</t>
    </rPh>
    <rPh sb="54" eb="56">
      <t>イッショウ</t>
    </rPh>
    <rPh sb="57" eb="58">
      <t>アイダ</t>
    </rPh>
    <rPh sb="59" eb="60">
      <t>ウ</t>
    </rPh>
    <rPh sb="67" eb="68">
      <t>コ</t>
    </rPh>
    <rPh sb="71" eb="72">
      <t>カズ</t>
    </rPh>
    <rPh sb="73" eb="75">
      <t>ソウトウ</t>
    </rPh>
    <phoneticPr fontId="2"/>
  </si>
  <si>
    <t>注1</t>
    <rPh sb="0" eb="1">
      <t>チュウ</t>
    </rPh>
    <phoneticPr fontId="2"/>
  </si>
  <si>
    <t>合計特殊出生率（保健所・市町村分）：人口動態統計特殊報告 平成25年~平成29年人口動態保健所・市区町村別統計</t>
  </si>
  <si>
    <t>人口動態統計（確定数）</t>
    <rPh sb="0" eb="2">
      <t>ジンコウ</t>
    </rPh>
    <rPh sb="2" eb="4">
      <t>ゼンジンコウ</t>
    </rPh>
    <phoneticPr fontId="2"/>
  </si>
  <si>
    <t>資料</t>
  </si>
  <si>
    <t>N/A</t>
  </si>
  <si>
    <t>不詳</t>
    <rPh sb="0" eb="2">
      <t>フショウ</t>
    </rPh>
    <phoneticPr fontId="7"/>
  </si>
  <si>
    <t>第5子以上</t>
    <phoneticPr fontId="7"/>
  </si>
  <si>
    <t>第4子</t>
    <phoneticPr fontId="7"/>
  </si>
  <si>
    <t>第3子</t>
    <phoneticPr fontId="7"/>
  </si>
  <si>
    <t>第2子</t>
    <phoneticPr fontId="7"/>
  </si>
  <si>
    <t>第1子</t>
    <phoneticPr fontId="7"/>
  </si>
  <si>
    <t>45歳~</t>
    <rPh sb="2" eb="3">
      <t>サイ</t>
    </rPh>
    <phoneticPr fontId="7"/>
  </si>
  <si>
    <t>40~44歳</t>
    <rPh sb="5" eb="6">
      <t>サイ</t>
    </rPh>
    <phoneticPr fontId="7"/>
  </si>
  <si>
    <t>35~39歳</t>
    <rPh sb="5" eb="6">
      <t>サイ</t>
    </rPh>
    <phoneticPr fontId="7"/>
  </si>
  <si>
    <t>30~34歳</t>
    <rPh sb="5" eb="6">
      <t>サイ</t>
    </rPh>
    <phoneticPr fontId="7"/>
  </si>
  <si>
    <t>25~29歳</t>
    <rPh sb="5" eb="6">
      <t>サイ</t>
    </rPh>
    <phoneticPr fontId="7"/>
  </si>
  <si>
    <t>20~24歳</t>
    <rPh sb="5" eb="6">
      <t>サイ</t>
    </rPh>
    <phoneticPr fontId="7"/>
  </si>
  <si>
    <t>15~19歳</t>
    <rPh sb="5" eb="6">
      <t>サイ</t>
    </rPh>
    <phoneticPr fontId="7"/>
  </si>
  <si>
    <t>~14歳</t>
    <rPh sb="3" eb="4">
      <t>サイ</t>
    </rPh>
    <phoneticPr fontId="7"/>
  </si>
  <si>
    <t>出生順位別</t>
    <phoneticPr fontId="7"/>
  </si>
  <si>
    <t>合計特殊
出生率</t>
    <rPh sb="0" eb="2">
      <t>ゴウケイ</t>
    </rPh>
    <rPh sb="2" eb="4">
      <t>トクシュ</t>
    </rPh>
    <rPh sb="5" eb="8">
      <t>シュッセイリツ</t>
    </rPh>
    <phoneticPr fontId="7"/>
  </si>
  <si>
    <t>母の年齢階級別</t>
    <phoneticPr fontId="7"/>
  </si>
  <si>
    <t>総数</t>
    <rPh sb="0" eb="2">
      <t>ソウスウ</t>
    </rPh>
    <phoneticPr fontId="7"/>
  </si>
  <si>
    <t>平成26年</t>
    <phoneticPr fontId="6"/>
  </si>
  <si>
    <t>第6表　出生数（母の年齢階級別・出生順位別）及び合計特殊出生率</t>
    <phoneticPr fontId="7"/>
  </si>
  <si>
    <t>国勢調査人口（総人口確定数）</t>
    <rPh sb="0" eb="2">
      <t>コクセイ</t>
    </rPh>
    <rPh sb="2" eb="4">
      <t>チョウサ</t>
    </rPh>
    <rPh sb="4" eb="6">
      <t>ジンコウ</t>
    </rPh>
    <rPh sb="7" eb="10">
      <t>ソウジンコウ</t>
    </rPh>
    <rPh sb="10" eb="12">
      <t>カクテイ</t>
    </rPh>
    <rPh sb="12" eb="13">
      <t>スウ</t>
    </rPh>
    <phoneticPr fontId="7"/>
  </si>
  <si>
    <t>せたな町</t>
    <rPh sb="3" eb="4">
      <t>チョウ</t>
    </rPh>
    <phoneticPr fontId="1"/>
  </si>
  <si>
    <t>今金町</t>
    <rPh sb="0" eb="3">
      <t>イマカネチョウ</t>
    </rPh>
    <phoneticPr fontId="1"/>
  </si>
  <si>
    <t>長万部町</t>
    <rPh sb="0" eb="4">
      <t>オシャマンベチョウ</t>
    </rPh>
    <phoneticPr fontId="1"/>
  </si>
  <si>
    <t>八雲町</t>
    <rPh sb="0" eb="3">
      <t>ヤクモチョウ</t>
    </rPh>
    <phoneticPr fontId="1"/>
  </si>
  <si>
    <t>八雲保健所</t>
    <rPh sb="0" eb="2">
      <t>ヤクモ</t>
    </rPh>
    <rPh sb="2" eb="5">
      <t>ホケンジョ</t>
    </rPh>
    <phoneticPr fontId="1"/>
  </si>
  <si>
    <t>北渡島檜山2次医療圏</t>
    <rPh sb="0" eb="1">
      <t>キタ</t>
    </rPh>
    <rPh sb="1" eb="3">
      <t>オシマ</t>
    </rPh>
    <rPh sb="3" eb="5">
      <t>ヒヤマ</t>
    </rPh>
    <rPh sb="6" eb="7">
      <t>ジ</t>
    </rPh>
    <rPh sb="7" eb="10">
      <t>イリョウケン</t>
    </rPh>
    <phoneticPr fontId="1"/>
  </si>
  <si>
    <t>奥尻町</t>
    <rPh sb="0" eb="3">
      <t>オクシリチョウ</t>
    </rPh>
    <phoneticPr fontId="1"/>
  </si>
  <si>
    <t>乙部町</t>
    <rPh sb="0" eb="3">
      <t>オトベチョウ</t>
    </rPh>
    <phoneticPr fontId="1"/>
  </si>
  <si>
    <t>厚沢部町</t>
    <rPh sb="0" eb="4">
      <t>アッサブチョウ</t>
    </rPh>
    <phoneticPr fontId="1"/>
  </si>
  <si>
    <t>上ノ国町</t>
    <rPh sb="0" eb="1">
      <t>カミ</t>
    </rPh>
    <rPh sb="2" eb="4">
      <t>クニチョウ</t>
    </rPh>
    <phoneticPr fontId="1"/>
  </si>
  <si>
    <t>江差町</t>
    <rPh sb="0" eb="3">
      <t>エサシチョウ</t>
    </rPh>
    <phoneticPr fontId="1"/>
  </si>
  <si>
    <t>江差保健所</t>
    <rPh sb="0" eb="2">
      <t>エサシ</t>
    </rPh>
    <rPh sb="2" eb="5">
      <t>ホケンジョ</t>
    </rPh>
    <phoneticPr fontId="1"/>
  </si>
  <si>
    <t>南檜山2次医療圏</t>
    <rPh sb="0" eb="1">
      <t>ミナミ</t>
    </rPh>
    <rPh sb="1" eb="3">
      <t>ヒヤマ</t>
    </rPh>
    <rPh sb="4" eb="5">
      <t>ジ</t>
    </rPh>
    <rPh sb="5" eb="8">
      <t>イリョウケン</t>
    </rPh>
    <phoneticPr fontId="1"/>
  </si>
  <si>
    <t>函館市</t>
    <rPh sb="0" eb="3">
      <t>ハコダテシ</t>
    </rPh>
    <phoneticPr fontId="1"/>
  </si>
  <si>
    <t>森町</t>
    <rPh sb="0" eb="2">
      <t>モリマチ</t>
    </rPh>
    <phoneticPr fontId="1"/>
  </si>
  <si>
    <t>鹿部町</t>
    <rPh sb="0" eb="3">
      <t>シカベチョウ</t>
    </rPh>
    <phoneticPr fontId="1"/>
  </si>
  <si>
    <t>七飯町</t>
    <rPh sb="0" eb="3">
      <t>ナナエチョウ</t>
    </rPh>
    <phoneticPr fontId="1"/>
  </si>
  <si>
    <t>木古内町</t>
    <rPh sb="0" eb="4">
      <t>キコナイチョウ</t>
    </rPh>
    <phoneticPr fontId="1"/>
  </si>
  <si>
    <t>知内町</t>
    <rPh sb="0" eb="3">
      <t>シリウチチョウ</t>
    </rPh>
    <phoneticPr fontId="1"/>
  </si>
  <si>
    <t>福島町</t>
    <rPh sb="0" eb="3">
      <t>フクシマチョウ</t>
    </rPh>
    <phoneticPr fontId="1"/>
  </si>
  <si>
    <t>松前町</t>
    <rPh sb="0" eb="3">
      <t>マツマエチョウ</t>
    </rPh>
    <phoneticPr fontId="1"/>
  </si>
  <si>
    <t>北斗市</t>
    <rPh sb="0" eb="3">
      <t>ホクトシ</t>
    </rPh>
    <phoneticPr fontId="1"/>
  </si>
  <si>
    <t>渡島保健所</t>
    <rPh sb="0" eb="2">
      <t>オシマ</t>
    </rPh>
    <phoneticPr fontId="1"/>
  </si>
  <si>
    <t>南渡島2次医療圏</t>
    <rPh sb="0" eb="1">
      <t>ミナミ</t>
    </rPh>
    <rPh sb="1" eb="3">
      <t>オシマ</t>
    </rPh>
    <rPh sb="4" eb="5">
      <t>ジ</t>
    </rPh>
    <rPh sb="5" eb="8">
      <t>イリョウケン</t>
    </rPh>
    <phoneticPr fontId="1"/>
  </si>
  <si>
    <t>全道</t>
    <rPh sb="0" eb="1">
      <t>ゼン</t>
    </rPh>
    <rPh sb="1" eb="2">
      <t>ミチ</t>
    </rPh>
    <phoneticPr fontId="1"/>
  </si>
  <si>
    <t>全国</t>
    <rPh sb="0" eb="2">
      <t>ゼンコク</t>
    </rPh>
    <phoneticPr fontId="1"/>
  </si>
  <si>
    <t>100~</t>
  </si>
  <si>
    <t>95~99</t>
  </si>
  <si>
    <t>90~94</t>
  </si>
  <si>
    <t>85~89</t>
  </si>
  <si>
    <t>80~84</t>
  </si>
  <si>
    <t>75~79</t>
  </si>
  <si>
    <t>70~74</t>
  </si>
  <si>
    <t>65~69</t>
  </si>
  <si>
    <t>60~64</t>
  </si>
  <si>
    <t>55~59</t>
  </si>
  <si>
    <t>50~54</t>
  </si>
  <si>
    <t>45~49</t>
  </si>
  <si>
    <t>40~44</t>
  </si>
  <si>
    <t>35~39</t>
  </si>
  <si>
    <t>30~34</t>
  </si>
  <si>
    <t>25~29</t>
  </si>
  <si>
    <t>20~24</t>
  </si>
  <si>
    <t>15~19</t>
  </si>
  <si>
    <t>10~14</t>
    <phoneticPr fontId="5"/>
  </si>
  <si>
    <t>5~9</t>
    <phoneticPr fontId="5"/>
  </si>
  <si>
    <t>0~4</t>
    <phoneticPr fontId="5"/>
  </si>
  <si>
    <t>第7-1表　死亡数（性・年齢階級別）</t>
    <rPh sb="6" eb="9">
      <t>シボウスウ</t>
    </rPh>
    <rPh sb="12" eb="14">
      <t>ネンレイ</t>
    </rPh>
    <rPh sb="14" eb="16">
      <t>カイキュウ</t>
    </rPh>
    <rPh sb="16" eb="17">
      <t>ベツ</t>
    </rPh>
    <phoneticPr fontId="1"/>
  </si>
  <si>
    <t>人口動態統計（確定数）</t>
    <rPh sb="0" eb="2">
      <t>ジンコウ</t>
    </rPh>
    <rPh sb="2" eb="4">
      <t>ゼンジンコウ</t>
    </rPh>
    <phoneticPr fontId="7"/>
  </si>
  <si>
    <t>資料</t>
    <phoneticPr fontId="8"/>
  </si>
  <si>
    <t>八雲保健所女脳血管疾患</t>
  </si>
  <si>
    <t>脳血管疾患</t>
    <rPh sb="0" eb="1">
      <t>ノウ</t>
    </rPh>
    <rPh sb="1" eb="3">
      <t>ケッカン</t>
    </rPh>
    <rPh sb="3" eb="5">
      <t>シッカン</t>
    </rPh>
    <phoneticPr fontId="7"/>
  </si>
  <si>
    <t>八雲保健所女心疾患</t>
  </si>
  <si>
    <t>心疾患</t>
    <rPh sb="0" eb="3">
      <t>シンシッカン</t>
    </rPh>
    <phoneticPr fontId="7"/>
  </si>
  <si>
    <t>八雲保健所女悪性新生物</t>
  </si>
  <si>
    <t>悪性新生物</t>
    <rPh sb="0" eb="2">
      <t>アクセイ</t>
    </rPh>
    <rPh sb="2" eb="5">
      <t>シンセイブツ</t>
    </rPh>
    <phoneticPr fontId="7"/>
  </si>
  <si>
    <t>（再掲）3大死因</t>
    <rPh sb="1" eb="3">
      <t>サイケイ</t>
    </rPh>
    <rPh sb="5" eb="6">
      <t>ダイ</t>
    </rPh>
    <rPh sb="6" eb="8">
      <t>シイン</t>
    </rPh>
    <phoneticPr fontId="5"/>
  </si>
  <si>
    <t>八雲保健所女総数</t>
  </si>
  <si>
    <t>総数</t>
    <rPh sb="0" eb="2">
      <t>ソウスウ</t>
    </rPh>
    <phoneticPr fontId="5"/>
  </si>
  <si>
    <t>女</t>
    <rPh sb="0" eb="1">
      <t>オンナ</t>
    </rPh>
    <phoneticPr fontId="7"/>
  </si>
  <si>
    <t>八雲保健所男脳血管疾患</t>
  </si>
  <si>
    <t>八雲保健所男心疾患</t>
  </si>
  <si>
    <t>八雲保健所男悪性新生物</t>
  </si>
  <si>
    <t>八雲保健所男総数</t>
  </si>
  <si>
    <t>男</t>
    <rPh sb="0" eb="1">
      <t>オトコ</t>
    </rPh>
    <phoneticPr fontId="7"/>
  </si>
  <si>
    <t>八雲保健所総数脳血管疾患</t>
  </si>
  <si>
    <t>八雲保健所総数心疾患</t>
  </si>
  <si>
    <t>八雲保健所総数悪性新生物</t>
  </si>
  <si>
    <t>八雲保健所総数総数</t>
  </si>
  <si>
    <t>江差保健所女脳血管疾患</t>
  </si>
  <si>
    <t>江差保健所女心疾患</t>
  </si>
  <si>
    <t>江差保健所女悪性新生物</t>
  </si>
  <si>
    <t>江差保健所女総数</t>
  </si>
  <si>
    <t>江差保健所男脳血管疾患</t>
  </si>
  <si>
    <t>江差保健所男心疾患</t>
  </si>
  <si>
    <t>江差保健所男悪性新生物</t>
  </si>
  <si>
    <t>江差保健所男総数</t>
  </si>
  <si>
    <t>江差保健所総数脳血管疾患</t>
  </si>
  <si>
    <t>江差保健所総数心疾患</t>
  </si>
  <si>
    <t>江差保健所総数悪性新生物</t>
  </si>
  <si>
    <t>江差保健所総数総数</t>
  </si>
  <si>
    <t>市立函館保健所女脳血管疾患</t>
  </si>
  <si>
    <t>市立函館保健所</t>
  </si>
  <si>
    <t>市立函館保健所女心疾患</t>
  </si>
  <si>
    <t>市立函館保健所女悪性新生物</t>
  </si>
  <si>
    <t>市立函館保健所女総数</t>
  </si>
  <si>
    <t>市立函館保健所男脳血管疾患</t>
  </si>
  <si>
    <t>市立函館保健所男心疾患</t>
  </si>
  <si>
    <t>市立函館保健所男悪性新生物</t>
  </si>
  <si>
    <t>市立函館保健所男総数</t>
  </si>
  <si>
    <t>市立函館保健所総数脳血管疾患</t>
  </si>
  <si>
    <t>市立函館保健所総数心疾患</t>
  </si>
  <si>
    <t>市立函館保健所総数悪性新生物</t>
  </si>
  <si>
    <t>市立函館保健所総数総数</t>
  </si>
  <si>
    <t>市立函館保健所</t>
    <rPh sb="0" eb="2">
      <t>シリツ</t>
    </rPh>
    <rPh sb="2" eb="4">
      <t>ハコダテ</t>
    </rPh>
    <rPh sb="4" eb="7">
      <t>ホケンジョ</t>
    </rPh>
    <phoneticPr fontId="7"/>
  </si>
  <si>
    <t>渡島保健所女脳血管疾患</t>
  </si>
  <si>
    <t>渡島保健所女心疾患</t>
  </si>
  <si>
    <t>渡島保健所女悪性新生物</t>
  </si>
  <si>
    <t>渡島保健所女総数</t>
  </si>
  <si>
    <t>渡島保健所男脳血管疾患</t>
  </si>
  <si>
    <t>渡島保健所男心疾患</t>
  </si>
  <si>
    <t>渡島保健所男悪性新生物</t>
  </si>
  <si>
    <t>渡島保健所男総数</t>
  </si>
  <si>
    <t>渡島保健所総数脳血管疾患</t>
  </si>
  <si>
    <t>渡島保健所総数心疾患</t>
  </si>
  <si>
    <t>渡島保健所総数悪性新生物</t>
  </si>
  <si>
    <t>渡島保健所総数総数</t>
  </si>
  <si>
    <t>渡島保健所</t>
    <rPh sb="0" eb="2">
      <t>オシマ</t>
    </rPh>
    <rPh sb="2" eb="5">
      <t>ホケンジョ</t>
    </rPh>
    <phoneticPr fontId="7"/>
  </si>
  <si>
    <t>全道女脳血管疾患</t>
  </si>
  <si>
    <t>全道女心疾患</t>
  </si>
  <si>
    <t>全道女悪性新生物</t>
  </si>
  <si>
    <t>全道女総数</t>
  </si>
  <si>
    <t>全道男脳血管疾患</t>
  </si>
  <si>
    <t>全道男心疾患</t>
  </si>
  <si>
    <t>全道男悪性新生物</t>
  </si>
  <si>
    <t>全道男総数</t>
  </si>
  <si>
    <t>全道総数脳血管疾患</t>
  </si>
  <si>
    <t>全道総数心疾患</t>
  </si>
  <si>
    <t>全道総数悪性新生物</t>
  </si>
  <si>
    <t>全道総数総数</t>
  </si>
  <si>
    <t>全道</t>
    <rPh sb="0" eb="2">
      <t>ゼンドウ</t>
    </rPh>
    <phoneticPr fontId="7"/>
  </si>
  <si>
    <t>全国女脳血管疾患</t>
  </si>
  <si>
    <t>全国女心疾患</t>
  </si>
  <si>
    <t>全国女悪性新生物</t>
  </si>
  <si>
    <t>全国女総数</t>
  </si>
  <si>
    <t>全国男脳血管疾患</t>
  </si>
  <si>
    <t>全国男心疾患</t>
  </si>
  <si>
    <t>全国男悪性新生物</t>
  </si>
  <si>
    <t>全国男総数</t>
  </si>
  <si>
    <t>全国総数脳血管疾患</t>
  </si>
  <si>
    <t>全国総数心疾患</t>
  </si>
  <si>
    <t>全国総数悪性新生物</t>
  </si>
  <si>
    <t>全国総数総数</t>
  </si>
  <si>
    <t>その他</t>
    <rPh sb="2" eb="3">
      <t>タ</t>
    </rPh>
    <phoneticPr fontId="7"/>
  </si>
  <si>
    <t>自宅</t>
    <rPh sb="0" eb="2">
      <t>ジタク</t>
    </rPh>
    <phoneticPr fontId="7"/>
  </si>
  <si>
    <t>老人ホーム</t>
    <rPh sb="0" eb="2">
      <t>ロウジン</t>
    </rPh>
    <phoneticPr fontId="7"/>
  </si>
  <si>
    <t>助産所</t>
    <rPh sb="0" eb="2">
      <t>ジョサン</t>
    </rPh>
    <rPh sb="2" eb="3">
      <t>ジョ</t>
    </rPh>
    <phoneticPr fontId="7"/>
  </si>
  <si>
    <t>介護老人
保健施設</t>
    <rPh sb="0" eb="2">
      <t>カイゴ</t>
    </rPh>
    <rPh sb="2" eb="4">
      <t>ロウジン</t>
    </rPh>
    <rPh sb="5" eb="7">
      <t>ホケン</t>
    </rPh>
    <rPh sb="7" eb="9">
      <t>シセツ</t>
    </rPh>
    <phoneticPr fontId="7"/>
  </si>
  <si>
    <t>診療所</t>
    <rPh sb="0" eb="3">
      <t>シンリョウショ</t>
    </rPh>
    <phoneticPr fontId="7"/>
  </si>
  <si>
    <t>病院</t>
    <rPh sb="0" eb="2">
      <t>ビョウイン</t>
    </rPh>
    <phoneticPr fontId="7"/>
  </si>
  <si>
    <t>検索値</t>
    <rPh sb="0" eb="2">
      <t>ケンサク</t>
    </rPh>
    <rPh sb="2" eb="3">
      <t>チ</t>
    </rPh>
    <phoneticPr fontId="5"/>
  </si>
  <si>
    <t>平成26年</t>
    <phoneticPr fontId="6"/>
  </si>
  <si>
    <t>第7-2表　死亡数（死亡場所別）</t>
    <phoneticPr fontId="7"/>
  </si>
  <si>
    <t>注1</t>
    <rPh sb="0" eb="1">
      <t>チュウ</t>
    </rPh>
    <phoneticPr fontId="3"/>
  </si>
  <si>
    <t>率</t>
  </si>
  <si>
    <t>20101
交通事故（再掲）</t>
    <rPh sb="11" eb="12">
      <t>サイ</t>
    </rPh>
    <rPh sb="12" eb="13">
      <t>ケイ</t>
    </rPh>
    <phoneticPr fontId="7"/>
  </si>
  <si>
    <t>20200
自殺</t>
    <phoneticPr fontId="7"/>
  </si>
  <si>
    <t>20100
不慮の事故</t>
    <phoneticPr fontId="7"/>
  </si>
  <si>
    <t>18100
老衰</t>
    <phoneticPr fontId="7"/>
  </si>
  <si>
    <t>14200
腎不全</t>
    <phoneticPr fontId="7"/>
  </si>
  <si>
    <t>11300
肝疾患</t>
    <phoneticPr fontId="7"/>
  </si>
  <si>
    <t>10200
肺炎</t>
    <phoneticPr fontId="7"/>
  </si>
  <si>
    <t>09300
脳血管疾患</t>
    <phoneticPr fontId="7"/>
  </si>
  <si>
    <r>
      <t>09200
心疾患</t>
    </r>
    <r>
      <rPr>
        <sz val="7"/>
        <color indexed="8"/>
        <rFont val="メイリオ"/>
        <family val="3"/>
        <charset val="128"/>
      </rPr>
      <t>（高血圧性を除く）</t>
    </r>
    <rPh sb="10" eb="13">
      <t>コウケツアツ</t>
    </rPh>
    <rPh sb="13" eb="14">
      <t>セイ</t>
    </rPh>
    <rPh sb="15" eb="16">
      <t>ノゾ</t>
    </rPh>
    <phoneticPr fontId="7"/>
  </si>
  <si>
    <t>09100
高血圧性疾患</t>
    <phoneticPr fontId="7"/>
  </si>
  <si>
    <t>04100
糖尿病</t>
    <phoneticPr fontId="7"/>
  </si>
  <si>
    <t>02100
悪性新生物</t>
    <phoneticPr fontId="7"/>
  </si>
  <si>
    <t>01200
結核</t>
    <phoneticPr fontId="7"/>
  </si>
  <si>
    <t>死亡総数</t>
  </si>
  <si>
    <t>第8表　死亡数（主な死因年次推移分類）及び死亡率（人口10万対）</t>
    <phoneticPr fontId="7"/>
  </si>
  <si>
    <t>100歳以上</t>
  </si>
  <si>
    <t>95~99歳</t>
  </si>
  <si>
    <t>90~94歳</t>
  </si>
  <si>
    <t>85~89歳</t>
  </si>
  <si>
    <t>80~84歳</t>
  </si>
  <si>
    <t>75~79歳</t>
  </si>
  <si>
    <t>70~74歳</t>
  </si>
  <si>
    <t>65~69歳</t>
  </si>
  <si>
    <t>60~64歳</t>
  </si>
  <si>
    <t>55~59歳</t>
  </si>
  <si>
    <t>50~54歳</t>
  </si>
  <si>
    <t>45~49歳</t>
  </si>
  <si>
    <t>40~44歳</t>
  </si>
  <si>
    <t>35~39歳</t>
  </si>
  <si>
    <t>30~34歳</t>
  </si>
  <si>
    <t>25~29歳</t>
  </si>
  <si>
    <t>20~24歳</t>
  </si>
  <si>
    <t>15~19歳</t>
  </si>
  <si>
    <t>10~14歳</t>
  </si>
  <si>
    <t>5~9歳</t>
  </si>
  <si>
    <t>0~4歳</t>
  </si>
  <si>
    <t>第9表　悪性新生物死亡数（性・年齢階級別）</t>
    <phoneticPr fontId="7"/>
  </si>
  <si>
    <t>02121
その他</t>
    <phoneticPr fontId="7"/>
  </si>
  <si>
    <r>
      <t xml:space="preserve">02120
</t>
    </r>
    <r>
      <rPr>
        <sz val="7"/>
        <color indexed="8"/>
        <rFont val="メイリオ"/>
        <family val="3"/>
        <charset val="128"/>
      </rPr>
      <t>その他のリンパ組織、造血組織及び関連組織</t>
    </r>
    <phoneticPr fontId="7"/>
  </si>
  <si>
    <t>02119
白血病</t>
    <phoneticPr fontId="7"/>
  </si>
  <si>
    <t>02118
悪性リンパ腫</t>
    <phoneticPr fontId="7"/>
  </si>
  <si>
    <t>02117
中枢神経系</t>
    <phoneticPr fontId="7"/>
  </si>
  <si>
    <t>02116
膀胱</t>
    <phoneticPr fontId="7"/>
  </si>
  <si>
    <t>02115
前立腺</t>
    <phoneticPr fontId="7"/>
  </si>
  <si>
    <t>02114
卵巣</t>
    <phoneticPr fontId="7"/>
  </si>
  <si>
    <t>02113
子宮</t>
    <phoneticPr fontId="7"/>
  </si>
  <si>
    <t>02112
乳房</t>
    <phoneticPr fontId="7"/>
  </si>
  <si>
    <t>02111
皮膚</t>
    <phoneticPr fontId="7"/>
  </si>
  <si>
    <r>
      <t xml:space="preserve">02110
</t>
    </r>
    <r>
      <rPr>
        <sz val="9"/>
        <color indexed="8"/>
        <rFont val="メイリオ"/>
        <family val="3"/>
        <charset val="128"/>
      </rPr>
      <t>気管、気管支及び肺</t>
    </r>
    <phoneticPr fontId="7"/>
  </si>
  <si>
    <t>02109
喉頭</t>
    <phoneticPr fontId="7"/>
  </si>
  <si>
    <t>02108
膵</t>
    <phoneticPr fontId="7"/>
  </si>
  <si>
    <r>
      <t xml:space="preserve">02107
</t>
    </r>
    <r>
      <rPr>
        <sz val="8"/>
        <color indexed="8"/>
        <rFont val="メイリオ"/>
        <family val="3"/>
        <charset val="128"/>
      </rPr>
      <t>胆のう及びその他の胆道</t>
    </r>
    <phoneticPr fontId="7"/>
  </si>
  <si>
    <r>
      <t xml:space="preserve">02106
</t>
    </r>
    <r>
      <rPr>
        <sz val="9"/>
        <color indexed="8"/>
        <rFont val="メイリオ"/>
        <family val="3"/>
        <charset val="128"/>
      </rPr>
      <t>肝及び肝内胆管</t>
    </r>
    <phoneticPr fontId="7"/>
  </si>
  <si>
    <r>
      <t xml:space="preserve">02105
</t>
    </r>
    <r>
      <rPr>
        <sz val="8"/>
        <color indexed="8"/>
        <rFont val="メイリオ"/>
        <family val="3"/>
        <charset val="128"/>
      </rPr>
      <t>直腸S状結腸移行部及び直腸</t>
    </r>
    <phoneticPr fontId="7"/>
  </si>
  <si>
    <t>02104
結腸</t>
    <phoneticPr fontId="7"/>
  </si>
  <si>
    <t>02103
胃</t>
    <phoneticPr fontId="7"/>
  </si>
  <si>
    <t>02102
食道</t>
    <phoneticPr fontId="7"/>
  </si>
  <si>
    <r>
      <t xml:space="preserve">02101
</t>
    </r>
    <r>
      <rPr>
        <sz val="9"/>
        <color indexed="8"/>
        <rFont val="メイリオ"/>
        <family val="3"/>
        <charset val="128"/>
      </rPr>
      <t>口唇、口腔及び咽頭</t>
    </r>
    <phoneticPr fontId="7"/>
  </si>
  <si>
    <t>第10表　悪性新生物死亡数（性・主要部位別）</t>
    <phoneticPr fontId="7"/>
  </si>
  <si>
    <t>第11表　心疾患死亡数（性・年齢階級別）</t>
    <rPh sb="5" eb="8">
      <t>シンシッカン</t>
    </rPh>
    <phoneticPr fontId="7"/>
  </si>
  <si>
    <t>-</t>
    <phoneticPr fontId="6"/>
  </si>
  <si>
    <t>09208
その他の心疾患</t>
  </si>
  <si>
    <t>09207
心不全</t>
  </si>
  <si>
    <t>09206
不整脈及び伝導障害</t>
  </si>
  <si>
    <t>09205
心筋症</t>
  </si>
  <si>
    <t>09204
慢性非リウマチ性心内膜疾患</t>
  </si>
  <si>
    <t>09203
その他の虚血性心疾患</t>
  </si>
  <si>
    <t>09202
急性心筋梗塞</t>
  </si>
  <si>
    <t>09201
慢性リウマチ性心疾患</t>
  </si>
  <si>
    <t>第12-1表　心疾患死亡数（性・病類別）</t>
    <rPh sb="7" eb="10">
      <t>シンシッカン</t>
    </rPh>
    <rPh sb="16" eb="17">
      <t>ビョウ</t>
    </rPh>
    <rPh sb="17" eb="18">
      <t>ルイ</t>
    </rPh>
    <phoneticPr fontId="7"/>
  </si>
  <si>
    <t>第12-2表　急性心筋梗塞死亡数（性・年齢階級別）</t>
    <rPh sb="7" eb="9">
      <t>キュウセイ</t>
    </rPh>
    <rPh sb="9" eb="11">
      <t>シンキン</t>
    </rPh>
    <rPh sb="11" eb="13">
      <t>コウソク</t>
    </rPh>
    <phoneticPr fontId="7"/>
  </si>
  <si>
    <t>第12-3表　その他の虚血性心疾患死亡数（性・年齢階級別）</t>
    <rPh sb="9" eb="10">
      <t>タ</t>
    </rPh>
    <rPh sb="11" eb="14">
      <t>キョケツセイ</t>
    </rPh>
    <rPh sb="14" eb="17">
      <t>シンシッカン</t>
    </rPh>
    <phoneticPr fontId="7"/>
  </si>
  <si>
    <t>第13表　脳血管疾患死亡数（性・年齢階級別）</t>
    <rPh sb="5" eb="8">
      <t>ノウケッカン</t>
    </rPh>
    <rPh sb="8" eb="10">
      <t>シッカン</t>
    </rPh>
    <phoneticPr fontId="7"/>
  </si>
  <si>
    <t>09304
その他の脳血管疾患</t>
  </si>
  <si>
    <t>09303
脳梗塞</t>
  </si>
  <si>
    <t>09302
脳内出血</t>
  </si>
  <si>
    <t>09301
くも膜下出血</t>
  </si>
  <si>
    <t>第14-1表　脳血管疾患死亡数（性・病類別）</t>
    <rPh sb="7" eb="10">
      <t>ノウケッカン</t>
    </rPh>
    <rPh sb="10" eb="12">
      <t>シッカン</t>
    </rPh>
    <rPh sb="18" eb="19">
      <t>ビョウ</t>
    </rPh>
    <rPh sb="19" eb="20">
      <t>ルイ</t>
    </rPh>
    <phoneticPr fontId="7"/>
  </si>
  <si>
    <t>第14-2表　くも膜下出血死亡数（性・年齢階級別）</t>
    <rPh sb="9" eb="11">
      <t>マッカ</t>
    </rPh>
    <rPh sb="11" eb="13">
      <t>シュッケツ</t>
    </rPh>
    <phoneticPr fontId="7"/>
  </si>
  <si>
    <t>第14-3表　脳内出血死亡数（性・年齢階級別）</t>
    <rPh sb="7" eb="9">
      <t>ノウナイ</t>
    </rPh>
    <rPh sb="9" eb="11">
      <t>シュッケツ</t>
    </rPh>
    <rPh sb="11" eb="14">
      <t>シボウスウ</t>
    </rPh>
    <phoneticPr fontId="7"/>
  </si>
  <si>
    <t>第14-4表　脳梗塞死亡数（性・年齢階級別）</t>
    <rPh sb="7" eb="10">
      <t>ノウコウソク</t>
    </rPh>
    <phoneticPr fontId="7"/>
  </si>
  <si>
    <t>第15表　肺炎死亡数（性・年齢階級別）</t>
    <rPh sb="5" eb="7">
      <t>ハイエン</t>
    </rPh>
    <phoneticPr fontId="7"/>
  </si>
  <si>
    <t>第16表　不慮の事故死亡数（性・年齢階級別）</t>
    <rPh sb="5" eb="7">
      <t>フリョ</t>
    </rPh>
    <rPh sb="8" eb="10">
      <t>ジコ</t>
    </rPh>
    <phoneticPr fontId="7"/>
  </si>
  <si>
    <t>第17表　自殺死亡数（性・年齢階級別）</t>
    <rPh sb="5" eb="7">
      <t>ジサツ</t>
    </rPh>
    <rPh sb="7" eb="10">
      <t>シボウスウ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</si>
</sst>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 &quot;#,##0"/>
    <numFmt numFmtId="177" formatCode="#,##0.00;&quot;△ &quot;#,##0.00"/>
    <numFmt numFmtId="178" formatCode="#,##0.0;&quot;△ &quot;#,##0.0"/>
  </numFmts>
  <fonts count="2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b/>
      <sz val="11"/>
      <color rgb="FFFA7D00"/>
      <name val="ＭＳ Ｐゴシック"/>
      <family val="2"/>
      <charset val="128"/>
      <scheme val="minor"/>
    </font>
    <font>
      <sz val="9"/>
      <color theme="1"/>
      <name val="メイリオ"/>
      <family val="3"/>
      <charset val="128"/>
    </font>
    <font>
      <sz val="6"/>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color theme="1"/>
      <name val="ＭＳ Ｐゴシック"/>
      <family val="3"/>
      <charset val="128"/>
      <scheme val="minor"/>
    </font>
    <font>
      <sz val="9"/>
      <name val="メイリオ"/>
      <family val="3"/>
      <charset val="128"/>
    </font>
    <font>
      <sz val="11"/>
      <color theme="1"/>
      <name val="メイリオ"/>
      <family val="3"/>
      <charset val="128"/>
    </font>
    <font>
      <u/>
      <sz val="11"/>
      <color theme="10"/>
      <name val="ＭＳ Ｐゴシック"/>
      <family val="3"/>
      <charset val="128"/>
    </font>
    <font>
      <u/>
      <sz val="9"/>
      <color theme="10"/>
      <name val="メイリオ"/>
      <family val="3"/>
      <charset val="128"/>
    </font>
    <font>
      <sz val="11"/>
      <name val="ＭＳ Ｐゴシック"/>
      <family val="3"/>
      <charset val="128"/>
    </font>
    <font>
      <sz val="10"/>
      <color theme="1"/>
      <name val="メイリオ"/>
      <family val="3"/>
      <charset val="128"/>
    </font>
    <font>
      <sz val="10"/>
      <name val="メイリオ"/>
      <family val="3"/>
      <charset val="128"/>
    </font>
    <font>
      <sz val="7"/>
      <color indexed="8"/>
      <name val="メイリオ"/>
      <family val="3"/>
      <charset val="128"/>
    </font>
    <font>
      <sz val="9"/>
      <color theme="1"/>
      <name val="ＭＳ Ｐゴシック"/>
      <family val="2"/>
      <charset val="128"/>
      <scheme val="minor"/>
    </font>
    <font>
      <sz val="9"/>
      <color indexed="8"/>
      <name val="メイリオ"/>
      <family val="3"/>
      <charset val="128"/>
    </font>
    <font>
      <sz val="8"/>
      <color indexed="8"/>
      <name val="メイリオ"/>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8" tint="0.59996337778862885"/>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alignment vertical="center"/>
    </xf>
    <xf numFmtId="38" fontId="9" fillId="0" borderId="0" applyFont="0" applyFill="0" applyBorder="0" applyAlignment="0" applyProtection="0">
      <alignment vertical="center"/>
    </xf>
    <xf numFmtId="0" fontId="2" fillId="0" borderId="0">
      <alignment vertical="center"/>
    </xf>
    <xf numFmtId="0" fontId="12" fillId="0" borderId="0" applyNumberFormat="0" applyFill="0" applyBorder="0" applyAlignment="0" applyProtection="0">
      <alignment vertical="top"/>
      <protection locked="0"/>
    </xf>
    <xf numFmtId="0" fontId="14" fillId="0" borderId="0"/>
    <xf numFmtId="38" fontId="14" fillId="0" borderId="0" applyFont="0" applyFill="0" applyBorder="0" applyAlignment="0" applyProtection="0"/>
    <xf numFmtId="0" fontId="1" fillId="0" borderId="0">
      <alignment vertical="center"/>
    </xf>
  </cellStyleXfs>
  <cellXfs count="174">
    <xf numFmtId="0" fontId="0" fillId="0" borderId="0" xfId="0">
      <alignment vertical="center"/>
    </xf>
    <xf numFmtId="0" fontId="4" fillId="0" borderId="0" xfId="2" applyFont="1">
      <alignment vertical="center"/>
    </xf>
    <xf numFmtId="176" fontId="4" fillId="0" borderId="0" xfId="2" applyNumberFormat="1" applyFont="1">
      <alignment vertical="center"/>
    </xf>
    <xf numFmtId="0" fontId="4" fillId="0" borderId="0" xfId="2" applyFont="1" applyAlignment="1">
      <alignment horizontal="right" vertical="center" indent="1"/>
    </xf>
    <xf numFmtId="0" fontId="4" fillId="0" borderId="0" xfId="2" applyFont="1" applyAlignment="1">
      <alignment horizontal="left" vertical="center" indent="1"/>
    </xf>
    <xf numFmtId="177" fontId="4" fillId="2" borderId="1" xfId="2" applyNumberFormat="1" applyFont="1" applyFill="1" applyBorder="1" applyAlignment="1">
      <alignment horizontal="right" vertical="center"/>
    </xf>
    <xf numFmtId="176" fontId="4" fillId="2" borderId="1" xfId="2" applyNumberFormat="1" applyFont="1" applyFill="1" applyBorder="1" applyAlignment="1">
      <alignment horizontal="right" vertical="center"/>
    </xf>
    <xf numFmtId="178" fontId="4" fillId="2" borderId="1" xfId="2" applyNumberFormat="1" applyFont="1" applyFill="1" applyBorder="1" applyAlignment="1">
      <alignment horizontal="right" vertical="center"/>
    </xf>
    <xf numFmtId="0" fontId="4" fillId="2" borderId="1" xfId="2" applyFont="1" applyFill="1" applyBorder="1">
      <alignment vertical="center"/>
    </xf>
    <xf numFmtId="177" fontId="4" fillId="2" borderId="2" xfId="2" applyNumberFormat="1" applyFont="1" applyFill="1" applyBorder="1" applyAlignment="1">
      <alignment horizontal="right" vertical="center"/>
    </xf>
    <xf numFmtId="176" fontId="4" fillId="2" borderId="2" xfId="2" applyNumberFormat="1" applyFont="1" applyFill="1" applyBorder="1" applyAlignment="1">
      <alignment horizontal="right" vertical="center"/>
    </xf>
    <xf numFmtId="178" fontId="4" fillId="2" borderId="2" xfId="2" applyNumberFormat="1" applyFont="1" applyFill="1" applyBorder="1" applyAlignment="1">
      <alignment horizontal="right" vertical="center"/>
    </xf>
    <xf numFmtId="0" fontId="4" fillId="2" borderId="2" xfId="2" applyFont="1" applyFill="1" applyBorder="1">
      <alignment vertical="center"/>
    </xf>
    <xf numFmtId="177" fontId="4" fillId="2" borderId="3" xfId="2" applyNumberFormat="1" applyFont="1" applyFill="1" applyBorder="1" applyAlignment="1">
      <alignment horizontal="right" vertical="center"/>
    </xf>
    <xf numFmtId="176" fontId="4" fillId="2" borderId="3" xfId="2" applyNumberFormat="1" applyFont="1" applyFill="1" applyBorder="1" applyAlignment="1">
      <alignment horizontal="right" vertical="center"/>
    </xf>
    <xf numFmtId="178" fontId="4" fillId="2" borderId="3" xfId="2" applyNumberFormat="1" applyFont="1" applyFill="1" applyBorder="1" applyAlignment="1">
      <alignment horizontal="right" vertical="center"/>
    </xf>
    <xf numFmtId="0" fontId="4" fillId="2" borderId="3" xfId="2" applyFont="1" applyFill="1" applyBorder="1">
      <alignment vertical="center"/>
    </xf>
    <xf numFmtId="177" fontId="4" fillId="2" borderId="4" xfId="2" applyNumberFormat="1" applyFont="1" applyFill="1" applyBorder="1" applyAlignment="1">
      <alignment horizontal="right" vertical="center"/>
    </xf>
    <xf numFmtId="176" fontId="4" fillId="2" borderId="4" xfId="2" applyNumberFormat="1" applyFont="1" applyFill="1" applyBorder="1" applyAlignment="1">
      <alignment horizontal="right" vertical="center"/>
    </xf>
    <xf numFmtId="178" fontId="4" fillId="2" borderId="4" xfId="2" applyNumberFormat="1" applyFont="1" applyFill="1" applyBorder="1" applyAlignment="1">
      <alignment horizontal="right" vertical="center"/>
    </xf>
    <xf numFmtId="0" fontId="4" fillId="2" borderId="4" xfId="2" applyFont="1" applyFill="1" applyBorder="1">
      <alignment vertical="center"/>
    </xf>
    <xf numFmtId="38" fontId="10" fillId="3" borderId="4" xfId="1" applyFont="1" applyFill="1" applyBorder="1" applyAlignment="1">
      <alignment horizontal="left" vertical="center" wrapText="1"/>
    </xf>
    <xf numFmtId="0" fontId="4" fillId="0" borderId="0" xfId="2" applyFont="1" applyAlignment="1">
      <alignment horizontal="center" vertical="center"/>
    </xf>
    <xf numFmtId="0" fontId="4" fillId="0" borderId="4" xfId="2" applyFont="1" applyBorder="1" applyAlignment="1">
      <alignment horizontal="center" vertical="center" wrapText="1"/>
    </xf>
    <xf numFmtId="0" fontId="4" fillId="0" borderId="4" xfId="2" applyFont="1" applyBorder="1" applyAlignment="1">
      <alignment horizontal="center" vertical="center"/>
    </xf>
    <xf numFmtId="0" fontId="4" fillId="0" borderId="4" xfId="2" applyFont="1" applyBorder="1" applyAlignment="1">
      <alignment horizontal="center" vertical="center" wrapText="1"/>
    </xf>
    <xf numFmtId="0" fontId="4" fillId="0" borderId="4" xfId="2" applyFont="1" applyBorder="1" applyAlignment="1">
      <alignment vertical="center"/>
    </xf>
    <xf numFmtId="0" fontId="4" fillId="0" borderId="0" xfId="2" applyFont="1" applyAlignment="1">
      <alignment vertical="center"/>
    </xf>
    <xf numFmtId="0" fontId="4" fillId="0" borderId="4" xfId="2" applyFont="1" applyBorder="1" applyAlignment="1">
      <alignment horizontal="center" vertical="center"/>
    </xf>
    <xf numFmtId="0" fontId="4" fillId="0" borderId="0" xfId="2" applyFont="1" applyAlignment="1">
      <alignment horizontal="right" vertical="center"/>
    </xf>
    <xf numFmtId="0" fontId="11" fillId="0" borderId="0" xfId="2" applyFont="1" applyAlignment="1">
      <alignment vertical="top"/>
    </xf>
    <xf numFmtId="0" fontId="11" fillId="0" borderId="0" xfId="2" applyFont="1" applyAlignment="1">
      <alignment horizontal="right" vertical="top"/>
    </xf>
    <xf numFmtId="0" fontId="4" fillId="0" borderId="0" xfId="2" applyFont="1" applyAlignment="1">
      <alignment horizontal="left" vertical="center"/>
    </xf>
    <xf numFmtId="176" fontId="4" fillId="4" borderId="5" xfId="2" applyNumberFormat="1" applyFont="1" applyFill="1" applyBorder="1" applyAlignment="1">
      <alignment horizontal="right" vertical="center"/>
    </xf>
    <xf numFmtId="176" fontId="4" fillId="4" borderId="6" xfId="2" applyNumberFormat="1" applyFont="1" applyFill="1" applyBorder="1" applyAlignment="1">
      <alignment horizontal="right" vertical="center"/>
    </xf>
    <xf numFmtId="176" fontId="4" fillId="4" borderId="1" xfId="2" applyNumberFormat="1" applyFont="1" applyFill="1" applyBorder="1" applyAlignment="1">
      <alignment horizontal="right" vertical="center"/>
    </xf>
    <xf numFmtId="176" fontId="4" fillId="4" borderId="6" xfId="2" applyNumberFormat="1" applyFont="1" applyFill="1" applyBorder="1">
      <alignment vertical="center"/>
    </xf>
    <xf numFmtId="176" fontId="4" fillId="4" borderId="1" xfId="2" applyNumberFormat="1" applyFont="1" applyFill="1" applyBorder="1">
      <alignment vertical="center"/>
    </xf>
    <xf numFmtId="0" fontId="4" fillId="4" borderId="7" xfId="2" applyFont="1" applyFill="1" applyBorder="1">
      <alignment vertical="center"/>
    </xf>
    <xf numFmtId="176" fontId="4" fillId="4" borderId="8" xfId="2" applyNumberFormat="1" applyFont="1" applyFill="1" applyBorder="1" applyAlignment="1">
      <alignment horizontal="right" vertical="center"/>
    </xf>
    <xf numFmtId="176" fontId="4" fillId="4" borderId="0" xfId="2" applyNumberFormat="1" applyFont="1" applyFill="1" applyBorder="1" applyAlignment="1">
      <alignment horizontal="right" vertical="center"/>
    </xf>
    <xf numFmtId="176" fontId="4" fillId="4" borderId="2" xfId="2" applyNumberFormat="1" applyFont="1" applyFill="1" applyBorder="1" applyAlignment="1">
      <alignment horizontal="right" vertical="center"/>
    </xf>
    <xf numFmtId="176" fontId="4" fillId="4" borderId="0" xfId="2" applyNumberFormat="1" applyFont="1" applyFill="1" applyBorder="1">
      <alignment vertical="center"/>
    </xf>
    <xf numFmtId="176" fontId="4" fillId="4" borderId="2" xfId="2" applyNumberFormat="1" applyFont="1" applyFill="1" applyBorder="1">
      <alignment vertical="center"/>
    </xf>
    <xf numFmtId="0" fontId="4" fillId="4" borderId="9" xfId="2" applyFont="1" applyFill="1" applyBorder="1">
      <alignment vertical="center"/>
    </xf>
    <xf numFmtId="176" fontId="4" fillId="4" borderId="10" xfId="2" applyNumberFormat="1" applyFont="1" applyFill="1" applyBorder="1" applyAlignment="1">
      <alignment horizontal="right" vertical="center"/>
    </xf>
    <xf numFmtId="176" fontId="4" fillId="4" borderId="11" xfId="2" applyNumberFormat="1" applyFont="1" applyFill="1" applyBorder="1" applyAlignment="1">
      <alignment horizontal="right" vertical="center"/>
    </xf>
    <xf numFmtId="176" fontId="4" fillId="4" borderId="3" xfId="2" applyNumberFormat="1" applyFont="1" applyFill="1" applyBorder="1" applyAlignment="1">
      <alignment horizontal="right" vertical="center"/>
    </xf>
    <xf numFmtId="176" fontId="4" fillId="4" borderId="12" xfId="2" applyNumberFormat="1" applyFont="1" applyFill="1" applyBorder="1">
      <alignment vertical="center"/>
    </xf>
    <xf numFmtId="176" fontId="4" fillId="4" borderId="3" xfId="2" applyNumberFormat="1" applyFont="1" applyFill="1" applyBorder="1">
      <alignment vertical="center"/>
    </xf>
    <xf numFmtId="0" fontId="4" fillId="4" borderId="3" xfId="2" applyFont="1" applyFill="1" applyBorder="1">
      <alignment vertical="center"/>
    </xf>
    <xf numFmtId="0" fontId="4" fillId="4" borderId="1" xfId="2" applyFont="1" applyFill="1" applyBorder="1">
      <alignment vertical="center"/>
    </xf>
    <xf numFmtId="0" fontId="4" fillId="4" borderId="2" xfId="2" applyFont="1" applyFill="1" applyBorder="1">
      <alignment vertical="center"/>
    </xf>
    <xf numFmtId="176" fontId="4" fillId="4" borderId="13" xfId="2" applyNumberFormat="1" applyFont="1" applyFill="1" applyBorder="1">
      <alignment vertical="center"/>
    </xf>
    <xf numFmtId="176" fontId="4" fillId="4" borderId="4" xfId="2" applyNumberFormat="1" applyFont="1" applyFill="1" applyBorder="1">
      <alignment vertical="center"/>
    </xf>
    <xf numFmtId="176" fontId="4" fillId="4" borderId="7" xfId="2" applyNumberFormat="1" applyFont="1" applyFill="1" applyBorder="1">
      <alignment vertical="center"/>
    </xf>
    <xf numFmtId="176" fontId="4" fillId="4" borderId="8" xfId="2" applyNumberFormat="1" applyFont="1" applyFill="1" applyBorder="1">
      <alignment vertical="center"/>
    </xf>
    <xf numFmtId="176" fontId="4" fillId="4" borderId="5" xfId="2" applyNumberFormat="1" applyFont="1" applyFill="1" applyBorder="1">
      <alignment vertical="center"/>
    </xf>
    <xf numFmtId="38" fontId="10" fillId="3" borderId="3" xfId="1" applyFont="1" applyFill="1" applyBorder="1" applyAlignment="1">
      <alignment horizontal="left" vertical="center" wrapText="1"/>
    </xf>
    <xf numFmtId="176" fontId="4" fillId="4" borderId="9" xfId="2" applyNumberFormat="1" applyFont="1" applyFill="1" applyBorder="1">
      <alignment vertical="center"/>
    </xf>
    <xf numFmtId="0" fontId="4" fillId="0" borderId="14" xfId="2" applyFont="1" applyBorder="1" applyAlignment="1">
      <alignment horizontal="center" vertical="center" wrapText="1"/>
    </xf>
    <xf numFmtId="0" fontId="4" fillId="0" borderId="15" xfId="2" applyFont="1" applyBorder="1" applyAlignment="1">
      <alignment horizontal="center" vertical="center"/>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3" xfId="2" applyFont="1" applyBorder="1" applyAlignment="1">
      <alignment vertical="center"/>
    </xf>
    <xf numFmtId="0" fontId="4" fillId="0" borderId="0" xfId="2" applyFont="1" applyAlignment="1">
      <alignment vertical="center"/>
    </xf>
    <xf numFmtId="0" fontId="13" fillId="0" borderId="0" xfId="3" applyFont="1" applyAlignment="1" applyProtection="1">
      <alignment vertical="center"/>
    </xf>
    <xf numFmtId="0" fontId="10" fillId="0" borderId="0" xfId="4" applyFont="1" applyAlignment="1">
      <alignment vertical="top"/>
    </xf>
    <xf numFmtId="38" fontId="10" fillId="0" borderId="0" xfId="5" applyFont="1" applyAlignment="1">
      <alignment horizontal="left" vertical="top"/>
    </xf>
    <xf numFmtId="0" fontId="4" fillId="0" borderId="0" xfId="2" quotePrefix="1" applyFont="1" applyAlignment="1">
      <alignment horizontal="right" vertical="center" indent="1"/>
    </xf>
    <xf numFmtId="0" fontId="10" fillId="0" borderId="0" xfId="4" applyFont="1" applyAlignment="1"/>
    <xf numFmtId="38" fontId="10" fillId="0" borderId="0" xfId="5" applyFont="1" applyAlignment="1">
      <alignment horizontal="left"/>
    </xf>
    <xf numFmtId="176" fontId="4" fillId="2" borderId="4" xfId="2" applyNumberFormat="1" applyFont="1" applyFill="1" applyBorder="1" applyAlignment="1">
      <alignment horizontal="left" vertical="center"/>
    </xf>
    <xf numFmtId="176" fontId="4" fillId="2" borderId="1" xfId="2" applyNumberFormat="1" applyFont="1" applyFill="1" applyBorder="1" applyAlignment="1">
      <alignment horizontal="left" vertical="center"/>
    </xf>
    <xf numFmtId="176" fontId="4" fillId="2" borderId="2" xfId="2" applyNumberFormat="1" applyFont="1" applyFill="1" applyBorder="1" applyAlignment="1">
      <alignment horizontal="left" vertical="center"/>
    </xf>
    <xf numFmtId="176" fontId="4" fillId="2" borderId="3" xfId="2" applyNumberFormat="1" applyFont="1" applyFill="1" applyBorder="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horizontal="right" vertical="center" indent="1"/>
    </xf>
    <xf numFmtId="176" fontId="4" fillId="4" borderId="5" xfId="0" applyNumberFormat="1" applyFont="1" applyFill="1" applyBorder="1" applyAlignment="1">
      <alignment horizontal="right" vertical="center"/>
    </xf>
    <xf numFmtId="176" fontId="4" fillId="4" borderId="6" xfId="0" applyNumberFormat="1" applyFont="1" applyFill="1" applyBorder="1" applyAlignment="1">
      <alignment horizontal="right" vertical="center"/>
    </xf>
    <xf numFmtId="176" fontId="4" fillId="4" borderId="1" xfId="0" applyNumberFormat="1" applyFont="1" applyFill="1" applyBorder="1" applyAlignment="1">
      <alignment horizontal="right" vertical="center"/>
    </xf>
    <xf numFmtId="176" fontId="4" fillId="4" borderId="1" xfId="0" applyNumberFormat="1" applyFont="1" applyFill="1" applyBorder="1" applyAlignment="1">
      <alignment horizontal="center" vertical="center"/>
    </xf>
    <xf numFmtId="0" fontId="4" fillId="0" borderId="6" xfId="0" applyFont="1" applyBorder="1">
      <alignment vertical="center"/>
    </xf>
    <xf numFmtId="176" fontId="4" fillId="4" borderId="7" xfId="0" applyNumberFormat="1" applyFont="1" applyFill="1" applyBorder="1">
      <alignment vertical="center"/>
    </xf>
    <xf numFmtId="176" fontId="4" fillId="4" borderId="8" xfId="0" applyNumberFormat="1" applyFont="1" applyFill="1" applyBorder="1" applyAlignment="1">
      <alignment horizontal="right" vertical="center"/>
    </xf>
    <xf numFmtId="176" fontId="4" fillId="4" borderId="0"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176" fontId="4" fillId="4" borderId="2" xfId="0" applyNumberFormat="1" applyFont="1" applyFill="1" applyBorder="1" applyAlignment="1">
      <alignment horizontal="center" vertical="center"/>
    </xf>
    <xf numFmtId="0" fontId="4" fillId="0" borderId="0" xfId="0" applyFont="1" applyBorder="1">
      <alignment vertical="center"/>
    </xf>
    <xf numFmtId="176" fontId="4" fillId="4" borderId="9" xfId="0" applyNumberFormat="1" applyFont="1" applyFill="1" applyBorder="1">
      <alignment vertical="center"/>
    </xf>
    <xf numFmtId="176" fontId="4" fillId="4" borderId="10" xfId="0" applyNumberFormat="1" applyFont="1" applyFill="1" applyBorder="1" applyAlignment="1">
      <alignment horizontal="right" vertical="center"/>
    </xf>
    <xf numFmtId="176" fontId="4" fillId="4" borderId="11" xfId="0" applyNumberFormat="1" applyFont="1" applyFill="1" applyBorder="1" applyAlignment="1">
      <alignment horizontal="right" vertical="center"/>
    </xf>
    <xf numFmtId="176" fontId="4" fillId="4" borderId="3" xfId="0" applyNumberFormat="1" applyFont="1" applyFill="1" applyBorder="1" applyAlignment="1">
      <alignment horizontal="right" vertical="center"/>
    </xf>
    <xf numFmtId="176" fontId="4" fillId="4" borderId="3" xfId="0" applyNumberFormat="1" applyFont="1" applyFill="1" applyBorder="1" applyAlignment="1">
      <alignment horizontal="center" vertical="center"/>
    </xf>
    <xf numFmtId="0" fontId="4" fillId="0" borderId="11" xfId="0" applyFont="1" applyBorder="1">
      <alignment vertical="center"/>
    </xf>
    <xf numFmtId="176" fontId="4" fillId="4" borderId="12" xfId="0" applyNumberFormat="1" applyFont="1" applyFill="1" applyBorder="1">
      <alignment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4" xfId="0" applyFont="1" applyBorder="1" applyAlignment="1">
      <alignment horizontal="center" vertical="center"/>
    </xf>
    <xf numFmtId="0" fontId="4" fillId="0" borderId="15" xfId="0" applyFont="1" applyBorder="1" applyAlignment="1">
      <alignment vertical="center"/>
    </xf>
    <xf numFmtId="0" fontId="4" fillId="0" borderId="13" xfId="0" applyFont="1" applyBorder="1" applyAlignment="1">
      <alignment vertical="center"/>
    </xf>
    <xf numFmtId="0" fontId="4" fillId="0" borderId="0" xfId="0" applyFont="1" applyAlignment="1">
      <alignment vertical="center"/>
    </xf>
    <xf numFmtId="0" fontId="11" fillId="0" borderId="0" xfId="0" applyFont="1" applyAlignment="1">
      <alignment vertical="top"/>
    </xf>
    <xf numFmtId="0" fontId="11" fillId="0" borderId="0" xfId="0" applyFont="1" applyAlignment="1">
      <alignment horizontal="right" vertical="top"/>
    </xf>
    <xf numFmtId="0" fontId="11" fillId="0" borderId="0" xfId="0" applyFont="1" applyAlignment="1">
      <alignment horizontal="center" vertical="top"/>
    </xf>
    <xf numFmtId="176" fontId="4" fillId="2" borderId="5" xfId="0" applyNumberFormat="1" applyFont="1" applyFill="1" applyBorder="1" applyAlignment="1">
      <alignment horizontal="right" vertical="center"/>
    </xf>
    <xf numFmtId="176" fontId="4" fillId="2" borderId="6" xfId="0" applyNumberFormat="1" applyFont="1" applyFill="1" applyBorder="1" applyAlignment="1">
      <alignment horizontal="right" vertical="center"/>
    </xf>
    <xf numFmtId="176" fontId="4" fillId="2" borderId="1" xfId="0" applyNumberFormat="1" applyFont="1" applyFill="1" applyBorder="1" applyAlignment="1">
      <alignment horizontal="right" vertical="center"/>
    </xf>
    <xf numFmtId="176" fontId="4" fillId="2" borderId="6" xfId="0" applyNumberFormat="1" applyFont="1" applyFill="1" applyBorder="1">
      <alignment vertical="center"/>
    </xf>
    <xf numFmtId="176" fontId="4" fillId="2" borderId="6" xfId="0" applyNumberFormat="1" applyFont="1" applyFill="1" applyBorder="1" applyAlignment="1">
      <alignment vertical="center"/>
    </xf>
    <xf numFmtId="0" fontId="4" fillId="2" borderId="6" xfId="0" applyFont="1" applyFill="1" applyBorder="1" applyAlignment="1">
      <alignment vertical="center"/>
    </xf>
    <xf numFmtId="0" fontId="4" fillId="0" borderId="6" xfId="0" applyFont="1" applyBorder="1" applyAlignment="1">
      <alignment vertical="center"/>
    </xf>
    <xf numFmtId="176" fontId="4" fillId="2" borderId="6" xfId="0" applyNumberFormat="1" applyFont="1" applyFill="1" applyBorder="1" applyAlignment="1">
      <alignment horizontal="center" vertical="center"/>
    </xf>
    <xf numFmtId="0" fontId="4" fillId="2" borderId="7" xfId="0" applyFont="1" applyFill="1" applyBorder="1">
      <alignment vertical="center"/>
    </xf>
    <xf numFmtId="176" fontId="4" fillId="2" borderId="8" xfId="0" applyNumberFormat="1" applyFont="1" applyFill="1" applyBorder="1" applyAlignment="1">
      <alignment horizontal="right" vertical="center"/>
    </xf>
    <xf numFmtId="176" fontId="4" fillId="2" borderId="0" xfId="0" applyNumberFormat="1" applyFont="1" applyFill="1" applyBorder="1" applyAlignment="1">
      <alignment horizontal="right" vertical="center"/>
    </xf>
    <xf numFmtId="176" fontId="4" fillId="2" borderId="2" xfId="0" applyNumberFormat="1" applyFont="1" applyFill="1" applyBorder="1" applyAlignment="1">
      <alignment horizontal="right" vertical="center"/>
    </xf>
    <xf numFmtId="176" fontId="4" fillId="2" borderId="0" xfId="0" applyNumberFormat="1" applyFont="1" applyFill="1" applyBorder="1">
      <alignment vertical="center"/>
    </xf>
    <xf numFmtId="176" fontId="4" fillId="2" borderId="0" xfId="0" applyNumberFormat="1" applyFont="1" applyFill="1" applyBorder="1" applyAlignment="1">
      <alignment vertical="center"/>
    </xf>
    <xf numFmtId="0" fontId="4" fillId="2" borderId="0" xfId="0" applyFont="1" applyFill="1" applyBorder="1" applyAlignment="1">
      <alignment vertical="center"/>
    </xf>
    <xf numFmtId="0" fontId="4" fillId="0" borderId="0" xfId="0" applyFont="1" applyBorder="1" applyAlignment="1">
      <alignment vertical="center"/>
    </xf>
    <xf numFmtId="176" fontId="4" fillId="2" borderId="0" xfId="0" applyNumberFormat="1" applyFont="1" applyFill="1" applyBorder="1" applyAlignment="1">
      <alignment horizontal="center" vertical="center"/>
    </xf>
    <xf numFmtId="0" fontId="4" fillId="2" borderId="9" xfId="0" applyFont="1" applyFill="1" applyBorder="1">
      <alignment vertical="center"/>
    </xf>
    <xf numFmtId="0" fontId="4" fillId="2" borderId="0" xfId="0" applyFont="1" applyFill="1" applyBorder="1" applyAlignment="1">
      <alignment vertical="center"/>
    </xf>
    <xf numFmtId="176" fontId="4" fillId="2" borderId="10" xfId="0" applyNumberFormat="1" applyFont="1" applyFill="1" applyBorder="1" applyAlignment="1">
      <alignment horizontal="right" vertical="center"/>
    </xf>
    <xf numFmtId="176" fontId="4" fillId="2" borderId="11"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1" xfId="0" applyNumberFormat="1" applyFont="1" applyFill="1" applyBorder="1">
      <alignment vertical="center"/>
    </xf>
    <xf numFmtId="176" fontId="4" fillId="2" borderId="11" xfId="0" applyNumberFormat="1" applyFont="1" applyFill="1" applyBorder="1" applyAlignment="1">
      <alignment vertical="center"/>
    </xf>
    <xf numFmtId="0" fontId="4" fillId="2" borderId="11" xfId="0" applyFont="1" applyFill="1" applyBorder="1" applyAlignment="1">
      <alignment vertical="center"/>
    </xf>
    <xf numFmtId="0" fontId="4" fillId="2" borderId="11" xfId="0" applyFont="1" applyFill="1" applyBorder="1" applyAlignment="1">
      <alignment vertical="center"/>
    </xf>
    <xf numFmtId="176" fontId="4" fillId="2" borderId="11" xfId="0" applyNumberFormat="1" applyFont="1" applyFill="1" applyBorder="1" applyAlignment="1">
      <alignment horizontal="center" vertical="center"/>
    </xf>
    <xf numFmtId="0" fontId="4" fillId="2" borderId="12" xfId="0" applyFont="1" applyFill="1" applyBorder="1">
      <alignment vertical="center"/>
    </xf>
    <xf numFmtId="0" fontId="4" fillId="0" borderId="8" xfId="0" applyFont="1" applyBorder="1" applyAlignment="1">
      <alignment vertical="center"/>
    </xf>
    <xf numFmtId="0" fontId="4" fillId="2" borderId="8" xfId="0" applyFont="1" applyFill="1" applyBorder="1" applyAlignment="1">
      <alignment vertical="center"/>
    </xf>
    <xf numFmtId="0" fontId="4" fillId="2" borderId="10" xfId="0" applyFont="1" applyFill="1" applyBorder="1" applyAlignment="1">
      <alignment vertical="center"/>
    </xf>
    <xf numFmtId="0" fontId="4" fillId="0" borderId="1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5" xfId="0" applyFont="1" applyBorder="1" applyAlignment="1">
      <alignment horizontal="center" vertical="center"/>
    </xf>
    <xf numFmtId="0" fontId="4" fillId="0" borderId="13" xfId="0" applyFont="1" applyBorder="1" applyAlignment="1">
      <alignment horizontal="center" vertical="center"/>
    </xf>
    <xf numFmtId="0" fontId="15" fillId="0" borderId="0" xfId="6" applyFont="1">
      <alignment vertical="center"/>
    </xf>
    <xf numFmtId="0" fontId="15" fillId="0" borderId="0" xfId="6" applyFont="1" applyAlignment="1">
      <alignment horizontal="right" vertical="center" indent="1"/>
    </xf>
    <xf numFmtId="0" fontId="16" fillId="0" borderId="0" xfId="6" applyFont="1">
      <alignment vertical="center"/>
    </xf>
    <xf numFmtId="0" fontId="16" fillId="0" borderId="0" xfId="6" applyFont="1" applyAlignment="1">
      <alignment horizontal="right" vertical="center" indent="1"/>
    </xf>
    <xf numFmtId="178" fontId="15" fillId="4" borderId="0" xfId="6" applyNumberFormat="1" applyFont="1" applyFill="1" applyAlignment="1">
      <alignment horizontal="right" vertical="center"/>
    </xf>
    <xf numFmtId="176" fontId="15" fillId="4" borderId="0" xfId="6" applyNumberFormat="1" applyFont="1" applyFill="1" applyAlignment="1">
      <alignment horizontal="right" vertical="center"/>
    </xf>
    <xf numFmtId="176" fontId="15" fillId="4" borderId="0" xfId="6" applyNumberFormat="1" applyFont="1" applyFill="1">
      <alignment vertical="center"/>
    </xf>
    <xf numFmtId="0" fontId="15" fillId="4" borderId="0" xfId="6" applyFont="1" applyFill="1">
      <alignment vertical="center"/>
    </xf>
    <xf numFmtId="0" fontId="15" fillId="0" borderId="0" xfId="6" applyFont="1" applyAlignment="1">
      <alignment horizontal="center" vertical="center"/>
    </xf>
    <xf numFmtId="0" fontId="15" fillId="0" borderId="0" xfId="6" applyFont="1" applyAlignment="1">
      <alignment horizontal="center" vertical="center" wrapText="1"/>
    </xf>
    <xf numFmtId="0" fontId="15" fillId="0" borderId="0" xfId="6" applyFont="1" applyAlignment="1">
      <alignment vertical="center"/>
    </xf>
    <xf numFmtId="0" fontId="15" fillId="0" borderId="0" xfId="6" applyFont="1" applyAlignment="1">
      <alignment vertical="center"/>
    </xf>
    <xf numFmtId="0" fontId="15" fillId="0" borderId="0" xfId="6" applyFont="1" applyAlignment="1">
      <alignment horizontal="center" vertical="center"/>
    </xf>
    <xf numFmtId="0" fontId="15" fillId="0" borderId="0" xfId="6" applyFont="1" applyAlignment="1">
      <alignment horizontal="center" vertical="center" wrapText="1"/>
    </xf>
    <xf numFmtId="0" fontId="15" fillId="0" borderId="0" xfId="6" applyFont="1" applyAlignment="1">
      <alignment horizontal="right" vertical="center"/>
    </xf>
    <xf numFmtId="0" fontId="18" fillId="0" borderId="0" xfId="0" applyFont="1">
      <alignment vertical="center"/>
    </xf>
    <xf numFmtId="0" fontId="18" fillId="0" borderId="0" xfId="0" applyFont="1" applyAlignment="1">
      <alignment horizontal="center" vertical="center"/>
    </xf>
    <xf numFmtId="176" fontId="4" fillId="4" borderId="11" xfId="0" applyNumberFormat="1" applyFont="1" applyFill="1" applyBorder="1" applyAlignment="1">
      <alignment horizontal="center" vertical="center"/>
    </xf>
    <xf numFmtId="0" fontId="4" fillId="4" borderId="12" xfId="0" applyFont="1" applyFill="1" applyBorder="1">
      <alignment vertical="center"/>
    </xf>
    <xf numFmtId="176" fontId="4" fillId="4" borderId="0" xfId="0" applyNumberFormat="1" applyFont="1" applyFill="1" applyBorder="1" applyAlignment="1">
      <alignment horizontal="center" vertical="center"/>
    </xf>
    <xf numFmtId="0" fontId="4" fillId="4" borderId="9" xfId="0" applyFont="1" applyFill="1" applyBorder="1">
      <alignmen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2" xfId="0" applyFont="1" applyBorder="1" applyAlignment="1">
      <alignment horizontal="center" vertical="center"/>
    </xf>
    <xf numFmtId="0" fontId="0" fillId="0" borderId="0" xfId="0" applyFont="1" applyAlignment="1">
      <alignment vertical="top"/>
    </xf>
    <xf numFmtId="0" fontId="4" fillId="0" borderId="10" xfId="0" applyFont="1" applyBorder="1" applyAlignment="1">
      <alignment vertical="top" wrapText="1"/>
    </xf>
    <xf numFmtId="0" fontId="4" fillId="0" borderId="11" xfId="0" applyFont="1" applyBorder="1" applyAlignment="1">
      <alignment vertical="top" wrapText="1"/>
    </xf>
    <xf numFmtId="0" fontId="4" fillId="0" borderId="3" xfId="0" applyFont="1" applyBorder="1" applyAlignment="1">
      <alignment horizontal="center" vertical="center"/>
    </xf>
    <xf numFmtId="176" fontId="18" fillId="0" borderId="0" xfId="0" applyNumberFormat="1" applyFont="1">
      <alignment vertical="center"/>
    </xf>
    <xf numFmtId="0" fontId="4" fillId="0" borderId="10" xfId="0" applyFont="1" applyBorder="1" applyAlignment="1">
      <alignment horizontal="center" vertical="top" wrapText="1"/>
    </xf>
    <xf numFmtId="0" fontId="4" fillId="0" borderId="11" xfId="0" applyFont="1" applyBorder="1" applyAlignment="1">
      <alignment horizontal="center" vertical="top" wrapText="1"/>
    </xf>
  </cellXfs>
  <cellStyles count="7">
    <cellStyle name="ハイパーリンク" xfId="3" builtinId="8"/>
    <cellStyle name="桁区切り" xfId="1" builtinId="6"/>
    <cellStyle name="桁区切り 2" xfId="5"/>
    <cellStyle name="標準" xfId="0" builtinId="0"/>
    <cellStyle name="標準 2 2" xfId="2"/>
    <cellStyle name="標準 3" xfId="4"/>
    <cellStyle name="標準 4" xfId="6"/>
  </cellStyles>
  <dxfs count="5426">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externalLink" Target="externalLinks/externalLink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25285;&#24403;&#32773;&#29992;&#65288;&#20316;&#25104;&#35201;&#38936;&#31561;&#65289;\H27&#24180;&#29256;_&#36947;&#21335;&#22320;&#22495;&#20445;&#20581;&#24773;&#22577;&#24180;&#22577;\27&#24180;&#29256;_&#36947;&#21335;&#22320;&#22495;&#20445;&#20581;&#24773;&#22577;&#24180;&#22577;&#21407;&#31295;_1-17\table8&#35330;&#27491;.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者用"/>
      <sheetName val="作業用1"/>
      <sheetName val="作業用2"/>
      <sheetName val="作業用3"/>
    </sheetNames>
    <sheetDataSet>
      <sheetData sheetId="0" refreshError="1"/>
      <sheetData sheetId="1">
        <row r="2">
          <cell r="B2">
            <v>2014</v>
          </cell>
        </row>
      </sheetData>
      <sheetData sheetId="2" refreshError="1"/>
      <sheetData sheetId="3">
        <row r="8">
          <cell r="A8" t="str">
            <v>全国</v>
          </cell>
          <cell r="B8">
            <v>1273004</v>
          </cell>
          <cell r="C8">
            <v>660334</v>
          </cell>
          <cell r="D8">
            <v>612670</v>
          </cell>
          <cell r="E8">
            <v>1014.9038116574053</v>
          </cell>
          <cell r="F8">
            <v>1081.7876509231501</v>
          </cell>
          <cell r="G8">
            <v>951.48390302992652</v>
          </cell>
          <cell r="H8">
            <v>2100</v>
          </cell>
          <cell r="I8">
            <v>1251</v>
          </cell>
          <cell r="J8">
            <v>849</v>
          </cell>
          <cell r="K8">
            <v>1.674227264392375</v>
          </cell>
          <cell r="L8">
            <v>2.0494421782080896</v>
          </cell>
          <cell r="M8">
            <v>1.318507244801292</v>
          </cell>
          <cell r="N8">
            <v>368103</v>
          </cell>
          <cell r="O8">
            <v>218397</v>
          </cell>
          <cell r="P8">
            <v>149706</v>
          </cell>
          <cell r="Q8">
            <v>293.47051366886973</v>
          </cell>
          <cell r="R8">
            <v>357.78738880424635</v>
          </cell>
          <cell r="S8">
            <v>232.49522448789426</v>
          </cell>
          <cell r="T8">
            <v>13669</v>
          </cell>
          <cell r="U8">
            <v>7265</v>
          </cell>
          <cell r="V8">
            <v>6404</v>
          </cell>
          <cell r="W8">
            <v>10.897624989037798</v>
          </cell>
          <cell r="X8">
            <v>11.901836470568961</v>
          </cell>
          <cell r="Y8">
            <v>9.9454892764516778</v>
          </cell>
          <cell r="Z8">
            <v>6932</v>
          </cell>
          <cell r="AA8">
            <v>2637</v>
          </cell>
          <cell r="AB8">
            <v>4295</v>
          </cell>
          <cell r="AC8">
            <v>5.5265444746514021</v>
          </cell>
          <cell r="AD8">
            <v>4.3200471814026633</v>
          </cell>
          <cell r="AE8">
            <v>6.6701868273516496</v>
          </cell>
          <cell r="AF8">
            <v>196925</v>
          </cell>
          <cell r="AG8">
            <v>92278</v>
          </cell>
          <cell r="AH8">
            <v>104647</v>
          </cell>
          <cell r="AI8">
            <v>156.99866859069925</v>
          </cell>
          <cell r="AJ8">
            <v>151.17380121557642</v>
          </cell>
          <cell r="AK8">
            <v>162.51805376527776</v>
          </cell>
          <cell r="AL8">
            <v>114207</v>
          </cell>
          <cell r="AM8">
            <v>54995</v>
          </cell>
          <cell r="AN8">
            <v>59212</v>
          </cell>
          <cell r="AO8">
            <v>91.051653897361902</v>
          </cell>
          <cell r="AP8">
            <v>90.095181926901589</v>
          </cell>
          <cell r="AQ8">
            <v>91.956950505505432</v>
          </cell>
          <cell r="AR8">
            <v>119650</v>
          </cell>
          <cell r="AS8">
            <v>64780</v>
          </cell>
          <cell r="AT8">
            <v>54870</v>
          </cell>
          <cell r="AU8">
            <v>95.391091516451269</v>
          </cell>
          <cell r="AV8">
            <v>106.12539113055159</v>
          </cell>
          <cell r="AW8">
            <v>85.213772111009305</v>
          </cell>
          <cell r="AX8">
            <v>15692</v>
          </cell>
          <cell r="AY8">
            <v>10031</v>
          </cell>
          <cell r="AZ8">
            <v>5661</v>
          </cell>
          <cell r="BA8">
            <v>12.510463920402453</v>
          </cell>
          <cell r="BB8">
            <v>16.433217018069822</v>
          </cell>
          <cell r="BC8">
            <v>8.7916013107421858</v>
          </cell>
          <cell r="BD8">
            <v>24776</v>
          </cell>
          <cell r="BE8">
            <v>11935</v>
          </cell>
          <cell r="BF8">
            <v>12841</v>
          </cell>
          <cell r="BG8">
            <v>19.752692715516897</v>
          </cell>
          <cell r="BH8">
            <v>19.552431971953279</v>
          </cell>
          <cell r="BI8">
            <v>19.942227951111182</v>
          </cell>
          <cell r="BJ8">
            <v>75389</v>
          </cell>
          <cell r="BK8">
            <v>18316</v>
          </cell>
          <cell r="BL8">
            <v>57073</v>
          </cell>
          <cell r="BM8">
            <v>60.10396154060799</v>
          </cell>
          <cell r="BN8">
            <v>30.006061499647778</v>
          </cell>
          <cell r="BO8">
            <v>88.635057694398284</v>
          </cell>
          <cell r="BP8">
            <v>39029</v>
          </cell>
          <cell r="BQ8">
            <v>22562</v>
          </cell>
          <cell r="BR8">
            <v>16467</v>
          </cell>
          <cell r="BS8">
            <v>31.115912334271432</v>
          </cell>
          <cell r="BT8">
            <v>36.962041906259728</v>
          </cell>
          <cell r="BU8">
            <v>25.573449705704213</v>
          </cell>
          <cell r="BV8">
            <v>24417</v>
          </cell>
          <cell r="BW8">
            <v>16875</v>
          </cell>
          <cell r="BX8">
            <v>7542</v>
          </cell>
          <cell r="BY8">
            <v>19.46647957841363</v>
          </cell>
          <cell r="BZ8">
            <v>27.64535312331056</v>
          </cell>
          <cell r="CA8">
            <v>11.712817008588157</v>
          </cell>
          <cell r="CB8">
            <v>5717</v>
          </cell>
          <cell r="CC8">
            <v>3923</v>
          </cell>
          <cell r="CD8">
            <v>1794</v>
          </cell>
          <cell r="CE8">
            <v>4.5578844145386705</v>
          </cell>
          <cell r="CF8">
            <v>6.4268278697924348</v>
          </cell>
          <cell r="CG8">
            <v>2.7861036480253452</v>
          </cell>
          <cell r="CH8">
            <v>125431000</v>
          </cell>
          <cell r="CI8">
            <v>61041000</v>
          </cell>
          <cell r="CJ8">
            <v>64391000</v>
          </cell>
          <cell r="CK8">
            <v>1273004</v>
          </cell>
          <cell r="CL8">
            <v>660334</v>
          </cell>
          <cell r="CM8">
            <v>612670</v>
          </cell>
          <cell r="CN8">
            <v>1014.9038116574053</v>
          </cell>
          <cell r="CO8">
            <v>1081.7876509231501</v>
          </cell>
          <cell r="CP8">
            <v>951.48390302992652</v>
          </cell>
          <cell r="CQ8">
            <v>2100</v>
          </cell>
          <cell r="CR8">
            <v>1251</v>
          </cell>
          <cell r="CS8">
            <v>849</v>
          </cell>
          <cell r="CT8">
            <v>1.674227264392375</v>
          </cell>
          <cell r="CU8">
            <v>2.0494421782080896</v>
          </cell>
          <cell r="CV8">
            <v>1.318507244801292</v>
          </cell>
          <cell r="CW8">
            <v>368103</v>
          </cell>
          <cell r="CX8">
            <v>218397</v>
          </cell>
          <cell r="CY8">
            <v>149706</v>
          </cell>
          <cell r="CZ8">
            <v>293.47051366886973</v>
          </cell>
          <cell r="DA8">
            <v>357.78738880424635</v>
          </cell>
          <cell r="DB8">
            <v>232.49522448789426</v>
          </cell>
          <cell r="DC8">
            <v>13669</v>
          </cell>
          <cell r="DD8">
            <v>7265</v>
          </cell>
          <cell r="DE8">
            <v>6404</v>
          </cell>
          <cell r="DF8">
            <v>10.897624989037798</v>
          </cell>
          <cell r="DG8">
            <v>11.901836470568961</v>
          </cell>
          <cell r="DH8">
            <v>9.9454892764516778</v>
          </cell>
          <cell r="DI8">
            <v>6932</v>
          </cell>
          <cell r="DJ8">
            <v>2637</v>
          </cell>
          <cell r="DK8">
            <v>4295</v>
          </cell>
          <cell r="DL8">
            <v>5.5265444746514021</v>
          </cell>
          <cell r="DM8">
            <v>4.3200471814026633</v>
          </cell>
          <cell r="DN8">
            <v>6.6701868273516496</v>
          </cell>
          <cell r="DO8">
            <v>196925</v>
          </cell>
          <cell r="DP8">
            <v>92278</v>
          </cell>
          <cell r="DQ8">
            <v>104647</v>
          </cell>
          <cell r="DR8">
            <v>156.99866859069925</v>
          </cell>
          <cell r="DS8">
            <v>151.17380121557642</v>
          </cell>
          <cell r="DT8">
            <v>162.51805376527776</v>
          </cell>
          <cell r="DU8">
            <v>114207</v>
          </cell>
          <cell r="DV8">
            <v>54995</v>
          </cell>
          <cell r="DW8">
            <v>59212</v>
          </cell>
          <cell r="DX8">
            <v>91.051653897361902</v>
          </cell>
          <cell r="DY8">
            <v>90.095181926901589</v>
          </cell>
          <cell r="DZ8">
            <v>91.956950505505432</v>
          </cell>
          <cell r="EA8">
            <v>119650</v>
          </cell>
          <cell r="EB8">
            <v>64780</v>
          </cell>
          <cell r="EC8">
            <v>54870</v>
          </cell>
          <cell r="ED8">
            <v>95.391091516451269</v>
          </cell>
          <cell r="EE8">
            <v>106.12539113055159</v>
          </cell>
          <cell r="EF8">
            <v>85.213772111009305</v>
          </cell>
          <cell r="EG8">
            <v>15692</v>
          </cell>
          <cell r="EH8">
            <v>10031</v>
          </cell>
          <cell r="EI8">
            <v>5661</v>
          </cell>
          <cell r="EJ8">
            <v>12.510463920402453</v>
          </cell>
          <cell r="EK8">
            <v>16.433217018069822</v>
          </cell>
          <cell r="EL8">
            <v>8.7916013107421858</v>
          </cell>
          <cell r="EM8">
            <v>24776</v>
          </cell>
          <cell r="EN8">
            <v>11935</v>
          </cell>
          <cell r="EO8">
            <v>12841</v>
          </cell>
          <cell r="EP8">
            <v>19.752692715516897</v>
          </cell>
          <cell r="EQ8">
            <v>19.552431971953279</v>
          </cell>
          <cell r="ER8">
            <v>19.942227951111182</v>
          </cell>
          <cell r="ES8">
            <v>75389</v>
          </cell>
          <cell r="ET8">
            <v>18316</v>
          </cell>
          <cell r="EU8">
            <v>57073</v>
          </cell>
          <cell r="EV8">
            <v>60.10396154060799</v>
          </cell>
          <cell r="EW8">
            <v>30.006061499647778</v>
          </cell>
          <cell r="EX8">
            <v>88.635057694398284</v>
          </cell>
          <cell r="EY8">
            <v>39029</v>
          </cell>
          <cell r="EZ8">
            <v>22562</v>
          </cell>
          <cell r="FA8">
            <v>16467</v>
          </cell>
          <cell r="FB8">
            <v>31.115912334271432</v>
          </cell>
          <cell r="FC8">
            <v>36.962041906259728</v>
          </cell>
          <cell r="FD8">
            <v>25.573449705704213</v>
          </cell>
          <cell r="FE8">
            <v>24417</v>
          </cell>
          <cell r="FF8">
            <v>16875</v>
          </cell>
          <cell r="FG8">
            <v>7542</v>
          </cell>
          <cell r="FH8">
            <v>19.46647957841363</v>
          </cell>
          <cell r="FI8">
            <v>27.64535312331056</v>
          </cell>
          <cell r="FJ8">
            <v>11.712817008588157</v>
          </cell>
          <cell r="FK8">
            <v>5717</v>
          </cell>
          <cell r="FL8">
            <v>3923</v>
          </cell>
          <cell r="FM8">
            <v>1794</v>
          </cell>
          <cell r="FN8">
            <v>4.5578844145386705</v>
          </cell>
          <cell r="FO8">
            <v>6.4268278697924348</v>
          </cell>
          <cell r="FP8">
            <v>2.7861036480253452</v>
          </cell>
        </row>
        <row r="9">
          <cell r="A9" t="str">
            <v>全道</v>
          </cell>
          <cell r="B9">
            <v>60018</v>
          </cell>
          <cell r="C9">
            <v>31333</v>
          </cell>
          <cell r="D9">
            <v>28685</v>
          </cell>
          <cell r="E9">
            <v>1103.6802582131481</v>
          </cell>
          <cell r="F9">
            <v>1218.796373912553</v>
          </cell>
          <cell r="G9">
            <v>1000.4628252288927</v>
          </cell>
          <cell r="H9">
            <v>74</v>
          </cell>
          <cell r="I9">
            <v>37</v>
          </cell>
          <cell r="J9">
            <v>37</v>
          </cell>
          <cell r="K9">
            <v>1.360797412572444</v>
          </cell>
          <cell r="L9">
            <v>1.439232305708501</v>
          </cell>
          <cell r="M9">
            <v>1.2904697414491557</v>
          </cell>
          <cell r="N9">
            <v>18759</v>
          </cell>
          <cell r="O9">
            <v>10927</v>
          </cell>
          <cell r="P9">
            <v>7832</v>
          </cell>
          <cell r="Q9">
            <v>344.96214408711455</v>
          </cell>
          <cell r="R9">
            <v>425.04030822910244</v>
          </cell>
          <cell r="S9">
            <v>273.16105446026455</v>
          </cell>
          <cell r="T9">
            <v>669</v>
          </cell>
          <cell r="U9">
            <v>339</v>
          </cell>
          <cell r="V9">
            <v>330</v>
          </cell>
          <cell r="W9">
            <v>12.302344175823851</v>
          </cell>
          <cell r="X9">
            <v>13.186479773923834</v>
          </cell>
          <cell r="Y9">
            <v>11.509594991303281</v>
          </cell>
          <cell r="Z9">
            <v>265</v>
          </cell>
          <cell r="AA9">
            <v>94</v>
          </cell>
          <cell r="AB9">
            <v>171</v>
          </cell>
          <cell r="AC9">
            <v>4.8731258693472661</v>
          </cell>
          <cell r="AD9">
            <v>3.6564280199080832</v>
          </cell>
          <cell r="AE9">
            <v>5.9640628591298812</v>
          </cell>
          <cell r="AF9">
            <v>9429</v>
          </cell>
          <cell r="AG9">
            <v>4261</v>
          </cell>
          <cell r="AH9">
            <v>5168</v>
          </cell>
          <cell r="AI9">
            <v>173.3913351776429</v>
          </cell>
          <cell r="AJ9">
            <v>165.74510417902493</v>
          </cell>
          <cell r="AK9">
            <v>180.24723307592532</v>
          </cell>
          <cell r="AL9">
            <v>4909</v>
          </cell>
          <cell r="AM9">
            <v>2488</v>
          </cell>
          <cell r="AN9">
            <v>2421</v>
          </cell>
          <cell r="AO9">
            <v>90.272358085380105</v>
          </cell>
          <cell r="AP9">
            <v>96.778648016290546</v>
          </cell>
          <cell r="AQ9">
            <v>84.438574163470435</v>
          </cell>
          <cell r="AR9">
            <v>5752</v>
          </cell>
          <cell r="AS9">
            <v>3190</v>
          </cell>
          <cell r="AT9">
            <v>2562</v>
          </cell>
          <cell r="AU9">
            <v>105.77441509617159</v>
          </cell>
          <cell r="AV9">
            <v>124.08516365432752</v>
          </cell>
          <cell r="AW9">
            <v>89.356310205209112</v>
          </cell>
          <cell r="AX9">
            <v>672</v>
          </cell>
          <cell r="AY9">
            <v>374</v>
          </cell>
          <cell r="AZ9">
            <v>298</v>
          </cell>
          <cell r="BA9">
            <v>12.357511638495707</v>
          </cell>
          <cell r="BB9">
            <v>14.547915738783226</v>
          </cell>
          <cell r="BC9">
            <v>10.393513052752658</v>
          </cell>
          <cell r="BD9">
            <v>1543</v>
          </cell>
          <cell r="BE9">
            <v>763</v>
          </cell>
          <cell r="BF9">
            <v>780</v>
          </cell>
          <cell r="BG9">
            <v>28.374464967557852</v>
          </cell>
          <cell r="BH9">
            <v>29.679304033934763</v>
          </cell>
          <cell r="BI9">
            <v>27.204497252171393</v>
          </cell>
          <cell r="BJ9">
            <v>2610</v>
          </cell>
          <cell r="BK9">
            <v>693</v>
          </cell>
          <cell r="BL9">
            <v>1917</v>
          </cell>
          <cell r="BM9">
            <v>47.995692524514581</v>
          </cell>
          <cell r="BN9">
            <v>26.956432104215978</v>
          </cell>
          <cell r="BO9">
            <v>66.860283631298145</v>
          </cell>
          <cell r="BP9">
            <v>1499</v>
          </cell>
          <cell r="BQ9">
            <v>905</v>
          </cell>
          <cell r="BR9">
            <v>594</v>
          </cell>
          <cell r="BS9">
            <v>27.565342181703969</v>
          </cell>
          <cell r="BT9">
            <v>35.202844234221445</v>
          </cell>
          <cell r="BU9">
            <v>20.717270984345905</v>
          </cell>
          <cell r="BV9">
            <v>1080</v>
          </cell>
          <cell r="BW9">
            <v>740</v>
          </cell>
          <cell r="BX9">
            <v>340</v>
          </cell>
          <cell r="BY9">
            <v>19.860286561868101</v>
          </cell>
          <cell r="BZ9">
            <v>28.78464611417002</v>
          </cell>
          <cell r="CA9">
            <v>11.85837059710035</v>
          </cell>
          <cell r="CB9">
            <v>226</v>
          </cell>
          <cell r="CC9">
            <v>157</v>
          </cell>
          <cell r="CD9">
            <v>69</v>
          </cell>
          <cell r="CE9">
            <v>4.1559488546131398</v>
          </cell>
          <cell r="CF9">
            <v>6.1070127566549903</v>
          </cell>
          <cell r="CG9">
            <v>2.4065516799997768</v>
          </cell>
          <cell r="CH9">
            <v>5437988</v>
          </cell>
          <cell r="CI9">
            <v>2570815</v>
          </cell>
          <cell r="CJ9">
            <v>2867173</v>
          </cell>
          <cell r="CK9">
            <v>60018</v>
          </cell>
          <cell r="CL9">
            <v>31333</v>
          </cell>
          <cell r="CM9">
            <v>28685</v>
          </cell>
          <cell r="CN9">
            <v>1103.6802582131481</v>
          </cell>
          <cell r="CO9">
            <v>1218.796373912553</v>
          </cell>
          <cell r="CP9">
            <v>1000.4628252288927</v>
          </cell>
          <cell r="CQ9">
            <v>74</v>
          </cell>
          <cell r="CR9">
            <v>37</v>
          </cell>
          <cell r="CS9">
            <v>37</v>
          </cell>
          <cell r="CT9">
            <v>1.360797412572444</v>
          </cell>
          <cell r="CU9">
            <v>1.439232305708501</v>
          </cell>
          <cell r="CV9">
            <v>1.2904697414491557</v>
          </cell>
          <cell r="CW9">
            <v>18759</v>
          </cell>
          <cell r="CX9">
            <v>10927</v>
          </cell>
          <cell r="CY9">
            <v>7832</v>
          </cell>
          <cell r="CZ9">
            <v>344.96214408711455</v>
          </cell>
          <cell r="DA9">
            <v>425.04030822910244</v>
          </cell>
          <cell r="DB9">
            <v>273.16105446026455</v>
          </cell>
          <cell r="DC9">
            <v>669</v>
          </cell>
          <cell r="DD9">
            <v>339</v>
          </cell>
          <cell r="DE9">
            <v>330</v>
          </cell>
          <cell r="DF9">
            <v>12.302344175823851</v>
          </cell>
          <cell r="DG9">
            <v>13.186479773923834</v>
          </cell>
          <cell r="DH9">
            <v>11.509594991303281</v>
          </cell>
          <cell r="DI9">
            <v>265</v>
          </cell>
          <cell r="DJ9">
            <v>94</v>
          </cell>
          <cell r="DK9">
            <v>171</v>
          </cell>
          <cell r="DL9">
            <v>4.8731258693472661</v>
          </cell>
          <cell r="DM9">
            <v>3.6564280199080832</v>
          </cell>
          <cell r="DN9">
            <v>5.9640628591298812</v>
          </cell>
          <cell r="DO9">
            <v>9429</v>
          </cell>
          <cell r="DP9">
            <v>4261</v>
          </cell>
          <cell r="DQ9">
            <v>5168</v>
          </cell>
          <cell r="DR9">
            <v>173.3913351776429</v>
          </cell>
          <cell r="DS9">
            <v>165.74510417902493</v>
          </cell>
          <cell r="DT9">
            <v>180.24723307592532</v>
          </cell>
          <cell r="DU9">
            <v>4909</v>
          </cell>
          <cell r="DV9">
            <v>2488</v>
          </cell>
          <cell r="DW9">
            <v>2421</v>
          </cell>
          <cell r="DX9">
            <v>90.272358085380105</v>
          </cell>
          <cell r="DY9">
            <v>96.778648016290546</v>
          </cell>
          <cell r="DZ9">
            <v>84.438574163470435</v>
          </cell>
          <cell r="EA9">
            <v>5752</v>
          </cell>
          <cell r="EB9">
            <v>3190</v>
          </cell>
          <cell r="EC9">
            <v>2562</v>
          </cell>
          <cell r="ED9">
            <v>105.77441509617159</v>
          </cell>
          <cell r="EE9">
            <v>124.08516365432752</v>
          </cell>
          <cell r="EF9">
            <v>89.356310205209112</v>
          </cell>
          <cell r="EG9">
            <v>672</v>
          </cell>
          <cell r="EH9">
            <v>374</v>
          </cell>
          <cell r="EI9">
            <v>298</v>
          </cell>
          <cell r="EJ9">
            <v>12.357511638495707</v>
          </cell>
          <cell r="EK9">
            <v>14.547915738783226</v>
          </cell>
          <cell r="EL9">
            <v>10.393513052752658</v>
          </cell>
          <cell r="EM9">
            <v>1543</v>
          </cell>
          <cell r="EN9">
            <v>763</v>
          </cell>
          <cell r="EO9">
            <v>780</v>
          </cell>
          <cell r="EP9">
            <v>28.374464967557852</v>
          </cell>
          <cell r="EQ9">
            <v>29.679304033934763</v>
          </cell>
          <cell r="ER9">
            <v>27.204497252171393</v>
          </cell>
          <cell r="ES9">
            <v>2610</v>
          </cell>
          <cell r="ET9">
            <v>693</v>
          </cell>
          <cell r="EU9">
            <v>1917</v>
          </cell>
          <cell r="EV9">
            <v>47.995692524514581</v>
          </cell>
          <cell r="EW9">
            <v>26.956432104215978</v>
          </cell>
          <cell r="EX9">
            <v>66.860283631298145</v>
          </cell>
          <cell r="EY9">
            <v>1499</v>
          </cell>
          <cell r="EZ9">
            <v>905</v>
          </cell>
          <cell r="FA9">
            <v>594</v>
          </cell>
          <cell r="FB9">
            <v>27.565342181703969</v>
          </cell>
          <cell r="FC9">
            <v>35.202844234221445</v>
          </cell>
          <cell r="FD9">
            <v>20.717270984345905</v>
          </cell>
          <cell r="FE9">
            <v>1080</v>
          </cell>
          <cell r="FF9">
            <v>740</v>
          </cell>
          <cell r="FG9">
            <v>340</v>
          </cell>
          <cell r="FH9">
            <v>19.860286561868101</v>
          </cell>
          <cell r="FI9">
            <v>28.78464611417002</v>
          </cell>
          <cell r="FJ9">
            <v>11.85837059710035</v>
          </cell>
          <cell r="FK9">
            <v>226</v>
          </cell>
          <cell r="FL9">
            <v>157</v>
          </cell>
          <cell r="FM9">
            <v>69</v>
          </cell>
          <cell r="FN9">
            <v>4.1559488546131398</v>
          </cell>
          <cell r="FO9">
            <v>6.1070127566549903</v>
          </cell>
          <cell r="FP9">
            <v>2.4065516799997768</v>
          </cell>
        </row>
        <row r="10">
          <cell r="A10" t="str">
            <v>札幌市中央区</v>
          </cell>
          <cell r="B10">
            <v>1954</v>
          </cell>
          <cell r="C10">
            <v>974</v>
          </cell>
          <cell r="D10">
            <v>980</v>
          </cell>
          <cell r="E10">
            <v>862.14884201144537</v>
          </cell>
          <cell r="F10">
            <v>948.80911791924404</v>
          </cell>
          <cell r="G10">
            <v>790.39907087782683</v>
          </cell>
          <cell r="H10">
            <v>3</v>
          </cell>
          <cell r="I10">
            <v>3</v>
          </cell>
          <cell r="J10">
            <v>0</v>
          </cell>
          <cell r="K10">
            <v>1.3236676182366101</v>
          </cell>
          <cell r="L10">
            <v>2.9224100141249818</v>
          </cell>
          <cell r="M10">
            <v>0</v>
          </cell>
          <cell r="N10">
            <v>638</v>
          </cell>
          <cell r="O10">
            <v>346</v>
          </cell>
          <cell r="P10">
            <v>292</v>
          </cell>
          <cell r="Q10">
            <v>281.49998014498573</v>
          </cell>
          <cell r="R10">
            <v>337.0512882957479</v>
          </cell>
          <cell r="S10">
            <v>235.50666193502596</v>
          </cell>
          <cell r="T10">
            <v>16</v>
          </cell>
          <cell r="U10">
            <v>9</v>
          </cell>
          <cell r="V10">
            <v>7</v>
          </cell>
          <cell r="W10">
            <v>7.0595606305952527</v>
          </cell>
          <cell r="X10">
            <v>8.7672300423749441</v>
          </cell>
          <cell r="Y10">
            <v>5.6457076491273348</v>
          </cell>
          <cell r="Z10">
            <v>11</v>
          </cell>
          <cell r="AA10">
            <v>2</v>
          </cell>
          <cell r="AB10">
            <v>9</v>
          </cell>
          <cell r="AC10">
            <v>4.8534479335342366</v>
          </cell>
          <cell r="AD10">
            <v>1.9482733427499879</v>
          </cell>
          <cell r="AE10">
            <v>7.2587669774494303</v>
          </cell>
          <cell r="AF10">
            <v>252</v>
          </cell>
          <cell r="AG10">
            <v>94</v>
          </cell>
          <cell r="AH10">
            <v>158</v>
          </cell>
          <cell r="AI10">
            <v>111.18807993187525</v>
          </cell>
          <cell r="AJ10">
            <v>91.568847109249418</v>
          </cell>
          <cell r="AK10">
            <v>127.43168693744556</v>
          </cell>
          <cell r="AL10">
            <v>149</v>
          </cell>
          <cell r="AM10">
            <v>66</v>
          </cell>
          <cell r="AN10">
            <v>83</v>
          </cell>
          <cell r="AO10">
            <v>65.742158372418302</v>
          </cell>
          <cell r="AP10">
            <v>64.293020310749597</v>
          </cell>
          <cell r="AQ10">
            <v>66.94196212536697</v>
          </cell>
          <cell r="AR10">
            <v>177</v>
          </cell>
          <cell r="AS10">
            <v>99</v>
          </cell>
          <cell r="AT10">
            <v>78</v>
          </cell>
          <cell r="AU10">
            <v>78.096389475959995</v>
          </cell>
          <cell r="AV10">
            <v>96.439530466124396</v>
          </cell>
          <cell r="AW10">
            <v>62.909313804561734</v>
          </cell>
          <cell r="AX10">
            <v>29</v>
          </cell>
          <cell r="AY10">
            <v>14</v>
          </cell>
          <cell r="AZ10">
            <v>15</v>
          </cell>
          <cell r="BA10">
            <v>12.795453642953897</v>
          </cell>
          <cell r="BB10">
            <v>13.637913399249914</v>
          </cell>
          <cell r="BC10">
            <v>12.097944962415719</v>
          </cell>
          <cell r="BD10">
            <v>37</v>
          </cell>
          <cell r="BE10">
            <v>20</v>
          </cell>
          <cell r="BF10">
            <v>17</v>
          </cell>
          <cell r="BG10">
            <v>16.325233958251523</v>
          </cell>
          <cell r="BH10">
            <v>19.482733427499877</v>
          </cell>
          <cell r="BI10">
            <v>13.711004290737813</v>
          </cell>
          <cell r="BJ10">
            <v>60</v>
          </cell>
          <cell r="BK10">
            <v>17</v>
          </cell>
          <cell r="BL10">
            <v>43</v>
          </cell>
          <cell r="BM10">
            <v>26.473352364732204</v>
          </cell>
          <cell r="BN10">
            <v>16.560323413374896</v>
          </cell>
          <cell r="BO10">
            <v>34.680775558925056</v>
          </cell>
          <cell r="BP10">
            <v>40</v>
          </cell>
          <cell r="BQ10">
            <v>28</v>
          </cell>
          <cell r="BR10">
            <v>12</v>
          </cell>
          <cell r="BS10">
            <v>17.648901576488136</v>
          </cell>
          <cell r="BT10">
            <v>27.275826798499828</v>
          </cell>
          <cell r="BU10">
            <v>9.678355969932575</v>
          </cell>
          <cell r="BV10">
            <v>51</v>
          </cell>
          <cell r="BW10">
            <v>30</v>
          </cell>
          <cell r="BX10">
            <v>21</v>
          </cell>
          <cell r="BY10">
            <v>22.50234951002237</v>
          </cell>
          <cell r="BZ10">
            <v>29.224100141249814</v>
          </cell>
          <cell r="CA10">
            <v>16.937122947382004</v>
          </cell>
          <cell r="CB10">
            <v>3</v>
          </cell>
          <cell r="CC10">
            <v>2</v>
          </cell>
          <cell r="CD10">
            <v>1</v>
          </cell>
          <cell r="CE10">
            <v>1.3236676182366101</v>
          </cell>
          <cell r="CF10">
            <v>1.9482733427499879</v>
          </cell>
          <cell r="CG10">
            <v>0.80652966416104788</v>
          </cell>
          <cell r="CH10">
            <v>226643</v>
          </cell>
          <cell r="CI10">
            <v>102655</v>
          </cell>
          <cell r="CJ10">
            <v>123988</v>
          </cell>
          <cell r="CK10">
            <v>1954</v>
          </cell>
          <cell r="CL10">
            <v>974</v>
          </cell>
          <cell r="CM10">
            <v>980</v>
          </cell>
          <cell r="CN10">
            <v>862.14884201144537</v>
          </cell>
          <cell r="CO10">
            <v>948.80911791924404</v>
          </cell>
          <cell r="CP10">
            <v>790.39907087782683</v>
          </cell>
          <cell r="CQ10">
            <v>3</v>
          </cell>
          <cell r="CR10">
            <v>3</v>
          </cell>
          <cell r="CS10">
            <v>0</v>
          </cell>
          <cell r="CT10">
            <v>1.3236676182366101</v>
          </cell>
          <cell r="CU10">
            <v>2.9224100141249818</v>
          </cell>
          <cell r="CV10">
            <v>0</v>
          </cell>
          <cell r="CW10">
            <v>638</v>
          </cell>
          <cell r="CX10">
            <v>346</v>
          </cell>
          <cell r="CY10">
            <v>292</v>
          </cell>
          <cell r="CZ10">
            <v>281.49998014498573</v>
          </cell>
          <cell r="DA10">
            <v>337.0512882957479</v>
          </cell>
          <cell r="DB10">
            <v>235.50666193502596</v>
          </cell>
          <cell r="DC10">
            <v>16</v>
          </cell>
          <cell r="DD10">
            <v>9</v>
          </cell>
          <cell r="DE10">
            <v>7</v>
          </cell>
          <cell r="DF10">
            <v>7.0595606305952527</v>
          </cell>
          <cell r="DG10">
            <v>8.7672300423749441</v>
          </cell>
          <cell r="DH10">
            <v>5.6457076491273348</v>
          </cell>
          <cell r="DI10">
            <v>11</v>
          </cell>
          <cell r="DJ10">
            <v>2</v>
          </cell>
          <cell r="DK10">
            <v>9</v>
          </cell>
          <cell r="DL10">
            <v>4.8534479335342366</v>
          </cell>
          <cell r="DM10">
            <v>1.9482733427499879</v>
          </cell>
          <cell r="DN10">
            <v>7.2587669774494303</v>
          </cell>
          <cell r="DO10">
            <v>252</v>
          </cell>
          <cell r="DP10">
            <v>94</v>
          </cell>
          <cell r="DQ10">
            <v>158</v>
          </cell>
          <cell r="DR10">
            <v>111.18807993187525</v>
          </cell>
          <cell r="DS10">
            <v>91.568847109249418</v>
          </cell>
          <cell r="DT10">
            <v>127.43168693744556</v>
          </cell>
          <cell r="DU10">
            <v>149</v>
          </cell>
          <cell r="DV10">
            <v>66</v>
          </cell>
          <cell r="DW10">
            <v>83</v>
          </cell>
          <cell r="DX10">
            <v>65.742158372418302</v>
          </cell>
          <cell r="DY10">
            <v>64.293020310749597</v>
          </cell>
          <cell r="DZ10">
            <v>66.94196212536697</v>
          </cell>
          <cell r="EA10">
            <v>177</v>
          </cell>
          <cell r="EB10">
            <v>99</v>
          </cell>
          <cell r="EC10">
            <v>78</v>
          </cell>
          <cell r="ED10">
            <v>78.096389475959995</v>
          </cell>
          <cell r="EE10">
            <v>96.439530466124396</v>
          </cell>
          <cell r="EF10">
            <v>62.909313804561734</v>
          </cell>
          <cell r="EG10">
            <v>29</v>
          </cell>
          <cell r="EH10">
            <v>14</v>
          </cell>
          <cell r="EI10">
            <v>15</v>
          </cell>
          <cell r="EJ10">
            <v>12.795453642953897</v>
          </cell>
          <cell r="EK10">
            <v>13.637913399249914</v>
          </cell>
          <cell r="EL10">
            <v>12.097944962415719</v>
          </cell>
          <cell r="EM10">
            <v>37</v>
          </cell>
          <cell r="EN10">
            <v>20</v>
          </cell>
          <cell r="EO10">
            <v>17</v>
          </cell>
          <cell r="EP10">
            <v>16.325233958251523</v>
          </cell>
          <cell r="EQ10">
            <v>19.482733427499877</v>
          </cell>
          <cell r="ER10">
            <v>13.711004290737813</v>
          </cell>
          <cell r="ES10">
            <v>60</v>
          </cell>
          <cell r="ET10">
            <v>17</v>
          </cell>
          <cell r="EU10">
            <v>43</v>
          </cell>
          <cell r="EV10">
            <v>26.473352364732204</v>
          </cell>
          <cell r="EW10">
            <v>16.560323413374896</v>
          </cell>
          <cell r="EX10">
            <v>34.680775558925056</v>
          </cell>
          <cell r="EY10">
            <v>40</v>
          </cell>
          <cell r="EZ10">
            <v>28</v>
          </cell>
          <cell r="FA10">
            <v>12</v>
          </cell>
          <cell r="FB10">
            <v>17.648901576488136</v>
          </cell>
          <cell r="FC10">
            <v>27.275826798499828</v>
          </cell>
          <cell r="FD10">
            <v>9.678355969932575</v>
          </cell>
          <cell r="FE10">
            <v>51</v>
          </cell>
          <cell r="FF10">
            <v>30</v>
          </cell>
          <cell r="FG10">
            <v>21</v>
          </cell>
          <cell r="FH10">
            <v>22.50234951002237</v>
          </cell>
          <cell r="FI10">
            <v>29.224100141249814</v>
          </cell>
          <cell r="FJ10">
            <v>16.937122947382004</v>
          </cell>
          <cell r="FK10">
            <v>3</v>
          </cell>
          <cell r="FL10">
            <v>2</v>
          </cell>
          <cell r="FM10">
            <v>1</v>
          </cell>
          <cell r="FN10">
            <v>1.3236676182366101</v>
          </cell>
          <cell r="FO10">
            <v>1.9482733427499879</v>
          </cell>
          <cell r="FP10">
            <v>0.80652966416104788</v>
          </cell>
        </row>
        <row r="11">
          <cell r="A11" t="str">
            <v>札幌市北区</v>
          </cell>
          <cell r="B11">
            <v>2573</v>
          </cell>
          <cell r="C11">
            <v>1368</v>
          </cell>
          <cell r="D11">
            <v>1205</v>
          </cell>
          <cell r="E11">
            <v>912.60228203773124</v>
          </cell>
          <cell r="F11">
            <v>1022.4673752186197</v>
          </cell>
          <cell r="G11">
            <v>813.38130370510373</v>
          </cell>
          <cell r="H11">
            <v>6</v>
          </cell>
          <cell r="I11">
            <v>4</v>
          </cell>
          <cell r="J11">
            <v>2</v>
          </cell>
          <cell r="K11">
            <v>2.1281048162558833</v>
          </cell>
          <cell r="L11">
            <v>2.9896706877737418</v>
          </cell>
          <cell r="M11">
            <v>1.3500104625810849</v>
          </cell>
          <cell r="N11">
            <v>845</v>
          </cell>
          <cell r="O11">
            <v>510</v>
          </cell>
          <cell r="P11">
            <v>335</v>
          </cell>
          <cell r="Q11">
            <v>299.70809495603692</v>
          </cell>
          <cell r="R11">
            <v>381.1830126911521</v>
          </cell>
          <cell r="S11">
            <v>226.12675248233177</v>
          </cell>
          <cell r="T11">
            <v>21</v>
          </cell>
          <cell r="U11">
            <v>11</v>
          </cell>
          <cell r="V11">
            <v>10</v>
          </cell>
          <cell r="W11">
            <v>7.4483668568955919</v>
          </cell>
          <cell r="X11">
            <v>8.2215943913777902</v>
          </cell>
          <cell r="Y11">
            <v>6.7500523129054253</v>
          </cell>
          <cell r="Z11">
            <v>16</v>
          </cell>
          <cell r="AA11">
            <v>7</v>
          </cell>
          <cell r="AB11">
            <v>9</v>
          </cell>
          <cell r="AC11">
            <v>5.6749461766823561</v>
          </cell>
          <cell r="AD11">
            <v>5.231923703604048</v>
          </cell>
          <cell r="AE11">
            <v>6.0750470816148825</v>
          </cell>
          <cell r="AF11">
            <v>300</v>
          </cell>
          <cell r="AG11">
            <v>143</v>
          </cell>
          <cell r="AH11">
            <v>157</v>
          </cell>
          <cell r="AI11">
            <v>106.40524081279416</v>
          </cell>
          <cell r="AJ11">
            <v>106.88072708791127</v>
          </cell>
          <cell r="AK11">
            <v>105.97582131261518</v>
          </cell>
          <cell r="AL11">
            <v>210</v>
          </cell>
          <cell r="AM11">
            <v>103</v>
          </cell>
          <cell r="AN11">
            <v>107</v>
          </cell>
          <cell r="AO11">
            <v>74.48366856895592</v>
          </cell>
          <cell r="AP11">
            <v>76.984020210173853</v>
          </cell>
          <cell r="AQ11">
            <v>72.225559748088045</v>
          </cell>
          <cell r="AR11">
            <v>249</v>
          </cell>
          <cell r="AS11">
            <v>136</v>
          </cell>
          <cell r="AT11">
            <v>113</v>
          </cell>
          <cell r="AU11">
            <v>88.316349874619149</v>
          </cell>
          <cell r="AV11">
            <v>101.64880338430721</v>
          </cell>
          <cell r="AW11">
            <v>76.275591135831291</v>
          </cell>
          <cell r="AX11">
            <v>32</v>
          </cell>
          <cell r="AY11">
            <v>20</v>
          </cell>
          <cell r="AZ11">
            <v>12</v>
          </cell>
          <cell r="BA11">
            <v>11.349892353364712</v>
          </cell>
          <cell r="BB11">
            <v>14.948353438868709</v>
          </cell>
          <cell r="BC11">
            <v>8.10006277548651</v>
          </cell>
          <cell r="BD11">
            <v>56</v>
          </cell>
          <cell r="BE11">
            <v>24</v>
          </cell>
          <cell r="BF11">
            <v>32</v>
          </cell>
          <cell r="BG11">
            <v>19.862311618388244</v>
          </cell>
          <cell r="BH11">
            <v>17.938024126642453</v>
          </cell>
          <cell r="BI11">
            <v>21.600167401297359</v>
          </cell>
          <cell r="BJ11">
            <v>87</v>
          </cell>
          <cell r="BK11">
            <v>27</v>
          </cell>
          <cell r="BL11">
            <v>60</v>
          </cell>
          <cell r="BM11">
            <v>30.85751983571031</v>
          </cell>
          <cell r="BN11">
            <v>20.180277142472757</v>
          </cell>
          <cell r="BO11">
            <v>40.500313877432546</v>
          </cell>
          <cell r="BP11">
            <v>62</v>
          </cell>
          <cell r="BQ11">
            <v>35</v>
          </cell>
          <cell r="BR11">
            <v>27</v>
          </cell>
          <cell r="BS11">
            <v>21.990416434644128</v>
          </cell>
          <cell r="BT11">
            <v>26.159618518020238</v>
          </cell>
          <cell r="BU11">
            <v>18.225141244844647</v>
          </cell>
          <cell r="BV11">
            <v>49</v>
          </cell>
          <cell r="BW11">
            <v>26</v>
          </cell>
          <cell r="BX11">
            <v>23</v>
          </cell>
          <cell r="BY11">
            <v>17.379522666089713</v>
          </cell>
          <cell r="BZ11">
            <v>19.432859470529323</v>
          </cell>
          <cell r="CA11">
            <v>15.525120319682479</v>
          </cell>
          <cell r="CB11">
            <v>14</v>
          </cell>
          <cell r="CC11">
            <v>8</v>
          </cell>
          <cell r="CD11">
            <v>6</v>
          </cell>
          <cell r="CE11">
            <v>4.9655779045970609</v>
          </cell>
          <cell r="CF11">
            <v>5.9793413755474836</v>
          </cell>
          <cell r="CG11">
            <v>4.050031387743255</v>
          </cell>
          <cell r="CH11">
            <v>281941</v>
          </cell>
          <cell r="CI11">
            <v>133794</v>
          </cell>
          <cell r="CJ11">
            <v>148147</v>
          </cell>
          <cell r="CK11">
            <v>2573</v>
          </cell>
          <cell r="CL11">
            <v>1368</v>
          </cell>
          <cell r="CM11">
            <v>1205</v>
          </cell>
          <cell r="CN11">
            <v>912.60228203773124</v>
          </cell>
          <cell r="CO11">
            <v>1022.4673752186197</v>
          </cell>
          <cell r="CP11">
            <v>813.38130370510373</v>
          </cell>
          <cell r="CQ11">
            <v>6</v>
          </cell>
          <cell r="CR11">
            <v>4</v>
          </cell>
          <cell r="CS11">
            <v>2</v>
          </cell>
          <cell r="CT11">
            <v>2.1281048162558833</v>
          </cell>
          <cell r="CU11">
            <v>2.9896706877737418</v>
          </cell>
          <cell r="CV11">
            <v>1.3500104625810849</v>
          </cell>
          <cell r="CW11">
            <v>845</v>
          </cell>
          <cell r="CX11">
            <v>510</v>
          </cell>
          <cell r="CY11">
            <v>335</v>
          </cell>
          <cell r="CZ11">
            <v>299.70809495603692</v>
          </cell>
          <cell r="DA11">
            <v>381.1830126911521</v>
          </cell>
          <cell r="DB11">
            <v>226.12675248233177</v>
          </cell>
          <cell r="DC11">
            <v>21</v>
          </cell>
          <cell r="DD11">
            <v>11</v>
          </cell>
          <cell r="DE11">
            <v>10</v>
          </cell>
          <cell r="DF11">
            <v>7.4483668568955919</v>
          </cell>
          <cell r="DG11">
            <v>8.2215943913777902</v>
          </cell>
          <cell r="DH11">
            <v>6.7500523129054253</v>
          </cell>
          <cell r="DI11">
            <v>16</v>
          </cell>
          <cell r="DJ11">
            <v>7</v>
          </cell>
          <cell r="DK11">
            <v>9</v>
          </cell>
          <cell r="DL11">
            <v>5.6749461766823561</v>
          </cell>
          <cell r="DM11">
            <v>5.231923703604048</v>
          </cell>
          <cell r="DN11">
            <v>6.0750470816148825</v>
          </cell>
          <cell r="DO11">
            <v>300</v>
          </cell>
          <cell r="DP11">
            <v>143</v>
          </cell>
          <cell r="DQ11">
            <v>157</v>
          </cell>
          <cell r="DR11">
            <v>106.40524081279416</v>
          </cell>
          <cell r="DS11">
            <v>106.88072708791127</v>
          </cell>
          <cell r="DT11">
            <v>105.97582131261518</v>
          </cell>
          <cell r="DU11">
            <v>210</v>
          </cell>
          <cell r="DV11">
            <v>103</v>
          </cell>
          <cell r="DW11">
            <v>107</v>
          </cell>
          <cell r="DX11">
            <v>74.48366856895592</v>
          </cell>
          <cell r="DY11">
            <v>76.984020210173853</v>
          </cell>
          <cell r="DZ11">
            <v>72.225559748088045</v>
          </cell>
          <cell r="EA11">
            <v>249</v>
          </cell>
          <cell r="EB11">
            <v>136</v>
          </cell>
          <cell r="EC11">
            <v>113</v>
          </cell>
          <cell r="ED11">
            <v>88.316349874619149</v>
          </cell>
          <cell r="EE11">
            <v>101.64880338430721</v>
          </cell>
          <cell r="EF11">
            <v>76.275591135831291</v>
          </cell>
          <cell r="EG11">
            <v>32</v>
          </cell>
          <cell r="EH11">
            <v>20</v>
          </cell>
          <cell r="EI11">
            <v>12</v>
          </cell>
          <cell r="EJ11">
            <v>11.349892353364712</v>
          </cell>
          <cell r="EK11">
            <v>14.948353438868709</v>
          </cell>
          <cell r="EL11">
            <v>8.10006277548651</v>
          </cell>
          <cell r="EM11">
            <v>56</v>
          </cell>
          <cell r="EN11">
            <v>24</v>
          </cell>
          <cell r="EO11">
            <v>32</v>
          </cell>
          <cell r="EP11">
            <v>19.862311618388244</v>
          </cell>
          <cell r="EQ11">
            <v>17.938024126642453</v>
          </cell>
          <cell r="ER11">
            <v>21.600167401297359</v>
          </cell>
          <cell r="ES11">
            <v>87</v>
          </cell>
          <cell r="ET11">
            <v>27</v>
          </cell>
          <cell r="EU11">
            <v>60</v>
          </cell>
          <cell r="EV11">
            <v>30.85751983571031</v>
          </cell>
          <cell r="EW11">
            <v>20.180277142472757</v>
          </cell>
          <cell r="EX11">
            <v>40.500313877432546</v>
          </cell>
          <cell r="EY11">
            <v>62</v>
          </cell>
          <cell r="EZ11">
            <v>35</v>
          </cell>
          <cell r="FA11">
            <v>27</v>
          </cell>
          <cell r="FB11">
            <v>21.990416434644128</v>
          </cell>
          <cell r="FC11">
            <v>26.159618518020238</v>
          </cell>
          <cell r="FD11">
            <v>18.225141244844647</v>
          </cell>
          <cell r="FE11">
            <v>49</v>
          </cell>
          <cell r="FF11">
            <v>26</v>
          </cell>
          <cell r="FG11">
            <v>23</v>
          </cell>
          <cell r="FH11">
            <v>17.379522666089713</v>
          </cell>
          <cell r="FI11">
            <v>19.432859470529323</v>
          </cell>
          <cell r="FJ11">
            <v>15.525120319682479</v>
          </cell>
          <cell r="FK11">
            <v>14</v>
          </cell>
          <cell r="FL11">
            <v>8</v>
          </cell>
          <cell r="FM11">
            <v>6</v>
          </cell>
          <cell r="FN11">
            <v>4.9655779045970609</v>
          </cell>
          <cell r="FO11">
            <v>5.9793413755474836</v>
          </cell>
          <cell r="FP11">
            <v>4.050031387743255</v>
          </cell>
        </row>
        <row r="12">
          <cell r="A12" t="str">
            <v>札幌市東区</v>
          </cell>
          <cell r="B12">
            <v>2325</v>
          </cell>
          <cell r="C12">
            <v>1200</v>
          </cell>
          <cell r="D12">
            <v>1125</v>
          </cell>
          <cell r="E12">
            <v>900.86250319660883</v>
          </cell>
          <cell r="F12">
            <v>976.45125067131016</v>
          </cell>
          <cell r="G12">
            <v>832.14983135096747</v>
          </cell>
          <cell r="H12">
            <v>2</v>
          </cell>
          <cell r="I12">
            <v>0</v>
          </cell>
          <cell r="J12">
            <v>2</v>
          </cell>
          <cell r="K12">
            <v>0.77493548662073874</v>
          </cell>
          <cell r="L12">
            <v>0</v>
          </cell>
          <cell r="M12">
            <v>1.4793774779572755</v>
          </cell>
          <cell r="N12">
            <v>727</v>
          </cell>
          <cell r="O12">
            <v>401</v>
          </cell>
          <cell r="P12">
            <v>326</v>
          </cell>
          <cell r="Q12">
            <v>281.68904938663854</v>
          </cell>
          <cell r="R12">
            <v>326.2974595993295</v>
          </cell>
          <cell r="S12">
            <v>241.13852890703592</v>
          </cell>
          <cell r="T12">
            <v>28</v>
          </cell>
          <cell r="U12">
            <v>12</v>
          </cell>
          <cell r="V12">
            <v>16</v>
          </cell>
          <cell r="W12">
            <v>10.849096812690343</v>
          </cell>
          <cell r="X12">
            <v>9.7645125067131033</v>
          </cell>
          <cell r="Y12">
            <v>11.835019823658204</v>
          </cell>
          <cell r="Z12">
            <v>7</v>
          </cell>
          <cell r="AA12">
            <v>3</v>
          </cell>
          <cell r="AB12">
            <v>4</v>
          </cell>
          <cell r="AC12">
            <v>2.7122742031725857</v>
          </cell>
          <cell r="AD12">
            <v>2.4411281266782758</v>
          </cell>
          <cell r="AE12">
            <v>2.958754955914551</v>
          </cell>
          <cell r="AF12">
            <v>328</v>
          </cell>
          <cell r="AG12">
            <v>143</v>
          </cell>
          <cell r="AH12">
            <v>185</v>
          </cell>
          <cell r="AI12">
            <v>127.08941980580117</v>
          </cell>
          <cell r="AJ12">
            <v>116.36044070499781</v>
          </cell>
          <cell r="AK12">
            <v>136.842416711048</v>
          </cell>
          <cell r="AL12">
            <v>173</v>
          </cell>
          <cell r="AM12">
            <v>85</v>
          </cell>
          <cell r="AN12">
            <v>88</v>
          </cell>
          <cell r="AO12">
            <v>67.03191959269391</v>
          </cell>
          <cell r="AP12">
            <v>69.16529692255115</v>
          </cell>
          <cell r="AQ12">
            <v>65.092609030120116</v>
          </cell>
          <cell r="AR12">
            <v>214</v>
          </cell>
          <cell r="AS12">
            <v>124</v>
          </cell>
          <cell r="AT12">
            <v>90</v>
          </cell>
          <cell r="AU12">
            <v>82.918097068419058</v>
          </cell>
          <cell r="AV12">
            <v>100.89996256936872</v>
          </cell>
          <cell r="AW12">
            <v>66.571986508077401</v>
          </cell>
          <cell r="AX12">
            <v>29</v>
          </cell>
          <cell r="AY12">
            <v>18</v>
          </cell>
          <cell r="AZ12">
            <v>11</v>
          </cell>
          <cell r="BA12">
            <v>11.236564556000713</v>
          </cell>
          <cell r="BB12">
            <v>14.646768760069655</v>
          </cell>
          <cell r="BC12">
            <v>8.1365761287650145</v>
          </cell>
          <cell r="BD12">
            <v>52</v>
          </cell>
          <cell r="BE12">
            <v>22</v>
          </cell>
          <cell r="BF12">
            <v>30</v>
          </cell>
          <cell r="BG12">
            <v>20.14832265213921</v>
          </cell>
          <cell r="BH12">
            <v>17.901606262307354</v>
          </cell>
          <cell r="BI12">
            <v>22.190662169359133</v>
          </cell>
          <cell r="BJ12">
            <v>72</v>
          </cell>
          <cell r="BK12">
            <v>12</v>
          </cell>
          <cell r="BL12">
            <v>60</v>
          </cell>
          <cell r="BM12">
            <v>27.897677518346597</v>
          </cell>
          <cell r="BN12">
            <v>9.7645125067131033</v>
          </cell>
          <cell r="BO12">
            <v>44.381324338718265</v>
          </cell>
          <cell r="BP12">
            <v>67</v>
          </cell>
          <cell r="BQ12">
            <v>42</v>
          </cell>
          <cell r="BR12">
            <v>25</v>
          </cell>
          <cell r="BS12">
            <v>25.960338801794748</v>
          </cell>
          <cell r="BT12">
            <v>34.175793773495855</v>
          </cell>
          <cell r="BU12">
            <v>18.492218474465943</v>
          </cell>
          <cell r="BV12">
            <v>55</v>
          </cell>
          <cell r="BW12">
            <v>36</v>
          </cell>
          <cell r="BX12">
            <v>19</v>
          </cell>
          <cell r="BY12">
            <v>21.310725882070319</v>
          </cell>
          <cell r="BZ12">
            <v>29.29353752013931</v>
          </cell>
          <cell r="CA12">
            <v>14.054086040594118</v>
          </cell>
          <cell r="CB12">
            <v>7</v>
          </cell>
          <cell r="CC12">
            <v>5</v>
          </cell>
          <cell r="CD12">
            <v>2</v>
          </cell>
          <cell r="CE12">
            <v>2.7122742031725857</v>
          </cell>
          <cell r="CF12">
            <v>4.0685468777971261</v>
          </cell>
          <cell r="CG12">
            <v>1.4793774779572755</v>
          </cell>
          <cell r="CH12">
            <v>258086</v>
          </cell>
          <cell r="CI12">
            <v>122894</v>
          </cell>
          <cell r="CJ12">
            <v>135192</v>
          </cell>
          <cell r="CK12">
            <v>2325</v>
          </cell>
          <cell r="CL12">
            <v>1200</v>
          </cell>
          <cell r="CM12">
            <v>1125</v>
          </cell>
          <cell r="CN12">
            <v>900.86250319660883</v>
          </cell>
          <cell r="CO12">
            <v>976.45125067131016</v>
          </cell>
          <cell r="CP12">
            <v>832.14983135096747</v>
          </cell>
          <cell r="CQ12">
            <v>2</v>
          </cell>
          <cell r="CR12">
            <v>0</v>
          </cell>
          <cell r="CS12">
            <v>2</v>
          </cell>
          <cell r="CT12">
            <v>0.77493548662073874</v>
          </cell>
          <cell r="CU12">
            <v>0</v>
          </cell>
          <cell r="CV12">
            <v>1.4793774779572755</v>
          </cell>
          <cell r="CW12">
            <v>727</v>
          </cell>
          <cell r="CX12">
            <v>401</v>
          </cell>
          <cell r="CY12">
            <v>326</v>
          </cell>
          <cell r="CZ12">
            <v>281.68904938663854</v>
          </cell>
          <cell r="DA12">
            <v>326.2974595993295</v>
          </cell>
          <cell r="DB12">
            <v>241.13852890703592</v>
          </cell>
          <cell r="DC12">
            <v>28</v>
          </cell>
          <cell r="DD12">
            <v>12</v>
          </cell>
          <cell r="DE12">
            <v>16</v>
          </cell>
          <cell r="DF12">
            <v>10.849096812690343</v>
          </cell>
          <cell r="DG12">
            <v>9.7645125067131033</v>
          </cell>
          <cell r="DH12">
            <v>11.835019823658204</v>
          </cell>
          <cell r="DI12">
            <v>7</v>
          </cell>
          <cell r="DJ12">
            <v>3</v>
          </cell>
          <cell r="DK12">
            <v>4</v>
          </cell>
          <cell r="DL12">
            <v>2.7122742031725857</v>
          </cell>
          <cell r="DM12">
            <v>2.4411281266782758</v>
          </cell>
          <cell r="DN12">
            <v>2.958754955914551</v>
          </cell>
          <cell r="DO12">
            <v>328</v>
          </cell>
          <cell r="DP12">
            <v>143</v>
          </cell>
          <cell r="DQ12">
            <v>185</v>
          </cell>
          <cell r="DR12">
            <v>127.08941980580117</v>
          </cell>
          <cell r="DS12">
            <v>116.36044070499781</v>
          </cell>
          <cell r="DT12">
            <v>136.842416711048</v>
          </cell>
          <cell r="DU12">
            <v>173</v>
          </cell>
          <cell r="DV12">
            <v>85</v>
          </cell>
          <cell r="DW12">
            <v>88</v>
          </cell>
          <cell r="DX12">
            <v>67.03191959269391</v>
          </cell>
          <cell r="DY12">
            <v>69.16529692255115</v>
          </cell>
          <cell r="DZ12">
            <v>65.092609030120116</v>
          </cell>
          <cell r="EA12">
            <v>214</v>
          </cell>
          <cell r="EB12">
            <v>124</v>
          </cell>
          <cell r="EC12">
            <v>90</v>
          </cell>
          <cell r="ED12">
            <v>82.918097068419058</v>
          </cell>
          <cell r="EE12">
            <v>100.89996256936872</v>
          </cell>
          <cell r="EF12">
            <v>66.571986508077401</v>
          </cell>
          <cell r="EG12">
            <v>29</v>
          </cell>
          <cell r="EH12">
            <v>18</v>
          </cell>
          <cell r="EI12">
            <v>11</v>
          </cell>
          <cell r="EJ12">
            <v>11.236564556000713</v>
          </cell>
          <cell r="EK12">
            <v>14.646768760069655</v>
          </cell>
          <cell r="EL12">
            <v>8.1365761287650145</v>
          </cell>
          <cell r="EM12">
            <v>52</v>
          </cell>
          <cell r="EN12">
            <v>22</v>
          </cell>
          <cell r="EO12">
            <v>30</v>
          </cell>
          <cell r="EP12">
            <v>20.14832265213921</v>
          </cell>
          <cell r="EQ12">
            <v>17.901606262307354</v>
          </cell>
          <cell r="ER12">
            <v>22.190662169359133</v>
          </cell>
          <cell r="ES12">
            <v>72</v>
          </cell>
          <cell r="ET12">
            <v>12</v>
          </cell>
          <cell r="EU12">
            <v>60</v>
          </cell>
          <cell r="EV12">
            <v>27.897677518346597</v>
          </cell>
          <cell r="EW12">
            <v>9.7645125067131033</v>
          </cell>
          <cell r="EX12">
            <v>44.381324338718265</v>
          </cell>
          <cell r="EY12">
            <v>67</v>
          </cell>
          <cell r="EZ12">
            <v>42</v>
          </cell>
          <cell r="FA12">
            <v>25</v>
          </cell>
          <cell r="FB12">
            <v>25.960338801794748</v>
          </cell>
          <cell r="FC12">
            <v>34.175793773495855</v>
          </cell>
          <cell r="FD12">
            <v>18.492218474465943</v>
          </cell>
          <cell r="FE12">
            <v>55</v>
          </cell>
          <cell r="FF12">
            <v>36</v>
          </cell>
          <cell r="FG12">
            <v>19</v>
          </cell>
          <cell r="FH12">
            <v>21.310725882070319</v>
          </cell>
          <cell r="FI12">
            <v>29.29353752013931</v>
          </cell>
          <cell r="FJ12">
            <v>14.054086040594118</v>
          </cell>
          <cell r="FK12">
            <v>7</v>
          </cell>
          <cell r="FL12">
            <v>5</v>
          </cell>
          <cell r="FM12">
            <v>2</v>
          </cell>
          <cell r="FN12">
            <v>2.7122742031725857</v>
          </cell>
          <cell r="FO12">
            <v>4.0685468777971261</v>
          </cell>
          <cell r="FP12">
            <v>1.4793774779572755</v>
          </cell>
        </row>
        <row r="13">
          <cell r="A13" t="str">
            <v>札幌市白石区</v>
          </cell>
          <cell r="B13">
            <v>1949</v>
          </cell>
          <cell r="C13">
            <v>1060</v>
          </cell>
          <cell r="D13">
            <v>889</v>
          </cell>
          <cell r="E13">
            <v>928.15269516684373</v>
          </cell>
          <cell r="F13">
            <v>1057.3144213697208</v>
          </cell>
          <cell r="G13">
            <v>810.14826898016099</v>
          </cell>
          <cell r="H13">
            <v>2</v>
          </cell>
          <cell r="I13">
            <v>2</v>
          </cell>
          <cell r="J13">
            <v>0</v>
          </cell>
          <cell r="K13">
            <v>0.95243991294699193</v>
          </cell>
          <cell r="L13">
            <v>1.9949328705089073</v>
          </cell>
          <cell r="M13">
            <v>0</v>
          </cell>
          <cell r="N13">
            <v>668</v>
          </cell>
          <cell r="O13">
            <v>376</v>
          </cell>
          <cell r="P13">
            <v>292</v>
          </cell>
          <cell r="Q13">
            <v>318.11493092429532</v>
          </cell>
          <cell r="R13">
            <v>375.04737965567455</v>
          </cell>
          <cell r="S13">
            <v>266.10044380450734</v>
          </cell>
          <cell r="T13">
            <v>24</v>
          </cell>
          <cell r="U13">
            <v>12</v>
          </cell>
          <cell r="V13">
            <v>12</v>
          </cell>
          <cell r="W13">
            <v>11.429278955363904</v>
          </cell>
          <cell r="X13">
            <v>11.969597223053444</v>
          </cell>
          <cell r="Y13">
            <v>10.935634676897561</v>
          </cell>
          <cell r="Z13">
            <v>4</v>
          </cell>
          <cell r="AA13">
            <v>4</v>
          </cell>
          <cell r="AB13">
            <v>0</v>
          </cell>
          <cell r="AC13">
            <v>1.9048798258939839</v>
          </cell>
          <cell r="AD13">
            <v>3.9898657410178147</v>
          </cell>
          <cell r="AE13">
            <v>0</v>
          </cell>
          <cell r="AF13">
            <v>270</v>
          </cell>
          <cell r="AG13">
            <v>143</v>
          </cell>
          <cell r="AH13">
            <v>127</v>
          </cell>
          <cell r="AI13">
            <v>128.57938824784392</v>
          </cell>
          <cell r="AJ13">
            <v>142.63770024138688</v>
          </cell>
          <cell r="AK13">
            <v>115.73546699716584</v>
          </cell>
          <cell r="AL13">
            <v>154</v>
          </cell>
          <cell r="AM13">
            <v>83</v>
          </cell>
          <cell r="AN13">
            <v>71</v>
          </cell>
          <cell r="AO13">
            <v>73.337873296918389</v>
          </cell>
          <cell r="AP13">
            <v>82.789714126119662</v>
          </cell>
          <cell r="AQ13">
            <v>64.702505171643907</v>
          </cell>
          <cell r="AR13">
            <v>168</v>
          </cell>
          <cell r="AS13">
            <v>86</v>
          </cell>
          <cell r="AT13">
            <v>82</v>
          </cell>
          <cell r="AU13">
            <v>80.004952687547316</v>
          </cell>
          <cell r="AV13">
            <v>85.782113431883019</v>
          </cell>
          <cell r="AW13">
            <v>74.726836958800007</v>
          </cell>
          <cell r="AX13">
            <v>17</v>
          </cell>
          <cell r="AY13">
            <v>15</v>
          </cell>
          <cell r="AZ13">
            <v>2</v>
          </cell>
          <cell r="BA13">
            <v>8.0957392600494309</v>
          </cell>
          <cell r="BB13">
            <v>14.961996528816806</v>
          </cell>
          <cell r="BC13">
            <v>1.8226057794829267</v>
          </cell>
          <cell r="BD13">
            <v>46</v>
          </cell>
          <cell r="BE13">
            <v>25</v>
          </cell>
          <cell r="BF13">
            <v>21</v>
          </cell>
          <cell r="BG13">
            <v>21.906117997780814</v>
          </cell>
          <cell r="BH13">
            <v>24.936660881361341</v>
          </cell>
          <cell r="BI13">
            <v>19.13736068457073</v>
          </cell>
          <cell r="BJ13">
            <v>57</v>
          </cell>
          <cell r="BK13">
            <v>13</v>
          </cell>
          <cell r="BL13">
            <v>44</v>
          </cell>
          <cell r="BM13">
            <v>27.144537518989271</v>
          </cell>
          <cell r="BN13">
            <v>12.967063658307897</v>
          </cell>
          <cell r="BO13">
            <v>40.097327148624387</v>
          </cell>
          <cell r="BP13">
            <v>48</v>
          </cell>
          <cell r="BQ13">
            <v>27</v>
          </cell>
          <cell r="BR13">
            <v>21</v>
          </cell>
          <cell r="BS13">
            <v>22.858557910727807</v>
          </cell>
          <cell r="BT13">
            <v>26.931593751870249</v>
          </cell>
          <cell r="BU13">
            <v>19.13736068457073</v>
          </cell>
          <cell r="BV13">
            <v>31</v>
          </cell>
          <cell r="BW13">
            <v>26</v>
          </cell>
          <cell r="BX13">
            <v>5</v>
          </cell>
          <cell r="BY13">
            <v>14.762818650678375</v>
          </cell>
          <cell r="BZ13">
            <v>25.934127316615793</v>
          </cell>
          <cell r="CA13">
            <v>4.5565144487073166</v>
          </cell>
          <cell r="CB13">
            <v>5</v>
          </cell>
          <cell r="CC13">
            <v>5</v>
          </cell>
          <cell r="CD13">
            <v>0</v>
          </cell>
          <cell r="CE13">
            <v>2.38109978236748</v>
          </cell>
          <cell r="CF13">
            <v>4.9873321762722682</v>
          </cell>
          <cell r="CG13">
            <v>0</v>
          </cell>
          <cell r="CH13">
            <v>209987</v>
          </cell>
          <cell r="CI13">
            <v>100254</v>
          </cell>
          <cell r="CJ13">
            <v>109733</v>
          </cell>
          <cell r="CK13">
            <v>1949</v>
          </cell>
          <cell r="CL13">
            <v>1060</v>
          </cell>
          <cell r="CM13">
            <v>889</v>
          </cell>
          <cell r="CN13">
            <v>928.15269516684373</v>
          </cell>
          <cell r="CO13">
            <v>1057.3144213697208</v>
          </cell>
          <cell r="CP13">
            <v>810.14826898016099</v>
          </cell>
          <cell r="CQ13">
            <v>2</v>
          </cell>
          <cell r="CR13">
            <v>2</v>
          </cell>
          <cell r="CS13">
            <v>0</v>
          </cell>
          <cell r="CT13">
            <v>0.95243991294699193</v>
          </cell>
          <cell r="CU13">
            <v>1.9949328705089073</v>
          </cell>
          <cell r="CV13">
            <v>0</v>
          </cell>
          <cell r="CW13">
            <v>668</v>
          </cell>
          <cell r="CX13">
            <v>376</v>
          </cell>
          <cell r="CY13">
            <v>292</v>
          </cell>
          <cell r="CZ13">
            <v>318.11493092429532</v>
          </cell>
          <cell r="DA13">
            <v>375.04737965567455</v>
          </cell>
          <cell r="DB13">
            <v>266.10044380450734</v>
          </cell>
          <cell r="DC13">
            <v>24</v>
          </cell>
          <cell r="DD13">
            <v>12</v>
          </cell>
          <cell r="DE13">
            <v>12</v>
          </cell>
          <cell r="DF13">
            <v>11.429278955363904</v>
          </cell>
          <cell r="DG13">
            <v>11.969597223053444</v>
          </cell>
          <cell r="DH13">
            <v>10.935634676897561</v>
          </cell>
          <cell r="DI13">
            <v>4</v>
          </cell>
          <cell r="DJ13">
            <v>4</v>
          </cell>
          <cell r="DK13">
            <v>0</v>
          </cell>
          <cell r="DL13">
            <v>1.9048798258939839</v>
          </cell>
          <cell r="DM13">
            <v>3.9898657410178147</v>
          </cell>
          <cell r="DN13">
            <v>0</v>
          </cell>
          <cell r="DO13">
            <v>270</v>
          </cell>
          <cell r="DP13">
            <v>143</v>
          </cell>
          <cell r="DQ13">
            <v>127</v>
          </cell>
          <cell r="DR13">
            <v>128.57938824784392</v>
          </cell>
          <cell r="DS13">
            <v>142.63770024138688</v>
          </cell>
          <cell r="DT13">
            <v>115.73546699716584</v>
          </cell>
          <cell r="DU13">
            <v>154</v>
          </cell>
          <cell r="DV13">
            <v>83</v>
          </cell>
          <cell r="DW13">
            <v>71</v>
          </cell>
          <cell r="DX13">
            <v>73.337873296918389</v>
          </cell>
          <cell r="DY13">
            <v>82.789714126119662</v>
          </cell>
          <cell r="DZ13">
            <v>64.702505171643907</v>
          </cell>
          <cell r="EA13">
            <v>168</v>
          </cell>
          <cell r="EB13">
            <v>86</v>
          </cell>
          <cell r="EC13">
            <v>82</v>
          </cell>
          <cell r="ED13">
            <v>80.004952687547316</v>
          </cell>
          <cell r="EE13">
            <v>85.782113431883019</v>
          </cell>
          <cell r="EF13">
            <v>74.726836958800007</v>
          </cell>
          <cell r="EG13">
            <v>17</v>
          </cell>
          <cell r="EH13">
            <v>15</v>
          </cell>
          <cell r="EI13">
            <v>2</v>
          </cell>
          <cell r="EJ13">
            <v>8.0957392600494309</v>
          </cell>
          <cell r="EK13">
            <v>14.961996528816806</v>
          </cell>
          <cell r="EL13">
            <v>1.8226057794829267</v>
          </cell>
          <cell r="EM13">
            <v>46</v>
          </cell>
          <cell r="EN13">
            <v>25</v>
          </cell>
          <cell r="EO13">
            <v>21</v>
          </cell>
          <cell r="EP13">
            <v>21.906117997780814</v>
          </cell>
          <cell r="EQ13">
            <v>24.936660881361341</v>
          </cell>
          <cell r="ER13">
            <v>19.13736068457073</v>
          </cell>
          <cell r="ES13">
            <v>57</v>
          </cell>
          <cell r="ET13">
            <v>13</v>
          </cell>
          <cell r="EU13">
            <v>44</v>
          </cell>
          <cell r="EV13">
            <v>27.144537518989271</v>
          </cell>
          <cell r="EW13">
            <v>12.967063658307897</v>
          </cell>
          <cell r="EX13">
            <v>40.097327148624387</v>
          </cell>
          <cell r="EY13">
            <v>48</v>
          </cell>
          <cell r="EZ13">
            <v>27</v>
          </cell>
          <cell r="FA13">
            <v>21</v>
          </cell>
          <cell r="FB13">
            <v>22.858557910727807</v>
          </cell>
          <cell r="FC13">
            <v>26.931593751870249</v>
          </cell>
          <cell r="FD13">
            <v>19.13736068457073</v>
          </cell>
          <cell r="FE13">
            <v>31</v>
          </cell>
          <cell r="FF13">
            <v>26</v>
          </cell>
          <cell r="FG13">
            <v>5</v>
          </cell>
          <cell r="FH13">
            <v>14.762818650678375</v>
          </cell>
          <cell r="FI13">
            <v>25.934127316615793</v>
          </cell>
          <cell r="FJ13">
            <v>4.5565144487073166</v>
          </cell>
          <cell r="FK13">
            <v>5</v>
          </cell>
          <cell r="FL13">
            <v>5</v>
          </cell>
          <cell r="FM13">
            <v>0</v>
          </cell>
          <cell r="FN13">
            <v>2.38109978236748</v>
          </cell>
          <cell r="FO13">
            <v>4.9873321762722682</v>
          </cell>
          <cell r="FP13">
            <v>0</v>
          </cell>
        </row>
        <row r="14">
          <cell r="A14" t="str">
            <v>札幌市豊平区</v>
          </cell>
          <cell r="B14">
            <v>1883</v>
          </cell>
          <cell r="C14">
            <v>981</v>
          </cell>
          <cell r="D14">
            <v>902</v>
          </cell>
          <cell r="E14">
            <v>863.64657912479538</v>
          </cell>
          <cell r="F14">
            <v>965.45615589016825</v>
          </cell>
          <cell r="G14">
            <v>774.78762057739721</v>
          </cell>
          <cell r="H14">
            <v>1</v>
          </cell>
          <cell r="I14">
            <v>0</v>
          </cell>
          <cell r="J14">
            <v>1</v>
          </cell>
          <cell r="K14">
            <v>0.4586545826472625</v>
          </cell>
          <cell r="L14">
            <v>0</v>
          </cell>
          <cell r="M14">
            <v>0.85896631993059547</v>
          </cell>
          <cell r="N14">
            <v>603</v>
          </cell>
          <cell r="O14">
            <v>328</v>
          </cell>
          <cell r="P14">
            <v>275</v>
          </cell>
          <cell r="Q14">
            <v>276.56871333629931</v>
          </cell>
          <cell r="R14">
            <v>322.80287373290031</v>
          </cell>
          <cell r="S14">
            <v>236.21573798091379</v>
          </cell>
          <cell r="T14">
            <v>22</v>
          </cell>
          <cell r="U14">
            <v>11</v>
          </cell>
          <cell r="V14">
            <v>11</v>
          </cell>
          <cell r="W14">
            <v>10.090400818239775</v>
          </cell>
          <cell r="X14">
            <v>10.825706131286291</v>
          </cell>
          <cell r="Y14">
            <v>9.448629519236551</v>
          </cell>
          <cell r="Z14">
            <v>7</v>
          </cell>
          <cell r="AA14">
            <v>4</v>
          </cell>
          <cell r="AB14">
            <v>3</v>
          </cell>
          <cell r="AC14">
            <v>3.2105820785308379</v>
          </cell>
          <cell r="AD14">
            <v>3.9366204113768331</v>
          </cell>
          <cell r="AE14">
            <v>2.5768989597917868</v>
          </cell>
          <cell r="AF14">
            <v>261</v>
          </cell>
          <cell r="AG14">
            <v>125</v>
          </cell>
          <cell r="AH14">
            <v>136</v>
          </cell>
          <cell r="AI14">
            <v>119.70884607093552</v>
          </cell>
          <cell r="AJ14">
            <v>123.01938785552603</v>
          </cell>
          <cell r="AK14">
            <v>116.81941951056099</v>
          </cell>
          <cell r="AL14">
            <v>152</v>
          </cell>
          <cell r="AM14">
            <v>88</v>
          </cell>
          <cell r="AN14">
            <v>64</v>
          </cell>
          <cell r="AO14">
            <v>69.715496562383905</v>
          </cell>
          <cell r="AP14">
            <v>86.605649050290324</v>
          </cell>
          <cell r="AQ14">
            <v>54.97384447555811</v>
          </cell>
          <cell r="AR14">
            <v>162</v>
          </cell>
          <cell r="AS14">
            <v>92</v>
          </cell>
          <cell r="AT14">
            <v>70</v>
          </cell>
          <cell r="AU14">
            <v>74.30204238885652</v>
          </cell>
          <cell r="AV14">
            <v>90.542269461667161</v>
          </cell>
          <cell r="AW14">
            <v>60.127642395141685</v>
          </cell>
          <cell r="AX14">
            <v>9</v>
          </cell>
          <cell r="AY14">
            <v>5</v>
          </cell>
          <cell r="AZ14">
            <v>4</v>
          </cell>
          <cell r="BA14">
            <v>4.1278912438253625</v>
          </cell>
          <cell r="BB14">
            <v>4.9207755142210408</v>
          </cell>
          <cell r="BC14">
            <v>3.4358652797223819</v>
          </cell>
          <cell r="BD14">
            <v>49</v>
          </cell>
          <cell r="BE14">
            <v>27</v>
          </cell>
          <cell r="BF14">
            <v>22</v>
          </cell>
          <cell r="BG14">
            <v>22.474074549715862</v>
          </cell>
          <cell r="BH14">
            <v>26.572187776793619</v>
          </cell>
          <cell r="BI14">
            <v>18.897259038473102</v>
          </cell>
          <cell r="BJ14">
            <v>69</v>
          </cell>
          <cell r="BK14">
            <v>18</v>
          </cell>
          <cell r="BL14">
            <v>51</v>
          </cell>
          <cell r="BM14">
            <v>31.647166202661111</v>
          </cell>
          <cell r="BN14">
            <v>17.714791851195749</v>
          </cell>
          <cell r="BO14">
            <v>43.807282316460373</v>
          </cell>
          <cell r="BP14">
            <v>45</v>
          </cell>
          <cell r="BQ14">
            <v>28</v>
          </cell>
          <cell r="BR14">
            <v>17</v>
          </cell>
          <cell r="BS14">
            <v>20.639456219126814</v>
          </cell>
          <cell r="BT14">
            <v>27.556342879637832</v>
          </cell>
          <cell r="BU14">
            <v>14.602427438820124</v>
          </cell>
          <cell r="BV14">
            <v>35</v>
          </cell>
          <cell r="BW14">
            <v>23</v>
          </cell>
          <cell r="BX14">
            <v>12</v>
          </cell>
          <cell r="BY14">
            <v>16.052910392654187</v>
          </cell>
          <cell r="BZ14">
            <v>22.63556736541679</v>
          </cell>
          <cell r="CA14">
            <v>10.307595839167147</v>
          </cell>
          <cell r="CB14">
            <v>6</v>
          </cell>
          <cell r="CC14">
            <v>6</v>
          </cell>
          <cell r="CD14">
            <v>0</v>
          </cell>
          <cell r="CE14">
            <v>2.7519274958835753</v>
          </cell>
          <cell r="CF14">
            <v>5.9049306170652498</v>
          </cell>
          <cell r="CG14">
            <v>0</v>
          </cell>
          <cell r="CH14">
            <v>218029</v>
          </cell>
          <cell r="CI14">
            <v>101610</v>
          </cell>
          <cell r="CJ14">
            <v>116419</v>
          </cell>
          <cell r="CK14">
            <v>1883</v>
          </cell>
          <cell r="CL14">
            <v>981</v>
          </cell>
          <cell r="CM14">
            <v>902</v>
          </cell>
          <cell r="CN14">
            <v>863.64657912479538</v>
          </cell>
          <cell r="CO14">
            <v>965.45615589016825</v>
          </cell>
          <cell r="CP14">
            <v>774.78762057739721</v>
          </cell>
          <cell r="CQ14">
            <v>1</v>
          </cell>
          <cell r="CR14">
            <v>0</v>
          </cell>
          <cell r="CS14">
            <v>1</v>
          </cell>
          <cell r="CT14">
            <v>0.4586545826472625</v>
          </cell>
          <cell r="CU14">
            <v>0</v>
          </cell>
          <cell r="CV14">
            <v>0.85896631993059547</v>
          </cell>
          <cell r="CW14">
            <v>603</v>
          </cell>
          <cell r="CX14">
            <v>328</v>
          </cell>
          <cell r="CY14">
            <v>275</v>
          </cell>
          <cell r="CZ14">
            <v>276.56871333629931</v>
          </cell>
          <cell r="DA14">
            <v>322.80287373290031</v>
          </cell>
          <cell r="DB14">
            <v>236.21573798091379</v>
          </cell>
          <cell r="DC14">
            <v>22</v>
          </cell>
          <cell r="DD14">
            <v>11</v>
          </cell>
          <cell r="DE14">
            <v>11</v>
          </cell>
          <cell r="DF14">
            <v>10.090400818239775</v>
          </cell>
          <cell r="DG14">
            <v>10.825706131286291</v>
          </cell>
          <cell r="DH14">
            <v>9.448629519236551</v>
          </cell>
          <cell r="DI14">
            <v>7</v>
          </cell>
          <cell r="DJ14">
            <v>4</v>
          </cell>
          <cell r="DK14">
            <v>3</v>
          </cell>
          <cell r="DL14">
            <v>3.2105820785308379</v>
          </cell>
          <cell r="DM14">
            <v>3.9366204113768331</v>
          </cell>
          <cell r="DN14">
            <v>2.5768989597917868</v>
          </cell>
          <cell r="DO14">
            <v>261</v>
          </cell>
          <cell r="DP14">
            <v>125</v>
          </cell>
          <cell r="DQ14">
            <v>136</v>
          </cell>
          <cell r="DR14">
            <v>119.70884607093552</v>
          </cell>
          <cell r="DS14">
            <v>123.01938785552603</v>
          </cell>
          <cell r="DT14">
            <v>116.81941951056099</v>
          </cell>
          <cell r="DU14">
            <v>152</v>
          </cell>
          <cell r="DV14">
            <v>88</v>
          </cell>
          <cell r="DW14">
            <v>64</v>
          </cell>
          <cell r="DX14">
            <v>69.715496562383905</v>
          </cell>
          <cell r="DY14">
            <v>86.605649050290324</v>
          </cell>
          <cell r="DZ14">
            <v>54.97384447555811</v>
          </cell>
          <cell r="EA14">
            <v>162</v>
          </cell>
          <cell r="EB14">
            <v>92</v>
          </cell>
          <cell r="EC14">
            <v>70</v>
          </cell>
          <cell r="ED14">
            <v>74.30204238885652</v>
          </cell>
          <cell r="EE14">
            <v>90.542269461667161</v>
          </cell>
          <cell r="EF14">
            <v>60.127642395141685</v>
          </cell>
          <cell r="EG14">
            <v>9</v>
          </cell>
          <cell r="EH14">
            <v>5</v>
          </cell>
          <cell r="EI14">
            <v>4</v>
          </cell>
          <cell r="EJ14">
            <v>4.1278912438253625</v>
          </cell>
          <cell r="EK14">
            <v>4.9207755142210408</v>
          </cell>
          <cell r="EL14">
            <v>3.4358652797223819</v>
          </cell>
          <cell r="EM14">
            <v>49</v>
          </cell>
          <cell r="EN14">
            <v>27</v>
          </cell>
          <cell r="EO14">
            <v>22</v>
          </cell>
          <cell r="EP14">
            <v>22.474074549715862</v>
          </cell>
          <cell r="EQ14">
            <v>26.572187776793619</v>
          </cell>
          <cell r="ER14">
            <v>18.897259038473102</v>
          </cell>
          <cell r="ES14">
            <v>69</v>
          </cell>
          <cell r="ET14">
            <v>18</v>
          </cell>
          <cell r="EU14">
            <v>51</v>
          </cell>
          <cell r="EV14">
            <v>31.647166202661111</v>
          </cell>
          <cell r="EW14">
            <v>17.714791851195749</v>
          </cell>
          <cell r="EX14">
            <v>43.807282316460373</v>
          </cell>
          <cell r="EY14">
            <v>45</v>
          </cell>
          <cell r="EZ14">
            <v>28</v>
          </cell>
          <cell r="FA14">
            <v>17</v>
          </cell>
          <cell r="FB14">
            <v>20.639456219126814</v>
          </cell>
          <cell r="FC14">
            <v>27.556342879637832</v>
          </cell>
          <cell r="FD14">
            <v>14.602427438820124</v>
          </cell>
          <cell r="FE14">
            <v>35</v>
          </cell>
          <cell r="FF14">
            <v>23</v>
          </cell>
          <cell r="FG14">
            <v>12</v>
          </cell>
          <cell r="FH14">
            <v>16.052910392654187</v>
          </cell>
          <cell r="FI14">
            <v>22.63556736541679</v>
          </cell>
          <cell r="FJ14">
            <v>10.307595839167147</v>
          </cell>
          <cell r="FK14">
            <v>6</v>
          </cell>
          <cell r="FL14">
            <v>6</v>
          </cell>
          <cell r="FM14">
            <v>0</v>
          </cell>
          <cell r="FN14">
            <v>2.7519274958835753</v>
          </cell>
          <cell r="FO14">
            <v>5.9049306170652498</v>
          </cell>
          <cell r="FP14">
            <v>0</v>
          </cell>
        </row>
        <row r="15">
          <cell r="A15" t="str">
            <v>札幌市南区</v>
          </cell>
          <cell r="B15">
            <v>1582</v>
          </cell>
          <cell r="C15">
            <v>843</v>
          </cell>
          <cell r="D15">
            <v>739</v>
          </cell>
          <cell r="E15">
            <v>1114.4455246065627</v>
          </cell>
          <cell r="F15">
            <v>1275.2053489040495</v>
          </cell>
          <cell r="G15">
            <v>974.32990098487755</v>
          </cell>
          <cell r="H15">
            <v>2</v>
          </cell>
          <cell r="I15">
            <v>0</v>
          </cell>
          <cell r="J15">
            <v>2</v>
          </cell>
          <cell r="K15">
            <v>1.408907110754188</v>
          </cell>
          <cell r="L15">
            <v>0</v>
          </cell>
          <cell r="M15">
            <v>2.6368874180916846</v>
          </cell>
          <cell r="N15">
            <v>509</v>
          </cell>
          <cell r="O15">
            <v>298</v>
          </cell>
          <cell r="P15">
            <v>211</v>
          </cell>
          <cell r="Q15">
            <v>358.5668596869408</v>
          </cell>
          <cell r="R15">
            <v>450.78433448802701</v>
          </cell>
          <cell r="S15">
            <v>278.19162260867273</v>
          </cell>
          <cell r="T15">
            <v>33</v>
          </cell>
          <cell r="U15">
            <v>15</v>
          </cell>
          <cell r="V15">
            <v>18</v>
          </cell>
          <cell r="W15">
            <v>23.2469673274441</v>
          </cell>
          <cell r="X15">
            <v>22.690486635303373</v>
          </cell>
          <cell r="Y15">
            <v>23.731986762825159</v>
          </cell>
          <cell r="Z15">
            <v>8</v>
          </cell>
          <cell r="AA15">
            <v>2</v>
          </cell>
          <cell r="AB15">
            <v>6</v>
          </cell>
          <cell r="AC15">
            <v>5.6356284430167518</v>
          </cell>
          <cell r="AD15">
            <v>3.0253982180404497</v>
          </cell>
          <cell r="AE15">
            <v>7.9106622542750547</v>
          </cell>
          <cell r="AF15">
            <v>196</v>
          </cell>
          <cell r="AG15">
            <v>91</v>
          </cell>
          <cell r="AH15">
            <v>105</v>
          </cell>
          <cell r="AI15">
            <v>138.07289685391044</v>
          </cell>
          <cell r="AJ15">
            <v>137.65561892084045</v>
          </cell>
          <cell r="AK15">
            <v>138.43658944981345</v>
          </cell>
          <cell r="AL15">
            <v>97</v>
          </cell>
          <cell r="AM15">
            <v>51</v>
          </cell>
          <cell r="AN15">
            <v>46</v>
          </cell>
          <cell r="AO15">
            <v>68.331994871578118</v>
          </cell>
          <cell r="AP15">
            <v>77.147654560031455</v>
          </cell>
          <cell r="AQ15">
            <v>60.648410616108741</v>
          </cell>
          <cell r="AR15">
            <v>161</v>
          </cell>
          <cell r="AS15">
            <v>93</v>
          </cell>
          <cell r="AT15">
            <v>68</v>
          </cell>
          <cell r="AU15">
            <v>113.41702241571214</v>
          </cell>
          <cell r="AV15">
            <v>140.68101713888092</v>
          </cell>
          <cell r="AW15">
            <v>89.654172215117285</v>
          </cell>
          <cell r="AX15">
            <v>25</v>
          </cell>
          <cell r="AY15">
            <v>11</v>
          </cell>
          <cell r="AZ15">
            <v>14</v>
          </cell>
          <cell r="BA15">
            <v>17.611338884427351</v>
          </cell>
          <cell r="BB15">
            <v>16.639690199222471</v>
          </cell>
          <cell r="BC15">
            <v>18.458211926641791</v>
          </cell>
          <cell r="BD15">
            <v>40</v>
          </cell>
          <cell r="BE15">
            <v>19</v>
          </cell>
          <cell r="BF15">
            <v>21</v>
          </cell>
          <cell r="BG15">
            <v>28.17814221508376</v>
          </cell>
          <cell r="BH15">
            <v>28.741283071384274</v>
          </cell>
          <cell r="BI15">
            <v>27.687317889962689</v>
          </cell>
          <cell r="BJ15">
            <v>70</v>
          </cell>
          <cell r="BK15">
            <v>20</v>
          </cell>
          <cell r="BL15">
            <v>50</v>
          </cell>
          <cell r="BM15">
            <v>49.311748876396578</v>
          </cell>
          <cell r="BN15">
            <v>30.253982180404495</v>
          </cell>
          <cell r="BO15">
            <v>65.922185452292112</v>
          </cell>
          <cell r="BP15">
            <v>30</v>
          </cell>
          <cell r="BQ15">
            <v>16</v>
          </cell>
          <cell r="BR15">
            <v>14</v>
          </cell>
          <cell r="BS15">
            <v>21.133606661312818</v>
          </cell>
          <cell r="BT15">
            <v>24.203185744323598</v>
          </cell>
          <cell r="BU15">
            <v>18.458211926641791</v>
          </cell>
          <cell r="BV15">
            <v>30</v>
          </cell>
          <cell r="BW15">
            <v>23</v>
          </cell>
          <cell r="BX15">
            <v>7</v>
          </cell>
          <cell r="BY15">
            <v>21.133606661312818</v>
          </cell>
          <cell r="BZ15">
            <v>34.792079507465175</v>
          </cell>
          <cell r="CA15">
            <v>9.2291059633208956</v>
          </cell>
          <cell r="CB15">
            <v>3</v>
          </cell>
          <cell r="CC15">
            <v>2</v>
          </cell>
          <cell r="CD15">
            <v>1</v>
          </cell>
          <cell r="CE15">
            <v>2.1133606661312818</v>
          </cell>
          <cell r="CF15">
            <v>3.0253982180404497</v>
          </cell>
          <cell r="CG15">
            <v>1.3184437090458423</v>
          </cell>
          <cell r="CH15">
            <v>141954</v>
          </cell>
          <cell r="CI15">
            <v>66107</v>
          </cell>
          <cell r="CJ15">
            <v>75847</v>
          </cell>
          <cell r="CK15">
            <v>1582</v>
          </cell>
          <cell r="CL15">
            <v>843</v>
          </cell>
          <cell r="CM15">
            <v>739</v>
          </cell>
          <cell r="CN15">
            <v>1114.4455246065627</v>
          </cell>
          <cell r="CO15">
            <v>1275.2053489040495</v>
          </cell>
          <cell r="CP15">
            <v>974.32990098487755</v>
          </cell>
          <cell r="CQ15">
            <v>2</v>
          </cell>
          <cell r="CR15">
            <v>0</v>
          </cell>
          <cell r="CS15">
            <v>2</v>
          </cell>
          <cell r="CT15">
            <v>1.408907110754188</v>
          </cell>
          <cell r="CU15">
            <v>0</v>
          </cell>
          <cell r="CV15">
            <v>2.6368874180916846</v>
          </cell>
          <cell r="CW15">
            <v>509</v>
          </cell>
          <cell r="CX15">
            <v>298</v>
          </cell>
          <cell r="CY15">
            <v>211</v>
          </cell>
          <cell r="CZ15">
            <v>358.5668596869408</v>
          </cell>
          <cell r="DA15">
            <v>450.78433448802701</v>
          </cell>
          <cell r="DB15">
            <v>278.19162260867273</v>
          </cell>
          <cell r="DC15">
            <v>33</v>
          </cell>
          <cell r="DD15">
            <v>15</v>
          </cell>
          <cell r="DE15">
            <v>18</v>
          </cell>
          <cell r="DF15">
            <v>23.2469673274441</v>
          </cell>
          <cell r="DG15">
            <v>22.690486635303373</v>
          </cell>
          <cell r="DH15">
            <v>23.731986762825159</v>
          </cell>
          <cell r="DI15">
            <v>8</v>
          </cell>
          <cell r="DJ15">
            <v>2</v>
          </cell>
          <cell r="DK15">
            <v>6</v>
          </cell>
          <cell r="DL15">
            <v>5.6356284430167518</v>
          </cell>
          <cell r="DM15">
            <v>3.0253982180404497</v>
          </cell>
          <cell r="DN15">
            <v>7.9106622542750547</v>
          </cell>
          <cell r="DO15">
            <v>196</v>
          </cell>
          <cell r="DP15">
            <v>91</v>
          </cell>
          <cell r="DQ15">
            <v>105</v>
          </cell>
          <cell r="DR15">
            <v>138.07289685391044</v>
          </cell>
          <cell r="DS15">
            <v>137.65561892084045</v>
          </cell>
          <cell r="DT15">
            <v>138.43658944981345</v>
          </cell>
          <cell r="DU15">
            <v>97</v>
          </cell>
          <cell r="DV15">
            <v>51</v>
          </cell>
          <cell r="DW15">
            <v>46</v>
          </cell>
          <cell r="DX15">
            <v>68.331994871578118</v>
          </cell>
          <cell r="DY15">
            <v>77.147654560031455</v>
          </cell>
          <cell r="DZ15">
            <v>60.648410616108741</v>
          </cell>
          <cell r="EA15">
            <v>161</v>
          </cell>
          <cell r="EB15">
            <v>93</v>
          </cell>
          <cell r="EC15">
            <v>68</v>
          </cell>
          <cell r="ED15">
            <v>113.41702241571214</v>
          </cell>
          <cell r="EE15">
            <v>140.68101713888092</v>
          </cell>
          <cell r="EF15">
            <v>89.654172215117285</v>
          </cell>
          <cell r="EG15">
            <v>25</v>
          </cell>
          <cell r="EH15">
            <v>11</v>
          </cell>
          <cell r="EI15">
            <v>14</v>
          </cell>
          <cell r="EJ15">
            <v>17.611338884427351</v>
          </cell>
          <cell r="EK15">
            <v>16.639690199222471</v>
          </cell>
          <cell r="EL15">
            <v>18.458211926641791</v>
          </cell>
          <cell r="EM15">
            <v>40</v>
          </cell>
          <cell r="EN15">
            <v>19</v>
          </cell>
          <cell r="EO15">
            <v>21</v>
          </cell>
          <cell r="EP15">
            <v>28.17814221508376</v>
          </cell>
          <cell r="EQ15">
            <v>28.741283071384274</v>
          </cell>
          <cell r="ER15">
            <v>27.687317889962689</v>
          </cell>
          <cell r="ES15">
            <v>70</v>
          </cell>
          <cell r="ET15">
            <v>20</v>
          </cell>
          <cell r="EU15">
            <v>50</v>
          </cell>
          <cell r="EV15">
            <v>49.311748876396578</v>
          </cell>
          <cell r="EW15">
            <v>30.253982180404495</v>
          </cell>
          <cell r="EX15">
            <v>65.922185452292112</v>
          </cell>
          <cell r="EY15">
            <v>30</v>
          </cell>
          <cell r="EZ15">
            <v>16</v>
          </cell>
          <cell r="FA15">
            <v>14</v>
          </cell>
          <cell r="FB15">
            <v>21.133606661312818</v>
          </cell>
          <cell r="FC15">
            <v>24.203185744323598</v>
          </cell>
          <cell r="FD15">
            <v>18.458211926641791</v>
          </cell>
          <cell r="FE15">
            <v>30</v>
          </cell>
          <cell r="FF15">
            <v>23</v>
          </cell>
          <cell r="FG15">
            <v>7</v>
          </cell>
          <cell r="FH15">
            <v>21.133606661312818</v>
          </cell>
          <cell r="FI15">
            <v>34.792079507465175</v>
          </cell>
          <cell r="FJ15">
            <v>9.2291059633208956</v>
          </cell>
          <cell r="FK15">
            <v>3</v>
          </cell>
          <cell r="FL15">
            <v>2</v>
          </cell>
          <cell r="FM15">
            <v>1</v>
          </cell>
          <cell r="FN15">
            <v>2.1133606661312818</v>
          </cell>
          <cell r="FO15">
            <v>3.0253982180404497</v>
          </cell>
          <cell r="FP15">
            <v>1.3184437090458423</v>
          </cell>
        </row>
        <row r="16">
          <cell r="A16" t="str">
            <v>札幌市西区</v>
          </cell>
          <cell r="B16">
            <v>1885</v>
          </cell>
          <cell r="C16">
            <v>1008</v>
          </cell>
          <cell r="D16">
            <v>877</v>
          </cell>
          <cell r="E16">
            <v>887.87357810696869</v>
          </cell>
          <cell r="F16">
            <v>1023.5892644983093</v>
          </cell>
          <cell r="G16">
            <v>770.46069508381061</v>
          </cell>
          <cell r="H16">
            <v>4</v>
          </cell>
          <cell r="I16">
            <v>2</v>
          </cell>
          <cell r="J16">
            <v>2</v>
          </cell>
          <cell r="K16">
            <v>1.8840818633569629</v>
          </cell>
          <cell r="L16">
            <v>2.0309310803537883</v>
          </cell>
          <cell r="M16">
            <v>1.7570369329163298</v>
          </cell>
          <cell r="N16">
            <v>641</v>
          </cell>
          <cell r="O16">
            <v>373</v>
          </cell>
          <cell r="P16">
            <v>268</v>
          </cell>
          <cell r="Q16">
            <v>301.92411860295329</v>
          </cell>
          <cell r="R16">
            <v>378.76864648598149</v>
          </cell>
          <cell r="S16">
            <v>235.44294901078823</v>
          </cell>
          <cell r="T16">
            <v>16</v>
          </cell>
          <cell r="U16">
            <v>6</v>
          </cell>
          <cell r="V16">
            <v>10</v>
          </cell>
          <cell r="W16">
            <v>7.5363274534278517</v>
          </cell>
          <cell r="X16">
            <v>6.0927932410613641</v>
          </cell>
          <cell r="Y16">
            <v>8.7851846645816494</v>
          </cell>
          <cell r="Z16">
            <v>5</v>
          </cell>
          <cell r="AA16">
            <v>2</v>
          </cell>
          <cell r="AB16">
            <v>3</v>
          </cell>
          <cell r="AC16">
            <v>2.3551023291962037</v>
          </cell>
          <cell r="AD16">
            <v>2.0309310803537883</v>
          </cell>
          <cell r="AE16">
            <v>2.6355553993744949</v>
          </cell>
          <cell r="AF16">
            <v>262</v>
          </cell>
          <cell r="AG16">
            <v>118</v>
          </cell>
          <cell r="AH16">
            <v>144</v>
          </cell>
          <cell r="AI16">
            <v>123.40736204988107</v>
          </cell>
          <cell r="AJ16">
            <v>119.8249337408735</v>
          </cell>
          <cell r="AK16">
            <v>126.50665916997576</v>
          </cell>
          <cell r="AL16">
            <v>151</v>
          </cell>
          <cell r="AM16">
            <v>89</v>
          </cell>
          <cell r="AN16">
            <v>62</v>
          </cell>
          <cell r="AO16">
            <v>71.124090341725349</v>
          </cell>
          <cell r="AP16">
            <v>90.376433075743563</v>
          </cell>
          <cell r="AQ16">
            <v>54.468144920406225</v>
          </cell>
          <cell r="AR16">
            <v>147</v>
          </cell>
          <cell r="AS16">
            <v>73</v>
          </cell>
          <cell r="AT16">
            <v>74</v>
          </cell>
          <cell r="AU16">
            <v>69.240008478368395</v>
          </cell>
          <cell r="AV16">
            <v>74.128984432913271</v>
          </cell>
          <cell r="AW16">
            <v>65.010366517904203</v>
          </cell>
          <cell r="AX16">
            <v>30</v>
          </cell>
          <cell r="AY16">
            <v>14</v>
          </cell>
          <cell r="AZ16">
            <v>16</v>
          </cell>
          <cell r="BA16">
            <v>14.130613975177223</v>
          </cell>
          <cell r="BB16">
            <v>14.216517562476517</v>
          </cell>
          <cell r="BC16">
            <v>14.056295463330638</v>
          </cell>
          <cell r="BD16">
            <v>46</v>
          </cell>
          <cell r="BE16">
            <v>19</v>
          </cell>
          <cell r="BF16">
            <v>27</v>
          </cell>
          <cell r="BG16">
            <v>21.666941428605075</v>
          </cell>
          <cell r="BH16">
            <v>19.293845263360989</v>
          </cell>
          <cell r="BI16">
            <v>23.719998594370452</v>
          </cell>
          <cell r="BJ16">
            <v>67</v>
          </cell>
          <cell r="BK16">
            <v>20</v>
          </cell>
          <cell r="BL16">
            <v>47</v>
          </cell>
          <cell r="BM16">
            <v>31.558371211229126</v>
          </cell>
          <cell r="BN16">
            <v>20.309310803537883</v>
          </cell>
          <cell r="BO16">
            <v>41.290367923533751</v>
          </cell>
          <cell r="BP16">
            <v>40</v>
          </cell>
          <cell r="BQ16">
            <v>29</v>
          </cell>
          <cell r="BR16">
            <v>11</v>
          </cell>
          <cell r="BS16">
            <v>18.840818633569629</v>
          </cell>
          <cell r="BT16">
            <v>29.448500665129927</v>
          </cell>
          <cell r="BU16">
            <v>9.6637031310398136</v>
          </cell>
          <cell r="BV16">
            <v>30</v>
          </cell>
          <cell r="BW16">
            <v>21</v>
          </cell>
          <cell r="BX16">
            <v>9</v>
          </cell>
          <cell r="BY16">
            <v>14.130613975177223</v>
          </cell>
          <cell r="BZ16">
            <v>21.324776343714777</v>
          </cell>
          <cell r="CA16">
            <v>7.9066661981234851</v>
          </cell>
          <cell r="CB16">
            <v>5</v>
          </cell>
          <cell r="CC16">
            <v>5</v>
          </cell>
          <cell r="CD16">
            <v>0</v>
          </cell>
          <cell r="CE16">
            <v>2.3551023291962037</v>
          </cell>
          <cell r="CF16">
            <v>5.0773277008844708</v>
          </cell>
          <cell r="CG16">
            <v>0</v>
          </cell>
          <cell r="CH16">
            <v>212305</v>
          </cell>
          <cell r="CI16">
            <v>98477</v>
          </cell>
          <cell r="CJ16">
            <v>113828</v>
          </cell>
          <cell r="CK16">
            <v>1885</v>
          </cell>
          <cell r="CL16">
            <v>1008</v>
          </cell>
          <cell r="CM16">
            <v>877</v>
          </cell>
          <cell r="CN16">
            <v>887.87357810696869</v>
          </cell>
          <cell r="CO16">
            <v>1023.5892644983093</v>
          </cell>
          <cell r="CP16">
            <v>770.46069508381061</v>
          </cell>
          <cell r="CQ16">
            <v>4</v>
          </cell>
          <cell r="CR16">
            <v>2</v>
          </cell>
          <cell r="CS16">
            <v>2</v>
          </cell>
          <cell r="CT16">
            <v>1.8840818633569629</v>
          </cell>
          <cell r="CU16">
            <v>2.0309310803537883</v>
          </cell>
          <cell r="CV16">
            <v>1.7570369329163298</v>
          </cell>
          <cell r="CW16">
            <v>641</v>
          </cell>
          <cell r="CX16">
            <v>373</v>
          </cell>
          <cell r="CY16">
            <v>268</v>
          </cell>
          <cell r="CZ16">
            <v>301.92411860295329</v>
          </cell>
          <cell r="DA16">
            <v>378.76864648598149</v>
          </cell>
          <cell r="DB16">
            <v>235.44294901078823</v>
          </cell>
          <cell r="DC16">
            <v>16</v>
          </cell>
          <cell r="DD16">
            <v>6</v>
          </cell>
          <cell r="DE16">
            <v>10</v>
          </cell>
          <cell r="DF16">
            <v>7.5363274534278517</v>
          </cell>
          <cell r="DG16">
            <v>6.0927932410613641</v>
          </cell>
          <cell r="DH16">
            <v>8.7851846645816494</v>
          </cell>
          <cell r="DI16">
            <v>5</v>
          </cell>
          <cell r="DJ16">
            <v>2</v>
          </cell>
          <cell r="DK16">
            <v>3</v>
          </cell>
          <cell r="DL16">
            <v>2.3551023291962037</v>
          </cell>
          <cell r="DM16">
            <v>2.0309310803537883</v>
          </cell>
          <cell r="DN16">
            <v>2.6355553993744949</v>
          </cell>
          <cell r="DO16">
            <v>262</v>
          </cell>
          <cell r="DP16">
            <v>118</v>
          </cell>
          <cell r="DQ16">
            <v>144</v>
          </cell>
          <cell r="DR16">
            <v>123.40736204988107</v>
          </cell>
          <cell r="DS16">
            <v>119.8249337408735</v>
          </cell>
          <cell r="DT16">
            <v>126.50665916997576</v>
          </cell>
          <cell r="DU16">
            <v>151</v>
          </cell>
          <cell r="DV16">
            <v>89</v>
          </cell>
          <cell r="DW16">
            <v>62</v>
          </cell>
          <cell r="DX16">
            <v>71.124090341725349</v>
          </cell>
          <cell r="DY16">
            <v>90.376433075743563</v>
          </cell>
          <cell r="DZ16">
            <v>54.468144920406225</v>
          </cell>
          <cell r="EA16">
            <v>147</v>
          </cell>
          <cell r="EB16">
            <v>73</v>
          </cell>
          <cell r="EC16">
            <v>74</v>
          </cell>
          <cell r="ED16">
            <v>69.240008478368395</v>
          </cell>
          <cell r="EE16">
            <v>74.128984432913271</v>
          </cell>
          <cell r="EF16">
            <v>65.010366517904203</v>
          </cell>
          <cell r="EG16">
            <v>30</v>
          </cell>
          <cell r="EH16">
            <v>14</v>
          </cell>
          <cell r="EI16">
            <v>16</v>
          </cell>
          <cell r="EJ16">
            <v>14.130613975177223</v>
          </cell>
          <cell r="EK16">
            <v>14.216517562476517</v>
          </cell>
          <cell r="EL16">
            <v>14.056295463330638</v>
          </cell>
          <cell r="EM16">
            <v>46</v>
          </cell>
          <cell r="EN16">
            <v>19</v>
          </cell>
          <cell r="EO16">
            <v>27</v>
          </cell>
          <cell r="EP16">
            <v>21.666941428605075</v>
          </cell>
          <cell r="EQ16">
            <v>19.293845263360989</v>
          </cell>
          <cell r="ER16">
            <v>23.719998594370452</v>
          </cell>
          <cell r="ES16">
            <v>67</v>
          </cell>
          <cell r="ET16">
            <v>20</v>
          </cell>
          <cell r="EU16">
            <v>47</v>
          </cell>
          <cell r="EV16">
            <v>31.558371211229126</v>
          </cell>
          <cell r="EW16">
            <v>20.309310803537883</v>
          </cell>
          <cell r="EX16">
            <v>41.290367923533751</v>
          </cell>
          <cell r="EY16">
            <v>40</v>
          </cell>
          <cell r="EZ16">
            <v>29</v>
          </cell>
          <cell r="FA16">
            <v>11</v>
          </cell>
          <cell r="FB16">
            <v>18.840818633569629</v>
          </cell>
          <cell r="FC16">
            <v>29.448500665129927</v>
          </cell>
          <cell r="FD16">
            <v>9.6637031310398136</v>
          </cell>
          <cell r="FE16">
            <v>30</v>
          </cell>
          <cell r="FF16">
            <v>21</v>
          </cell>
          <cell r="FG16">
            <v>9</v>
          </cell>
          <cell r="FH16">
            <v>14.130613975177223</v>
          </cell>
          <cell r="FI16">
            <v>21.324776343714777</v>
          </cell>
          <cell r="FJ16">
            <v>7.9066661981234851</v>
          </cell>
          <cell r="FK16">
            <v>5</v>
          </cell>
          <cell r="FL16">
            <v>5</v>
          </cell>
          <cell r="FM16">
            <v>0</v>
          </cell>
          <cell r="FN16">
            <v>2.3551023291962037</v>
          </cell>
          <cell r="FO16">
            <v>5.0773277008844708</v>
          </cell>
          <cell r="FP16">
            <v>0</v>
          </cell>
        </row>
        <row r="17">
          <cell r="A17" t="str">
            <v>札幌市厚別区</v>
          </cell>
          <cell r="B17">
            <v>1200</v>
          </cell>
          <cell r="C17">
            <v>623</v>
          </cell>
          <cell r="D17">
            <v>577</v>
          </cell>
          <cell r="E17">
            <v>926.23324096729618</v>
          </cell>
          <cell r="F17">
            <v>1043.2190760059614</v>
          </cell>
          <cell r="G17">
            <v>826.19777198659756</v>
          </cell>
          <cell r="H17">
            <v>0</v>
          </cell>
          <cell r="I17">
            <v>0</v>
          </cell>
          <cell r="J17">
            <v>0</v>
          </cell>
          <cell r="K17">
            <v>0</v>
          </cell>
          <cell r="L17">
            <v>0</v>
          </cell>
          <cell r="M17">
            <v>0</v>
          </cell>
          <cell r="N17">
            <v>399</v>
          </cell>
          <cell r="O17">
            <v>232</v>
          </cell>
          <cell r="P17">
            <v>167</v>
          </cell>
          <cell r="Q17">
            <v>307.97255262162599</v>
          </cell>
          <cell r="R17">
            <v>388.48607645807868</v>
          </cell>
          <cell r="S17">
            <v>239.12483175348663</v>
          </cell>
          <cell r="T17">
            <v>16</v>
          </cell>
          <cell r="U17">
            <v>8</v>
          </cell>
          <cell r="V17">
            <v>8</v>
          </cell>
          <cell r="W17">
            <v>12.349776546230617</v>
          </cell>
          <cell r="X17">
            <v>13.396071602002712</v>
          </cell>
          <cell r="Y17">
            <v>11.455081760646067</v>
          </cell>
          <cell r="Z17">
            <v>7</v>
          </cell>
          <cell r="AA17">
            <v>2</v>
          </cell>
          <cell r="AB17">
            <v>5</v>
          </cell>
          <cell r="AC17">
            <v>5.4030272389758949</v>
          </cell>
          <cell r="AD17">
            <v>3.3490179005006779</v>
          </cell>
          <cell r="AE17">
            <v>7.1594261004037918</v>
          </cell>
          <cell r="AF17">
            <v>177</v>
          </cell>
          <cell r="AG17">
            <v>82</v>
          </cell>
          <cell r="AH17">
            <v>95</v>
          </cell>
          <cell r="AI17">
            <v>136.6194030426762</v>
          </cell>
          <cell r="AJ17">
            <v>137.3097339205278</v>
          </cell>
          <cell r="AK17">
            <v>136.02909590767206</v>
          </cell>
          <cell r="AL17">
            <v>87</v>
          </cell>
          <cell r="AM17">
            <v>53</v>
          </cell>
          <cell r="AN17">
            <v>34</v>
          </cell>
          <cell r="AO17">
            <v>67.151909970128969</v>
          </cell>
          <cell r="AP17">
            <v>88.748974363267976</v>
          </cell>
          <cell r="AQ17">
            <v>48.684097482745784</v>
          </cell>
          <cell r="AR17">
            <v>118</v>
          </cell>
          <cell r="AS17">
            <v>68</v>
          </cell>
          <cell r="AT17">
            <v>50</v>
          </cell>
          <cell r="AU17">
            <v>91.079602028450793</v>
          </cell>
          <cell r="AV17">
            <v>113.86660861702306</v>
          </cell>
          <cell r="AW17">
            <v>71.594261004037918</v>
          </cell>
          <cell r="AX17">
            <v>17</v>
          </cell>
          <cell r="AY17">
            <v>9</v>
          </cell>
          <cell r="AZ17">
            <v>8</v>
          </cell>
          <cell r="BA17">
            <v>13.121637580370031</v>
          </cell>
          <cell r="BB17">
            <v>15.070580552253052</v>
          </cell>
          <cell r="BC17">
            <v>11.455081760646067</v>
          </cell>
          <cell r="BD17">
            <v>30</v>
          </cell>
          <cell r="BE17">
            <v>15</v>
          </cell>
          <cell r="BF17">
            <v>15</v>
          </cell>
          <cell r="BG17">
            <v>23.155831024182408</v>
          </cell>
          <cell r="BH17">
            <v>25.117634253755089</v>
          </cell>
          <cell r="BI17">
            <v>21.478278301211375</v>
          </cell>
          <cell r="BJ17">
            <v>48</v>
          </cell>
          <cell r="BK17">
            <v>9</v>
          </cell>
          <cell r="BL17">
            <v>39</v>
          </cell>
          <cell r="BM17">
            <v>37.049329638691852</v>
          </cell>
          <cell r="BN17">
            <v>15.070580552253052</v>
          </cell>
          <cell r="BO17">
            <v>55.843523583149576</v>
          </cell>
          <cell r="BP17">
            <v>30</v>
          </cell>
          <cell r="BQ17">
            <v>19</v>
          </cell>
          <cell r="BR17">
            <v>11</v>
          </cell>
          <cell r="BS17">
            <v>23.155831024182408</v>
          </cell>
          <cell r="BT17">
            <v>31.815670054756445</v>
          </cell>
          <cell r="BU17">
            <v>15.750737420888342</v>
          </cell>
          <cell r="BV17">
            <v>22</v>
          </cell>
          <cell r="BW17">
            <v>14</v>
          </cell>
          <cell r="BX17">
            <v>8</v>
          </cell>
          <cell r="BY17">
            <v>16.980942751067097</v>
          </cell>
          <cell r="BZ17">
            <v>23.443125303504747</v>
          </cell>
          <cell r="CA17">
            <v>11.455081760646067</v>
          </cell>
          <cell r="CB17">
            <v>5</v>
          </cell>
          <cell r="CC17">
            <v>3</v>
          </cell>
          <cell r="CD17">
            <v>2</v>
          </cell>
          <cell r="CE17">
            <v>3.8593051706970676</v>
          </cell>
          <cell r="CF17">
            <v>5.0235268507510176</v>
          </cell>
          <cell r="CG17">
            <v>2.8637704401615167</v>
          </cell>
          <cell r="CH17">
            <v>129557</v>
          </cell>
          <cell r="CI17">
            <v>59719</v>
          </cell>
          <cell r="CJ17">
            <v>69838</v>
          </cell>
          <cell r="CK17">
            <v>1200</v>
          </cell>
          <cell r="CL17">
            <v>623</v>
          </cell>
          <cell r="CM17">
            <v>577</v>
          </cell>
          <cell r="CN17">
            <v>926.23324096729618</v>
          </cell>
          <cell r="CO17">
            <v>1043.2190760059614</v>
          </cell>
          <cell r="CP17">
            <v>826.19777198659756</v>
          </cell>
          <cell r="CQ17">
            <v>0</v>
          </cell>
          <cell r="CR17">
            <v>0</v>
          </cell>
          <cell r="CS17">
            <v>0</v>
          </cell>
          <cell r="CT17">
            <v>0</v>
          </cell>
          <cell r="CU17">
            <v>0</v>
          </cell>
          <cell r="CV17">
            <v>0</v>
          </cell>
          <cell r="CW17">
            <v>399</v>
          </cell>
          <cell r="CX17">
            <v>232</v>
          </cell>
          <cell r="CY17">
            <v>167</v>
          </cell>
          <cell r="CZ17">
            <v>307.97255262162599</v>
          </cell>
          <cell r="DA17">
            <v>388.48607645807868</v>
          </cell>
          <cell r="DB17">
            <v>239.12483175348663</v>
          </cell>
          <cell r="DC17">
            <v>16</v>
          </cell>
          <cell r="DD17">
            <v>8</v>
          </cell>
          <cell r="DE17">
            <v>8</v>
          </cell>
          <cell r="DF17">
            <v>12.349776546230617</v>
          </cell>
          <cell r="DG17">
            <v>13.396071602002712</v>
          </cell>
          <cell r="DH17">
            <v>11.455081760646067</v>
          </cell>
          <cell r="DI17">
            <v>7</v>
          </cell>
          <cell r="DJ17">
            <v>2</v>
          </cell>
          <cell r="DK17">
            <v>5</v>
          </cell>
          <cell r="DL17">
            <v>5.4030272389758949</v>
          </cell>
          <cell r="DM17">
            <v>3.3490179005006779</v>
          </cell>
          <cell r="DN17">
            <v>7.1594261004037918</v>
          </cell>
          <cell r="DO17">
            <v>177</v>
          </cell>
          <cell r="DP17">
            <v>82</v>
          </cell>
          <cell r="DQ17">
            <v>95</v>
          </cell>
          <cell r="DR17">
            <v>136.6194030426762</v>
          </cell>
          <cell r="DS17">
            <v>137.3097339205278</v>
          </cell>
          <cell r="DT17">
            <v>136.02909590767206</v>
          </cell>
          <cell r="DU17">
            <v>87</v>
          </cell>
          <cell r="DV17">
            <v>53</v>
          </cell>
          <cell r="DW17">
            <v>34</v>
          </cell>
          <cell r="DX17">
            <v>67.151909970128969</v>
          </cell>
          <cell r="DY17">
            <v>88.748974363267976</v>
          </cell>
          <cell r="DZ17">
            <v>48.684097482745784</v>
          </cell>
          <cell r="EA17">
            <v>118</v>
          </cell>
          <cell r="EB17">
            <v>68</v>
          </cell>
          <cell r="EC17">
            <v>50</v>
          </cell>
          <cell r="ED17">
            <v>91.079602028450793</v>
          </cell>
          <cell r="EE17">
            <v>113.86660861702306</v>
          </cell>
          <cell r="EF17">
            <v>71.594261004037918</v>
          </cell>
          <cell r="EG17">
            <v>17</v>
          </cell>
          <cell r="EH17">
            <v>9</v>
          </cell>
          <cell r="EI17">
            <v>8</v>
          </cell>
          <cell r="EJ17">
            <v>13.121637580370031</v>
          </cell>
          <cell r="EK17">
            <v>15.070580552253052</v>
          </cell>
          <cell r="EL17">
            <v>11.455081760646067</v>
          </cell>
          <cell r="EM17">
            <v>30</v>
          </cell>
          <cell r="EN17">
            <v>15</v>
          </cell>
          <cell r="EO17">
            <v>15</v>
          </cell>
          <cell r="EP17">
            <v>23.155831024182408</v>
          </cell>
          <cell r="EQ17">
            <v>25.117634253755089</v>
          </cell>
          <cell r="ER17">
            <v>21.478278301211375</v>
          </cell>
          <cell r="ES17">
            <v>48</v>
          </cell>
          <cell r="ET17">
            <v>9</v>
          </cell>
          <cell r="EU17">
            <v>39</v>
          </cell>
          <cell r="EV17">
            <v>37.049329638691852</v>
          </cell>
          <cell r="EW17">
            <v>15.070580552253052</v>
          </cell>
          <cell r="EX17">
            <v>55.843523583149576</v>
          </cell>
          <cell r="EY17">
            <v>30</v>
          </cell>
          <cell r="EZ17">
            <v>19</v>
          </cell>
          <cell r="FA17">
            <v>11</v>
          </cell>
          <cell r="FB17">
            <v>23.155831024182408</v>
          </cell>
          <cell r="FC17">
            <v>31.815670054756445</v>
          </cell>
          <cell r="FD17">
            <v>15.750737420888342</v>
          </cell>
          <cell r="FE17">
            <v>22</v>
          </cell>
          <cell r="FF17">
            <v>14</v>
          </cell>
          <cell r="FG17">
            <v>8</v>
          </cell>
          <cell r="FH17">
            <v>16.980942751067097</v>
          </cell>
          <cell r="FI17">
            <v>23.443125303504747</v>
          </cell>
          <cell r="FJ17">
            <v>11.455081760646067</v>
          </cell>
          <cell r="FK17">
            <v>5</v>
          </cell>
          <cell r="FL17">
            <v>3</v>
          </cell>
          <cell r="FM17">
            <v>2</v>
          </cell>
          <cell r="FN17">
            <v>3.8593051706970676</v>
          </cell>
          <cell r="FO17">
            <v>5.0235268507510176</v>
          </cell>
          <cell r="FP17">
            <v>2.8637704401615167</v>
          </cell>
        </row>
        <row r="18">
          <cell r="A18" t="str">
            <v>札幌市手稲区</v>
          </cell>
          <cell r="B18">
            <v>1357</v>
          </cell>
          <cell r="C18">
            <v>674</v>
          </cell>
          <cell r="D18">
            <v>683</v>
          </cell>
          <cell r="E18">
            <v>961.14345615004311</v>
          </cell>
          <cell r="F18">
            <v>1009.193543557033</v>
          </cell>
          <cell r="G18">
            <v>918.01075268817203</v>
          </cell>
          <cell r="H18">
            <v>1</v>
          </cell>
          <cell r="I18">
            <v>0</v>
          </cell>
          <cell r="J18">
            <v>1</v>
          </cell>
          <cell r="K18">
            <v>0.70828552406045919</v>
          </cell>
          <cell r="L18">
            <v>0</v>
          </cell>
          <cell r="M18">
            <v>1.3440860215053763</v>
          </cell>
          <cell r="N18">
            <v>440</v>
          </cell>
          <cell r="O18">
            <v>247</v>
          </cell>
          <cell r="P18">
            <v>193</v>
          </cell>
          <cell r="Q18">
            <v>311.64563058660207</v>
          </cell>
          <cell r="R18">
            <v>369.83798999790372</v>
          </cell>
          <cell r="S18">
            <v>259.4086021505376</v>
          </cell>
          <cell r="T18">
            <v>19</v>
          </cell>
          <cell r="U18">
            <v>7</v>
          </cell>
          <cell r="V18">
            <v>12</v>
          </cell>
          <cell r="W18">
            <v>13.457424957148724</v>
          </cell>
          <cell r="X18">
            <v>10.481238582936543</v>
          </cell>
          <cell r="Y18">
            <v>16.129032258064516</v>
          </cell>
          <cell r="Z18">
            <v>6</v>
          </cell>
          <cell r="AA18">
            <v>1</v>
          </cell>
          <cell r="AB18">
            <v>5</v>
          </cell>
          <cell r="AC18">
            <v>4.2497131443627554</v>
          </cell>
          <cell r="AD18">
            <v>1.4973197975623633</v>
          </cell>
          <cell r="AE18">
            <v>6.720430107526882</v>
          </cell>
          <cell r="AF18">
            <v>196</v>
          </cell>
          <cell r="AG18">
            <v>71</v>
          </cell>
          <cell r="AH18">
            <v>125</v>
          </cell>
          <cell r="AI18">
            <v>138.82396271585</v>
          </cell>
          <cell r="AJ18">
            <v>106.30970562692779</v>
          </cell>
          <cell r="AK18">
            <v>168.01075268817203</v>
          </cell>
          <cell r="AL18">
            <v>127</v>
          </cell>
          <cell r="AM18">
            <v>62</v>
          </cell>
          <cell r="AN18">
            <v>65</v>
          </cell>
          <cell r="AO18">
            <v>89.952261555678319</v>
          </cell>
          <cell r="AP18">
            <v>92.833827448866529</v>
          </cell>
          <cell r="AQ18">
            <v>87.365591397849471</v>
          </cell>
          <cell r="AR18">
            <v>114</v>
          </cell>
          <cell r="AS18">
            <v>66</v>
          </cell>
          <cell r="AT18">
            <v>48</v>
          </cell>
          <cell r="AU18">
            <v>80.744549742892346</v>
          </cell>
          <cell r="AV18">
            <v>98.823106639115977</v>
          </cell>
          <cell r="AW18">
            <v>64.516129032258064</v>
          </cell>
          <cell r="AX18">
            <v>17</v>
          </cell>
          <cell r="AY18">
            <v>9</v>
          </cell>
          <cell r="AZ18">
            <v>8</v>
          </cell>
          <cell r="BA18">
            <v>12.040853909027808</v>
          </cell>
          <cell r="BB18">
            <v>13.47587817806127</v>
          </cell>
          <cell r="BC18">
            <v>10.75268817204301</v>
          </cell>
          <cell r="BD18">
            <v>26</v>
          </cell>
          <cell r="BE18">
            <v>14</v>
          </cell>
          <cell r="BF18">
            <v>12</v>
          </cell>
          <cell r="BG18">
            <v>18.41542362557194</v>
          </cell>
          <cell r="BH18">
            <v>20.962477165873086</v>
          </cell>
          <cell r="BI18">
            <v>16.129032258064516</v>
          </cell>
          <cell r="BJ18">
            <v>56</v>
          </cell>
          <cell r="BK18">
            <v>15</v>
          </cell>
          <cell r="BL18">
            <v>41</v>
          </cell>
          <cell r="BM18">
            <v>39.663989347385716</v>
          </cell>
          <cell r="BN18">
            <v>22.459796963435451</v>
          </cell>
          <cell r="BO18">
            <v>55.107526881720432</v>
          </cell>
          <cell r="BP18">
            <v>32</v>
          </cell>
          <cell r="BQ18">
            <v>17</v>
          </cell>
          <cell r="BR18">
            <v>15</v>
          </cell>
          <cell r="BS18">
            <v>22.665136769934694</v>
          </cell>
          <cell r="BT18">
            <v>25.454436558560175</v>
          </cell>
          <cell r="BU18">
            <v>20.161290322580644</v>
          </cell>
          <cell r="BV18">
            <v>19</v>
          </cell>
          <cell r="BW18">
            <v>11</v>
          </cell>
          <cell r="BX18">
            <v>8</v>
          </cell>
          <cell r="BY18">
            <v>13.457424957148724</v>
          </cell>
          <cell r="BZ18">
            <v>16.470517773186</v>
          </cell>
          <cell r="CA18">
            <v>10.75268817204301</v>
          </cell>
          <cell r="CB18">
            <v>6</v>
          </cell>
          <cell r="CC18">
            <v>5</v>
          </cell>
          <cell r="CD18">
            <v>1</v>
          </cell>
          <cell r="CE18">
            <v>4.2497131443627554</v>
          </cell>
          <cell r="CF18">
            <v>7.4865989878118162</v>
          </cell>
          <cell r="CG18">
            <v>1.3440860215053763</v>
          </cell>
          <cell r="CH18">
            <v>141186</v>
          </cell>
          <cell r="CI18">
            <v>66786</v>
          </cell>
          <cell r="CJ18">
            <v>74400</v>
          </cell>
          <cell r="CK18">
            <v>1357</v>
          </cell>
          <cell r="CL18">
            <v>674</v>
          </cell>
          <cell r="CM18">
            <v>683</v>
          </cell>
          <cell r="CN18">
            <v>961.14345615004311</v>
          </cell>
          <cell r="CO18">
            <v>1009.193543557033</v>
          </cell>
          <cell r="CP18">
            <v>918.01075268817203</v>
          </cell>
          <cell r="CQ18">
            <v>1</v>
          </cell>
          <cell r="CR18">
            <v>0</v>
          </cell>
          <cell r="CS18">
            <v>1</v>
          </cell>
          <cell r="CT18">
            <v>0.70828552406045919</v>
          </cell>
          <cell r="CU18">
            <v>0</v>
          </cell>
          <cell r="CV18">
            <v>1.3440860215053763</v>
          </cell>
          <cell r="CW18">
            <v>440</v>
          </cell>
          <cell r="CX18">
            <v>247</v>
          </cell>
          <cell r="CY18">
            <v>193</v>
          </cell>
          <cell r="CZ18">
            <v>311.64563058660207</v>
          </cell>
          <cell r="DA18">
            <v>369.83798999790372</v>
          </cell>
          <cell r="DB18">
            <v>259.4086021505376</v>
          </cell>
          <cell r="DC18">
            <v>19</v>
          </cell>
          <cell r="DD18">
            <v>7</v>
          </cell>
          <cell r="DE18">
            <v>12</v>
          </cell>
          <cell r="DF18">
            <v>13.457424957148724</v>
          </cell>
          <cell r="DG18">
            <v>10.481238582936543</v>
          </cell>
          <cell r="DH18">
            <v>16.129032258064516</v>
          </cell>
          <cell r="DI18">
            <v>6</v>
          </cell>
          <cell r="DJ18">
            <v>1</v>
          </cell>
          <cell r="DK18">
            <v>5</v>
          </cell>
          <cell r="DL18">
            <v>4.2497131443627554</v>
          </cell>
          <cell r="DM18">
            <v>1.4973197975623633</v>
          </cell>
          <cell r="DN18">
            <v>6.720430107526882</v>
          </cell>
          <cell r="DO18">
            <v>196</v>
          </cell>
          <cell r="DP18">
            <v>71</v>
          </cell>
          <cell r="DQ18">
            <v>125</v>
          </cell>
          <cell r="DR18">
            <v>138.82396271585</v>
          </cell>
          <cell r="DS18">
            <v>106.30970562692779</v>
          </cell>
          <cell r="DT18">
            <v>168.01075268817203</v>
          </cell>
          <cell r="DU18">
            <v>127</v>
          </cell>
          <cell r="DV18">
            <v>62</v>
          </cell>
          <cell r="DW18">
            <v>65</v>
          </cell>
          <cell r="DX18">
            <v>89.952261555678319</v>
          </cell>
          <cell r="DY18">
            <v>92.833827448866529</v>
          </cell>
          <cell r="DZ18">
            <v>87.365591397849471</v>
          </cell>
          <cell r="EA18">
            <v>114</v>
          </cell>
          <cell r="EB18">
            <v>66</v>
          </cell>
          <cell r="EC18">
            <v>48</v>
          </cell>
          <cell r="ED18">
            <v>80.744549742892346</v>
          </cell>
          <cell r="EE18">
            <v>98.823106639115977</v>
          </cell>
          <cell r="EF18">
            <v>64.516129032258064</v>
          </cell>
          <cell r="EG18">
            <v>17</v>
          </cell>
          <cell r="EH18">
            <v>9</v>
          </cell>
          <cell r="EI18">
            <v>8</v>
          </cell>
          <cell r="EJ18">
            <v>12.040853909027808</v>
          </cell>
          <cell r="EK18">
            <v>13.47587817806127</v>
          </cell>
          <cell r="EL18">
            <v>10.75268817204301</v>
          </cell>
          <cell r="EM18">
            <v>26</v>
          </cell>
          <cell r="EN18">
            <v>14</v>
          </cell>
          <cell r="EO18">
            <v>12</v>
          </cell>
          <cell r="EP18">
            <v>18.41542362557194</v>
          </cell>
          <cell r="EQ18">
            <v>20.962477165873086</v>
          </cell>
          <cell r="ER18">
            <v>16.129032258064516</v>
          </cell>
          <cell r="ES18">
            <v>56</v>
          </cell>
          <cell r="ET18">
            <v>15</v>
          </cell>
          <cell r="EU18">
            <v>41</v>
          </cell>
          <cell r="EV18">
            <v>39.663989347385716</v>
          </cell>
          <cell r="EW18">
            <v>22.459796963435451</v>
          </cell>
          <cell r="EX18">
            <v>55.107526881720432</v>
          </cell>
          <cell r="EY18">
            <v>32</v>
          </cell>
          <cell r="EZ18">
            <v>17</v>
          </cell>
          <cell r="FA18">
            <v>15</v>
          </cell>
          <cell r="FB18">
            <v>22.665136769934694</v>
          </cell>
          <cell r="FC18">
            <v>25.454436558560175</v>
          </cell>
          <cell r="FD18">
            <v>20.161290322580644</v>
          </cell>
          <cell r="FE18">
            <v>19</v>
          </cell>
          <cell r="FF18">
            <v>11</v>
          </cell>
          <cell r="FG18">
            <v>8</v>
          </cell>
          <cell r="FH18">
            <v>13.457424957148724</v>
          </cell>
          <cell r="FI18">
            <v>16.470517773186</v>
          </cell>
          <cell r="FJ18">
            <v>10.75268817204301</v>
          </cell>
          <cell r="FK18">
            <v>6</v>
          </cell>
          <cell r="FL18">
            <v>5</v>
          </cell>
          <cell r="FM18">
            <v>1</v>
          </cell>
          <cell r="FN18">
            <v>4.2497131443627554</v>
          </cell>
          <cell r="FO18">
            <v>7.4865989878118162</v>
          </cell>
          <cell r="FP18">
            <v>1.3440860215053763</v>
          </cell>
        </row>
        <row r="19">
          <cell r="A19" t="str">
            <v>札幌市清田区</v>
          </cell>
          <cell r="B19">
            <v>960</v>
          </cell>
          <cell r="C19">
            <v>502</v>
          </cell>
          <cell r="D19">
            <v>458</v>
          </cell>
          <cell r="E19">
            <v>833.12360603667491</v>
          </cell>
          <cell r="F19">
            <v>916.57689568916726</v>
          </cell>
          <cell r="G19">
            <v>757.52563678465106</v>
          </cell>
          <cell r="H19">
            <v>1</v>
          </cell>
          <cell r="I19">
            <v>1</v>
          </cell>
          <cell r="J19">
            <v>0</v>
          </cell>
          <cell r="K19">
            <v>0.86783708962153627</v>
          </cell>
          <cell r="L19">
            <v>1.8258503898190583</v>
          </cell>
          <cell r="M19">
            <v>0</v>
          </cell>
          <cell r="N19">
            <v>313</v>
          </cell>
          <cell r="O19">
            <v>184</v>
          </cell>
          <cell r="P19">
            <v>129</v>
          </cell>
          <cell r="Q19">
            <v>271.63300905154085</v>
          </cell>
          <cell r="R19">
            <v>335.9564717267067</v>
          </cell>
          <cell r="S19">
            <v>213.36420774065496</v>
          </cell>
          <cell r="T19">
            <v>7</v>
          </cell>
          <cell r="U19">
            <v>2</v>
          </cell>
          <cell r="V19">
            <v>5</v>
          </cell>
          <cell r="W19">
            <v>6.0748596273507545</v>
          </cell>
          <cell r="X19">
            <v>3.6517007796381167</v>
          </cell>
          <cell r="Y19">
            <v>8.2699305325835262</v>
          </cell>
          <cell r="Z19">
            <v>6</v>
          </cell>
          <cell r="AA19">
            <v>1</v>
          </cell>
          <cell r="AB19">
            <v>5</v>
          </cell>
          <cell r="AC19">
            <v>5.2070225377292179</v>
          </cell>
          <cell r="AD19">
            <v>1.8258503898190583</v>
          </cell>
          <cell r="AE19">
            <v>8.2699305325835262</v>
          </cell>
          <cell r="AF19">
            <v>151</v>
          </cell>
          <cell r="AG19">
            <v>70</v>
          </cell>
          <cell r="AH19">
            <v>81</v>
          </cell>
          <cell r="AI19">
            <v>131.04340053285199</v>
          </cell>
          <cell r="AJ19">
            <v>127.80952728733408</v>
          </cell>
          <cell r="AK19">
            <v>133.97287462785312</v>
          </cell>
          <cell r="AL19">
            <v>89</v>
          </cell>
          <cell r="AM19">
            <v>41</v>
          </cell>
          <cell r="AN19">
            <v>48</v>
          </cell>
          <cell r="AO19">
            <v>77.237500976316724</v>
          </cell>
          <cell r="AP19">
            <v>74.859865982581383</v>
          </cell>
          <cell r="AQ19">
            <v>79.391333112801846</v>
          </cell>
          <cell r="AR19">
            <v>87</v>
          </cell>
          <cell r="AS19">
            <v>55</v>
          </cell>
          <cell r="AT19">
            <v>32</v>
          </cell>
          <cell r="AU19">
            <v>75.501826797073647</v>
          </cell>
          <cell r="AV19">
            <v>100.4217714400482</v>
          </cell>
          <cell r="AW19">
            <v>52.927555408534573</v>
          </cell>
          <cell r="AX19">
            <v>7</v>
          </cell>
          <cell r="AY19">
            <v>5</v>
          </cell>
          <cell r="AZ19">
            <v>2</v>
          </cell>
          <cell r="BA19">
            <v>6.0748596273507545</v>
          </cell>
          <cell r="BB19">
            <v>9.1292519490952913</v>
          </cell>
          <cell r="BC19">
            <v>3.3079722130334108</v>
          </cell>
          <cell r="BD19">
            <v>18</v>
          </cell>
          <cell r="BE19">
            <v>12</v>
          </cell>
          <cell r="BF19">
            <v>6</v>
          </cell>
          <cell r="BG19">
            <v>15.621067613187654</v>
          </cell>
          <cell r="BH19">
            <v>21.910204677828698</v>
          </cell>
          <cell r="BI19">
            <v>9.9239166391002307</v>
          </cell>
          <cell r="BJ19">
            <v>40</v>
          </cell>
          <cell r="BK19">
            <v>9</v>
          </cell>
          <cell r="BL19">
            <v>31</v>
          </cell>
          <cell r="BM19">
            <v>34.71348358486145</v>
          </cell>
          <cell r="BN19">
            <v>16.432653508371526</v>
          </cell>
          <cell r="BO19">
            <v>51.273569302017862</v>
          </cell>
          <cell r="BP19">
            <v>17</v>
          </cell>
          <cell r="BQ19">
            <v>11</v>
          </cell>
          <cell r="BR19">
            <v>6</v>
          </cell>
          <cell r="BS19">
            <v>14.753230523566115</v>
          </cell>
          <cell r="BT19">
            <v>20.084354288009639</v>
          </cell>
          <cell r="BU19">
            <v>9.9239166391002307</v>
          </cell>
          <cell r="BV19">
            <v>23</v>
          </cell>
          <cell r="BW19">
            <v>16</v>
          </cell>
          <cell r="BX19">
            <v>7</v>
          </cell>
          <cell r="BY19">
            <v>19.960253061295333</v>
          </cell>
          <cell r="BZ19">
            <v>29.213606237104933</v>
          </cell>
          <cell r="CA19">
            <v>11.577902745616937</v>
          </cell>
          <cell r="CB19">
            <v>3</v>
          </cell>
          <cell r="CC19">
            <v>1</v>
          </cell>
          <cell r="CD19">
            <v>2</v>
          </cell>
          <cell r="CE19">
            <v>2.6035112688646089</v>
          </cell>
          <cell r="CF19">
            <v>1.8258503898190583</v>
          </cell>
          <cell r="CG19">
            <v>3.3079722130334108</v>
          </cell>
          <cell r="CH19">
            <v>115229</v>
          </cell>
          <cell r="CI19">
            <v>54769</v>
          </cell>
          <cell r="CJ19">
            <v>60460</v>
          </cell>
          <cell r="CK19">
            <v>960</v>
          </cell>
          <cell r="CL19">
            <v>502</v>
          </cell>
          <cell r="CM19">
            <v>458</v>
          </cell>
          <cell r="CN19">
            <v>833.12360603667491</v>
          </cell>
          <cell r="CO19">
            <v>916.57689568916726</v>
          </cell>
          <cell r="CP19">
            <v>757.52563678465106</v>
          </cell>
          <cell r="CQ19">
            <v>1</v>
          </cell>
          <cell r="CR19">
            <v>1</v>
          </cell>
          <cell r="CS19">
            <v>0</v>
          </cell>
          <cell r="CT19">
            <v>0.86783708962153627</v>
          </cell>
          <cell r="CU19">
            <v>1.8258503898190583</v>
          </cell>
          <cell r="CV19">
            <v>0</v>
          </cell>
          <cell r="CW19">
            <v>313</v>
          </cell>
          <cell r="CX19">
            <v>184</v>
          </cell>
          <cell r="CY19">
            <v>129</v>
          </cell>
          <cell r="CZ19">
            <v>271.63300905154085</v>
          </cell>
          <cell r="DA19">
            <v>335.9564717267067</v>
          </cell>
          <cell r="DB19">
            <v>213.36420774065496</v>
          </cell>
          <cell r="DC19">
            <v>7</v>
          </cell>
          <cell r="DD19">
            <v>2</v>
          </cell>
          <cell r="DE19">
            <v>5</v>
          </cell>
          <cell r="DF19">
            <v>6.0748596273507545</v>
          </cell>
          <cell r="DG19">
            <v>3.6517007796381167</v>
          </cell>
          <cell r="DH19">
            <v>8.2699305325835262</v>
          </cell>
          <cell r="DI19">
            <v>6</v>
          </cell>
          <cell r="DJ19">
            <v>1</v>
          </cell>
          <cell r="DK19">
            <v>5</v>
          </cell>
          <cell r="DL19">
            <v>5.2070225377292179</v>
          </cell>
          <cell r="DM19">
            <v>1.8258503898190583</v>
          </cell>
          <cell r="DN19">
            <v>8.2699305325835262</v>
          </cell>
          <cell r="DO19">
            <v>151</v>
          </cell>
          <cell r="DP19">
            <v>70</v>
          </cell>
          <cell r="DQ19">
            <v>81</v>
          </cell>
          <cell r="DR19">
            <v>131.04340053285199</v>
          </cell>
          <cell r="DS19">
            <v>127.80952728733408</v>
          </cell>
          <cell r="DT19">
            <v>133.97287462785312</v>
          </cell>
          <cell r="DU19">
            <v>89</v>
          </cell>
          <cell r="DV19">
            <v>41</v>
          </cell>
          <cell r="DW19">
            <v>48</v>
          </cell>
          <cell r="DX19">
            <v>77.237500976316724</v>
          </cell>
          <cell r="DY19">
            <v>74.859865982581383</v>
          </cell>
          <cell r="DZ19">
            <v>79.391333112801846</v>
          </cell>
          <cell r="EA19">
            <v>87</v>
          </cell>
          <cell r="EB19">
            <v>55</v>
          </cell>
          <cell r="EC19">
            <v>32</v>
          </cell>
          <cell r="ED19">
            <v>75.501826797073647</v>
          </cell>
          <cell r="EE19">
            <v>100.4217714400482</v>
          </cell>
          <cell r="EF19">
            <v>52.927555408534573</v>
          </cell>
          <cell r="EG19">
            <v>7</v>
          </cell>
          <cell r="EH19">
            <v>5</v>
          </cell>
          <cell r="EI19">
            <v>2</v>
          </cell>
          <cell r="EJ19">
            <v>6.0748596273507545</v>
          </cell>
          <cell r="EK19">
            <v>9.1292519490952913</v>
          </cell>
          <cell r="EL19">
            <v>3.3079722130334108</v>
          </cell>
          <cell r="EM19">
            <v>18</v>
          </cell>
          <cell r="EN19">
            <v>12</v>
          </cell>
          <cell r="EO19">
            <v>6</v>
          </cell>
          <cell r="EP19">
            <v>15.621067613187654</v>
          </cell>
          <cell r="EQ19">
            <v>21.910204677828698</v>
          </cell>
          <cell r="ER19">
            <v>9.9239166391002307</v>
          </cell>
          <cell r="ES19">
            <v>40</v>
          </cell>
          <cell r="ET19">
            <v>9</v>
          </cell>
          <cell r="EU19">
            <v>31</v>
          </cell>
          <cell r="EV19">
            <v>34.71348358486145</v>
          </cell>
          <cell r="EW19">
            <v>16.432653508371526</v>
          </cell>
          <cell r="EX19">
            <v>51.273569302017862</v>
          </cell>
          <cell r="EY19">
            <v>17</v>
          </cell>
          <cell r="EZ19">
            <v>11</v>
          </cell>
          <cell r="FA19">
            <v>6</v>
          </cell>
          <cell r="FB19">
            <v>14.753230523566115</v>
          </cell>
          <cell r="FC19">
            <v>20.084354288009639</v>
          </cell>
          <cell r="FD19">
            <v>9.9239166391002307</v>
          </cell>
          <cell r="FE19">
            <v>23</v>
          </cell>
          <cell r="FF19">
            <v>16</v>
          </cell>
          <cell r="FG19">
            <v>7</v>
          </cell>
          <cell r="FH19">
            <v>19.960253061295333</v>
          </cell>
          <cell r="FI19">
            <v>29.213606237104933</v>
          </cell>
          <cell r="FJ19">
            <v>11.577902745616937</v>
          </cell>
          <cell r="FK19">
            <v>3</v>
          </cell>
          <cell r="FL19">
            <v>1</v>
          </cell>
          <cell r="FM19">
            <v>2</v>
          </cell>
          <cell r="FN19">
            <v>2.6035112688646089</v>
          </cell>
          <cell r="FO19">
            <v>1.8258503898190583</v>
          </cell>
          <cell r="FP19">
            <v>3.3079722130334108</v>
          </cell>
        </row>
        <row r="20">
          <cell r="A20" t="str">
            <v>函館市</v>
          </cell>
          <cell r="B20">
            <v>3603</v>
          </cell>
          <cell r="C20">
            <v>1795</v>
          </cell>
          <cell r="D20">
            <v>1808</v>
          </cell>
          <cell r="E20">
            <v>1323.6444859167607</v>
          </cell>
          <cell r="F20">
            <v>1445.3426951816543</v>
          </cell>
          <cell r="G20">
            <v>1221.5308321678795</v>
          </cell>
          <cell r="H20">
            <v>5</v>
          </cell>
          <cell r="I20">
            <v>4</v>
          </cell>
          <cell r="J20">
            <v>1</v>
          </cell>
          <cell r="K20">
            <v>1.8368643989963374</v>
          </cell>
          <cell r="L20">
            <v>3.2208193764493687</v>
          </cell>
          <cell r="M20">
            <v>0.67562546026984482</v>
          </cell>
          <cell r="N20">
            <v>1066</v>
          </cell>
          <cell r="O20">
            <v>583</v>
          </cell>
          <cell r="P20">
            <v>483</v>
          </cell>
          <cell r="Q20">
            <v>391.61948986601908</v>
          </cell>
          <cell r="R20">
            <v>469.43442411749544</v>
          </cell>
          <cell r="S20">
            <v>326.32709731033503</v>
          </cell>
          <cell r="T20">
            <v>31</v>
          </cell>
          <cell r="U20">
            <v>18</v>
          </cell>
          <cell r="V20">
            <v>13</v>
          </cell>
          <cell r="W20">
            <v>11.388559273777291</v>
          </cell>
          <cell r="X20">
            <v>14.49368719402216</v>
          </cell>
          <cell r="Y20">
            <v>8.7831309835079825</v>
          </cell>
          <cell r="Z20">
            <v>13</v>
          </cell>
          <cell r="AA20">
            <v>5</v>
          </cell>
          <cell r="AB20">
            <v>8</v>
          </cell>
          <cell r="AC20">
            <v>4.7758474373904765</v>
          </cell>
          <cell r="AD20">
            <v>4.0260242205617116</v>
          </cell>
          <cell r="AE20">
            <v>5.4050036821587586</v>
          </cell>
          <cell r="AF20">
            <v>467</v>
          </cell>
          <cell r="AG20">
            <v>191</v>
          </cell>
          <cell r="AH20">
            <v>276</v>
          </cell>
          <cell r="AI20">
            <v>171.56313486625791</v>
          </cell>
          <cell r="AJ20">
            <v>153.79412522545735</v>
          </cell>
          <cell r="AK20">
            <v>186.47262703447717</v>
          </cell>
          <cell r="AL20">
            <v>268</v>
          </cell>
          <cell r="AM20">
            <v>135</v>
          </cell>
          <cell r="AN20">
            <v>133</v>
          </cell>
          <cell r="AO20">
            <v>98.455931786203664</v>
          </cell>
          <cell r="AP20">
            <v>108.70265395516618</v>
          </cell>
          <cell r="AQ20">
            <v>89.858186215889361</v>
          </cell>
          <cell r="AR20">
            <v>435</v>
          </cell>
          <cell r="AS20">
            <v>219</v>
          </cell>
          <cell r="AT20">
            <v>216</v>
          </cell>
          <cell r="AU20">
            <v>159.80720271268135</v>
          </cell>
          <cell r="AV20">
            <v>176.33986086060293</v>
          </cell>
          <cell r="AW20">
            <v>145.93509941828648</v>
          </cell>
          <cell r="AX20">
            <v>50</v>
          </cell>
          <cell r="AY20">
            <v>32</v>
          </cell>
          <cell r="AZ20">
            <v>18</v>
          </cell>
          <cell r="BA20">
            <v>18.36864398996337</v>
          </cell>
          <cell r="BB20">
            <v>25.766555011594949</v>
          </cell>
          <cell r="BC20">
            <v>12.161258284857206</v>
          </cell>
          <cell r="BD20">
            <v>103</v>
          </cell>
          <cell r="BE20">
            <v>48</v>
          </cell>
          <cell r="BF20">
            <v>55</v>
          </cell>
          <cell r="BG20">
            <v>37.839406619324549</v>
          </cell>
          <cell r="BH20">
            <v>38.649832517392426</v>
          </cell>
          <cell r="BI20">
            <v>37.159400314841463</v>
          </cell>
          <cell r="BJ20">
            <v>163</v>
          </cell>
          <cell r="BK20">
            <v>36</v>
          </cell>
          <cell r="BL20">
            <v>127</v>
          </cell>
          <cell r="BM20">
            <v>59.881779407280597</v>
          </cell>
          <cell r="BN20">
            <v>28.987374388044319</v>
          </cell>
          <cell r="BO20">
            <v>85.804433454270281</v>
          </cell>
          <cell r="BP20">
            <v>79</v>
          </cell>
          <cell r="BQ20">
            <v>49</v>
          </cell>
          <cell r="BR20">
            <v>30</v>
          </cell>
          <cell r="BS20">
            <v>29.022457504142128</v>
          </cell>
          <cell r="BT20">
            <v>39.455037361504765</v>
          </cell>
          <cell r="BU20">
            <v>20.268763808095343</v>
          </cell>
          <cell r="BV20">
            <v>75</v>
          </cell>
          <cell r="BW20">
            <v>44</v>
          </cell>
          <cell r="BX20">
            <v>31</v>
          </cell>
          <cell r="BY20">
            <v>27.552965984945057</v>
          </cell>
          <cell r="BZ20">
            <v>35.429013140943056</v>
          </cell>
          <cell r="CA20">
            <v>20.944389268365189</v>
          </cell>
          <cell r="CB20">
            <v>8</v>
          </cell>
          <cell r="CC20">
            <v>6</v>
          </cell>
          <cell r="CD20">
            <v>2</v>
          </cell>
          <cell r="CE20">
            <v>2.9389830383941398</v>
          </cell>
          <cell r="CF20">
            <v>4.8312290646740532</v>
          </cell>
          <cell r="CG20">
            <v>1.3512509205396896</v>
          </cell>
          <cell r="CH20">
            <v>272203</v>
          </cell>
          <cell r="CI20">
            <v>124192</v>
          </cell>
          <cell r="CJ20">
            <v>148011</v>
          </cell>
          <cell r="CK20">
            <v>3603</v>
          </cell>
          <cell r="CL20">
            <v>1795</v>
          </cell>
          <cell r="CM20">
            <v>1808</v>
          </cell>
          <cell r="CN20">
            <v>1323.6444859167607</v>
          </cell>
          <cell r="CO20">
            <v>1445.3426951816543</v>
          </cell>
          <cell r="CP20">
            <v>1221.5308321678795</v>
          </cell>
          <cell r="CQ20">
            <v>5</v>
          </cell>
          <cell r="CR20">
            <v>4</v>
          </cell>
          <cell r="CS20">
            <v>1</v>
          </cell>
          <cell r="CT20">
            <v>1.8368643989963374</v>
          </cell>
          <cell r="CU20">
            <v>3.2208193764493687</v>
          </cell>
          <cell r="CV20">
            <v>0.67562546026984482</v>
          </cell>
          <cell r="CW20">
            <v>1066</v>
          </cell>
          <cell r="CX20">
            <v>583</v>
          </cell>
          <cell r="CY20">
            <v>483</v>
          </cell>
          <cell r="CZ20">
            <v>391.61948986601908</v>
          </cell>
          <cell r="DA20">
            <v>469.43442411749544</v>
          </cell>
          <cell r="DB20">
            <v>326.32709731033503</v>
          </cell>
          <cell r="DC20">
            <v>31</v>
          </cell>
          <cell r="DD20">
            <v>18</v>
          </cell>
          <cell r="DE20">
            <v>13</v>
          </cell>
          <cell r="DF20">
            <v>11.388559273777291</v>
          </cell>
          <cell r="DG20">
            <v>14.49368719402216</v>
          </cell>
          <cell r="DH20">
            <v>8.7831309835079825</v>
          </cell>
          <cell r="DI20">
            <v>13</v>
          </cell>
          <cell r="DJ20">
            <v>5</v>
          </cell>
          <cell r="DK20">
            <v>8</v>
          </cell>
          <cell r="DL20">
            <v>4.7758474373904765</v>
          </cell>
          <cell r="DM20">
            <v>4.0260242205617116</v>
          </cell>
          <cell r="DN20">
            <v>5.4050036821587586</v>
          </cell>
          <cell r="DO20">
            <v>467</v>
          </cell>
          <cell r="DP20">
            <v>191</v>
          </cell>
          <cell r="DQ20">
            <v>276</v>
          </cell>
          <cell r="DR20">
            <v>171.56313486625791</v>
          </cell>
          <cell r="DS20">
            <v>153.79412522545735</v>
          </cell>
          <cell r="DT20">
            <v>186.47262703447717</v>
          </cell>
          <cell r="DU20">
            <v>268</v>
          </cell>
          <cell r="DV20">
            <v>135</v>
          </cell>
          <cell r="DW20">
            <v>133</v>
          </cell>
          <cell r="DX20">
            <v>98.455931786203664</v>
          </cell>
          <cell r="DY20">
            <v>108.70265395516618</v>
          </cell>
          <cell r="DZ20">
            <v>89.858186215889361</v>
          </cell>
          <cell r="EA20">
            <v>435</v>
          </cell>
          <cell r="EB20">
            <v>219</v>
          </cell>
          <cell r="EC20">
            <v>216</v>
          </cell>
          <cell r="ED20">
            <v>159.80720271268135</v>
          </cell>
          <cell r="EE20">
            <v>176.33986086060293</v>
          </cell>
          <cell r="EF20">
            <v>145.93509941828648</v>
          </cell>
          <cell r="EG20">
            <v>50</v>
          </cell>
          <cell r="EH20">
            <v>32</v>
          </cell>
          <cell r="EI20">
            <v>18</v>
          </cell>
          <cell r="EJ20">
            <v>18.36864398996337</v>
          </cell>
          <cell r="EK20">
            <v>25.766555011594949</v>
          </cell>
          <cell r="EL20">
            <v>12.161258284857206</v>
          </cell>
          <cell r="EM20">
            <v>103</v>
          </cell>
          <cell r="EN20">
            <v>48</v>
          </cell>
          <cell r="EO20">
            <v>55</v>
          </cell>
          <cell r="EP20">
            <v>37.839406619324549</v>
          </cell>
          <cell r="EQ20">
            <v>38.649832517392426</v>
          </cell>
          <cell r="ER20">
            <v>37.159400314841463</v>
          </cell>
          <cell r="ES20">
            <v>163</v>
          </cell>
          <cell r="ET20">
            <v>36</v>
          </cell>
          <cell r="EU20">
            <v>127</v>
          </cell>
          <cell r="EV20">
            <v>59.881779407280597</v>
          </cell>
          <cell r="EW20">
            <v>28.987374388044319</v>
          </cell>
          <cell r="EX20">
            <v>85.804433454270281</v>
          </cell>
          <cell r="EY20">
            <v>79</v>
          </cell>
          <cell r="EZ20">
            <v>49</v>
          </cell>
          <cell r="FA20">
            <v>30</v>
          </cell>
          <cell r="FB20">
            <v>29.022457504142128</v>
          </cell>
          <cell r="FC20">
            <v>39.455037361504765</v>
          </cell>
          <cell r="FD20">
            <v>20.268763808095343</v>
          </cell>
          <cell r="FE20">
            <v>75</v>
          </cell>
          <cell r="FF20">
            <v>44</v>
          </cell>
          <cell r="FG20">
            <v>31</v>
          </cell>
          <cell r="FH20">
            <v>27.552965984945057</v>
          </cell>
          <cell r="FI20">
            <v>35.429013140943056</v>
          </cell>
          <cell r="FJ20">
            <v>20.944389268365189</v>
          </cell>
          <cell r="FK20">
            <v>8</v>
          </cell>
          <cell r="FL20">
            <v>6</v>
          </cell>
          <cell r="FM20">
            <v>2</v>
          </cell>
          <cell r="FN20">
            <v>2.9389830383941398</v>
          </cell>
          <cell r="FO20">
            <v>4.8312290646740532</v>
          </cell>
          <cell r="FP20">
            <v>1.3512509205396896</v>
          </cell>
        </row>
        <row r="21">
          <cell r="A21" t="str">
            <v>小樽市</v>
          </cell>
          <cell r="B21">
            <v>1844</v>
          </cell>
          <cell r="C21">
            <v>915</v>
          </cell>
          <cell r="D21">
            <v>929</v>
          </cell>
          <cell r="E21">
            <v>1468.7258564248791</v>
          </cell>
          <cell r="F21">
            <v>1614.1266957150669</v>
          </cell>
          <cell r="G21">
            <v>1349.035780669145</v>
          </cell>
          <cell r="H21">
            <v>2</v>
          </cell>
          <cell r="I21">
            <v>2</v>
          </cell>
          <cell r="J21">
            <v>0</v>
          </cell>
          <cell r="K21">
            <v>1.5929781523046411</v>
          </cell>
          <cell r="L21">
            <v>3.5281457829837528</v>
          </cell>
          <cell r="M21">
            <v>0</v>
          </cell>
          <cell r="N21">
            <v>574</v>
          </cell>
          <cell r="O21">
            <v>332</v>
          </cell>
          <cell r="P21">
            <v>242</v>
          </cell>
          <cell r="Q21">
            <v>457.18472971143194</v>
          </cell>
          <cell r="R21">
            <v>585.67219997530299</v>
          </cell>
          <cell r="S21">
            <v>351.41728624535318</v>
          </cell>
          <cell r="T21">
            <v>16</v>
          </cell>
          <cell r="U21">
            <v>8</v>
          </cell>
          <cell r="V21">
            <v>8</v>
          </cell>
          <cell r="W21">
            <v>12.743825218437129</v>
          </cell>
          <cell r="X21">
            <v>14.112583131935011</v>
          </cell>
          <cell r="Y21">
            <v>11.617100371747211</v>
          </cell>
          <cell r="Z21">
            <v>7</v>
          </cell>
          <cell r="AA21">
            <v>3</v>
          </cell>
          <cell r="AB21">
            <v>4</v>
          </cell>
          <cell r="AC21">
            <v>5.5754235330662443</v>
          </cell>
          <cell r="AD21">
            <v>5.2922186744756292</v>
          </cell>
          <cell r="AE21">
            <v>5.8085501858736057</v>
          </cell>
          <cell r="AF21">
            <v>394</v>
          </cell>
          <cell r="AG21">
            <v>155</v>
          </cell>
          <cell r="AH21">
            <v>239</v>
          </cell>
          <cell r="AI21">
            <v>313.81669600401432</v>
          </cell>
          <cell r="AJ21">
            <v>273.43129818124083</v>
          </cell>
          <cell r="AK21">
            <v>347.06087360594796</v>
          </cell>
          <cell r="AL21">
            <v>162</v>
          </cell>
          <cell r="AM21">
            <v>73</v>
          </cell>
          <cell r="AN21">
            <v>89</v>
          </cell>
          <cell r="AO21">
            <v>129.03123033667592</v>
          </cell>
          <cell r="AP21">
            <v>128.77732107890699</v>
          </cell>
          <cell r="AQ21">
            <v>129.24024163568774</v>
          </cell>
          <cell r="AR21">
            <v>142</v>
          </cell>
          <cell r="AS21">
            <v>77</v>
          </cell>
          <cell r="AT21">
            <v>65</v>
          </cell>
          <cell r="AU21">
            <v>113.10144881362952</v>
          </cell>
          <cell r="AV21">
            <v>135.83361264487448</v>
          </cell>
          <cell r="AW21">
            <v>94.388940520446099</v>
          </cell>
          <cell r="AX21">
            <v>21</v>
          </cell>
          <cell r="AY21">
            <v>14</v>
          </cell>
          <cell r="AZ21">
            <v>7</v>
          </cell>
          <cell r="BA21">
            <v>16.726270599198731</v>
          </cell>
          <cell r="BB21">
            <v>24.69702048088627</v>
          </cell>
          <cell r="BC21">
            <v>10.16496282527881</v>
          </cell>
          <cell r="BD21">
            <v>37</v>
          </cell>
          <cell r="BE21">
            <v>18</v>
          </cell>
          <cell r="BF21">
            <v>19</v>
          </cell>
          <cell r="BG21">
            <v>29.470095817635862</v>
          </cell>
          <cell r="BH21">
            <v>31.753312046853775</v>
          </cell>
          <cell r="BI21">
            <v>27.59061338289963</v>
          </cell>
          <cell r="BJ21">
            <v>45</v>
          </cell>
          <cell r="BK21">
            <v>6</v>
          </cell>
          <cell r="BL21">
            <v>39</v>
          </cell>
          <cell r="BM21">
            <v>35.842008426854427</v>
          </cell>
          <cell r="BN21">
            <v>10.584437348951258</v>
          </cell>
          <cell r="BO21">
            <v>56.633364312267659</v>
          </cell>
          <cell r="BP21">
            <v>42</v>
          </cell>
          <cell r="BQ21">
            <v>25</v>
          </cell>
          <cell r="BR21">
            <v>17</v>
          </cell>
          <cell r="BS21">
            <v>33.452541198397462</v>
          </cell>
          <cell r="BT21">
            <v>44.101822287296912</v>
          </cell>
          <cell r="BU21">
            <v>24.686338289962823</v>
          </cell>
          <cell r="BV21">
            <v>21</v>
          </cell>
          <cell r="BW21">
            <v>18</v>
          </cell>
          <cell r="BX21">
            <v>3</v>
          </cell>
          <cell r="BY21">
            <v>16.726270599198731</v>
          </cell>
          <cell r="BZ21">
            <v>31.753312046853775</v>
          </cell>
          <cell r="CA21">
            <v>4.3564126394052041</v>
          </cell>
          <cell r="CB21">
            <v>1</v>
          </cell>
          <cell r="CC21">
            <v>0</v>
          </cell>
          <cell r="CD21">
            <v>1</v>
          </cell>
          <cell r="CE21">
            <v>0.79648907615232056</v>
          </cell>
          <cell r="CF21">
            <v>0</v>
          </cell>
          <cell r="CG21">
            <v>1.4521375464684014</v>
          </cell>
          <cell r="CH21">
            <v>125551</v>
          </cell>
          <cell r="CI21">
            <v>56687</v>
          </cell>
          <cell r="CJ21">
            <v>68864</v>
          </cell>
          <cell r="CK21">
            <v>1844</v>
          </cell>
          <cell r="CL21">
            <v>915</v>
          </cell>
          <cell r="CM21">
            <v>929</v>
          </cell>
          <cell r="CN21">
            <v>1468.7258564248791</v>
          </cell>
          <cell r="CO21">
            <v>1614.1266957150669</v>
          </cell>
          <cell r="CP21">
            <v>1349.035780669145</v>
          </cell>
          <cell r="CQ21">
            <v>2</v>
          </cell>
          <cell r="CR21">
            <v>2</v>
          </cell>
          <cell r="CS21">
            <v>0</v>
          </cell>
          <cell r="CT21">
            <v>1.5929781523046411</v>
          </cell>
          <cell r="CU21">
            <v>3.5281457829837528</v>
          </cell>
          <cell r="CV21">
            <v>0</v>
          </cell>
          <cell r="CW21">
            <v>574</v>
          </cell>
          <cell r="CX21">
            <v>332</v>
          </cell>
          <cell r="CY21">
            <v>242</v>
          </cell>
          <cell r="CZ21">
            <v>457.18472971143194</v>
          </cell>
          <cell r="DA21">
            <v>585.67219997530299</v>
          </cell>
          <cell r="DB21">
            <v>351.41728624535318</v>
          </cell>
          <cell r="DC21">
            <v>16</v>
          </cell>
          <cell r="DD21">
            <v>8</v>
          </cell>
          <cell r="DE21">
            <v>8</v>
          </cell>
          <cell r="DF21">
            <v>12.743825218437129</v>
          </cell>
          <cell r="DG21">
            <v>14.112583131935011</v>
          </cell>
          <cell r="DH21">
            <v>11.617100371747211</v>
          </cell>
          <cell r="DI21">
            <v>7</v>
          </cell>
          <cell r="DJ21">
            <v>3</v>
          </cell>
          <cell r="DK21">
            <v>4</v>
          </cell>
          <cell r="DL21">
            <v>5.5754235330662443</v>
          </cell>
          <cell r="DM21">
            <v>5.2922186744756292</v>
          </cell>
          <cell r="DN21">
            <v>5.8085501858736057</v>
          </cell>
          <cell r="DO21">
            <v>394</v>
          </cell>
          <cell r="DP21">
            <v>155</v>
          </cell>
          <cell r="DQ21">
            <v>239</v>
          </cell>
          <cell r="DR21">
            <v>313.81669600401432</v>
          </cell>
          <cell r="DS21">
            <v>273.43129818124083</v>
          </cell>
          <cell r="DT21">
            <v>347.06087360594796</v>
          </cell>
          <cell r="DU21">
            <v>162</v>
          </cell>
          <cell r="DV21">
            <v>73</v>
          </cell>
          <cell r="DW21">
            <v>89</v>
          </cell>
          <cell r="DX21">
            <v>129.03123033667592</v>
          </cell>
          <cell r="DY21">
            <v>128.77732107890699</v>
          </cell>
          <cell r="DZ21">
            <v>129.24024163568774</v>
          </cell>
          <cell r="EA21">
            <v>142</v>
          </cell>
          <cell r="EB21">
            <v>77</v>
          </cell>
          <cell r="EC21">
            <v>65</v>
          </cell>
          <cell r="ED21">
            <v>113.10144881362952</v>
          </cell>
          <cell r="EE21">
            <v>135.83361264487448</v>
          </cell>
          <cell r="EF21">
            <v>94.388940520446099</v>
          </cell>
          <cell r="EG21">
            <v>21</v>
          </cell>
          <cell r="EH21">
            <v>14</v>
          </cell>
          <cell r="EI21">
            <v>7</v>
          </cell>
          <cell r="EJ21">
            <v>16.726270599198731</v>
          </cell>
          <cell r="EK21">
            <v>24.69702048088627</v>
          </cell>
          <cell r="EL21">
            <v>10.16496282527881</v>
          </cell>
          <cell r="EM21">
            <v>37</v>
          </cell>
          <cell r="EN21">
            <v>18</v>
          </cell>
          <cell r="EO21">
            <v>19</v>
          </cell>
          <cell r="EP21">
            <v>29.470095817635862</v>
          </cell>
          <cell r="EQ21">
            <v>31.753312046853775</v>
          </cell>
          <cell r="ER21">
            <v>27.59061338289963</v>
          </cell>
          <cell r="ES21">
            <v>45</v>
          </cell>
          <cell r="ET21">
            <v>6</v>
          </cell>
          <cell r="EU21">
            <v>39</v>
          </cell>
          <cell r="EV21">
            <v>35.842008426854427</v>
          </cell>
          <cell r="EW21">
            <v>10.584437348951258</v>
          </cell>
          <cell r="EX21">
            <v>56.633364312267659</v>
          </cell>
          <cell r="EY21">
            <v>42</v>
          </cell>
          <cell r="EZ21">
            <v>25</v>
          </cell>
          <cell r="FA21">
            <v>17</v>
          </cell>
          <cell r="FB21">
            <v>33.452541198397462</v>
          </cell>
          <cell r="FC21">
            <v>44.101822287296912</v>
          </cell>
          <cell r="FD21">
            <v>24.686338289962823</v>
          </cell>
          <cell r="FE21">
            <v>21</v>
          </cell>
          <cell r="FF21">
            <v>18</v>
          </cell>
          <cell r="FG21">
            <v>3</v>
          </cell>
          <cell r="FH21">
            <v>16.726270599198731</v>
          </cell>
          <cell r="FI21">
            <v>31.753312046853775</v>
          </cell>
          <cell r="FJ21">
            <v>4.3564126394052041</v>
          </cell>
          <cell r="FK21">
            <v>1</v>
          </cell>
          <cell r="FL21">
            <v>0</v>
          </cell>
          <cell r="FM21">
            <v>1</v>
          </cell>
          <cell r="FN21">
            <v>0.79648907615232056</v>
          </cell>
          <cell r="FO21">
            <v>0</v>
          </cell>
          <cell r="FP21">
            <v>1.4521375464684014</v>
          </cell>
        </row>
        <row r="22">
          <cell r="A22" t="str">
            <v>旭川市</v>
          </cell>
          <cell r="B22">
            <v>3959</v>
          </cell>
          <cell r="C22">
            <v>2071</v>
          </cell>
          <cell r="D22">
            <v>1888</v>
          </cell>
          <cell r="E22">
            <v>1139.4478038503494</v>
          </cell>
          <cell r="F22">
            <v>1282.2338482493885</v>
          </cell>
          <cell r="G22">
            <v>1015.4140716598363</v>
          </cell>
          <cell r="H22">
            <v>9</v>
          </cell>
          <cell r="I22">
            <v>3</v>
          </cell>
          <cell r="J22">
            <v>6</v>
          </cell>
          <cell r="K22">
            <v>2.5903082178967276</v>
          </cell>
          <cell r="L22">
            <v>1.8574126242144693</v>
          </cell>
          <cell r="M22">
            <v>3.2269514989189712</v>
          </cell>
          <cell r="N22">
            <v>1184</v>
          </cell>
          <cell r="O22">
            <v>702</v>
          </cell>
          <cell r="P22">
            <v>482</v>
          </cell>
          <cell r="Q22">
            <v>340.76943666552501</v>
          </cell>
          <cell r="R22">
            <v>434.63455406618579</v>
          </cell>
          <cell r="S22">
            <v>259.23177041315734</v>
          </cell>
          <cell r="T22">
            <v>24</v>
          </cell>
          <cell r="U22">
            <v>10</v>
          </cell>
          <cell r="V22">
            <v>14</v>
          </cell>
          <cell r="W22">
            <v>6.9074885810579394</v>
          </cell>
          <cell r="X22">
            <v>6.1913754140482311</v>
          </cell>
          <cell r="Y22">
            <v>7.5295534974775986</v>
          </cell>
          <cell r="Z22">
            <v>9</v>
          </cell>
          <cell r="AA22">
            <v>6</v>
          </cell>
          <cell r="AB22">
            <v>3</v>
          </cell>
          <cell r="AC22">
            <v>2.5903082178967276</v>
          </cell>
          <cell r="AD22">
            <v>3.7148252484289386</v>
          </cell>
          <cell r="AE22">
            <v>1.6134757494594856</v>
          </cell>
          <cell r="AF22">
            <v>635</v>
          </cell>
          <cell r="AG22">
            <v>316</v>
          </cell>
          <cell r="AH22">
            <v>319</v>
          </cell>
          <cell r="AI22">
            <v>182.76063537382464</v>
          </cell>
          <cell r="AJ22">
            <v>195.64746308392407</v>
          </cell>
          <cell r="AK22">
            <v>171.56625469252532</v>
          </cell>
          <cell r="AL22">
            <v>327</v>
          </cell>
          <cell r="AM22">
            <v>170</v>
          </cell>
          <cell r="AN22">
            <v>157</v>
          </cell>
          <cell r="AO22">
            <v>94.11453191691443</v>
          </cell>
          <cell r="AP22">
            <v>105.25338203881992</v>
          </cell>
          <cell r="AQ22">
            <v>84.438564221713079</v>
          </cell>
          <cell r="AR22">
            <v>408</v>
          </cell>
          <cell r="AS22">
            <v>230</v>
          </cell>
          <cell r="AT22">
            <v>178</v>
          </cell>
          <cell r="AU22">
            <v>117.42730587798496</v>
          </cell>
          <cell r="AV22">
            <v>142.40163452310929</v>
          </cell>
          <cell r="AW22">
            <v>95.732894467929484</v>
          </cell>
          <cell r="AX22">
            <v>40</v>
          </cell>
          <cell r="AY22">
            <v>15</v>
          </cell>
          <cell r="AZ22">
            <v>25</v>
          </cell>
          <cell r="BA22">
            <v>11.5124809684299</v>
          </cell>
          <cell r="BB22">
            <v>9.2870631210723449</v>
          </cell>
          <cell r="BC22">
            <v>13.445631245495715</v>
          </cell>
          <cell r="BD22">
            <v>113</v>
          </cell>
          <cell r="BE22">
            <v>49</v>
          </cell>
          <cell r="BF22">
            <v>64</v>
          </cell>
          <cell r="BG22">
            <v>32.522758735814463</v>
          </cell>
          <cell r="BH22">
            <v>30.33773952883633</v>
          </cell>
          <cell r="BI22">
            <v>34.420815988469023</v>
          </cell>
          <cell r="BJ22">
            <v>195</v>
          </cell>
          <cell r="BK22">
            <v>50</v>
          </cell>
          <cell r="BL22">
            <v>145</v>
          </cell>
          <cell r="BM22">
            <v>56.123344721095755</v>
          </cell>
          <cell r="BN22">
            <v>30.956877070241152</v>
          </cell>
          <cell r="BO22">
            <v>77.984661223875136</v>
          </cell>
          <cell r="BP22">
            <v>96</v>
          </cell>
          <cell r="BQ22">
            <v>51</v>
          </cell>
          <cell r="BR22">
            <v>45</v>
          </cell>
          <cell r="BS22">
            <v>27.629954324231758</v>
          </cell>
          <cell r="BT22">
            <v>31.576014611645974</v>
          </cell>
          <cell r="BU22">
            <v>24.202136241892283</v>
          </cell>
          <cell r="BV22">
            <v>66</v>
          </cell>
          <cell r="BW22">
            <v>43</v>
          </cell>
          <cell r="BX22">
            <v>23</v>
          </cell>
          <cell r="BY22">
            <v>18.995593597909334</v>
          </cell>
          <cell r="BZ22">
            <v>26.622914280407393</v>
          </cell>
          <cell r="CA22">
            <v>12.369980745856056</v>
          </cell>
          <cell r="CB22">
            <v>13</v>
          </cell>
          <cell r="CC22">
            <v>8</v>
          </cell>
          <cell r="CD22">
            <v>5</v>
          </cell>
          <cell r="CE22">
            <v>3.7415563147397171</v>
          </cell>
          <cell r="CF22">
            <v>4.9531003312385842</v>
          </cell>
          <cell r="CG22">
            <v>2.6891262490991426</v>
          </cell>
          <cell r="CH22">
            <v>347449</v>
          </cell>
          <cell r="CI22">
            <v>161515</v>
          </cell>
          <cell r="CJ22">
            <v>185934</v>
          </cell>
          <cell r="CK22">
            <v>3959</v>
          </cell>
          <cell r="CL22">
            <v>2071</v>
          </cell>
          <cell r="CM22">
            <v>1888</v>
          </cell>
          <cell r="CN22">
            <v>1139.4478038503494</v>
          </cell>
          <cell r="CO22">
            <v>1282.2338482493885</v>
          </cell>
          <cell r="CP22">
            <v>1015.4140716598363</v>
          </cell>
          <cell r="CQ22">
            <v>9</v>
          </cell>
          <cell r="CR22">
            <v>3</v>
          </cell>
          <cell r="CS22">
            <v>6</v>
          </cell>
          <cell r="CT22">
            <v>2.5903082178967276</v>
          </cell>
          <cell r="CU22">
            <v>1.8574126242144693</v>
          </cell>
          <cell r="CV22">
            <v>3.2269514989189712</v>
          </cell>
          <cell r="CW22">
            <v>1184</v>
          </cell>
          <cell r="CX22">
            <v>702</v>
          </cell>
          <cell r="CY22">
            <v>482</v>
          </cell>
          <cell r="CZ22">
            <v>340.76943666552501</v>
          </cell>
          <cell r="DA22">
            <v>434.63455406618579</v>
          </cell>
          <cell r="DB22">
            <v>259.23177041315734</v>
          </cell>
          <cell r="DC22">
            <v>24</v>
          </cell>
          <cell r="DD22">
            <v>10</v>
          </cell>
          <cell r="DE22">
            <v>14</v>
          </cell>
          <cell r="DF22">
            <v>6.9074885810579394</v>
          </cell>
          <cell r="DG22">
            <v>6.1913754140482311</v>
          </cell>
          <cell r="DH22">
            <v>7.5295534974775986</v>
          </cell>
          <cell r="DI22">
            <v>9</v>
          </cell>
          <cell r="DJ22">
            <v>6</v>
          </cell>
          <cell r="DK22">
            <v>3</v>
          </cell>
          <cell r="DL22">
            <v>2.5903082178967276</v>
          </cell>
          <cell r="DM22">
            <v>3.7148252484289386</v>
          </cell>
          <cell r="DN22">
            <v>1.6134757494594856</v>
          </cell>
          <cell r="DO22">
            <v>635</v>
          </cell>
          <cell r="DP22">
            <v>316</v>
          </cell>
          <cell r="DQ22">
            <v>319</v>
          </cell>
          <cell r="DR22">
            <v>182.76063537382464</v>
          </cell>
          <cell r="DS22">
            <v>195.64746308392407</v>
          </cell>
          <cell r="DT22">
            <v>171.56625469252532</v>
          </cell>
          <cell r="DU22">
            <v>327</v>
          </cell>
          <cell r="DV22">
            <v>170</v>
          </cell>
          <cell r="DW22">
            <v>157</v>
          </cell>
          <cell r="DX22">
            <v>94.11453191691443</v>
          </cell>
          <cell r="DY22">
            <v>105.25338203881992</v>
          </cell>
          <cell r="DZ22">
            <v>84.438564221713079</v>
          </cell>
          <cell r="EA22">
            <v>408</v>
          </cell>
          <cell r="EB22">
            <v>230</v>
          </cell>
          <cell r="EC22">
            <v>178</v>
          </cell>
          <cell r="ED22">
            <v>117.42730587798496</v>
          </cell>
          <cell r="EE22">
            <v>142.40163452310929</v>
          </cell>
          <cell r="EF22">
            <v>95.732894467929484</v>
          </cell>
          <cell r="EG22">
            <v>40</v>
          </cell>
          <cell r="EH22">
            <v>15</v>
          </cell>
          <cell r="EI22">
            <v>25</v>
          </cell>
          <cell r="EJ22">
            <v>11.5124809684299</v>
          </cell>
          <cell r="EK22">
            <v>9.2870631210723449</v>
          </cell>
          <cell r="EL22">
            <v>13.445631245495715</v>
          </cell>
          <cell r="EM22">
            <v>113</v>
          </cell>
          <cell r="EN22">
            <v>49</v>
          </cell>
          <cell r="EO22">
            <v>64</v>
          </cell>
          <cell r="EP22">
            <v>32.522758735814463</v>
          </cell>
          <cell r="EQ22">
            <v>30.33773952883633</v>
          </cell>
          <cell r="ER22">
            <v>34.420815988469023</v>
          </cell>
          <cell r="ES22">
            <v>195</v>
          </cell>
          <cell r="ET22">
            <v>50</v>
          </cell>
          <cell r="EU22">
            <v>145</v>
          </cell>
          <cell r="EV22">
            <v>56.123344721095755</v>
          </cell>
          <cell r="EW22">
            <v>30.956877070241152</v>
          </cell>
          <cell r="EX22">
            <v>77.984661223875136</v>
          </cell>
          <cell r="EY22">
            <v>96</v>
          </cell>
          <cell r="EZ22">
            <v>51</v>
          </cell>
          <cell r="FA22">
            <v>45</v>
          </cell>
          <cell r="FB22">
            <v>27.629954324231758</v>
          </cell>
          <cell r="FC22">
            <v>31.576014611645974</v>
          </cell>
          <cell r="FD22">
            <v>24.202136241892283</v>
          </cell>
          <cell r="FE22">
            <v>66</v>
          </cell>
          <cell r="FF22">
            <v>43</v>
          </cell>
          <cell r="FG22">
            <v>23</v>
          </cell>
          <cell r="FH22">
            <v>18.995593597909334</v>
          </cell>
          <cell r="FI22">
            <v>26.622914280407393</v>
          </cell>
          <cell r="FJ22">
            <v>12.369980745856056</v>
          </cell>
          <cell r="FK22">
            <v>13</v>
          </cell>
          <cell r="FL22">
            <v>8</v>
          </cell>
          <cell r="FM22">
            <v>5</v>
          </cell>
          <cell r="FN22">
            <v>3.7415563147397171</v>
          </cell>
          <cell r="FO22">
            <v>4.9531003312385842</v>
          </cell>
          <cell r="FP22">
            <v>2.6891262490991426</v>
          </cell>
        </row>
        <row r="23">
          <cell r="A23" t="str">
            <v>室蘭市</v>
          </cell>
          <cell r="B23">
            <v>1174</v>
          </cell>
          <cell r="C23">
            <v>612</v>
          </cell>
          <cell r="D23">
            <v>562</v>
          </cell>
          <cell r="E23">
            <v>1303.5464457817948</v>
          </cell>
          <cell r="F23">
            <v>1417.4213122727379</v>
          </cell>
          <cell r="G23">
            <v>1198.677615442039</v>
          </cell>
          <cell r="H23">
            <v>0</v>
          </cell>
          <cell r="I23">
            <v>0</v>
          </cell>
          <cell r="J23">
            <v>0</v>
          </cell>
          <cell r="K23">
            <v>0</v>
          </cell>
          <cell r="L23">
            <v>0</v>
          </cell>
          <cell r="M23">
            <v>0</v>
          </cell>
          <cell r="N23">
            <v>368</v>
          </cell>
          <cell r="O23">
            <v>224</v>
          </cell>
          <cell r="P23">
            <v>144</v>
          </cell>
          <cell r="Q23">
            <v>408.60740378850124</v>
          </cell>
          <cell r="R23">
            <v>518.79472867498907</v>
          </cell>
          <cell r="S23">
            <v>307.13447797803133</v>
          </cell>
          <cell r="T23">
            <v>22</v>
          </cell>
          <cell r="U23">
            <v>9</v>
          </cell>
          <cell r="V23">
            <v>13</v>
          </cell>
          <cell r="W23">
            <v>24.427616530834317</v>
          </cell>
          <cell r="X23">
            <v>20.844431062834381</v>
          </cell>
          <cell r="Y23">
            <v>27.727418150794495</v>
          </cell>
          <cell r="Z23">
            <v>11</v>
          </cell>
          <cell r="AA23">
            <v>2</v>
          </cell>
          <cell r="AB23">
            <v>9</v>
          </cell>
          <cell r="AC23">
            <v>12.213808265417159</v>
          </cell>
          <cell r="AD23">
            <v>4.6320957917409729</v>
          </cell>
          <cell r="AE23">
            <v>19.195904873626958</v>
          </cell>
          <cell r="AF23">
            <v>202</v>
          </cell>
          <cell r="AG23">
            <v>89</v>
          </cell>
          <cell r="AH23">
            <v>113</v>
          </cell>
          <cell r="AI23">
            <v>224.28993360129687</v>
          </cell>
          <cell r="AJ23">
            <v>206.12826273247333</v>
          </cell>
          <cell r="AK23">
            <v>241.01525007998291</v>
          </cell>
          <cell r="AL23">
            <v>109</v>
          </cell>
          <cell r="AM23">
            <v>57</v>
          </cell>
          <cell r="AN23">
            <v>52</v>
          </cell>
          <cell r="AO23">
            <v>121.02773644822456</v>
          </cell>
          <cell r="AP23">
            <v>132.01473006461774</v>
          </cell>
          <cell r="AQ23">
            <v>110.90967260317798</v>
          </cell>
          <cell r="AR23">
            <v>70</v>
          </cell>
          <cell r="AS23">
            <v>45</v>
          </cell>
          <cell r="AT23">
            <v>25</v>
          </cell>
          <cell r="AU23">
            <v>77.724234416290997</v>
          </cell>
          <cell r="AV23">
            <v>104.22215531417189</v>
          </cell>
          <cell r="AW23">
            <v>53.321957982297114</v>
          </cell>
          <cell r="AX23">
            <v>12</v>
          </cell>
          <cell r="AY23">
            <v>9</v>
          </cell>
          <cell r="AZ23">
            <v>3</v>
          </cell>
          <cell r="BA23">
            <v>13.324154471364171</v>
          </cell>
          <cell r="BB23">
            <v>20.844431062834381</v>
          </cell>
          <cell r="BC23">
            <v>6.398634957875653</v>
          </cell>
          <cell r="BD23">
            <v>32</v>
          </cell>
          <cell r="BE23">
            <v>16</v>
          </cell>
          <cell r="BF23">
            <v>16</v>
          </cell>
          <cell r="BG23">
            <v>35.53107859030446</v>
          </cell>
          <cell r="BH23">
            <v>37.056766333927783</v>
          </cell>
          <cell r="BI23">
            <v>34.126053108670149</v>
          </cell>
          <cell r="BJ23">
            <v>28</v>
          </cell>
          <cell r="BK23">
            <v>10</v>
          </cell>
          <cell r="BL23">
            <v>18</v>
          </cell>
          <cell r="BM23">
            <v>31.089693766516401</v>
          </cell>
          <cell r="BN23">
            <v>23.160478958704864</v>
          </cell>
          <cell r="BO23">
            <v>38.391809747253916</v>
          </cell>
          <cell r="BP23">
            <v>31</v>
          </cell>
          <cell r="BQ23">
            <v>20</v>
          </cell>
          <cell r="BR23">
            <v>11</v>
          </cell>
          <cell r="BS23">
            <v>34.420732384357443</v>
          </cell>
          <cell r="BT23">
            <v>46.320957917409729</v>
          </cell>
          <cell r="BU23">
            <v>23.461661512210728</v>
          </cell>
          <cell r="BV23">
            <v>10</v>
          </cell>
          <cell r="BW23">
            <v>3</v>
          </cell>
          <cell r="BX23">
            <v>7</v>
          </cell>
          <cell r="BY23">
            <v>11.103462059470143</v>
          </cell>
          <cell r="BZ23">
            <v>6.9481436876114602</v>
          </cell>
          <cell r="CA23">
            <v>14.930148235043191</v>
          </cell>
          <cell r="CB23">
            <v>4</v>
          </cell>
          <cell r="CC23">
            <v>3</v>
          </cell>
          <cell r="CD23">
            <v>1</v>
          </cell>
          <cell r="CE23">
            <v>4.4413848237880575</v>
          </cell>
          <cell r="CF23">
            <v>6.9481436876114602</v>
          </cell>
          <cell r="CG23">
            <v>2.1328783192918843</v>
          </cell>
          <cell r="CH23">
            <v>90062</v>
          </cell>
          <cell r="CI23">
            <v>43177</v>
          </cell>
          <cell r="CJ23">
            <v>46885</v>
          </cell>
          <cell r="CK23">
            <v>1174</v>
          </cell>
          <cell r="CL23">
            <v>612</v>
          </cell>
          <cell r="CM23">
            <v>562</v>
          </cell>
          <cell r="CN23">
            <v>1303.5464457817948</v>
          </cell>
          <cell r="CO23">
            <v>1417.4213122727379</v>
          </cell>
          <cell r="CP23">
            <v>1198.677615442039</v>
          </cell>
          <cell r="CQ23">
            <v>0</v>
          </cell>
          <cell r="CR23">
            <v>0</v>
          </cell>
          <cell r="CS23">
            <v>0</v>
          </cell>
          <cell r="CT23">
            <v>0</v>
          </cell>
          <cell r="CU23">
            <v>0</v>
          </cell>
          <cell r="CV23">
            <v>0</v>
          </cell>
          <cell r="CW23">
            <v>368</v>
          </cell>
          <cell r="CX23">
            <v>224</v>
          </cell>
          <cell r="CY23">
            <v>144</v>
          </cell>
          <cell r="CZ23">
            <v>408.60740378850124</v>
          </cell>
          <cell r="DA23">
            <v>518.79472867498907</v>
          </cell>
          <cell r="DB23">
            <v>307.13447797803133</v>
          </cell>
          <cell r="DC23">
            <v>22</v>
          </cell>
          <cell r="DD23">
            <v>9</v>
          </cell>
          <cell r="DE23">
            <v>13</v>
          </cell>
          <cell r="DF23">
            <v>24.427616530834317</v>
          </cell>
          <cell r="DG23">
            <v>20.844431062834381</v>
          </cell>
          <cell r="DH23">
            <v>27.727418150794495</v>
          </cell>
          <cell r="DI23">
            <v>11</v>
          </cell>
          <cell r="DJ23">
            <v>2</v>
          </cell>
          <cell r="DK23">
            <v>9</v>
          </cell>
          <cell r="DL23">
            <v>12.213808265417159</v>
          </cell>
          <cell r="DM23">
            <v>4.6320957917409729</v>
          </cell>
          <cell r="DN23">
            <v>19.195904873626958</v>
          </cell>
          <cell r="DO23">
            <v>202</v>
          </cell>
          <cell r="DP23">
            <v>89</v>
          </cell>
          <cell r="DQ23">
            <v>113</v>
          </cell>
          <cell r="DR23">
            <v>224.28993360129687</v>
          </cell>
          <cell r="DS23">
            <v>206.12826273247333</v>
          </cell>
          <cell r="DT23">
            <v>241.01525007998291</v>
          </cell>
          <cell r="DU23">
            <v>109</v>
          </cell>
          <cell r="DV23">
            <v>57</v>
          </cell>
          <cell r="DW23">
            <v>52</v>
          </cell>
          <cell r="DX23">
            <v>121.02773644822456</v>
          </cell>
          <cell r="DY23">
            <v>132.01473006461774</v>
          </cell>
          <cell r="DZ23">
            <v>110.90967260317798</v>
          </cell>
          <cell r="EA23">
            <v>70</v>
          </cell>
          <cell r="EB23">
            <v>45</v>
          </cell>
          <cell r="EC23">
            <v>25</v>
          </cell>
          <cell r="ED23">
            <v>77.724234416290997</v>
          </cell>
          <cell r="EE23">
            <v>104.22215531417189</v>
          </cell>
          <cell r="EF23">
            <v>53.321957982297114</v>
          </cell>
          <cell r="EG23">
            <v>12</v>
          </cell>
          <cell r="EH23">
            <v>9</v>
          </cell>
          <cell r="EI23">
            <v>3</v>
          </cell>
          <cell r="EJ23">
            <v>13.324154471364171</v>
          </cell>
          <cell r="EK23">
            <v>20.844431062834381</v>
          </cell>
          <cell r="EL23">
            <v>6.398634957875653</v>
          </cell>
          <cell r="EM23">
            <v>32</v>
          </cell>
          <cell r="EN23">
            <v>16</v>
          </cell>
          <cell r="EO23">
            <v>16</v>
          </cell>
          <cell r="EP23">
            <v>35.53107859030446</v>
          </cell>
          <cell r="EQ23">
            <v>37.056766333927783</v>
          </cell>
          <cell r="ER23">
            <v>34.126053108670149</v>
          </cell>
          <cell r="ES23">
            <v>28</v>
          </cell>
          <cell r="ET23">
            <v>10</v>
          </cell>
          <cell r="EU23">
            <v>18</v>
          </cell>
          <cell r="EV23">
            <v>31.089693766516401</v>
          </cell>
          <cell r="EW23">
            <v>23.160478958704864</v>
          </cell>
          <cell r="EX23">
            <v>38.391809747253916</v>
          </cell>
          <cell r="EY23">
            <v>31</v>
          </cell>
          <cell r="EZ23">
            <v>20</v>
          </cell>
          <cell r="FA23">
            <v>11</v>
          </cell>
          <cell r="FB23">
            <v>34.420732384357443</v>
          </cell>
          <cell r="FC23">
            <v>46.320957917409729</v>
          </cell>
          <cell r="FD23">
            <v>23.461661512210728</v>
          </cell>
          <cell r="FE23">
            <v>10</v>
          </cell>
          <cell r="FF23">
            <v>3</v>
          </cell>
          <cell r="FG23">
            <v>7</v>
          </cell>
          <cell r="FH23">
            <v>11.103462059470143</v>
          </cell>
          <cell r="FI23">
            <v>6.9481436876114602</v>
          </cell>
          <cell r="FJ23">
            <v>14.930148235043191</v>
          </cell>
          <cell r="FK23">
            <v>4</v>
          </cell>
          <cell r="FL23">
            <v>3</v>
          </cell>
          <cell r="FM23">
            <v>1</v>
          </cell>
          <cell r="FN23">
            <v>4.4413848237880575</v>
          </cell>
          <cell r="FO23">
            <v>6.9481436876114602</v>
          </cell>
          <cell r="FP23">
            <v>2.1328783192918843</v>
          </cell>
        </row>
        <row r="24">
          <cell r="A24" t="str">
            <v>釧路市</v>
          </cell>
          <cell r="B24">
            <v>2042</v>
          </cell>
          <cell r="C24">
            <v>1082</v>
          </cell>
          <cell r="D24">
            <v>960</v>
          </cell>
          <cell r="E24">
            <v>1142.7164417981276</v>
          </cell>
          <cell r="F24">
            <v>1284.4711943682705</v>
          </cell>
          <cell r="G24">
            <v>1016.3031971204742</v>
          </cell>
          <cell r="H24">
            <v>3</v>
          </cell>
          <cell r="I24">
            <v>3</v>
          </cell>
          <cell r="J24">
            <v>0</v>
          </cell>
          <cell r="K24">
            <v>1.6788194541598349</v>
          </cell>
          <cell r="L24">
            <v>3.5613803910395672</v>
          </cell>
          <cell r="M24">
            <v>0</v>
          </cell>
          <cell r="N24">
            <v>697</v>
          </cell>
          <cell r="O24">
            <v>401</v>
          </cell>
          <cell r="P24">
            <v>296</v>
          </cell>
          <cell r="Q24">
            <v>390.04571984980163</v>
          </cell>
          <cell r="R24">
            <v>476.03784560228877</v>
          </cell>
          <cell r="S24">
            <v>313.36015244547957</v>
          </cell>
          <cell r="T24">
            <v>24</v>
          </cell>
          <cell r="U24">
            <v>14</v>
          </cell>
          <cell r="V24">
            <v>10</v>
          </cell>
          <cell r="W24">
            <v>13.430555633278679</v>
          </cell>
          <cell r="X24">
            <v>16.619775158184645</v>
          </cell>
          <cell r="Y24">
            <v>10.586491636671607</v>
          </cell>
          <cell r="Z24">
            <v>9</v>
          </cell>
          <cell r="AA24">
            <v>3</v>
          </cell>
          <cell r="AB24">
            <v>6</v>
          </cell>
          <cell r="AC24">
            <v>5.0364583624795047</v>
          </cell>
          <cell r="AD24">
            <v>3.5613803910395672</v>
          </cell>
          <cell r="AE24">
            <v>6.3518949820029649</v>
          </cell>
          <cell r="AF24">
            <v>303</v>
          </cell>
          <cell r="AG24">
            <v>148</v>
          </cell>
          <cell r="AH24">
            <v>155</v>
          </cell>
          <cell r="AI24">
            <v>169.56076487014332</v>
          </cell>
          <cell r="AJ24">
            <v>175.69476595795197</v>
          </cell>
          <cell r="AK24">
            <v>164.0906203684099</v>
          </cell>
          <cell r="AL24">
            <v>141</v>
          </cell>
          <cell r="AM24">
            <v>71</v>
          </cell>
          <cell r="AN24">
            <v>70</v>
          </cell>
          <cell r="AO24">
            <v>78.90451434551224</v>
          </cell>
          <cell r="AP24">
            <v>84.286002587936409</v>
          </cell>
          <cell r="AQ24">
            <v>74.105441456701243</v>
          </cell>
          <cell r="AR24">
            <v>202</v>
          </cell>
          <cell r="AS24">
            <v>120</v>
          </cell>
          <cell r="AT24">
            <v>82</v>
          </cell>
          <cell r="AU24">
            <v>113.04050991342888</v>
          </cell>
          <cell r="AV24">
            <v>142.4552156415827</v>
          </cell>
          <cell r="AW24">
            <v>86.809231420707178</v>
          </cell>
          <cell r="AX24">
            <v>24</v>
          </cell>
          <cell r="AY24">
            <v>12</v>
          </cell>
          <cell r="AZ24">
            <v>12</v>
          </cell>
          <cell r="BA24">
            <v>13.430555633278679</v>
          </cell>
          <cell r="BB24">
            <v>14.245521564158269</v>
          </cell>
          <cell r="BC24">
            <v>12.70378996400593</v>
          </cell>
          <cell r="BD24">
            <v>77</v>
          </cell>
          <cell r="BE24">
            <v>45</v>
          </cell>
          <cell r="BF24">
            <v>32</v>
          </cell>
          <cell r="BG24">
            <v>43.089699323435759</v>
          </cell>
          <cell r="BH24">
            <v>53.420705865593504</v>
          </cell>
          <cell r="BI24">
            <v>33.876773237349141</v>
          </cell>
          <cell r="BJ24">
            <v>96</v>
          </cell>
          <cell r="BK24">
            <v>29</v>
          </cell>
          <cell r="BL24">
            <v>67</v>
          </cell>
          <cell r="BM24">
            <v>53.722222533114717</v>
          </cell>
          <cell r="BN24">
            <v>34.426677113382482</v>
          </cell>
          <cell r="BO24">
            <v>70.929493965699763</v>
          </cell>
          <cell r="BP24">
            <v>37</v>
          </cell>
          <cell r="BQ24">
            <v>21</v>
          </cell>
          <cell r="BR24">
            <v>16</v>
          </cell>
          <cell r="BS24">
            <v>20.705439934637962</v>
          </cell>
          <cell r="BT24">
            <v>24.929662737276971</v>
          </cell>
          <cell r="BU24">
            <v>16.938386618674571</v>
          </cell>
          <cell r="BV24">
            <v>36</v>
          </cell>
          <cell r="BW24">
            <v>26</v>
          </cell>
          <cell r="BX24">
            <v>10</v>
          </cell>
          <cell r="BY24">
            <v>20.145833449918019</v>
          </cell>
          <cell r="BZ24">
            <v>30.865296722342915</v>
          </cell>
          <cell r="CA24">
            <v>10.586491636671607</v>
          </cell>
          <cell r="CB24">
            <v>4</v>
          </cell>
          <cell r="CC24">
            <v>2</v>
          </cell>
          <cell r="CD24">
            <v>2</v>
          </cell>
          <cell r="CE24">
            <v>2.23842593887978</v>
          </cell>
          <cell r="CF24">
            <v>2.3742535940263783</v>
          </cell>
          <cell r="CG24">
            <v>2.1172983273343213</v>
          </cell>
          <cell r="CH24">
            <v>178697</v>
          </cell>
          <cell r="CI24">
            <v>84237</v>
          </cell>
          <cell r="CJ24">
            <v>94460</v>
          </cell>
          <cell r="CK24">
            <v>2042</v>
          </cell>
          <cell r="CL24">
            <v>1082</v>
          </cell>
          <cell r="CM24">
            <v>960</v>
          </cell>
          <cell r="CN24">
            <v>1142.7164417981276</v>
          </cell>
          <cell r="CO24">
            <v>1284.4711943682705</v>
          </cell>
          <cell r="CP24">
            <v>1016.3031971204742</v>
          </cell>
          <cell r="CQ24">
            <v>3</v>
          </cell>
          <cell r="CR24">
            <v>3</v>
          </cell>
          <cell r="CS24">
            <v>0</v>
          </cell>
          <cell r="CT24">
            <v>1.6788194541598349</v>
          </cell>
          <cell r="CU24">
            <v>3.5613803910395672</v>
          </cell>
          <cell r="CV24">
            <v>0</v>
          </cell>
          <cell r="CW24">
            <v>697</v>
          </cell>
          <cell r="CX24">
            <v>401</v>
          </cell>
          <cell r="CY24">
            <v>296</v>
          </cell>
          <cell r="CZ24">
            <v>390.04571984980163</v>
          </cell>
          <cell r="DA24">
            <v>476.03784560228877</v>
          </cell>
          <cell r="DB24">
            <v>313.36015244547957</v>
          </cell>
          <cell r="DC24">
            <v>24</v>
          </cell>
          <cell r="DD24">
            <v>14</v>
          </cell>
          <cell r="DE24">
            <v>10</v>
          </cell>
          <cell r="DF24">
            <v>13.430555633278679</v>
          </cell>
          <cell r="DG24">
            <v>16.619775158184645</v>
          </cell>
          <cell r="DH24">
            <v>10.586491636671607</v>
          </cell>
          <cell r="DI24">
            <v>9</v>
          </cell>
          <cell r="DJ24">
            <v>3</v>
          </cell>
          <cell r="DK24">
            <v>6</v>
          </cell>
          <cell r="DL24">
            <v>5.0364583624795047</v>
          </cell>
          <cell r="DM24">
            <v>3.5613803910395672</v>
          </cell>
          <cell r="DN24">
            <v>6.3518949820029649</v>
          </cell>
          <cell r="DO24">
            <v>303</v>
          </cell>
          <cell r="DP24">
            <v>148</v>
          </cell>
          <cell r="DQ24">
            <v>155</v>
          </cell>
          <cell r="DR24">
            <v>169.56076487014332</v>
          </cell>
          <cell r="DS24">
            <v>175.69476595795197</v>
          </cell>
          <cell r="DT24">
            <v>164.0906203684099</v>
          </cell>
          <cell r="DU24">
            <v>141</v>
          </cell>
          <cell r="DV24">
            <v>71</v>
          </cell>
          <cell r="DW24">
            <v>70</v>
          </cell>
          <cell r="DX24">
            <v>78.90451434551224</v>
          </cell>
          <cell r="DY24">
            <v>84.286002587936409</v>
          </cell>
          <cell r="DZ24">
            <v>74.105441456701243</v>
          </cell>
          <cell r="EA24">
            <v>202</v>
          </cell>
          <cell r="EB24">
            <v>120</v>
          </cell>
          <cell r="EC24">
            <v>82</v>
          </cell>
          <cell r="ED24">
            <v>113.04050991342888</v>
          </cell>
          <cell r="EE24">
            <v>142.4552156415827</v>
          </cell>
          <cell r="EF24">
            <v>86.809231420707178</v>
          </cell>
          <cell r="EG24">
            <v>24</v>
          </cell>
          <cell r="EH24">
            <v>12</v>
          </cell>
          <cell r="EI24">
            <v>12</v>
          </cell>
          <cell r="EJ24">
            <v>13.430555633278679</v>
          </cell>
          <cell r="EK24">
            <v>14.245521564158269</v>
          </cell>
          <cell r="EL24">
            <v>12.70378996400593</v>
          </cell>
          <cell r="EM24">
            <v>77</v>
          </cell>
          <cell r="EN24">
            <v>45</v>
          </cell>
          <cell r="EO24">
            <v>32</v>
          </cell>
          <cell r="EP24">
            <v>43.089699323435759</v>
          </cell>
          <cell r="EQ24">
            <v>53.420705865593504</v>
          </cell>
          <cell r="ER24">
            <v>33.876773237349141</v>
          </cell>
          <cell r="ES24">
            <v>96</v>
          </cell>
          <cell r="ET24">
            <v>29</v>
          </cell>
          <cell r="EU24">
            <v>67</v>
          </cell>
          <cell r="EV24">
            <v>53.722222533114717</v>
          </cell>
          <cell r="EW24">
            <v>34.426677113382482</v>
          </cell>
          <cell r="EX24">
            <v>70.929493965699763</v>
          </cell>
          <cell r="EY24">
            <v>37</v>
          </cell>
          <cell r="EZ24">
            <v>21</v>
          </cell>
          <cell r="FA24">
            <v>16</v>
          </cell>
          <cell r="FB24">
            <v>20.705439934637962</v>
          </cell>
          <cell r="FC24">
            <v>24.929662737276971</v>
          </cell>
          <cell r="FD24">
            <v>16.938386618674571</v>
          </cell>
          <cell r="FE24">
            <v>36</v>
          </cell>
          <cell r="FF24">
            <v>26</v>
          </cell>
          <cell r="FG24">
            <v>10</v>
          </cell>
          <cell r="FH24">
            <v>20.145833449918019</v>
          </cell>
          <cell r="FI24">
            <v>30.865296722342915</v>
          </cell>
          <cell r="FJ24">
            <v>10.586491636671607</v>
          </cell>
          <cell r="FK24">
            <v>4</v>
          </cell>
          <cell r="FL24">
            <v>2</v>
          </cell>
          <cell r="FM24">
            <v>2</v>
          </cell>
          <cell r="FN24">
            <v>2.23842593887978</v>
          </cell>
          <cell r="FO24">
            <v>2.3742535940263783</v>
          </cell>
          <cell r="FP24">
            <v>2.1172983273343213</v>
          </cell>
        </row>
        <row r="25">
          <cell r="A25" t="str">
            <v>帯広市</v>
          </cell>
          <cell r="B25">
            <v>1641</v>
          </cell>
          <cell r="C25">
            <v>908</v>
          </cell>
          <cell r="D25">
            <v>733</v>
          </cell>
          <cell r="E25">
            <v>972.00668143532391</v>
          </cell>
          <cell r="F25">
            <v>1125.9222518445035</v>
          </cell>
          <cell r="G25">
            <v>831.2448259829215</v>
          </cell>
          <cell r="H25">
            <v>2</v>
          </cell>
          <cell r="I25">
            <v>0</v>
          </cell>
          <cell r="J25">
            <v>2</v>
          </cell>
          <cell r="K25">
            <v>1.184651653181382</v>
          </cell>
          <cell r="L25">
            <v>0</v>
          </cell>
          <cell r="M25">
            <v>2.268062280990236</v>
          </cell>
          <cell r="N25">
            <v>515</v>
          </cell>
          <cell r="O25">
            <v>303</v>
          </cell>
          <cell r="P25">
            <v>212</v>
          </cell>
          <cell r="Q25">
            <v>305.04780069420588</v>
          </cell>
          <cell r="R25">
            <v>375.72075144150284</v>
          </cell>
          <cell r="S25">
            <v>240.41460178496499</v>
          </cell>
          <cell r="T25">
            <v>20</v>
          </cell>
          <cell r="U25">
            <v>13</v>
          </cell>
          <cell r="V25">
            <v>7</v>
          </cell>
          <cell r="W25">
            <v>11.846516531813821</v>
          </cell>
          <cell r="X25">
            <v>16.120032240064479</v>
          </cell>
          <cell r="Y25">
            <v>7.9382179834658269</v>
          </cell>
          <cell r="Z25">
            <v>4</v>
          </cell>
          <cell r="AA25">
            <v>1</v>
          </cell>
          <cell r="AB25">
            <v>3</v>
          </cell>
          <cell r="AC25">
            <v>2.369303306362764</v>
          </cell>
          <cell r="AD25">
            <v>1.2400024800049601</v>
          </cell>
          <cell r="AE25">
            <v>3.4020934214853535</v>
          </cell>
          <cell r="AF25">
            <v>300</v>
          </cell>
          <cell r="AG25">
            <v>154</v>
          </cell>
          <cell r="AH25">
            <v>146</v>
          </cell>
          <cell r="AI25">
            <v>177.69774797720731</v>
          </cell>
          <cell r="AJ25">
            <v>190.96038192076384</v>
          </cell>
          <cell r="AK25">
            <v>165.56854651228724</v>
          </cell>
          <cell r="AL25">
            <v>112</v>
          </cell>
          <cell r="AM25">
            <v>71</v>
          </cell>
          <cell r="AN25">
            <v>41</v>
          </cell>
          <cell r="AO25">
            <v>66.340492578157395</v>
          </cell>
          <cell r="AP25">
            <v>88.040176080352154</v>
          </cell>
          <cell r="AQ25">
            <v>46.495276760299838</v>
          </cell>
          <cell r="AR25">
            <v>163</v>
          </cell>
          <cell r="AS25">
            <v>89</v>
          </cell>
          <cell r="AT25">
            <v>74</v>
          </cell>
          <cell r="AU25">
            <v>96.549109734282638</v>
          </cell>
          <cell r="AV25">
            <v>110.36022072044145</v>
          </cell>
          <cell r="AW25">
            <v>83.918304396638732</v>
          </cell>
          <cell r="AX25">
            <v>23</v>
          </cell>
          <cell r="AY25">
            <v>9</v>
          </cell>
          <cell r="AZ25">
            <v>14</v>
          </cell>
          <cell r="BA25">
            <v>13.623494011585894</v>
          </cell>
          <cell r="BB25">
            <v>11.160022320044639</v>
          </cell>
          <cell r="BC25">
            <v>15.876435966931654</v>
          </cell>
          <cell r="BD25">
            <v>28</v>
          </cell>
          <cell r="BE25">
            <v>18</v>
          </cell>
          <cell r="BF25">
            <v>10</v>
          </cell>
          <cell r="BG25">
            <v>16.585123144539349</v>
          </cell>
          <cell r="BH25">
            <v>22.320044640089279</v>
          </cell>
          <cell r="BI25">
            <v>11.34031140495118</v>
          </cell>
          <cell r="BJ25">
            <v>46</v>
          </cell>
          <cell r="BK25">
            <v>12</v>
          </cell>
          <cell r="BL25">
            <v>34</v>
          </cell>
          <cell r="BM25">
            <v>27.246988023171788</v>
          </cell>
          <cell r="BN25">
            <v>14.88002976005952</v>
          </cell>
          <cell r="BO25">
            <v>38.557058776834012</v>
          </cell>
          <cell r="BP25">
            <v>48</v>
          </cell>
          <cell r="BQ25">
            <v>30</v>
          </cell>
          <cell r="BR25">
            <v>18</v>
          </cell>
          <cell r="BS25">
            <v>28.431639676353171</v>
          </cell>
          <cell r="BT25">
            <v>37.2000744001488</v>
          </cell>
          <cell r="BU25">
            <v>20.412560528912124</v>
          </cell>
          <cell r="BV25">
            <v>43</v>
          </cell>
          <cell r="BW25">
            <v>31</v>
          </cell>
          <cell r="BX25">
            <v>12</v>
          </cell>
          <cell r="BY25">
            <v>25.470010543399717</v>
          </cell>
          <cell r="BZ25">
            <v>38.440076880153761</v>
          </cell>
          <cell r="CA25">
            <v>13.608373685941414</v>
          </cell>
          <cell r="CB25">
            <v>12</v>
          </cell>
          <cell r="CC25">
            <v>10</v>
          </cell>
          <cell r="CD25">
            <v>2</v>
          </cell>
          <cell r="CE25">
            <v>7.1079099190882928</v>
          </cell>
          <cell r="CF25">
            <v>12.400024800049602</v>
          </cell>
          <cell r="CG25">
            <v>2.268062280990236</v>
          </cell>
          <cell r="CH25">
            <v>168826</v>
          </cell>
          <cell r="CI25">
            <v>80645</v>
          </cell>
          <cell r="CJ25">
            <v>88181</v>
          </cell>
          <cell r="CK25">
            <v>1641</v>
          </cell>
          <cell r="CL25">
            <v>908</v>
          </cell>
          <cell r="CM25">
            <v>733</v>
          </cell>
          <cell r="CN25">
            <v>972.00668143532391</v>
          </cell>
          <cell r="CO25">
            <v>1125.9222518445035</v>
          </cell>
          <cell r="CP25">
            <v>831.2448259829215</v>
          </cell>
          <cell r="CQ25">
            <v>2</v>
          </cell>
          <cell r="CR25">
            <v>0</v>
          </cell>
          <cell r="CS25">
            <v>2</v>
          </cell>
          <cell r="CT25">
            <v>1.184651653181382</v>
          </cell>
          <cell r="CU25">
            <v>0</v>
          </cell>
          <cell r="CV25">
            <v>2.268062280990236</v>
          </cell>
          <cell r="CW25">
            <v>515</v>
          </cell>
          <cell r="CX25">
            <v>303</v>
          </cell>
          <cell r="CY25">
            <v>212</v>
          </cell>
          <cell r="CZ25">
            <v>305.04780069420588</v>
          </cell>
          <cell r="DA25">
            <v>375.72075144150284</v>
          </cell>
          <cell r="DB25">
            <v>240.41460178496499</v>
          </cell>
          <cell r="DC25">
            <v>20</v>
          </cell>
          <cell r="DD25">
            <v>13</v>
          </cell>
          <cell r="DE25">
            <v>7</v>
          </cell>
          <cell r="DF25">
            <v>11.846516531813821</v>
          </cell>
          <cell r="DG25">
            <v>16.120032240064479</v>
          </cell>
          <cell r="DH25">
            <v>7.9382179834658269</v>
          </cell>
          <cell r="DI25">
            <v>4</v>
          </cell>
          <cell r="DJ25">
            <v>1</v>
          </cell>
          <cell r="DK25">
            <v>3</v>
          </cell>
          <cell r="DL25">
            <v>2.369303306362764</v>
          </cell>
          <cell r="DM25">
            <v>1.2400024800049601</v>
          </cell>
          <cell r="DN25">
            <v>3.4020934214853535</v>
          </cell>
          <cell r="DO25">
            <v>300</v>
          </cell>
          <cell r="DP25">
            <v>154</v>
          </cell>
          <cell r="DQ25">
            <v>146</v>
          </cell>
          <cell r="DR25">
            <v>177.69774797720731</v>
          </cell>
          <cell r="DS25">
            <v>190.96038192076384</v>
          </cell>
          <cell r="DT25">
            <v>165.56854651228724</v>
          </cell>
          <cell r="DU25">
            <v>112</v>
          </cell>
          <cell r="DV25">
            <v>71</v>
          </cell>
          <cell r="DW25">
            <v>41</v>
          </cell>
          <cell r="DX25">
            <v>66.340492578157395</v>
          </cell>
          <cell r="DY25">
            <v>88.040176080352154</v>
          </cell>
          <cell r="DZ25">
            <v>46.495276760299838</v>
          </cell>
          <cell r="EA25">
            <v>163</v>
          </cell>
          <cell r="EB25">
            <v>89</v>
          </cell>
          <cell r="EC25">
            <v>74</v>
          </cell>
          <cell r="ED25">
            <v>96.549109734282638</v>
          </cell>
          <cell r="EE25">
            <v>110.36022072044145</v>
          </cell>
          <cell r="EF25">
            <v>83.918304396638732</v>
          </cell>
          <cell r="EG25">
            <v>23</v>
          </cell>
          <cell r="EH25">
            <v>9</v>
          </cell>
          <cell r="EI25">
            <v>14</v>
          </cell>
          <cell r="EJ25">
            <v>13.623494011585894</v>
          </cell>
          <cell r="EK25">
            <v>11.160022320044639</v>
          </cell>
          <cell r="EL25">
            <v>15.876435966931654</v>
          </cell>
          <cell r="EM25">
            <v>28</v>
          </cell>
          <cell r="EN25">
            <v>18</v>
          </cell>
          <cell r="EO25">
            <v>10</v>
          </cell>
          <cell r="EP25">
            <v>16.585123144539349</v>
          </cell>
          <cell r="EQ25">
            <v>22.320044640089279</v>
          </cell>
          <cell r="ER25">
            <v>11.34031140495118</v>
          </cell>
          <cell r="ES25">
            <v>46</v>
          </cell>
          <cell r="ET25">
            <v>12</v>
          </cell>
          <cell r="EU25">
            <v>34</v>
          </cell>
          <cell r="EV25">
            <v>27.246988023171788</v>
          </cell>
          <cell r="EW25">
            <v>14.88002976005952</v>
          </cell>
          <cell r="EX25">
            <v>38.557058776834012</v>
          </cell>
          <cell r="EY25">
            <v>48</v>
          </cell>
          <cell r="EZ25">
            <v>30</v>
          </cell>
          <cell r="FA25">
            <v>18</v>
          </cell>
          <cell r="FB25">
            <v>28.431639676353171</v>
          </cell>
          <cell r="FC25">
            <v>37.2000744001488</v>
          </cell>
          <cell r="FD25">
            <v>20.412560528912124</v>
          </cell>
          <cell r="FE25">
            <v>43</v>
          </cell>
          <cell r="FF25">
            <v>31</v>
          </cell>
          <cell r="FG25">
            <v>12</v>
          </cell>
          <cell r="FH25">
            <v>25.470010543399717</v>
          </cell>
          <cell r="FI25">
            <v>38.440076880153761</v>
          </cell>
          <cell r="FJ25">
            <v>13.608373685941414</v>
          </cell>
          <cell r="FK25">
            <v>12</v>
          </cell>
          <cell r="FL25">
            <v>10</v>
          </cell>
          <cell r="FM25">
            <v>2</v>
          </cell>
          <cell r="FN25">
            <v>7.1079099190882928</v>
          </cell>
          <cell r="FO25">
            <v>12.400024800049602</v>
          </cell>
          <cell r="FP25">
            <v>2.268062280990236</v>
          </cell>
        </row>
        <row r="26">
          <cell r="A26" t="str">
            <v>北見市</v>
          </cell>
          <cell r="B26">
            <v>1470</v>
          </cell>
          <cell r="C26">
            <v>790</v>
          </cell>
          <cell r="D26">
            <v>680</v>
          </cell>
          <cell r="E26">
            <v>1202.0410165832598</v>
          </cell>
          <cell r="F26">
            <v>1358.859246263137</v>
          </cell>
          <cell r="G26">
            <v>1059.9329748265918</v>
          </cell>
          <cell r="H26">
            <v>2</v>
          </cell>
          <cell r="I26">
            <v>1</v>
          </cell>
          <cell r="J26">
            <v>1</v>
          </cell>
          <cell r="K26">
            <v>1.6354299545350472</v>
          </cell>
          <cell r="L26">
            <v>1.720074995269794</v>
          </cell>
          <cell r="M26">
            <v>1.5587249629802822</v>
          </cell>
          <cell r="N26">
            <v>453</v>
          </cell>
          <cell r="O26">
            <v>274</v>
          </cell>
          <cell r="P26">
            <v>179</v>
          </cell>
          <cell r="Q26">
            <v>370.42488470218819</v>
          </cell>
          <cell r="R26">
            <v>471.30054870392348</v>
          </cell>
          <cell r="S26">
            <v>279.01176837347049</v>
          </cell>
          <cell r="T26">
            <v>19</v>
          </cell>
          <cell r="U26">
            <v>9</v>
          </cell>
          <cell r="V26">
            <v>10</v>
          </cell>
          <cell r="W26">
            <v>15.536584568082949</v>
          </cell>
          <cell r="X26">
            <v>15.480674957428144</v>
          </cell>
          <cell r="Y26">
            <v>15.587249629802821</v>
          </cell>
          <cell r="Z26">
            <v>4</v>
          </cell>
          <cell r="AA26">
            <v>2</v>
          </cell>
          <cell r="AB26">
            <v>2</v>
          </cell>
          <cell r="AC26">
            <v>3.2708599090700945</v>
          </cell>
          <cell r="AD26">
            <v>3.440149990539588</v>
          </cell>
          <cell r="AE26">
            <v>3.1174499259605644</v>
          </cell>
          <cell r="AF26">
            <v>225</v>
          </cell>
          <cell r="AG26">
            <v>107</v>
          </cell>
          <cell r="AH26">
            <v>118</v>
          </cell>
          <cell r="AI26">
            <v>183.98586988519281</v>
          </cell>
          <cell r="AJ26">
            <v>184.04802449386793</v>
          </cell>
          <cell r="AK26">
            <v>183.92954563167331</v>
          </cell>
          <cell r="AL26">
            <v>142</v>
          </cell>
          <cell r="AM26">
            <v>68</v>
          </cell>
          <cell r="AN26">
            <v>74</v>
          </cell>
          <cell r="AO26">
            <v>116.11552677198834</v>
          </cell>
          <cell r="AP26">
            <v>116.96509967834598</v>
          </cell>
          <cell r="AQ26">
            <v>115.34564726054087</v>
          </cell>
          <cell r="AR26">
            <v>129</v>
          </cell>
          <cell r="AS26">
            <v>85</v>
          </cell>
          <cell r="AT26">
            <v>44</v>
          </cell>
          <cell r="AU26">
            <v>105.48523206751054</v>
          </cell>
          <cell r="AV26">
            <v>146.20637459793247</v>
          </cell>
          <cell r="AW26">
            <v>68.583898371132406</v>
          </cell>
          <cell r="AX26">
            <v>7</v>
          </cell>
          <cell r="AY26">
            <v>6</v>
          </cell>
          <cell r="AZ26">
            <v>1</v>
          </cell>
          <cell r="BA26">
            <v>5.7240048408726656</v>
          </cell>
          <cell r="BB26">
            <v>10.320449971618762</v>
          </cell>
          <cell r="BC26">
            <v>1.5587249629802822</v>
          </cell>
          <cell r="BD26">
            <v>40</v>
          </cell>
          <cell r="BE26">
            <v>16</v>
          </cell>
          <cell r="BF26">
            <v>24</v>
          </cell>
          <cell r="BG26">
            <v>32.708599090700943</v>
          </cell>
          <cell r="BH26">
            <v>27.521199924316704</v>
          </cell>
          <cell r="BI26">
            <v>37.409399111526767</v>
          </cell>
          <cell r="BJ26">
            <v>104</v>
          </cell>
          <cell r="BK26">
            <v>28</v>
          </cell>
          <cell r="BL26">
            <v>76</v>
          </cell>
          <cell r="BM26">
            <v>85.042357635822455</v>
          </cell>
          <cell r="BN26">
            <v>48.162099867554225</v>
          </cell>
          <cell r="BO26">
            <v>118.46309718650143</v>
          </cell>
          <cell r="BP26">
            <v>31</v>
          </cell>
          <cell r="BQ26">
            <v>17</v>
          </cell>
          <cell r="BR26">
            <v>14</v>
          </cell>
          <cell r="BS26">
            <v>25.349164295293232</v>
          </cell>
          <cell r="BT26">
            <v>29.241274919586495</v>
          </cell>
          <cell r="BU26">
            <v>21.822149481723951</v>
          </cell>
          <cell r="BV26">
            <v>27</v>
          </cell>
          <cell r="BW26">
            <v>22</v>
          </cell>
          <cell r="BX26">
            <v>5</v>
          </cell>
          <cell r="BY26">
            <v>22.078304386223138</v>
          </cell>
          <cell r="BZ26">
            <v>37.841649895935461</v>
          </cell>
          <cell r="CA26">
            <v>7.7936248149014107</v>
          </cell>
          <cell r="CB26">
            <v>3</v>
          </cell>
          <cell r="CC26">
            <v>2</v>
          </cell>
          <cell r="CD26">
            <v>1</v>
          </cell>
          <cell r="CE26">
            <v>2.4531449318025706</v>
          </cell>
          <cell r="CF26">
            <v>3.440149990539588</v>
          </cell>
          <cell r="CG26">
            <v>1.5587249629802822</v>
          </cell>
          <cell r="CH26">
            <v>122292</v>
          </cell>
          <cell r="CI26">
            <v>58137</v>
          </cell>
          <cell r="CJ26">
            <v>64155</v>
          </cell>
          <cell r="CK26">
            <v>1470</v>
          </cell>
          <cell r="CL26">
            <v>790</v>
          </cell>
          <cell r="CM26">
            <v>680</v>
          </cell>
          <cell r="CN26">
            <v>1202.0410165832598</v>
          </cell>
          <cell r="CO26">
            <v>1358.859246263137</v>
          </cell>
          <cell r="CP26">
            <v>1059.9329748265918</v>
          </cell>
          <cell r="CQ26">
            <v>2</v>
          </cell>
          <cell r="CR26">
            <v>1</v>
          </cell>
          <cell r="CS26">
            <v>1</v>
          </cell>
          <cell r="CT26">
            <v>1.6354299545350472</v>
          </cell>
          <cell r="CU26">
            <v>1.720074995269794</v>
          </cell>
          <cell r="CV26">
            <v>1.5587249629802822</v>
          </cell>
          <cell r="CW26">
            <v>453</v>
          </cell>
          <cell r="CX26">
            <v>274</v>
          </cell>
          <cell r="CY26">
            <v>179</v>
          </cell>
          <cell r="CZ26">
            <v>370.42488470218819</v>
          </cell>
          <cell r="DA26">
            <v>471.30054870392348</v>
          </cell>
          <cell r="DB26">
            <v>279.01176837347049</v>
          </cell>
          <cell r="DC26">
            <v>19</v>
          </cell>
          <cell r="DD26">
            <v>9</v>
          </cell>
          <cell r="DE26">
            <v>10</v>
          </cell>
          <cell r="DF26">
            <v>15.536584568082949</v>
          </cell>
          <cell r="DG26">
            <v>15.480674957428144</v>
          </cell>
          <cell r="DH26">
            <v>15.587249629802821</v>
          </cell>
          <cell r="DI26">
            <v>4</v>
          </cell>
          <cell r="DJ26">
            <v>2</v>
          </cell>
          <cell r="DK26">
            <v>2</v>
          </cell>
          <cell r="DL26">
            <v>3.2708599090700945</v>
          </cell>
          <cell r="DM26">
            <v>3.440149990539588</v>
          </cell>
          <cell r="DN26">
            <v>3.1174499259605644</v>
          </cell>
          <cell r="DO26">
            <v>225</v>
          </cell>
          <cell r="DP26">
            <v>107</v>
          </cell>
          <cell r="DQ26">
            <v>118</v>
          </cell>
          <cell r="DR26">
            <v>183.98586988519281</v>
          </cell>
          <cell r="DS26">
            <v>184.04802449386793</v>
          </cell>
          <cell r="DT26">
            <v>183.92954563167331</v>
          </cell>
          <cell r="DU26">
            <v>142</v>
          </cell>
          <cell r="DV26">
            <v>68</v>
          </cell>
          <cell r="DW26">
            <v>74</v>
          </cell>
          <cell r="DX26">
            <v>116.11552677198834</v>
          </cell>
          <cell r="DY26">
            <v>116.96509967834598</v>
          </cell>
          <cell r="DZ26">
            <v>115.34564726054087</v>
          </cell>
          <cell r="EA26">
            <v>129</v>
          </cell>
          <cell r="EB26">
            <v>85</v>
          </cell>
          <cell r="EC26">
            <v>44</v>
          </cell>
          <cell r="ED26">
            <v>105.48523206751054</v>
          </cell>
          <cell r="EE26">
            <v>146.20637459793247</v>
          </cell>
          <cell r="EF26">
            <v>68.583898371132406</v>
          </cell>
          <cell r="EG26">
            <v>7</v>
          </cell>
          <cell r="EH26">
            <v>6</v>
          </cell>
          <cell r="EI26">
            <v>1</v>
          </cell>
          <cell r="EJ26">
            <v>5.7240048408726656</v>
          </cell>
          <cell r="EK26">
            <v>10.320449971618762</v>
          </cell>
          <cell r="EL26">
            <v>1.5587249629802822</v>
          </cell>
          <cell r="EM26">
            <v>40</v>
          </cell>
          <cell r="EN26">
            <v>16</v>
          </cell>
          <cell r="EO26">
            <v>24</v>
          </cell>
          <cell r="EP26">
            <v>32.708599090700943</v>
          </cell>
          <cell r="EQ26">
            <v>27.521199924316704</v>
          </cell>
          <cell r="ER26">
            <v>37.409399111526767</v>
          </cell>
          <cell r="ES26">
            <v>104</v>
          </cell>
          <cell r="ET26">
            <v>28</v>
          </cell>
          <cell r="EU26">
            <v>76</v>
          </cell>
          <cell r="EV26">
            <v>85.042357635822455</v>
          </cell>
          <cell r="EW26">
            <v>48.162099867554225</v>
          </cell>
          <cell r="EX26">
            <v>118.46309718650143</v>
          </cell>
          <cell r="EY26">
            <v>31</v>
          </cell>
          <cell r="EZ26">
            <v>17</v>
          </cell>
          <cell r="FA26">
            <v>14</v>
          </cell>
          <cell r="FB26">
            <v>25.349164295293232</v>
          </cell>
          <cell r="FC26">
            <v>29.241274919586495</v>
          </cell>
          <cell r="FD26">
            <v>21.822149481723951</v>
          </cell>
          <cell r="FE26">
            <v>27</v>
          </cell>
          <cell r="FF26">
            <v>22</v>
          </cell>
          <cell r="FG26">
            <v>5</v>
          </cell>
          <cell r="FH26">
            <v>22.078304386223138</v>
          </cell>
          <cell r="FI26">
            <v>37.841649895935461</v>
          </cell>
          <cell r="FJ26">
            <v>7.7936248149014107</v>
          </cell>
          <cell r="FK26">
            <v>3</v>
          </cell>
          <cell r="FL26">
            <v>2</v>
          </cell>
          <cell r="FM26">
            <v>1</v>
          </cell>
          <cell r="FN26">
            <v>2.4531449318025706</v>
          </cell>
          <cell r="FO26">
            <v>3.440149990539588</v>
          </cell>
          <cell r="FP26">
            <v>1.5587249629802822</v>
          </cell>
        </row>
        <row r="27">
          <cell r="A27" t="str">
            <v>夕張市</v>
          </cell>
          <cell r="B27">
            <v>197</v>
          </cell>
          <cell r="C27">
            <v>102</v>
          </cell>
          <cell r="D27">
            <v>95</v>
          </cell>
          <cell r="E27">
            <v>2055.5091819699501</v>
          </cell>
          <cell r="F27">
            <v>2283.922973578146</v>
          </cell>
          <cell r="G27">
            <v>1856.1938257131692</v>
          </cell>
          <cell r="H27">
            <v>0</v>
          </cell>
          <cell r="I27">
            <v>0</v>
          </cell>
          <cell r="J27">
            <v>0</v>
          </cell>
          <cell r="K27">
            <v>0</v>
          </cell>
          <cell r="L27">
            <v>0</v>
          </cell>
          <cell r="M27">
            <v>0</v>
          </cell>
          <cell r="N27">
            <v>56</v>
          </cell>
          <cell r="O27">
            <v>37</v>
          </cell>
          <cell r="P27">
            <v>19</v>
          </cell>
          <cell r="Q27">
            <v>584.30717863105178</v>
          </cell>
          <cell r="R27">
            <v>828.48186296462166</v>
          </cell>
          <cell r="S27">
            <v>371.23876514263384</v>
          </cell>
          <cell r="T27">
            <v>2</v>
          </cell>
          <cell r="U27">
            <v>1</v>
          </cell>
          <cell r="V27">
            <v>1</v>
          </cell>
          <cell r="W27">
            <v>20.868113522537563</v>
          </cell>
          <cell r="X27">
            <v>22.391401701746528</v>
          </cell>
          <cell r="Y27">
            <v>19.538882375928097</v>
          </cell>
          <cell r="Z27">
            <v>0</v>
          </cell>
          <cell r="AA27">
            <v>0</v>
          </cell>
          <cell r="AB27">
            <v>0</v>
          </cell>
          <cell r="AC27">
            <v>0</v>
          </cell>
          <cell r="AD27">
            <v>0</v>
          </cell>
          <cell r="AE27">
            <v>0</v>
          </cell>
          <cell r="AF27">
            <v>31</v>
          </cell>
          <cell r="AG27">
            <v>14</v>
          </cell>
          <cell r="AH27">
            <v>17</v>
          </cell>
          <cell r="AI27">
            <v>323.45575959933223</v>
          </cell>
          <cell r="AJ27">
            <v>313.47962382445138</v>
          </cell>
          <cell r="AK27">
            <v>332.16100039077764</v>
          </cell>
          <cell r="AL27">
            <v>24</v>
          </cell>
          <cell r="AM27">
            <v>12</v>
          </cell>
          <cell r="AN27">
            <v>12</v>
          </cell>
          <cell r="AO27">
            <v>250.41736227045075</v>
          </cell>
          <cell r="AP27">
            <v>268.69682042095832</v>
          </cell>
          <cell r="AQ27">
            <v>234.46658851113713</v>
          </cell>
          <cell r="AR27">
            <v>12</v>
          </cell>
          <cell r="AS27">
            <v>6</v>
          </cell>
          <cell r="AT27">
            <v>6</v>
          </cell>
          <cell r="AU27">
            <v>125.20868113522538</v>
          </cell>
          <cell r="AV27">
            <v>134.34841021047916</v>
          </cell>
          <cell r="AW27">
            <v>117.23329425556857</v>
          </cell>
          <cell r="AX27">
            <v>4</v>
          </cell>
          <cell r="AY27">
            <v>2</v>
          </cell>
          <cell r="AZ27">
            <v>2</v>
          </cell>
          <cell r="BA27">
            <v>41.736227045075125</v>
          </cell>
          <cell r="BB27">
            <v>44.782803403493055</v>
          </cell>
          <cell r="BC27">
            <v>39.077764751856193</v>
          </cell>
          <cell r="BD27">
            <v>5</v>
          </cell>
          <cell r="BE27">
            <v>2</v>
          </cell>
          <cell r="BF27">
            <v>3</v>
          </cell>
          <cell r="BG27">
            <v>52.170283806343903</v>
          </cell>
          <cell r="BH27">
            <v>44.782803403493055</v>
          </cell>
          <cell r="BI27">
            <v>58.616647127784283</v>
          </cell>
          <cell r="BJ27">
            <v>16</v>
          </cell>
          <cell r="BK27">
            <v>6</v>
          </cell>
          <cell r="BL27">
            <v>10</v>
          </cell>
          <cell r="BM27">
            <v>166.9449081803005</v>
          </cell>
          <cell r="BN27">
            <v>134.34841021047916</v>
          </cell>
          <cell r="BO27">
            <v>195.38882375928097</v>
          </cell>
          <cell r="BP27">
            <v>3</v>
          </cell>
          <cell r="BQ27">
            <v>1</v>
          </cell>
          <cell r="BR27">
            <v>2</v>
          </cell>
          <cell r="BS27">
            <v>31.302170283806344</v>
          </cell>
          <cell r="BT27">
            <v>22.391401701746528</v>
          </cell>
          <cell r="BU27">
            <v>39.077764751856193</v>
          </cell>
          <cell r="BV27">
            <v>0</v>
          </cell>
          <cell r="BW27">
            <v>0</v>
          </cell>
          <cell r="BX27">
            <v>0</v>
          </cell>
          <cell r="BY27">
            <v>0</v>
          </cell>
          <cell r="BZ27">
            <v>0</v>
          </cell>
          <cell r="CA27">
            <v>0</v>
          </cell>
          <cell r="CB27">
            <v>0</v>
          </cell>
          <cell r="CC27">
            <v>0</v>
          </cell>
          <cell r="CD27">
            <v>0</v>
          </cell>
          <cell r="CE27">
            <v>0</v>
          </cell>
          <cell r="CF27">
            <v>0</v>
          </cell>
          <cell r="CG27">
            <v>0</v>
          </cell>
          <cell r="CH27">
            <v>9584</v>
          </cell>
          <cell r="CI27">
            <v>4466</v>
          </cell>
          <cell r="CJ27">
            <v>5118</v>
          </cell>
          <cell r="CK27">
            <v>197</v>
          </cell>
          <cell r="CL27">
            <v>102</v>
          </cell>
          <cell r="CM27">
            <v>95</v>
          </cell>
          <cell r="CN27">
            <v>2055.5091819699501</v>
          </cell>
          <cell r="CO27">
            <v>2283.922973578146</v>
          </cell>
          <cell r="CP27">
            <v>1856.1938257131692</v>
          </cell>
          <cell r="CQ27">
            <v>0</v>
          </cell>
          <cell r="CR27">
            <v>0</v>
          </cell>
          <cell r="CS27">
            <v>0</v>
          </cell>
          <cell r="CT27">
            <v>0</v>
          </cell>
          <cell r="CU27">
            <v>0</v>
          </cell>
          <cell r="CV27">
            <v>0</v>
          </cell>
          <cell r="CW27">
            <v>56</v>
          </cell>
          <cell r="CX27">
            <v>37</v>
          </cell>
          <cell r="CY27">
            <v>19</v>
          </cell>
          <cell r="CZ27">
            <v>584.30717863105178</v>
          </cell>
          <cell r="DA27">
            <v>828.48186296462166</v>
          </cell>
          <cell r="DB27">
            <v>371.23876514263384</v>
          </cell>
          <cell r="DC27">
            <v>2</v>
          </cell>
          <cell r="DD27">
            <v>1</v>
          </cell>
          <cell r="DE27">
            <v>1</v>
          </cell>
          <cell r="DF27">
            <v>20.868113522537563</v>
          </cell>
          <cell r="DG27">
            <v>22.391401701746528</v>
          </cell>
          <cell r="DH27">
            <v>19.538882375928097</v>
          </cell>
          <cell r="DI27">
            <v>0</v>
          </cell>
          <cell r="DJ27">
            <v>0</v>
          </cell>
          <cell r="DK27">
            <v>0</v>
          </cell>
          <cell r="DL27">
            <v>0</v>
          </cell>
          <cell r="DM27">
            <v>0</v>
          </cell>
          <cell r="DN27">
            <v>0</v>
          </cell>
          <cell r="DO27">
            <v>31</v>
          </cell>
          <cell r="DP27">
            <v>14</v>
          </cell>
          <cell r="DQ27">
            <v>17</v>
          </cell>
          <cell r="DR27">
            <v>323.45575959933223</v>
          </cell>
          <cell r="DS27">
            <v>313.47962382445138</v>
          </cell>
          <cell r="DT27">
            <v>332.16100039077764</v>
          </cell>
          <cell r="DU27">
            <v>24</v>
          </cell>
          <cell r="DV27">
            <v>12</v>
          </cell>
          <cell r="DW27">
            <v>12</v>
          </cell>
          <cell r="DX27">
            <v>250.41736227045075</v>
          </cell>
          <cell r="DY27">
            <v>268.69682042095832</v>
          </cell>
          <cell r="DZ27">
            <v>234.46658851113713</v>
          </cell>
          <cell r="EA27">
            <v>12</v>
          </cell>
          <cell r="EB27">
            <v>6</v>
          </cell>
          <cell r="EC27">
            <v>6</v>
          </cell>
          <cell r="ED27">
            <v>125.20868113522538</v>
          </cell>
          <cell r="EE27">
            <v>134.34841021047916</v>
          </cell>
          <cell r="EF27">
            <v>117.23329425556857</v>
          </cell>
          <cell r="EG27">
            <v>4</v>
          </cell>
          <cell r="EH27">
            <v>2</v>
          </cell>
          <cell r="EI27">
            <v>2</v>
          </cell>
          <cell r="EJ27">
            <v>41.736227045075125</v>
          </cell>
          <cell r="EK27">
            <v>44.782803403493055</v>
          </cell>
          <cell r="EL27">
            <v>39.077764751856193</v>
          </cell>
          <cell r="EM27">
            <v>5</v>
          </cell>
          <cell r="EN27">
            <v>2</v>
          </cell>
          <cell r="EO27">
            <v>3</v>
          </cell>
          <cell r="EP27">
            <v>52.170283806343903</v>
          </cell>
          <cell r="EQ27">
            <v>44.782803403493055</v>
          </cell>
          <cell r="ER27">
            <v>58.616647127784283</v>
          </cell>
          <cell r="ES27">
            <v>16</v>
          </cell>
          <cell r="ET27">
            <v>6</v>
          </cell>
          <cell r="EU27">
            <v>10</v>
          </cell>
          <cell r="EV27">
            <v>166.9449081803005</v>
          </cell>
          <cell r="EW27">
            <v>134.34841021047916</v>
          </cell>
          <cell r="EX27">
            <v>195.38882375928097</v>
          </cell>
          <cell r="EY27">
            <v>3</v>
          </cell>
          <cell r="EZ27">
            <v>1</v>
          </cell>
          <cell r="FA27">
            <v>2</v>
          </cell>
          <cell r="FB27">
            <v>31.302170283806344</v>
          </cell>
          <cell r="FC27">
            <v>22.391401701746528</v>
          </cell>
          <cell r="FD27">
            <v>39.077764751856193</v>
          </cell>
          <cell r="FE27">
            <v>0</v>
          </cell>
          <cell r="FF27">
            <v>0</v>
          </cell>
          <cell r="FG27">
            <v>0</v>
          </cell>
          <cell r="FH27">
            <v>0</v>
          </cell>
          <cell r="FI27">
            <v>0</v>
          </cell>
          <cell r="FJ27">
            <v>0</v>
          </cell>
          <cell r="FK27">
            <v>0</v>
          </cell>
          <cell r="FL27">
            <v>0</v>
          </cell>
          <cell r="FM27">
            <v>0</v>
          </cell>
          <cell r="FN27">
            <v>0</v>
          </cell>
          <cell r="FO27">
            <v>0</v>
          </cell>
          <cell r="FP27">
            <v>0</v>
          </cell>
        </row>
        <row r="28">
          <cell r="A28" t="str">
            <v>岩見沢市</v>
          </cell>
          <cell r="B28">
            <v>1175</v>
          </cell>
          <cell r="C28">
            <v>614</v>
          </cell>
          <cell r="D28">
            <v>561</v>
          </cell>
          <cell r="E28">
            <v>1361.6715532326662</v>
          </cell>
          <cell r="F28">
            <v>1517.9608890207423</v>
          </cell>
          <cell r="G28">
            <v>1223.7685964835741</v>
          </cell>
          <cell r="H28">
            <v>2</v>
          </cell>
          <cell r="I28">
            <v>1</v>
          </cell>
          <cell r="J28">
            <v>1</v>
          </cell>
          <cell r="K28">
            <v>2.3177388140130488</v>
          </cell>
          <cell r="L28">
            <v>2.4722490049197754</v>
          </cell>
          <cell r="M28">
            <v>2.1814056978316829</v>
          </cell>
          <cell r="N28">
            <v>340</v>
          </cell>
          <cell r="O28">
            <v>198</v>
          </cell>
          <cell r="P28">
            <v>142</v>
          </cell>
          <cell r="Q28">
            <v>394.01559838221834</v>
          </cell>
          <cell r="R28">
            <v>489.50530297411558</v>
          </cell>
          <cell r="S28">
            <v>309.75960909209897</v>
          </cell>
          <cell r="T28">
            <v>11</v>
          </cell>
          <cell r="U28">
            <v>5</v>
          </cell>
          <cell r="V28">
            <v>6</v>
          </cell>
          <cell r="W28">
            <v>12.74756347707177</v>
          </cell>
          <cell r="X28">
            <v>12.36124502459888</v>
          </cell>
          <cell r="Y28">
            <v>13.088434186990096</v>
          </cell>
          <cell r="Z28">
            <v>14</v>
          </cell>
          <cell r="AA28">
            <v>10</v>
          </cell>
          <cell r="AB28">
            <v>4</v>
          </cell>
          <cell r="AC28">
            <v>16.224171698091343</v>
          </cell>
          <cell r="AD28">
            <v>24.722490049197759</v>
          </cell>
          <cell r="AE28">
            <v>8.7256227913267317</v>
          </cell>
          <cell r="AF28">
            <v>207</v>
          </cell>
          <cell r="AG28">
            <v>102</v>
          </cell>
          <cell r="AH28">
            <v>105</v>
          </cell>
          <cell r="AI28">
            <v>239.88596725035057</v>
          </cell>
          <cell r="AJ28">
            <v>252.16939850181708</v>
          </cell>
          <cell r="AK28">
            <v>229.0475982723267</v>
          </cell>
          <cell r="AL28">
            <v>85</v>
          </cell>
          <cell r="AM28">
            <v>40</v>
          </cell>
          <cell r="AN28">
            <v>45</v>
          </cell>
          <cell r="AO28">
            <v>98.503899595554586</v>
          </cell>
          <cell r="AP28">
            <v>98.889960196791037</v>
          </cell>
          <cell r="AQ28">
            <v>98.163256402425731</v>
          </cell>
          <cell r="AR28">
            <v>89</v>
          </cell>
          <cell r="AS28">
            <v>46</v>
          </cell>
          <cell r="AT28">
            <v>43</v>
          </cell>
          <cell r="AU28">
            <v>103.13937722358068</v>
          </cell>
          <cell r="AV28">
            <v>113.72345422630968</v>
          </cell>
          <cell r="AW28">
            <v>93.800445006762359</v>
          </cell>
          <cell r="AX28">
            <v>10</v>
          </cell>
          <cell r="AY28">
            <v>6</v>
          </cell>
          <cell r="AZ28">
            <v>4</v>
          </cell>
          <cell r="BA28">
            <v>11.588694070065245</v>
          </cell>
          <cell r="BB28">
            <v>14.833494029518654</v>
          </cell>
          <cell r="BC28">
            <v>8.7256227913267317</v>
          </cell>
          <cell r="BD28">
            <v>38</v>
          </cell>
          <cell r="BE28">
            <v>24</v>
          </cell>
          <cell r="BF28">
            <v>14</v>
          </cell>
          <cell r="BG28">
            <v>44.037037466247931</v>
          </cell>
          <cell r="BH28">
            <v>59.333976118074617</v>
          </cell>
          <cell r="BI28">
            <v>30.539679769643559</v>
          </cell>
          <cell r="BJ28">
            <v>86</v>
          </cell>
          <cell r="BK28">
            <v>26</v>
          </cell>
          <cell r="BL28">
            <v>60</v>
          </cell>
          <cell r="BM28">
            <v>99.662769002561106</v>
          </cell>
          <cell r="BN28">
            <v>64.278474127914166</v>
          </cell>
          <cell r="BO28">
            <v>130.88434186990096</v>
          </cell>
          <cell r="BP28">
            <v>27</v>
          </cell>
          <cell r="BQ28">
            <v>14</v>
          </cell>
          <cell r="BR28">
            <v>13</v>
          </cell>
          <cell r="BS28">
            <v>31.289473989176159</v>
          </cell>
          <cell r="BT28">
            <v>34.611486068876857</v>
          </cell>
          <cell r="BU28">
            <v>28.358274071811877</v>
          </cell>
          <cell r="BV28">
            <v>16</v>
          </cell>
          <cell r="BW28">
            <v>11</v>
          </cell>
          <cell r="BX28">
            <v>5</v>
          </cell>
          <cell r="BY28">
            <v>18.541910512104391</v>
          </cell>
          <cell r="BZ28">
            <v>27.194739054117534</v>
          </cell>
          <cell r="CA28">
            <v>10.907028489158414</v>
          </cell>
          <cell r="CB28">
            <v>5</v>
          </cell>
          <cell r="CC28">
            <v>1</v>
          </cell>
          <cell r="CD28">
            <v>4</v>
          </cell>
          <cell r="CE28">
            <v>5.7943470350326223</v>
          </cell>
          <cell r="CF28">
            <v>2.4722490049197754</v>
          </cell>
          <cell r="CG28">
            <v>8.7256227913267317</v>
          </cell>
          <cell r="CH28">
            <v>86291</v>
          </cell>
          <cell r="CI28">
            <v>40449</v>
          </cell>
          <cell r="CJ28">
            <v>45842</v>
          </cell>
          <cell r="CK28">
            <v>1175</v>
          </cell>
          <cell r="CL28">
            <v>614</v>
          </cell>
          <cell r="CM28">
            <v>561</v>
          </cell>
          <cell r="CN28">
            <v>1361.6715532326662</v>
          </cell>
          <cell r="CO28">
            <v>1517.9608890207423</v>
          </cell>
          <cell r="CP28">
            <v>1223.7685964835741</v>
          </cell>
          <cell r="CQ28">
            <v>2</v>
          </cell>
          <cell r="CR28">
            <v>1</v>
          </cell>
          <cell r="CS28">
            <v>1</v>
          </cell>
          <cell r="CT28">
            <v>2.3177388140130488</v>
          </cell>
          <cell r="CU28">
            <v>2.4722490049197754</v>
          </cell>
          <cell r="CV28">
            <v>2.1814056978316829</v>
          </cell>
          <cell r="CW28">
            <v>340</v>
          </cell>
          <cell r="CX28">
            <v>198</v>
          </cell>
          <cell r="CY28">
            <v>142</v>
          </cell>
          <cell r="CZ28">
            <v>394.01559838221834</v>
          </cell>
          <cell r="DA28">
            <v>489.50530297411558</v>
          </cell>
          <cell r="DB28">
            <v>309.75960909209897</v>
          </cell>
          <cell r="DC28">
            <v>11</v>
          </cell>
          <cell r="DD28">
            <v>5</v>
          </cell>
          <cell r="DE28">
            <v>6</v>
          </cell>
          <cell r="DF28">
            <v>12.74756347707177</v>
          </cell>
          <cell r="DG28">
            <v>12.36124502459888</v>
          </cell>
          <cell r="DH28">
            <v>13.088434186990096</v>
          </cell>
          <cell r="DI28">
            <v>14</v>
          </cell>
          <cell r="DJ28">
            <v>10</v>
          </cell>
          <cell r="DK28">
            <v>4</v>
          </cell>
          <cell r="DL28">
            <v>16.224171698091343</v>
          </cell>
          <cell r="DM28">
            <v>24.722490049197759</v>
          </cell>
          <cell r="DN28">
            <v>8.7256227913267317</v>
          </cell>
          <cell r="DO28">
            <v>207</v>
          </cell>
          <cell r="DP28">
            <v>102</v>
          </cell>
          <cell r="DQ28">
            <v>105</v>
          </cell>
          <cell r="DR28">
            <v>239.88596725035057</v>
          </cell>
          <cell r="DS28">
            <v>252.16939850181708</v>
          </cell>
          <cell r="DT28">
            <v>229.0475982723267</v>
          </cell>
          <cell r="DU28">
            <v>85</v>
          </cell>
          <cell r="DV28">
            <v>40</v>
          </cell>
          <cell r="DW28">
            <v>45</v>
          </cell>
          <cell r="DX28">
            <v>98.503899595554586</v>
          </cell>
          <cell r="DY28">
            <v>98.889960196791037</v>
          </cell>
          <cell r="DZ28">
            <v>98.163256402425731</v>
          </cell>
          <cell r="EA28">
            <v>89</v>
          </cell>
          <cell r="EB28">
            <v>46</v>
          </cell>
          <cell r="EC28">
            <v>43</v>
          </cell>
          <cell r="ED28">
            <v>103.13937722358068</v>
          </cell>
          <cell r="EE28">
            <v>113.72345422630968</v>
          </cell>
          <cell r="EF28">
            <v>93.800445006762359</v>
          </cell>
          <cell r="EG28">
            <v>10</v>
          </cell>
          <cell r="EH28">
            <v>6</v>
          </cell>
          <cell r="EI28">
            <v>4</v>
          </cell>
          <cell r="EJ28">
            <v>11.588694070065245</v>
          </cell>
          <cell r="EK28">
            <v>14.833494029518654</v>
          </cell>
          <cell r="EL28">
            <v>8.7256227913267317</v>
          </cell>
          <cell r="EM28">
            <v>38</v>
          </cell>
          <cell r="EN28">
            <v>24</v>
          </cell>
          <cell r="EO28">
            <v>14</v>
          </cell>
          <cell r="EP28">
            <v>44.037037466247931</v>
          </cell>
          <cell r="EQ28">
            <v>59.333976118074617</v>
          </cell>
          <cell r="ER28">
            <v>30.539679769643559</v>
          </cell>
          <cell r="ES28">
            <v>86</v>
          </cell>
          <cell r="ET28">
            <v>26</v>
          </cell>
          <cell r="EU28">
            <v>60</v>
          </cell>
          <cell r="EV28">
            <v>99.662769002561106</v>
          </cell>
          <cell r="EW28">
            <v>64.278474127914166</v>
          </cell>
          <cell r="EX28">
            <v>130.88434186990096</v>
          </cell>
          <cell r="EY28">
            <v>27</v>
          </cell>
          <cell r="EZ28">
            <v>14</v>
          </cell>
          <cell r="FA28">
            <v>13</v>
          </cell>
          <cell r="FB28">
            <v>31.289473989176159</v>
          </cell>
          <cell r="FC28">
            <v>34.611486068876857</v>
          </cell>
          <cell r="FD28">
            <v>28.358274071811877</v>
          </cell>
          <cell r="FE28">
            <v>16</v>
          </cell>
          <cell r="FF28">
            <v>11</v>
          </cell>
          <cell r="FG28">
            <v>5</v>
          </cell>
          <cell r="FH28">
            <v>18.541910512104391</v>
          </cell>
          <cell r="FI28">
            <v>27.194739054117534</v>
          </cell>
          <cell r="FJ28">
            <v>10.907028489158414</v>
          </cell>
          <cell r="FK28">
            <v>5</v>
          </cell>
          <cell r="FL28">
            <v>1</v>
          </cell>
          <cell r="FM28">
            <v>4</v>
          </cell>
          <cell r="FN28">
            <v>5.7943470350326223</v>
          </cell>
          <cell r="FO28">
            <v>2.4722490049197754</v>
          </cell>
          <cell r="FP28">
            <v>8.7256227913267317</v>
          </cell>
        </row>
        <row r="29">
          <cell r="A29" t="str">
            <v>網走市</v>
          </cell>
          <cell r="B29">
            <v>430</v>
          </cell>
          <cell r="C29">
            <v>238</v>
          </cell>
          <cell r="D29">
            <v>192</v>
          </cell>
          <cell r="E29">
            <v>1137.2051200677033</v>
          </cell>
          <cell r="F29">
            <v>1283.5032087580219</v>
          </cell>
          <cell r="G29">
            <v>996.41911879184181</v>
          </cell>
          <cell r="H29">
            <v>0</v>
          </cell>
          <cell r="I29">
            <v>0</v>
          </cell>
          <cell r="J29">
            <v>0</v>
          </cell>
          <cell r="K29">
            <v>0</v>
          </cell>
          <cell r="L29">
            <v>0</v>
          </cell>
          <cell r="M29">
            <v>0</v>
          </cell>
          <cell r="N29">
            <v>137</v>
          </cell>
          <cell r="O29">
            <v>78</v>
          </cell>
          <cell r="P29">
            <v>59</v>
          </cell>
          <cell r="Q29">
            <v>362.31884057971013</v>
          </cell>
          <cell r="R29">
            <v>420.64390875262905</v>
          </cell>
          <cell r="S29">
            <v>306.19129171207641</v>
          </cell>
          <cell r="T29">
            <v>8</v>
          </cell>
          <cell r="U29">
            <v>5</v>
          </cell>
          <cell r="V29">
            <v>3</v>
          </cell>
          <cell r="W29">
            <v>21.15730455939913</v>
          </cell>
          <cell r="X29">
            <v>26.964353125168529</v>
          </cell>
          <cell r="Y29">
            <v>15.569048731122528</v>
          </cell>
          <cell r="Z29">
            <v>0</v>
          </cell>
          <cell r="AA29">
            <v>0</v>
          </cell>
          <cell r="AB29">
            <v>0</v>
          </cell>
          <cell r="AC29">
            <v>0</v>
          </cell>
          <cell r="AD29">
            <v>0</v>
          </cell>
          <cell r="AE29">
            <v>0</v>
          </cell>
          <cell r="AF29">
            <v>63</v>
          </cell>
          <cell r="AG29">
            <v>33</v>
          </cell>
          <cell r="AH29">
            <v>30</v>
          </cell>
          <cell r="AI29">
            <v>166.61377340526818</v>
          </cell>
          <cell r="AJ29">
            <v>177.9647306261123</v>
          </cell>
          <cell r="AK29">
            <v>155.6904873112253</v>
          </cell>
          <cell r="AL29">
            <v>31</v>
          </cell>
          <cell r="AM29">
            <v>21</v>
          </cell>
          <cell r="AN29">
            <v>10</v>
          </cell>
          <cell r="AO29">
            <v>81.984555167671644</v>
          </cell>
          <cell r="AP29">
            <v>113.25028312570782</v>
          </cell>
          <cell r="AQ29">
            <v>51.896829103741766</v>
          </cell>
          <cell r="AR29">
            <v>31</v>
          </cell>
          <cell r="AS29">
            <v>16</v>
          </cell>
          <cell r="AT29">
            <v>15</v>
          </cell>
          <cell r="AU29">
            <v>81.984555167671644</v>
          </cell>
          <cell r="AV29">
            <v>86.285930000539295</v>
          </cell>
          <cell r="AW29">
            <v>77.845243655612649</v>
          </cell>
          <cell r="AX29">
            <v>9</v>
          </cell>
          <cell r="AY29">
            <v>7</v>
          </cell>
          <cell r="AZ29">
            <v>2</v>
          </cell>
          <cell r="BA29">
            <v>23.801967629324025</v>
          </cell>
          <cell r="BB29">
            <v>37.750094375235939</v>
          </cell>
          <cell r="BC29">
            <v>10.379365820748353</v>
          </cell>
          <cell r="BD29">
            <v>8</v>
          </cell>
          <cell r="BE29">
            <v>4</v>
          </cell>
          <cell r="BF29">
            <v>4</v>
          </cell>
          <cell r="BG29">
            <v>21.15730455939913</v>
          </cell>
          <cell r="BH29">
            <v>21.571482500134824</v>
          </cell>
          <cell r="BI29">
            <v>20.758731641496706</v>
          </cell>
          <cell r="BJ29">
            <v>32</v>
          </cell>
          <cell r="BK29">
            <v>15</v>
          </cell>
          <cell r="BL29">
            <v>17</v>
          </cell>
          <cell r="BM29">
            <v>84.629218237596518</v>
          </cell>
          <cell r="BN29">
            <v>80.893059375505572</v>
          </cell>
          <cell r="BO29">
            <v>88.224609476360996</v>
          </cell>
          <cell r="BP29">
            <v>18</v>
          </cell>
          <cell r="BQ29">
            <v>9</v>
          </cell>
          <cell r="BR29">
            <v>9</v>
          </cell>
          <cell r="BS29">
            <v>47.60393525864805</v>
          </cell>
          <cell r="BT29">
            <v>48.535835625303349</v>
          </cell>
          <cell r="BU29">
            <v>46.707146193367585</v>
          </cell>
          <cell r="BV29">
            <v>10</v>
          </cell>
          <cell r="BW29">
            <v>6</v>
          </cell>
          <cell r="BX29">
            <v>4</v>
          </cell>
          <cell r="BY29">
            <v>26.446630699248914</v>
          </cell>
          <cell r="BZ29">
            <v>32.35722375020223</v>
          </cell>
          <cell r="CA29">
            <v>20.758731641496706</v>
          </cell>
          <cell r="CB29">
            <v>1</v>
          </cell>
          <cell r="CC29">
            <v>1</v>
          </cell>
          <cell r="CD29">
            <v>0</v>
          </cell>
          <cell r="CE29">
            <v>2.6446630699248912</v>
          </cell>
          <cell r="CF29">
            <v>5.392870625033706</v>
          </cell>
          <cell r="CG29">
            <v>0</v>
          </cell>
          <cell r="CH29">
            <v>37812</v>
          </cell>
          <cell r="CI29">
            <v>18543</v>
          </cell>
          <cell r="CJ29">
            <v>19269</v>
          </cell>
          <cell r="CK29">
            <v>430</v>
          </cell>
          <cell r="CL29">
            <v>238</v>
          </cell>
          <cell r="CM29">
            <v>192</v>
          </cell>
          <cell r="CN29">
            <v>1137.2051200677033</v>
          </cell>
          <cell r="CO29">
            <v>1283.5032087580219</v>
          </cell>
          <cell r="CP29">
            <v>996.41911879184181</v>
          </cell>
          <cell r="CQ29">
            <v>0</v>
          </cell>
          <cell r="CR29">
            <v>0</v>
          </cell>
          <cell r="CS29">
            <v>0</v>
          </cell>
          <cell r="CT29">
            <v>0</v>
          </cell>
          <cell r="CU29">
            <v>0</v>
          </cell>
          <cell r="CV29">
            <v>0</v>
          </cell>
          <cell r="CW29">
            <v>137</v>
          </cell>
          <cell r="CX29">
            <v>78</v>
          </cell>
          <cell r="CY29">
            <v>59</v>
          </cell>
          <cell r="CZ29">
            <v>362.31884057971013</v>
          </cell>
          <cell r="DA29">
            <v>420.64390875262905</v>
          </cell>
          <cell r="DB29">
            <v>306.19129171207641</v>
          </cell>
          <cell r="DC29">
            <v>8</v>
          </cell>
          <cell r="DD29">
            <v>5</v>
          </cell>
          <cell r="DE29">
            <v>3</v>
          </cell>
          <cell r="DF29">
            <v>21.15730455939913</v>
          </cell>
          <cell r="DG29">
            <v>26.964353125168529</v>
          </cell>
          <cell r="DH29">
            <v>15.569048731122528</v>
          </cell>
          <cell r="DI29">
            <v>0</v>
          </cell>
          <cell r="DJ29">
            <v>0</v>
          </cell>
          <cell r="DK29">
            <v>0</v>
          </cell>
          <cell r="DL29">
            <v>0</v>
          </cell>
          <cell r="DM29">
            <v>0</v>
          </cell>
          <cell r="DN29">
            <v>0</v>
          </cell>
          <cell r="DO29">
            <v>63</v>
          </cell>
          <cell r="DP29">
            <v>33</v>
          </cell>
          <cell r="DQ29">
            <v>30</v>
          </cell>
          <cell r="DR29">
            <v>166.61377340526818</v>
          </cell>
          <cell r="DS29">
            <v>177.9647306261123</v>
          </cell>
          <cell r="DT29">
            <v>155.6904873112253</v>
          </cell>
          <cell r="DU29">
            <v>31</v>
          </cell>
          <cell r="DV29">
            <v>21</v>
          </cell>
          <cell r="DW29">
            <v>10</v>
          </cell>
          <cell r="DX29">
            <v>81.984555167671644</v>
          </cell>
          <cell r="DY29">
            <v>113.25028312570782</v>
          </cell>
          <cell r="DZ29">
            <v>51.896829103741766</v>
          </cell>
          <cell r="EA29">
            <v>31</v>
          </cell>
          <cell r="EB29">
            <v>16</v>
          </cell>
          <cell r="EC29">
            <v>15</v>
          </cell>
          <cell r="ED29">
            <v>81.984555167671644</v>
          </cell>
          <cell r="EE29">
            <v>86.285930000539295</v>
          </cell>
          <cell r="EF29">
            <v>77.845243655612649</v>
          </cell>
          <cell r="EG29">
            <v>9</v>
          </cell>
          <cell r="EH29">
            <v>7</v>
          </cell>
          <cell r="EI29">
            <v>2</v>
          </cell>
          <cell r="EJ29">
            <v>23.801967629324025</v>
          </cell>
          <cell r="EK29">
            <v>37.750094375235939</v>
          </cell>
          <cell r="EL29">
            <v>10.379365820748353</v>
          </cell>
          <cell r="EM29">
            <v>8</v>
          </cell>
          <cell r="EN29">
            <v>4</v>
          </cell>
          <cell r="EO29">
            <v>4</v>
          </cell>
          <cell r="EP29">
            <v>21.15730455939913</v>
          </cell>
          <cell r="EQ29">
            <v>21.571482500134824</v>
          </cell>
          <cell r="ER29">
            <v>20.758731641496706</v>
          </cell>
          <cell r="ES29">
            <v>32</v>
          </cell>
          <cell r="ET29">
            <v>15</v>
          </cell>
          <cell r="EU29">
            <v>17</v>
          </cell>
          <cell r="EV29">
            <v>84.629218237596518</v>
          </cell>
          <cell r="EW29">
            <v>80.893059375505572</v>
          </cell>
          <cell r="EX29">
            <v>88.224609476360996</v>
          </cell>
          <cell r="EY29">
            <v>18</v>
          </cell>
          <cell r="EZ29">
            <v>9</v>
          </cell>
          <cell r="FA29">
            <v>9</v>
          </cell>
          <cell r="FB29">
            <v>47.60393525864805</v>
          </cell>
          <cell r="FC29">
            <v>48.535835625303349</v>
          </cell>
          <cell r="FD29">
            <v>46.707146193367585</v>
          </cell>
          <cell r="FE29">
            <v>10</v>
          </cell>
          <cell r="FF29">
            <v>6</v>
          </cell>
          <cell r="FG29">
            <v>4</v>
          </cell>
          <cell r="FH29">
            <v>26.446630699248914</v>
          </cell>
          <cell r="FI29">
            <v>32.35722375020223</v>
          </cell>
          <cell r="FJ29">
            <v>20.758731641496706</v>
          </cell>
          <cell r="FK29">
            <v>1</v>
          </cell>
          <cell r="FL29">
            <v>1</v>
          </cell>
          <cell r="FM29">
            <v>0</v>
          </cell>
          <cell r="FN29">
            <v>2.6446630699248912</v>
          </cell>
          <cell r="FO29">
            <v>5.392870625033706</v>
          </cell>
          <cell r="FP29">
            <v>0</v>
          </cell>
        </row>
        <row r="30">
          <cell r="A30" t="str">
            <v>留萌市</v>
          </cell>
          <cell r="B30">
            <v>298</v>
          </cell>
          <cell r="C30">
            <v>166</v>
          </cell>
          <cell r="D30">
            <v>132</v>
          </cell>
          <cell r="E30">
            <v>1294.3578160969466</v>
          </cell>
          <cell r="F30">
            <v>1509.3653391525731</v>
          </cell>
          <cell r="G30">
            <v>1097.7130977130976</v>
          </cell>
          <cell r="H30">
            <v>0</v>
          </cell>
          <cell r="I30">
            <v>0</v>
          </cell>
          <cell r="J30">
            <v>0</v>
          </cell>
          <cell r="K30">
            <v>0</v>
          </cell>
          <cell r="L30">
            <v>0</v>
          </cell>
          <cell r="M30">
            <v>0</v>
          </cell>
          <cell r="N30">
            <v>90</v>
          </cell>
          <cell r="O30">
            <v>59</v>
          </cell>
          <cell r="P30">
            <v>31</v>
          </cell>
          <cell r="Q30">
            <v>390.91343439169532</v>
          </cell>
          <cell r="R30">
            <v>536.46117475904714</v>
          </cell>
          <cell r="S30">
            <v>257.79625779625781</v>
          </cell>
          <cell r="T30">
            <v>3</v>
          </cell>
          <cell r="U30">
            <v>3</v>
          </cell>
          <cell r="V30">
            <v>0</v>
          </cell>
          <cell r="W30">
            <v>13.03044781305651</v>
          </cell>
          <cell r="X30">
            <v>27.277686852154936</v>
          </cell>
          <cell r="Y30">
            <v>0</v>
          </cell>
          <cell r="Z30">
            <v>0</v>
          </cell>
          <cell r="AA30">
            <v>0</v>
          </cell>
          <cell r="AB30">
            <v>0</v>
          </cell>
          <cell r="AC30">
            <v>0</v>
          </cell>
          <cell r="AD30">
            <v>0</v>
          </cell>
          <cell r="AE30">
            <v>0</v>
          </cell>
          <cell r="AF30">
            <v>45</v>
          </cell>
          <cell r="AG30">
            <v>19</v>
          </cell>
          <cell r="AH30">
            <v>26</v>
          </cell>
          <cell r="AI30">
            <v>195.45671719584766</v>
          </cell>
          <cell r="AJ30">
            <v>172.75868339698127</v>
          </cell>
          <cell r="AK30">
            <v>216.21621621621622</v>
          </cell>
          <cell r="AL30">
            <v>31</v>
          </cell>
          <cell r="AM30">
            <v>19</v>
          </cell>
          <cell r="AN30">
            <v>12</v>
          </cell>
          <cell r="AO30">
            <v>134.64796073491726</v>
          </cell>
          <cell r="AP30">
            <v>172.75868339698127</v>
          </cell>
          <cell r="AQ30">
            <v>99.792099792099805</v>
          </cell>
          <cell r="AR30">
            <v>33</v>
          </cell>
          <cell r="AS30">
            <v>19</v>
          </cell>
          <cell r="AT30">
            <v>14</v>
          </cell>
          <cell r="AU30">
            <v>143.33492594362161</v>
          </cell>
          <cell r="AV30">
            <v>172.75868339698127</v>
          </cell>
          <cell r="AW30">
            <v>116.42411642411642</v>
          </cell>
          <cell r="AX30">
            <v>3</v>
          </cell>
          <cell r="AY30">
            <v>3</v>
          </cell>
          <cell r="AZ30">
            <v>0</v>
          </cell>
          <cell r="BA30">
            <v>13.03044781305651</v>
          </cell>
          <cell r="BB30">
            <v>27.277686852154936</v>
          </cell>
          <cell r="BC30">
            <v>0</v>
          </cell>
          <cell r="BD30">
            <v>9</v>
          </cell>
          <cell r="BE30">
            <v>5</v>
          </cell>
          <cell r="BF30">
            <v>4</v>
          </cell>
          <cell r="BG30">
            <v>39.091343439169528</v>
          </cell>
          <cell r="BH30">
            <v>45.462811420258227</v>
          </cell>
          <cell r="BI30">
            <v>33.264033264033266</v>
          </cell>
          <cell r="BJ30">
            <v>12</v>
          </cell>
          <cell r="BK30">
            <v>1</v>
          </cell>
          <cell r="BL30">
            <v>11</v>
          </cell>
          <cell r="BM30">
            <v>52.121791252226039</v>
          </cell>
          <cell r="BN30">
            <v>9.0925622840516453</v>
          </cell>
          <cell r="BO30">
            <v>91.476091476091469</v>
          </cell>
          <cell r="BP30">
            <v>9</v>
          </cell>
          <cell r="BQ30">
            <v>4</v>
          </cell>
          <cell r="BR30">
            <v>5</v>
          </cell>
          <cell r="BS30">
            <v>39.091343439169528</v>
          </cell>
          <cell r="BT30">
            <v>36.370249136206581</v>
          </cell>
          <cell r="BU30">
            <v>41.580041580041581</v>
          </cell>
          <cell r="BV30">
            <v>7</v>
          </cell>
          <cell r="BW30">
            <v>4</v>
          </cell>
          <cell r="BX30">
            <v>3</v>
          </cell>
          <cell r="BY30">
            <v>30.404378230465188</v>
          </cell>
          <cell r="BZ30">
            <v>36.370249136206581</v>
          </cell>
          <cell r="CA30">
            <v>24.948024948024951</v>
          </cell>
          <cell r="CB30">
            <v>0</v>
          </cell>
          <cell r="CC30">
            <v>0</v>
          </cell>
          <cell r="CD30">
            <v>0</v>
          </cell>
          <cell r="CE30">
            <v>0</v>
          </cell>
          <cell r="CF30">
            <v>0</v>
          </cell>
          <cell r="CG30">
            <v>0</v>
          </cell>
          <cell r="CH30">
            <v>23023</v>
          </cell>
          <cell r="CI30">
            <v>10998</v>
          </cell>
          <cell r="CJ30">
            <v>12025</v>
          </cell>
          <cell r="CK30">
            <v>298</v>
          </cell>
          <cell r="CL30">
            <v>166</v>
          </cell>
          <cell r="CM30">
            <v>132</v>
          </cell>
          <cell r="CN30">
            <v>1294.3578160969466</v>
          </cell>
          <cell r="CO30">
            <v>1509.3653391525731</v>
          </cell>
          <cell r="CP30">
            <v>1097.7130977130976</v>
          </cell>
          <cell r="CQ30">
            <v>0</v>
          </cell>
          <cell r="CR30">
            <v>0</v>
          </cell>
          <cell r="CS30">
            <v>0</v>
          </cell>
          <cell r="CT30">
            <v>0</v>
          </cell>
          <cell r="CU30">
            <v>0</v>
          </cell>
          <cell r="CV30">
            <v>0</v>
          </cell>
          <cell r="CW30">
            <v>90</v>
          </cell>
          <cell r="CX30">
            <v>59</v>
          </cell>
          <cell r="CY30">
            <v>31</v>
          </cell>
          <cell r="CZ30">
            <v>390.91343439169532</v>
          </cell>
          <cell r="DA30">
            <v>536.46117475904714</v>
          </cell>
          <cell r="DB30">
            <v>257.79625779625781</v>
          </cell>
          <cell r="DC30">
            <v>3</v>
          </cell>
          <cell r="DD30">
            <v>3</v>
          </cell>
          <cell r="DE30">
            <v>0</v>
          </cell>
          <cell r="DF30">
            <v>13.03044781305651</v>
          </cell>
          <cell r="DG30">
            <v>27.277686852154936</v>
          </cell>
          <cell r="DH30">
            <v>0</v>
          </cell>
          <cell r="DI30">
            <v>0</v>
          </cell>
          <cell r="DJ30">
            <v>0</v>
          </cell>
          <cell r="DK30">
            <v>0</v>
          </cell>
          <cell r="DL30">
            <v>0</v>
          </cell>
          <cell r="DM30">
            <v>0</v>
          </cell>
          <cell r="DN30">
            <v>0</v>
          </cell>
          <cell r="DO30">
            <v>45</v>
          </cell>
          <cell r="DP30">
            <v>19</v>
          </cell>
          <cell r="DQ30">
            <v>26</v>
          </cell>
          <cell r="DR30">
            <v>195.45671719584766</v>
          </cell>
          <cell r="DS30">
            <v>172.75868339698127</v>
          </cell>
          <cell r="DT30">
            <v>216.21621621621622</v>
          </cell>
          <cell r="DU30">
            <v>31</v>
          </cell>
          <cell r="DV30">
            <v>19</v>
          </cell>
          <cell r="DW30">
            <v>12</v>
          </cell>
          <cell r="DX30">
            <v>134.64796073491726</v>
          </cell>
          <cell r="DY30">
            <v>172.75868339698127</v>
          </cell>
          <cell r="DZ30">
            <v>99.792099792099805</v>
          </cell>
          <cell r="EA30">
            <v>33</v>
          </cell>
          <cell r="EB30">
            <v>19</v>
          </cell>
          <cell r="EC30">
            <v>14</v>
          </cell>
          <cell r="ED30">
            <v>143.33492594362161</v>
          </cell>
          <cell r="EE30">
            <v>172.75868339698127</v>
          </cell>
          <cell r="EF30">
            <v>116.42411642411642</v>
          </cell>
          <cell r="EG30">
            <v>3</v>
          </cell>
          <cell r="EH30">
            <v>3</v>
          </cell>
          <cell r="EI30">
            <v>0</v>
          </cell>
          <cell r="EJ30">
            <v>13.03044781305651</v>
          </cell>
          <cell r="EK30">
            <v>27.277686852154936</v>
          </cell>
          <cell r="EL30">
            <v>0</v>
          </cell>
          <cell r="EM30">
            <v>9</v>
          </cell>
          <cell r="EN30">
            <v>5</v>
          </cell>
          <cell r="EO30">
            <v>4</v>
          </cell>
          <cell r="EP30">
            <v>39.091343439169528</v>
          </cell>
          <cell r="EQ30">
            <v>45.462811420258227</v>
          </cell>
          <cell r="ER30">
            <v>33.264033264033266</v>
          </cell>
          <cell r="ES30">
            <v>12</v>
          </cell>
          <cell r="ET30">
            <v>1</v>
          </cell>
          <cell r="EU30">
            <v>11</v>
          </cell>
          <cell r="EV30">
            <v>52.121791252226039</v>
          </cell>
          <cell r="EW30">
            <v>9.0925622840516453</v>
          </cell>
          <cell r="EX30">
            <v>91.476091476091469</v>
          </cell>
          <cell r="EY30">
            <v>9</v>
          </cell>
          <cell r="EZ30">
            <v>4</v>
          </cell>
          <cell r="FA30">
            <v>5</v>
          </cell>
          <cell r="FB30">
            <v>39.091343439169528</v>
          </cell>
          <cell r="FC30">
            <v>36.370249136206581</v>
          </cell>
          <cell r="FD30">
            <v>41.580041580041581</v>
          </cell>
          <cell r="FE30">
            <v>7</v>
          </cell>
          <cell r="FF30">
            <v>4</v>
          </cell>
          <cell r="FG30">
            <v>3</v>
          </cell>
          <cell r="FH30">
            <v>30.404378230465188</v>
          </cell>
          <cell r="FI30">
            <v>36.370249136206581</v>
          </cell>
          <cell r="FJ30">
            <v>24.948024948024951</v>
          </cell>
          <cell r="FK30">
            <v>0</v>
          </cell>
          <cell r="FL30">
            <v>0</v>
          </cell>
          <cell r="FM30">
            <v>0</v>
          </cell>
          <cell r="FN30">
            <v>0</v>
          </cell>
          <cell r="FO30">
            <v>0</v>
          </cell>
          <cell r="FP30">
            <v>0</v>
          </cell>
        </row>
        <row r="31">
          <cell r="A31" t="str">
            <v>苫小牧市</v>
          </cell>
          <cell r="B31">
            <v>1652</v>
          </cell>
          <cell r="C31">
            <v>843</v>
          </cell>
          <cell r="D31">
            <v>809</v>
          </cell>
          <cell r="E31">
            <v>948.88540428147201</v>
          </cell>
          <cell r="F31">
            <v>992.29003590135949</v>
          </cell>
          <cell r="G31">
            <v>907.52041640491791</v>
          </cell>
          <cell r="H31">
            <v>1</v>
          </cell>
          <cell r="I31">
            <v>0</v>
          </cell>
          <cell r="J31">
            <v>1</v>
          </cell>
          <cell r="K31">
            <v>0.57438583794277964</v>
          </cell>
          <cell r="L31">
            <v>0</v>
          </cell>
          <cell r="M31">
            <v>1.121780489993718</v>
          </cell>
          <cell r="N31">
            <v>543</v>
          </cell>
          <cell r="O31">
            <v>308</v>
          </cell>
          <cell r="P31">
            <v>235</v>
          </cell>
          <cell r="Q31">
            <v>311.89151000292935</v>
          </cell>
          <cell r="R31">
            <v>362.54487669942915</v>
          </cell>
          <cell r="S31">
            <v>263.61841514852375</v>
          </cell>
          <cell r="T31">
            <v>21</v>
          </cell>
          <cell r="U31">
            <v>11</v>
          </cell>
          <cell r="V31">
            <v>10</v>
          </cell>
          <cell r="W31">
            <v>12.062102596798372</v>
          </cell>
          <cell r="X31">
            <v>12.948031310693896</v>
          </cell>
          <cell r="Y31">
            <v>11.21780489993718</v>
          </cell>
          <cell r="Z31">
            <v>5</v>
          </cell>
          <cell r="AA31">
            <v>2</v>
          </cell>
          <cell r="AB31">
            <v>3</v>
          </cell>
          <cell r="AC31">
            <v>2.8719291897138985</v>
          </cell>
          <cell r="AD31">
            <v>2.3541875110352541</v>
          </cell>
          <cell r="AE31">
            <v>3.3653414699811544</v>
          </cell>
          <cell r="AF31">
            <v>329</v>
          </cell>
          <cell r="AG31">
            <v>147</v>
          </cell>
          <cell r="AH31">
            <v>182</v>
          </cell>
          <cell r="AI31">
            <v>188.9729406831745</v>
          </cell>
          <cell r="AJ31">
            <v>173.03278206109118</v>
          </cell>
          <cell r="AK31">
            <v>204.16404917885669</v>
          </cell>
          <cell r="AL31">
            <v>128</v>
          </cell>
          <cell r="AM31">
            <v>67</v>
          </cell>
          <cell r="AN31">
            <v>61</v>
          </cell>
          <cell r="AO31">
            <v>73.521387256675794</v>
          </cell>
          <cell r="AP31">
            <v>78.865281619680999</v>
          </cell>
          <cell r="AQ31">
            <v>68.428609889616808</v>
          </cell>
          <cell r="AR31">
            <v>168</v>
          </cell>
          <cell r="AS31">
            <v>77</v>
          </cell>
          <cell r="AT31">
            <v>91</v>
          </cell>
          <cell r="AU31">
            <v>96.496820774386975</v>
          </cell>
          <cell r="AV31">
            <v>90.636219174857288</v>
          </cell>
          <cell r="AW31">
            <v>102.08202458942834</v>
          </cell>
          <cell r="AX31">
            <v>22</v>
          </cell>
          <cell r="AY31">
            <v>6</v>
          </cell>
          <cell r="AZ31">
            <v>16</v>
          </cell>
          <cell r="BA31">
            <v>12.636488434741153</v>
          </cell>
          <cell r="BB31">
            <v>7.0625625331057611</v>
          </cell>
          <cell r="BC31">
            <v>17.948487839899489</v>
          </cell>
          <cell r="BD31">
            <v>62</v>
          </cell>
          <cell r="BE31">
            <v>26</v>
          </cell>
          <cell r="BF31">
            <v>36</v>
          </cell>
          <cell r="BG31">
            <v>35.611921952452342</v>
          </cell>
          <cell r="BH31">
            <v>30.604437643458301</v>
          </cell>
          <cell r="BI31">
            <v>40.384097639773849</v>
          </cell>
          <cell r="BJ31">
            <v>35</v>
          </cell>
          <cell r="BK31">
            <v>5</v>
          </cell>
          <cell r="BL31">
            <v>30</v>
          </cell>
          <cell r="BM31">
            <v>20.103504327997289</v>
          </cell>
          <cell r="BN31">
            <v>5.8854687775881347</v>
          </cell>
          <cell r="BO31">
            <v>33.653414699811542</v>
          </cell>
          <cell r="BP31">
            <v>45</v>
          </cell>
          <cell r="BQ31">
            <v>33</v>
          </cell>
          <cell r="BR31">
            <v>12</v>
          </cell>
          <cell r="BS31">
            <v>25.847362707425088</v>
          </cell>
          <cell r="BT31">
            <v>38.844093932081691</v>
          </cell>
          <cell r="BU31">
            <v>13.461365879924617</v>
          </cell>
          <cell r="BV31">
            <v>25</v>
          </cell>
          <cell r="BW31">
            <v>22</v>
          </cell>
          <cell r="BX31">
            <v>3</v>
          </cell>
          <cell r="BY31">
            <v>14.359645948569492</v>
          </cell>
          <cell r="BZ31">
            <v>25.896062621387792</v>
          </cell>
          <cell r="CA31">
            <v>3.3653414699811544</v>
          </cell>
          <cell r="CB31">
            <v>10</v>
          </cell>
          <cell r="CC31">
            <v>9</v>
          </cell>
          <cell r="CD31">
            <v>1</v>
          </cell>
          <cell r="CE31">
            <v>5.7438583794277971</v>
          </cell>
          <cell r="CF31">
            <v>10.593843799658643</v>
          </cell>
          <cell r="CG31">
            <v>1.121780489993718</v>
          </cell>
          <cell r="CH31">
            <v>174099</v>
          </cell>
          <cell r="CI31">
            <v>84955</v>
          </cell>
          <cell r="CJ31">
            <v>89144</v>
          </cell>
          <cell r="CK31">
            <v>1652</v>
          </cell>
          <cell r="CL31">
            <v>843</v>
          </cell>
          <cell r="CM31">
            <v>809</v>
          </cell>
          <cell r="CN31">
            <v>948.88540428147201</v>
          </cell>
          <cell r="CO31">
            <v>992.29003590135949</v>
          </cell>
          <cell r="CP31">
            <v>907.52041640491791</v>
          </cell>
          <cell r="CQ31">
            <v>1</v>
          </cell>
          <cell r="CR31">
            <v>0</v>
          </cell>
          <cell r="CS31">
            <v>1</v>
          </cell>
          <cell r="CT31">
            <v>0.57438583794277964</v>
          </cell>
          <cell r="CU31">
            <v>0</v>
          </cell>
          <cell r="CV31">
            <v>1.121780489993718</v>
          </cell>
          <cell r="CW31">
            <v>543</v>
          </cell>
          <cell r="CX31">
            <v>308</v>
          </cell>
          <cell r="CY31">
            <v>235</v>
          </cell>
          <cell r="CZ31">
            <v>311.89151000292935</v>
          </cell>
          <cell r="DA31">
            <v>362.54487669942915</v>
          </cell>
          <cell r="DB31">
            <v>263.61841514852375</v>
          </cell>
          <cell r="DC31">
            <v>21</v>
          </cell>
          <cell r="DD31">
            <v>11</v>
          </cell>
          <cell r="DE31">
            <v>10</v>
          </cell>
          <cell r="DF31">
            <v>12.062102596798372</v>
          </cell>
          <cell r="DG31">
            <v>12.948031310693896</v>
          </cell>
          <cell r="DH31">
            <v>11.21780489993718</v>
          </cell>
          <cell r="DI31">
            <v>5</v>
          </cell>
          <cell r="DJ31">
            <v>2</v>
          </cell>
          <cell r="DK31">
            <v>3</v>
          </cell>
          <cell r="DL31">
            <v>2.8719291897138985</v>
          </cell>
          <cell r="DM31">
            <v>2.3541875110352541</v>
          </cell>
          <cell r="DN31">
            <v>3.3653414699811544</v>
          </cell>
          <cell r="DO31">
            <v>329</v>
          </cell>
          <cell r="DP31">
            <v>147</v>
          </cell>
          <cell r="DQ31">
            <v>182</v>
          </cell>
          <cell r="DR31">
            <v>188.9729406831745</v>
          </cell>
          <cell r="DS31">
            <v>173.03278206109118</v>
          </cell>
          <cell r="DT31">
            <v>204.16404917885669</v>
          </cell>
          <cell r="DU31">
            <v>128</v>
          </cell>
          <cell r="DV31">
            <v>67</v>
          </cell>
          <cell r="DW31">
            <v>61</v>
          </cell>
          <cell r="DX31">
            <v>73.521387256675794</v>
          </cell>
          <cell r="DY31">
            <v>78.865281619680999</v>
          </cell>
          <cell r="DZ31">
            <v>68.428609889616808</v>
          </cell>
          <cell r="EA31">
            <v>168</v>
          </cell>
          <cell r="EB31">
            <v>77</v>
          </cell>
          <cell r="EC31">
            <v>91</v>
          </cell>
          <cell r="ED31">
            <v>96.496820774386975</v>
          </cell>
          <cell r="EE31">
            <v>90.636219174857288</v>
          </cell>
          <cell r="EF31">
            <v>102.08202458942834</v>
          </cell>
          <cell r="EG31">
            <v>22</v>
          </cell>
          <cell r="EH31">
            <v>6</v>
          </cell>
          <cell r="EI31">
            <v>16</v>
          </cell>
          <cell r="EJ31">
            <v>12.636488434741153</v>
          </cell>
          <cell r="EK31">
            <v>7.0625625331057611</v>
          </cell>
          <cell r="EL31">
            <v>17.948487839899489</v>
          </cell>
          <cell r="EM31">
            <v>62</v>
          </cell>
          <cell r="EN31">
            <v>26</v>
          </cell>
          <cell r="EO31">
            <v>36</v>
          </cell>
          <cell r="EP31">
            <v>35.611921952452342</v>
          </cell>
          <cell r="EQ31">
            <v>30.604437643458301</v>
          </cell>
          <cell r="ER31">
            <v>40.384097639773849</v>
          </cell>
          <cell r="ES31">
            <v>35</v>
          </cell>
          <cell r="ET31">
            <v>5</v>
          </cell>
          <cell r="EU31">
            <v>30</v>
          </cell>
          <cell r="EV31">
            <v>20.103504327997289</v>
          </cell>
          <cell r="EW31">
            <v>5.8854687775881347</v>
          </cell>
          <cell r="EX31">
            <v>33.653414699811542</v>
          </cell>
          <cell r="EY31">
            <v>45</v>
          </cell>
          <cell r="EZ31">
            <v>33</v>
          </cell>
          <cell r="FA31">
            <v>12</v>
          </cell>
          <cell r="FB31">
            <v>25.847362707425088</v>
          </cell>
          <cell r="FC31">
            <v>38.844093932081691</v>
          </cell>
          <cell r="FD31">
            <v>13.461365879924617</v>
          </cell>
          <cell r="FE31">
            <v>25</v>
          </cell>
          <cell r="FF31">
            <v>22</v>
          </cell>
          <cell r="FG31">
            <v>3</v>
          </cell>
          <cell r="FH31">
            <v>14.359645948569492</v>
          </cell>
          <cell r="FI31">
            <v>25.896062621387792</v>
          </cell>
          <cell r="FJ31">
            <v>3.3653414699811544</v>
          </cell>
          <cell r="FK31">
            <v>10</v>
          </cell>
          <cell r="FL31">
            <v>9</v>
          </cell>
          <cell r="FM31">
            <v>1</v>
          </cell>
          <cell r="FN31">
            <v>5.7438583794277971</v>
          </cell>
          <cell r="FO31">
            <v>10.593843799658643</v>
          </cell>
          <cell r="FP31">
            <v>1.121780489993718</v>
          </cell>
        </row>
        <row r="32">
          <cell r="A32" t="str">
            <v>稚内市</v>
          </cell>
          <cell r="B32">
            <v>456</v>
          </cell>
          <cell r="C32">
            <v>229</v>
          </cell>
          <cell r="D32">
            <v>227</v>
          </cell>
          <cell r="E32">
            <v>1234.2671538773852</v>
          </cell>
          <cell r="F32">
            <v>1269.2606141226029</v>
          </cell>
          <cell r="G32">
            <v>1200.8675871554781</v>
          </cell>
          <cell r="H32">
            <v>0</v>
          </cell>
          <cell r="I32">
            <v>0</v>
          </cell>
          <cell r="J32">
            <v>0</v>
          </cell>
          <cell r="K32">
            <v>0</v>
          </cell>
          <cell r="L32">
            <v>0</v>
          </cell>
          <cell r="M32">
            <v>0</v>
          </cell>
          <cell r="N32">
            <v>146</v>
          </cell>
          <cell r="O32">
            <v>80</v>
          </cell>
          <cell r="P32">
            <v>66</v>
          </cell>
          <cell r="Q32">
            <v>395.18202733793476</v>
          </cell>
          <cell r="R32">
            <v>443.40982152754685</v>
          </cell>
          <cell r="S32">
            <v>349.15092842405966</v>
          </cell>
          <cell r="T32">
            <v>5</v>
          </cell>
          <cell r="U32">
            <v>5</v>
          </cell>
          <cell r="V32">
            <v>0</v>
          </cell>
          <cell r="W32">
            <v>13.533631073216943</v>
          </cell>
          <cell r="X32">
            <v>27.713113845471678</v>
          </cell>
          <cell r="Y32">
            <v>0</v>
          </cell>
          <cell r="Z32">
            <v>1</v>
          </cell>
          <cell r="AA32">
            <v>0</v>
          </cell>
          <cell r="AB32">
            <v>1</v>
          </cell>
          <cell r="AC32">
            <v>2.7067262146433886</v>
          </cell>
          <cell r="AD32">
            <v>0</v>
          </cell>
          <cell r="AE32">
            <v>5.2901655821827225</v>
          </cell>
          <cell r="AF32">
            <v>69</v>
          </cell>
          <cell r="AG32">
            <v>25</v>
          </cell>
          <cell r="AH32">
            <v>44</v>
          </cell>
          <cell r="AI32">
            <v>186.76410881039385</v>
          </cell>
          <cell r="AJ32">
            <v>138.5655692273584</v>
          </cell>
          <cell r="AK32">
            <v>232.7672856160398</v>
          </cell>
          <cell r="AL32">
            <v>49</v>
          </cell>
          <cell r="AM32">
            <v>26</v>
          </cell>
          <cell r="AN32">
            <v>23</v>
          </cell>
          <cell r="AO32">
            <v>132.62958451752607</v>
          </cell>
          <cell r="AP32">
            <v>144.10819199645272</v>
          </cell>
          <cell r="AQ32">
            <v>121.67380839020261</v>
          </cell>
          <cell r="AR32">
            <v>48</v>
          </cell>
          <cell r="AS32">
            <v>25</v>
          </cell>
          <cell r="AT32">
            <v>23</v>
          </cell>
          <cell r="AU32">
            <v>129.92285830288264</v>
          </cell>
          <cell r="AV32">
            <v>138.5655692273584</v>
          </cell>
          <cell r="AW32">
            <v>121.67380839020261</v>
          </cell>
          <cell r="AX32">
            <v>1</v>
          </cell>
          <cell r="AY32">
            <v>0</v>
          </cell>
          <cell r="AZ32">
            <v>1</v>
          </cell>
          <cell r="BA32">
            <v>2.7067262146433886</v>
          </cell>
          <cell r="BB32">
            <v>0</v>
          </cell>
          <cell r="BC32">
            <v>5.2901655821827225</v>
          </cell>
          <cell r="BD32">
            <v>11</v>
          </cell>
          <cell r="BE32">
            <v>7</v>
          </cell>
          <cell r="BF32">
            <v>4</v>
          </cell>
          <cell r="BG32">
            <v>29.773988361077276</v>
          </cell>
          <cell r="BH32">
            <v>38.798359383660348</v>
          </cell>
          <cell r="BI32">
            <v>21.16066232873089</v>
          </cell>
          <cell r="BJ32">
            <v>25</v>
          </cell>
          <cell r="BK32">
            <v>8</v>
          </cell>
          <cell r="BL32">
            <v>17</v>
          </cell>
          <cell r="BM32">
            <v>67.668155366084719</v>
          </cell>
          <cell r="BN32">
            <v>44.340982152754684</v>
          </cell>
          <cell r="BO32">
            <v>89.932814897106283</v>
          </cell>
          <cell r="BP32">
            <v>13</v>
          </cell>
          <cell r="BQ32">
            <v>6</v>
          </cell>
          <cell r="BR32">
            <v>7</v>
          </cell>
          <cell r="BS32">
            <v>35.187440790364057</v>
          </cell>
          <cell r="BT32">
            <v>33.255736614566011</v>
          </cell>
          <cell r="BU32">
            <v>37.031159075279056</v>
          </cell>
          <cell r="BV32">
            <v>10</v>
          </cell>
          <cell r="BW32">
            <v>9</v>
          </cell>
          <cell r="BX32">
            <v>1</v>
          </cell>
          <cell r="BY32">
            <v>27.067262146433887</v>
          </cell>
          <cell r="BZ32">
            <v>49.88360492184902</v>
          </cell>
          <cell r="CA32">
            <v>5.2901655821827225</v>
          </cell>
          <cell r="CB32">
            <v>3</v>
          </cell>
          <cell r="CC32">
            <v>3</v>
          </cell>
          <cell r="CD32">
            <v>0</v>
          </cell>
          <cell r="CE32">
            <v>8.1201786439301653</v>
          </cell>
          <cell r="CF32">
            <v>16.627868307283006</v>
          </cell>
          <cell r="CG32">
            <v>0</v>
          </cell>
          <cell r="CH32">
            <v>36945</v>
          </cell>
          <cell r="CI32">
            <v>18042</v>
          </cell>
          <cell r="CJ32">
            <v>18903</v>
          </cell>
          <cell r="CK32">
            <v>456</v>
          </cell>
          <cell r="CL32">
            <v>229</v>
          </cell>
          <cell r="CM32">
            <v>227</v>
          </cell>
          <cell r="CN32">
            <v>1234.2671538773852</v>
          </cell>
          <cell r="CO32">
            <v>1269.2606141226029</v>
          </cell>
          <cell r="CP32">
            <v>1200.8675871554781</v>
          </cell>
          <cell r="CQ32">
            <v>0</v>
          </cell>
          <cell r="CR32">
            <v>0</v>
          </cell>
          <cell r="CS32">
            <v>0</v>
          </cell>
          <cell r="CT32">
            <v>0</v>
          </cell>
          <cell r="CU32">
            <v>0</v>
          </cell>
          <cell r="CV32">
            <v>0</v>
          </cell>
          <cell r="CW32">
            <v>146</v>
          </cell>
          <cell r="CX32">
            <v>80</v>
          </cell>
          <cell r="CY32">
            <v>66</v>
          </cell>
          <cell r="CZ32">
            <v>395.18202733793476</v>
          </cell>
          <cell r="DA32">
            <v>443.40982152754685</v>
          </cell>
          <cell r="DB32">
            <v>349.15092842405966</v>
          </cell>
          <cell r="DC32">
            <v>5</v>
          </cell>
          <cell r="DD32">
            <v>5</v>
          </cell>
          <cell r="DE32">
            <v>0</v>
          </cell>
          <cell r="DF32">
            <v>13.533631073216943</v>
          </cell>
          <cell r="DG32">
            <v>27.713113845471678</v>
          </cell>
          <cell r="DH32">
            <v>0</v>
          </cell>
          <cell r="DI32">
            <v>1</v>
          </cell>
          <cell r="DJ32">
            <v>0</v>
          </cell>
          <cell r="DK32">
            <v>1</v>
          </cell>
          <cell r="DL32">
            <v>2.7067262146433886</v>
          </cell>
          <cell r="DM32">
            <v>0</v>
          </cell>
          <cell r="DN32">
            <v>5.2901655821827225</v>
          </cell>
          <cell r="DO32">
            <v>69</v>
          </cell>
          <cell r="DP32">
            <v>25</v>
          </cell>
          <cell r="DQ32">
            <v>44</v>
          </cell>
          <cell r="DR32">
            <v>186.76410881039385</v>
          </cell>
          <cell r="DS32">
            <v>138.5655692273584</v>
          </cell>
          <cell r="DT32">
            <v>232.7672856160398</v>
          </cell>
          <cell r="DU32">
            <v>49</v>
          </cell>
          <cell r="DV32">
            <v>26</v>
          </cell>
          <cell r="DW32">
            <v>23</v>
          </cell>
          <cell r="DX32">
            <v>132.62958451752607</v>
          </cell>
          <cell r="DY32">
            <v>144.10819199645272</v>
          </cell>
          <cell r="DZ32">
            <v>121.67380839020261</v>
          </cell>
          <cell r="EA32">
            <v>48</v>
          </cell>
          <cell r="EB32">
            <v>25</v>
          </cell>
          <cell r="EC32">
            <v>23</v>
          </cell>
          <cell r="ED32">
            <v>129.92285830288264</v>
          </cell>
          <cell r="EE32">
            <v>138.5655692273584</v>
          </cell>
          <cell r="EF32">
            <v>121.67380839020261</v>
          </cell>
          <cell r="EG32">
            <v>1</v>
          </cell>
          <cell r="EH32">
            <v>0</v>
          </cell>
          <cell r="EI32">
            <v>1</v>
          </cell>
          <cell r="EJ32">
            <v>2.7067262146433886</v>
          </cell>
          <cell r="EK32">
            <v>0</v>
          </cell>
          <cell r="EL32">
            <v>5.2901655821827225</v>
          </cell>
          <cell r="EM32">
            <v>11</v>
          </cell>
          <cell r="EN32">
            <v>7</v>
          </cell>
          <cell r="EO32">
            <v>4</v>
          </cell>
          <cell r="EP32">
            <v>29.773988361077276</v>
          </cell>
          <cell r="EQ32">
            <v>38.798359383660348</v>
          </cell>
          <cell r="ER32">
            <v>21.16066232873089</v>
          </cell>
          <cell r="ES32">
            <v>25</v>
          </cell>
          <cell r="ET32">
            <v>8</v>
          </cell>
          <cell r="EU32">
            <v>17</v>
          </cell>
          <cell r="EV32">
            <v>67.668155366084719</v>
          </cell>
          <cell r="EW32">
            <v>44.340982152754684</v>
          </cell>
          <cell r="EX32">
            <v>89.932814897106283</v>
          </cell>
          <cell r="EY32">
            <v>13</v>
          </cell>
          <cell r="EZ32">
            <v>6</v>
          </cell>
          <cell r="FA32">
            <v>7</v>
          </cell>
          <cell r="FB32">
            <v>35.187440790364057</v>
          </cell>
          <cell r="FC32">
            <v>33.255736614566011</v>
          </cell>
          <cell r="FD32">
            <v>37.031159075279056</v>
          </cell>
          <cell r="FE32">
            <v>10</v>
          </cell>
          <cell r="FF32">
            <v>9</v>
          </cell>
          <cell r="FG32">
            <v>1</v>
          </cell>
          <cell r="FH32">
            <v>27.067262146433887</v>
          </cell>
          <cell r="FI32">
            <v>49.88360492184902</v>
          </cell>
          <cell r="FJ32">
            <v>5.2901655821827225</v>
          </cell>
          <cell r="FK32">
            <v>3</v>
          </cell>
          <cell r="FL32">
            <v>3</v>
          </cell>
          <cell r="FM32">
            <v>0</v>
          </cell>
          <cell r="FN32">
            <v>8.1201786439301653</v>
          </cell>
          <cell r="FO32">
            <v>16.627868307283006</v>
          </cell>
          <cell r="FP32">
            <v>0</v>
          </cell>
        </row>
        <row r="33">
          <cell r="A33" t="str">
            <v>美唄市</v>
          </cell>
          <cell r="B33">
            <v>370</v>
          </cell>
          <cell r="C33">
            <v>176</v>
          </cell>
          <cell r="D33">
            <v>194</v>
          </cell>
          <cell r="E33">
            <v>1536.2258667220262</v>
          </cell>
          <cell r="F33">
            <v>1546.0295151089247</v>
          </cell>
          <cell r="G33">
            <v>1527.4387843476891</v>
          </cell>
          <cell r="H33">
            <v>0</v>
          </cell>
          <cell r="I33">
            <v>0</v>
          </cell>
          <cell r="J33">
            <v>0</v>
          </cell>
          <cell r="K33">
            <v>0</v>
          </cell>
          <cell r="L33">
            <v>0</v>
          </cell>
          <cell r="M33">
            <v>0</v>
          </cell>
          <cell r="N33">
            <v>112</v>
          </cell>
          <cell r="O33">
            <v>59</v>
          </cell>
          <cell r="P33">
            <v>53</v>
          </cell>
          <cell r="Q33">
            <v>465.01972181855928</v>
          </cell>
          <cell r="R33">
            <v>518.27125790583273</v>
          </cell>
          <cell r="S33">
            <v>417.28997716715219</v>
          </cell>
          <cell r="T33">
            <v>4</v>
          </cell>
          <cell r="U33">
            <v>1</v>
          </cell>
          <cell r="V33">
            <v>3</v>
          </cell>
          <cell r="W33">
            <v>16.607847207805687</v>
          </cell>
          <cell r="X33">
            <v>8.7842586085734364</v>
          </cell>
          <cell r="Y33">
            <v>23.620187386819936</v>
          </cell>
          <cell r="Z33">
            <v>1</v>
          </cell>
          <cell r="AA33">
            <v>0</v>
          </cell>
          <cell r="AB33">
            <v>1</v>
          </cell>
          <cell r="AC33">
            <v>4.1519618019514217</v>
          </cell>
          <cell r="AD33">
            <v>0</v>
          </cell>
          <cell r="AE33">
            <v>7.8733957956066449</v>
          </cell>
          <cell r="AF33">
            <v>50</v>
          </cell>
          <cell r="AG33">
            <v>21</v>
          </cell>
          <cell r="AH33">
            <v>29</v>
          </cell>
          <cell r="AI33">
            <v>207.59809009757109</v>
          </cell>
          <cell r="AJ33">
            <v>184.46943078004216</v>
          </cell>
          <cell r="AK33">
            <v>228.3284780725927</v>
          </cell>
          <cell r="AL33">
            <v>43</v>
          </cell>
          <cell r="AM33">
            <v>15</v>
          </cell>
          <cell r="AN33">
            <v>28</v>
          </cell>
          <cell r="AO33">
            <v>178.53435748391115</v>
          </cell>
          <cell r="AP33">
            <v>131.76387912860156</v>
          </cell>
          <cell r="AQ33">
            <v>220.45508227698605</v>
          </cell>
          <cell r="AR33">
            <v>35</v>
          </cell>
          <cell r="AS33">
            <v>19</v>
          </cell>
          <cell r="AT33">
            <v>16</v>
          </cell>
          <cell r="AU33">
            <v>145.31866306829977</v>
          </cell>
          <cell r="AV33">
            <v>166.90091356289528</v>
          </cell>
          <cell r="AW33">
            <v>125.97433272970632</v>
          </cell>
          <cell r="AX33">
            <v>3</v>
          </cell>
          <cell r="AY33">
            <v>2</v>
          </cell>
          <cell r="AZ33">
            <v>1</v>
          </cell>
          <cell r="BA33">
            <v>12.455885405854268</v>
          </cell>
          <cell r="BB33">
            <v>17.568517217146873</v>
          </cell>
          <cell r="BC33">
            <v>7.8733957956066449</v>
          </cell>
          <cell r="BD33">
            <v>7</v>
          </cell>
          <cell r="BE33">
            <v>3</v>
          </cell>
          <cell r="BF33">
            <v>4</v>
          </cell>
          <cell r="BG33">
            <v>29.063732613659955</v>
          </cell>
          <cell r="BH33">
            <v>26.352775825720308</v>
          </cell>
          <cell r="BI33">
            <v>31.49358318242658</v>
          </cell>
          <cell r="BJ33">
            <v>17</v>
          </cell>
          <cell r="BK33">
            <v>5</v>
          </cell>
          <cell r="BL33">
            <v>12</v>
          </cell>
          <cell r="BM33">
            <v>70.583350633174177</v>
          </cell>
          <cell r="BN33">
            <v>43.921293042867177</v>
          </cell>
          <cell r="BO33">
            <v>94.480749547279743</v>
          </cell>
          <cell r="BP33">
            <v>10</v>
          </cell>
          <cell r="BQ33">
            <v>6</v>
          </cell>
          <cell r="BR33">
            <v>4</v>
          </cell>
          <cell r="BS33">
            <v>41.519618019514226</v>
          </cell>
          <cell r="BT33">
            <v>52.705551651440615</v>
          </cell>
          <cell r="BU33">
            <v>31.49358318242658</v>
          </cell>
          <cell r="BV33">
            <v>4</v>
          </cell>
          <cell r="BW33">
            <v>3</v>
          </cell>
          <cell r="BX33">
            <v>1</v>
          </cell>
          <cell r="BY33">
            <v>16.607847207805687</v>
          </cell>
          <cell r="BZ33">
            <v>26.352775825720308</v>
          </cell>
          <cell r="CA33">
            <v>7.8733957956066449</v>
          </cell>
          <cell r="CB33">
            <v>1</v>
          </cell>
          <cell r="CC33">
            <v>0</v>
          </cell>
          <cell r="CD33">
            <v>1</v>
          </cell>
          <cell r="CE33">
            <v>4.1519618019514217</v>
          </cell>
          <cell r="CF33">
            <v>0</v>
          </cell>
          <cell r="CG33">
            <v>7.8733957956066449</v>
          </cell>
          <cell r="CH33">
            <v>24085</v>
          </cell>
          <cell r="CI33">
            <v>11384</v>
          </cell>
          <cell r="CJ33">
            <v>12701</v>
          </cell>
          <cell r="CK33">
            <v>370</v>
          </cell>
          <cell r="CL33">
            <v>176</v>
          </cell>
          <cell r="CM33">
            <v>194</v>
          </cell>
          <cell r="CN33">
            <v>1536.2258667220262</v>
          </cell>
          <cell r="CO33">
            <v>1546.0295151089247</v>
          </cell>
          <cell r="CP33">
            <v>1527.4387843476891</v>
          </cell>
          <cell r="CQ33">
            <v>0</v>
          </cell>
          <cell r="CR33">
            <v>0</v>
          </cell>
          <cell r="CS33">
            <v>0</v>
          </cell>
          <cell r="CT33">
            <v>0</v>
          </cell>
          <cell r="CU33">
            <v>0</v>
          </cell>
          <cell r="CV33">
            <v>0</v>
          </cell>
          <cell r="CW33">
            <v>112</v>
          </cell>
          <cell r="CX33">
            <v>59</v>
          </cell>
          <cell r="CY33">
            <v>53</v>
          </cell>
          <cell r="CZ33">
            <v>465.01972181855928</v>
          </cell>
          <cell r="DA33">
            <v>518.27125790583273</v>
          </cell>
          <cell r="DB33">
            <v>417.28997716715219</v>
          </cell>
          <cell r="DC33">
            <v>4</v>
          </cell>
          <cell r="DD33">
            <v>1</v>
          </cell>
          <cell r="DE33">
            <v>3</v>
          </cell>
          <cell r="DF33">
            <v>16.607847207805687</v>
          </cell>
          <cell r="DG33">
            <v>8.7842586085734364</v>
          </cell>
          <cell r="DH33">
            <v>23.620187386819936</v>
          </cell>
          <cell r="DI33">
            <v>1</v>
          </cell>
          <cell r="DJ33">
            <v>0</v>
          </cell>
          <cell r="DK33">
            <v>1</v>
          </cell>
          <cell r="DL33">
            <v>4.1519618019514217</v>
          </cell>
          <cell r="DM33">
            <v>0</v>
          </cell>
          <cell r="DN33">
            <v>7.8733957956066449</v>
          </cell>
          <cell r="DO33">
            <v>50</v>
          </cell>
          <cell r="DP33">
            <v>21</v>
          </cell>
          <cell r="DQ33">
            <v>29</v>
          </cell>
          <cell r="DR33">
            <v>207.59809009757109</v>
          </cell>
          <cell r="DS33">
            <v>184.46943078004216</v>
          </cell>
          <cell r="DT33">
            <v>228.3284780725927</v>
          </cell>
          <cell r="DU33">
            <v>43</v>
          </cell>
          <cell r="DV33">
            <v>15</v>
          </cell>
          <cell r="DW33">
            <v>28</v>
          </cell>
          <cell r="DX33">
            <v>178.53435748391115</v>
          </cell>
          <cell r="DY33">
            <v>131.76387912860156</v>
          </cell>
          <cell r="DZ33">
            <v>220.45508227698605</v>
          </cell>
          <cell r="EA33">
            <v>35</v>
          </cell>
          <cell r="EB33">
            <v>19</v>
          </cell>
          <cell r="EC33">
            <v>16</v>
          </cell>
          <cell r="ED33">
            <v>145.31866306829977</v>
          </cell>
          <cell r="EE33">
            <v>166.90091356289528</v>
          </cell>
          <cell r="EF33">
            <v>125.97433272970632</v>
          </cell>
          <cell r="EG33">
            <v>3</v>
          </cell>
          <cell r="EH33">
            <v>2</v>
          </cell>
          <cell r="EI33">
            <v>1</v>
          </cell>
          <cell r="EJ33">
            <v>12.455885405854268</v>
          </cell>
          <cell r="EK33">
            <v>17.568517217146873</v>
          </cell>
          <cell r="EL33">
            <v>7.8733957956066449</v>
          </cell>
          <cell r="EM33">
            <v>7</v>
          </cell>
          <cell r="EN33">
            <v>3</v>
          </cell>
          <cell r="EO33">
            <v>4</v>
          </cell>
          <cell r="EP33">
            <v>29.063732613659955</v>
          </cell>
          <cell r="EQ33">
            <v>26.352775825720308</v>
          </cell>
          <cell r="ER33">
            <v>31.49358318242658</v>
          </cell>
          <cell r="ES33">
            <v>17</v>
          </cell>
          <cell r="ET33">
            <v>5</v>
          </cell>
          <cell r="EU33">
            <v>12</v>
          </cell>
          <cell r="EV33">
            <v>70.583350633174177</v>
          </cell>
          <cell r="EW33">
            <v>43.921293042867177</v>
          </cell>
          <cell r="EX33">
            <v>94.480749547279743</v>
          </cell>
          <cell r="EY33">
            <v>10</v>
          </cell>
          <cell r="EZ33">
            <v>6</v>
          </cell>
          <cell r="FA33">
            <v>4</v>
          </cell>
          <cell r="FB33">
            <v>41.519618019514226</v>
          </cell>
          <cell r="FC33">
            <v>52.705551651440615</v>
          </cell>
          <cell r="FD33">
            <v>31.49358318242658</v>
          </cell>
          <cell r="FE33">
            <v>4</v>
          </cell>
          <cell r="FF33">
            <v>3</v>
          </cell>
          <cell r="FG33">
            <v>1</v>
          </cell>
          <cell r="FH33">
            <v>16.607847207805687</v>
          </cell>
          <cell r="FI33">
            <v>26.352775825720308</v>
          </cell>
          <cell r="FJ33">
            <v>7.8733957956066449</v>
          </cell>
          <cell r="FK33">
            <v>1</v>
          </cell>
          <cell r="FL33">
            <v>0</v>
          </cell>
          <cell r="FM33">
            <v>1</v>
          </cell>
          <cell r="FN33">
            <v>4.1519618019514217</v>
          </cell>
          <cell r="FO33">
            <v>0</v>
          </cell>
          <cell r="FP33">
            <v>7.8733957956066449</v>
          </cell>
        </row>
        <row r="34">
          <cell r="A34" t="str">
            <v>芦別市</v>
          </cell>
          <cell r="B34">
            <v>302</v>
          </cell>
          <cell r="C34">
            <v>167</v>
          </cell>
          <cell r="D34">
            <v>135</v>
          </cell>
          <cell r="E34">
            <v>1950.5263837757539</v>
          </cell>
          <cell r="F34">
            <v>2360.7577042691546</v>
          </cell>
          <cell r="G34">
            <v>1605.4227613271494</v>
          </cell>
          <cell r="H34">
            <v>0</v>
          </cell>
          <cell r="I34">
            <v>0</v>
          </cell>
          <cell r="J34">
            <v>0</v>
          </cell>
          <cell r="K34">
            <v>0</v>
          </cell>
          <cell r="L34">
            <v>0</v>
          </cell>
          <cell r="M34">
            <v>0</v>
          </cell>
          <cell r="N34">
            <v>86</v>
          </cell>
          <cell r="O34">
            <v>49</v>
          </cell>
          <cell r="P34">
            <v>37</v>
          </cell>
          <cell r="Q34">
            <v>555.44791061163858</v>
          </cell>
          <cell r="R34">
            <v>692.67741023466215</v>
          </cell>
          <cell r="S34">
            <v>440.00475680818175</v>
          </cell>
          <cell r="T34">
            <v>7</v>
          </cell>
          <cell r="U34">
            <v>5</v>
          </cell>
          <cell r="V34">
            <v>2</v>
          </cell>
          <cell r="W34">
            <v>45.210876445133373</v>
          </cell>
          <cell r="X34">
            <v>70.681368391292054</v>
          </cell>
          <cell r="Y34">
            <v>23.784040908550363</v>
          </cell>
          <cell r="Z34">
            <v>1</v>
          </cell>
          <cell r="AA34">
            <v>1</v>
          </cell>
          <cell r="AB34">
            <v>0</v>
          </cell>
          <cell r="AC34">
            <v>6.458696635019054</v>
          </cell>
          <cell r="AD34">
            <v>14.13627367825841</v>
          </cell>
          <cell r="AE34">
            <v>0</v>
          </cell>
          <cell r="AF34">
            <v>75</v>
          </cell>
          <cell r="AG34">
            <v>38</v>
          </cell>
          <cell r="AH34">
            <v>37</v>
          </cell>
          <cell r="AI34">
            <v>484.40224762642902</v>
          </cell>
          <cell r="AJ34">
            <v>537.17839977381971</v>
          </cell>
          <cell r="AK34">
            <v>440.00475680818175</v>
          </cell>
          <cell r="AL34">
            <v>20</v>
          </cell>
          <cell r="AM34">
            <v>14</v>
          </cell>
          <cell r="AN34">
            <v>6</v>
          </cell>
          <cell r="AO34">
            <v>129.17393270038107</v>
          </cell>
          <cell r="AP34">
            <v>197.90783149561776</v>
          </cell>
          <cell r="AQ34">
            <v>71.352122725651085</v>
          </cell>
          <cell r="AR34">
            <v>32</v>
          </cell>
          <cell r="AS34">
            <v>17</v>
          </cell>
          <cell r="AT34">
            <v>15</v>
          </cell>
          <cell r="AU34">
            <v>206.67829232060973</v>
          </cell>
          <cell r="AV34">
            <v>240.31665253039296</v>
          </cell>
          <cell r="AW34">
            <v>178.38030681412772</v>
          </cell>
          <cell r="AX34">
            <v>9</v>
          </cell>
          <cell r="AY34">
            <v>4</v>
          </cell>
          <cell r="AZ34">
            <v>5</v>
          </cell>
          <cell r="BA34">
            <v>58.128269715171477</v>
          </cell>
          <cell r="BB34">
            <v>56.545094713033642</v>
          </cell>
          <cell r="BC34">
            <v>59.460102271375909</v>
          </cell>
          <cell r="BD34">
            <v>8</v>
          </cell>
          <cell r="BE34">
            <v>2</v>
          </cell>
          <cell r="BF34">
            <v>6</v>
          </cell>
          <cell r="BG34">
            <v>51.669573080152432</v>
          </cell>
          <cell r="BH34">
            <v>28.272547356516821</v>
          </cell>
          <cell r="BI34">
            <v>71.352122725651085</v>
          </cell>
          <cell r="BJ34">
            <v>6</v>
          </cell>
          <cell r="BK34">
            <v>3</v>
          </cell>
          <cell r="BL34">
            <v>3</v>
          </cell>
          <cell r="BM34">
            <v>38.752179810114313</v>
          </cell>
          <cell r="BN34">
            <v>42.408821034775229</v>
          </cell>
          <cell r="BO34">
            <v>35.676061362825543</v>
          </cell>
          <cell r="BP34">
            <v>6</v>
          </cell>
          <cell r="BQ34">
            <v>4</v>
          </cell>
          <cell r="BR34">
            <v>2</v>
          </cell>
          <cell r="BS34">
            <v>38.752179810114313</v>
          </cell>
          <cell r="BT34">
            <v>56.545094713033642</v>
          </cell>
          <cell r="BU34">
            <v>23.784040908550363</v>
          </cell>
          <cell r="BV34">
            <v>4</v>
          </cell>
          <cell r="BW34">
            <v>4</v>
          </cell>
          <cell r="BX34">
            <v>0</v>
          </cell>
          <cell r="BY34">
            <v>25.834786540076216</v>
          </cell>
          <cell r="BZ34">
            <v>56.545094713033642</v>
          </cell>
          <cell r="CA34">
            <v>0</v>
          </cell>
          <cell r="CB34">
            <v>0</v>
          </cell>
          <cell r="CC34">
            <v>0</v>
          </cell>
          <cell r="CD34">
            <v>0</v>
          </cell>
          <cell r="CE34">
            <v>0</v>
          </cell>
          <cell r="CF34">
            <v>0</v>
          </cell>
          <cell r="CG34">
            <v>0</v>
          </cell>
          <cell r="CH34">
            <v>15483</v>
          </cell>
          <cell r="CI34">
            <v>7074</v>
          </cell>
          <cell r="CJ34">
            <v>8409</v>
          </cell>
          <cell r="CK34">
            <v>302</v>
          </cell>
          <cell r="CL34">
            <v>167</v>
          </cell>
          <cell r="CM34">
            <v>135</v>
          </cell>
          <cell r="CN34">
            <v>1950.5263837757539</v>
          </cell>
          <cell r="CO34">
            <v>2360.7577042691546</v>
          </cell>
          <cell r="CP34">
            <v>1605.4227613271494</v>
          </cell>
          <cell r="CQ34">
            <v>0</v>
          </cell>
          <cell r="CR34">
            <v>0</v>
          </cell>
          <cell r="CS34">
            <v>0</v>
          </cell>
          <cell r="CT34">
            <v>0</v>
          </cell>
          <cell r="CU34">
            <v>0</v>
          </cell>
          <cell r="CV34">
            <v>0</v>
          </cell>
          <cell r="CW34">
            <v>86</v>
          </cell>
          <cell r="CX34">
            <v>49</v>
          </cell>
          <cell r="CY34">
            <v>37</v>
          </cell>
          <cell r="CZ34">
            <v>555.44791061163858</v>
          </cell>
          <cell r="DA34">
            <v>692.67741023466215</v>
          </cell>
          <cell r="DB34">
            <v>440.00475680818175</v>
          </cell>
          <cell r="DC34">
            <v>7</v>
          </cell>
          <cell r="DD34">
            <v>5</v>
          </cell>
          <cell r="DE34">
            <v>2</v>
          </cell>
          <cell r="DF34">
            <v>45.210876445133373</v>
          </cell>
          <cell r="DG34">
            <v>70.681368391292054</v>
          </cell>
          <cell r="DH34">
            <v>23.784040908550363</v>
          </cell>
          <cell r="DI34">
            <v>1</v>
          </cell>
          <cell r="DJ34">
            <v>1</v>
          </cell>
          <cell r="DK34">
            <v>0</v>
          </cell>
          <cell r="DL34">
            <v>6.458696635019054</v>
          </cell>
          <cell r="DM34">
            <v>14.13627367825841</v>
          </cell>
          <cell r="DN34">
            <v>0</v>
          </cell>
          <cell r="DO34">
            <v>75</v>
          </cell>
          <cell r="DP34">
            <v>38</v>
          </cell>
          <cell r="DQ34">
            <v>37</v>
          </cell>
          <cell r="DR34">
            <v>484.40224762642902</v>
          </cell>
          <cell r="DS34">
            <v>537.17839977381971</v>
          </cell>
          <cell r="DT34">
            <v>440.00475680818175</v>
          </cell>
          <cell r="DU34">
            <v>20</v>
          </cell>
          <cell r="DV34">
            <v>14</v>
          </cell>
          <cell r="DW34">
            <v>6</v>
          </cell>
          <cell r="DX34">
            <v>129.17393270038107</v>
          </cell>
          <cell r="DY34">
            <v>197.90783149561776</v>
          </cell>
          <cell r="DZ34">
            <v>71.352122725651085</v>
          </cell>
          <cell r="EA34">
            <v>32</v>
          </cell>
          <cell r="EB34">
            <v>17</v>
          </cell>
          <cell r="EC34">
            <v>15</v>
          </cell>
          <cell r="ED34">
            <v>206.67829232060973</v>
          </cell>
          <cell r="EE34">
            <v>240.31665253039296</v>
          </cell>
          <cell r="EF34">
            <v>178.38030681412772</v>
          </cell>
          <cell r="EG34">
            <v>9</v>
          </cell>
          <cell r="EH34">
            <v>4</v>
          </cell>
          <cell r="EI34">
            <v>5</v>
          </cell>
          <cell r="EJ34">
            <v>58.128269715171477</v>
          </cell>
          <cell r="EK34">
            <v>56.545094713033642</v>
          </cell>
          <cell r="EL34">
            <v>59.460102271375909</v>
          </cell>
          <cell r="EM34">
            <v>8</v>
          </cell>
          <cell r="EN34">
            <v>2</v>
          </cell>
          <cell r="EO34">
            <v>6</v>
          </cell>
          <cell r="EP34">
            <v>51.669573080152432</v>
          </cell>
          <cell r="EQ34">
            <v>28.272547356516821</v>
          </cell>
          <cell r="ER34">
            <v>71.352122725651085</v>
          </cell>
          <cell r="ES34">
            <v>6</v>
          </cell>
          <cell r="ET34">
            <v>3</v>
          </cell>
          <cell r="EU34">
            <v>3</v>
          </cell>
          <cell r="EV34">
            <v>38.752179810114313</v>
          </cell>
          <cell r="EW34">
            <v>42.408821034775229</v>
          </cell>
          <cell r="EX34">
            <v>35.676061362825543</v>
          </cell>
          <cell r="EY34">
            <v>6</v>
          </cell>
          <cell r="EZ34">
            <v>4</v>
          </cell>
          <cell r="FA34">
            <v>2</v>
          </cell>
          <cell r="FB34">
            <v>38.752179810114313</v>
          </cell>
          <cell r="FC34">
            <v>56.545094713033642</v>
          </cell>
          <cell r="FD34">
            <v>23.784040908550363</v>
          </cell>
          <cell r="FE34">
            <v>4</v>
          </cell>
          <cell r="FF34">
            <v>4</v>
          </cell>
          <cell r="FG34">
            <v>0</v>
          </cell>
          <cell r="FH34">
            <v>25.834786540076216</v>
          </cell>
          <cell r="FI34">
            <v>56.545094713033642</v>
          </cell>
          <cell r="FJ34">
            <v>0</v>
          </cell>
          <cell r="FK34">
            <v>0</v>
          </cell>
          <cell r="FL34">
            <v>0</v>
          </cell>
          <cell r="FM34">
            <v>0</v>
          </cell>
          <cell r="FN34">
            <v>0</v>
          </cell>
          <cell r="FO34">
            <v>0</v>
          </cell>
          <cell r="FP34">
            <v>0</v>
          </cell>
        </row>
        <row r="35">
          <cell r="A35" t="str">
            <v>江別市</v>
          </cell>
          <cell r="B35">
            <v>1097</v>
          </cell>
          <cell r="C35">
            <v>566</v>
          </cell>
          <cell r="D35">
            <v>531</v>
          </cell>
          <cell r="E35">
            <v>911.6065715449115</v>
          </cell>
          <cell r="F35">
            <v>988.93994723323954</v>
          </cell>
          <cell r="G35">
            <v>841.46805273833672</v>
          </cell>
          <cell r="H35">
            <v>1</v>
          </cell>
          <cell r="I35">
            <v>0</v>
          </cell>
          <cell r="J35">
            <v>1</v>
          </cell>
          <cell r="K35">
            <v>0.83099960943018358</v>
          </cell>
          <cell r="L35">
            <v>0</v>
          </cell>
          <cell r="M35">
            <v>1.5846855983772818</v>
          </cell>
          <cell r="N35">
            <v>365</v>
          </cell>
          <cell r="O35">
            <v>223</v>
          </cell>
          <cell r="P35">
            <v>142</v>
          </cell>
          <cell r="Q35">
            <v>303.314857442017</v>
          </cell>
          <cell r="R35">
            <v>389.63535023500424</v>
          </cell>
          <cell r="S35">
            <v>225.02535496957407</v>
          </cell>
          <cell r="T35">
            <v>9</v>
          </cell>
          <cell r="U35">
            <v>4</v>
          </cell>
          <cell r="V35">
            <v>5</v>
          </cell>
          <cell r="W35">
            <v>7.4789964848716526</v>
          </cell>
          <cell r="X35">
            <v>6.9889748921077004</v>
          </cell>
          <cell r="Y35">
            <v>7.9234279918864097</v>
          </cell>
          <cell r="Z35">
            <v>3</v>
          </cell>
          <cell r="AA35">
            <v>1</v>
          </cell>
          <cell r="AB35">
            <v>2</v>
          </cell>
          <cell r="AC35">
            <v>2.4929988282905509</v>
          </cell>
          <cell r="AD35">
            <v>1.7472437230269251</v>
          </cell>
          <cell r="AE35">
            <v>3.1693711967545637</v>
          </cell>
          <cell r="AF35">
            <v>174</v>
          </cell>
          <cell r="AG35">
            <v>71</v>
          </cell>
          <cell r="AH35">
            <v>103</v>
          </cell>
          <cell r="AI35">
            <v>144.59393204085194</v>
          </cell>
          <cell r="AJ35">
            <v>124.05430433491168</v>
          </cell>
          <cell r="AK35">
            <v>163.22261663286005</v>
          </cell>
          <cell r="AL35">
            <v>64</v>
          </cell>
          <cell r="AM35">
            <v>35</v>
          </cell>
          <cell r="AN35">
            <v>29</v>
          </cell>
          <cell r="AO35">
            <v>53.183975003531749</v>
          </cell>
          <cell r="AP35">
            <v>61.153530305942375</v>
          </cell>
          <cell r="AQ35">
            <v>45.955882352941174</v>
          </cell>
          <cell r="AR35">
            <v>118</v>
          </cell>
          <cell r="AS35">
            <v>64</v>
          </cell>
          <cell r="AT35">
            <v>54</v>
          </cell>
          <cell r="AU35">
            <v>98.057953912761661</v>
          </cell>
          <cell r="AV35">
            <v>111.82359827372321</v>
          </cell>
          <cell r="AW35">
            <v>85.573022312373226</v>
          </cell>
          <cell r="AX35">
            <v>8</v>
          </cell>
          <cell r="AY35">
            <v>4</v>
          </cell>
          <cell r="AZ35">
            <v>4</v>
          </cell>
          <cell r="BA35">
            <v>6.6479968754414687</v>
          </cell>
          <cell r="BB35">
            <v>6.9889748921077004</v>
          </cell>
          <cell r="BC35">
            <v>6.3387423935091274</v>
          </cell>
          <cell r="BD35">
            <v>25</v>
          </cell>
          <cell r="BE35">
            <v>11</v>
          </cell>
          <cell r="BF35">
            <v>14</v>
          </cell>
          <cell r="BG35">
            <v>20.77499023575459</v>
          </cell>
          <cell r="BH35">
            <v>19.219680953296173</v>
          </cell>
          <cell r="BI35">
            <v>22.185598377281949</v>
          </cell>
          <cell r="BJ35">
            <v>35</v>
          </cell>
          <cell r="BK35">
            <v>10</v>
          </cell>
          <cell r="BL35">
            <v>25</v>
          </cell>
          <cell r="BM35">
            <v>29.084986330056427</v>
          </cell>
          <cell r="BN35">
            <v>17.47243723026925</v>
          </cell>
          <cell r="BO35">
            <v>39.617139959432045</v>
          </cell>
          <cell r="BP35">
            <v>24</v>
          </cell>
          <cell r="BQ35">
            <v>15</v>
          </cell>
          <cell r="BR35">
            <v>9</v>
          </cell>
          <cell r="BS35">
            <v>19.943990626324407</v>
          </cell>
          <cell r="BT35">
            <v>26.208655845403875</v>
          </cell>
          <cell r="BU35">
            <v>14.262170385395537</v>
          </cell>
          <cell r="BV35">
            <v>25</v>
          </cell>
          <cell r="BW35">
            <v>16</v>
          </cell>
          <cell r="BX35">
            <v>9</v>
          </cell>
          <cell r="BY35">
            <v>20.77499023575459</v>
          </cell>
          <cell r="BZ35">
            <v>27.955899568430802</v>
          </cell>
          <cell r="CA35">
            <v>14.262170385395537</v>
          </cell>
          <cell r="CB35">
            <v>3</v>
          </cell>
          <cell r="CC35">
            <v>1</v>
          </cell>
          <cell r="CD35">
            <v>2</v>
          </cell>
          <cell r="CE35">
            <v>2.4929988282905509</v>
          </cell>
          <cell r="CF35">
            <v>1.7472437230269251</v>
          </cell>
          <cell r="CG35">
            <v>3.1693711967545637</v>
          </cell>
          <cell r="CH35">
            <v>120337</v>
          </cell>
          <cell r="CI35">
            <v>57233</v>
          </cell>
          <cell r="CJ35">
            <v>63104</v>
          </cell>
          <cell r="CK35">
            <v>1097</v>
          </cell>
          <cell r="CL35">
            <v>566</v>
          </cell>
          <cell r="CM35">
            <v>531</v>
          </cell>
          <cell r="CN35">
            <v>911.6065715449115</v>
          </cell>
          <cell r="CO35">
            <v>988.93994723323954</v>
          </cell>
          <cell r="CP35">
            <v>841.46805273833672</v>
          </cell>
          <cell r="CQ35">
            <v>1</v>
          </cell>
          <cell r="CR35">
            <v>0</v>
          </cell>
          <cell r="CS35">
            <v>1</v>
          </cell>
          <cell r="CT35">
            <v>0.83099960943018358</v>
          </cell>
          <cell r="CU35">
            <v>0</v>
          </cell>
          <cell r="CV35">
            <v>1.5846855983772818</v>
          </cell>
          <cell r="CW35">
            <v>365</v>
          </cell>
          <cell r="CX35">
            <v>223</v>
          </cell>
          <cell r="CY35">
            <v>142</v>
          </cell>
          <cell r="CZ35">
            <v>303.314857442017</v>
          </cell>
          <cell r="DA35">
            <v>389.63535023500424</v>
          </cell>
          <cell r="DB35">
            <v>225.02535496957407</v>
          </cell>
          <cell r="DC35">
            <v>9</v>
          </cell>
          <cell r="DD35">
            <v>4</v>
          </cell>
          <cell r="DE35">
            <v>5</v>
          </cell>
          <cell r="DF35">
            <v>7.4789964848716526</v>
          </cell>
          <cell r="DG35">
            <v>6.9889748921077004</v>
          </cell>
          <cell r="DH35">
            <v>7.9234279918864097</v>
          </cell>
          <cell r="DI35">
            <v>3</v>
          </cell>
          <cell r="DJ35">
            <v>1</v>
          </cell>
          <cell r="DK35">
            <v>2</v>
          </cell>
          <cell r="DL35">
            <v>2.4929988282905509</v>
          </cell>
          <cell r="DM35">
            <v>1.7472437230269251</v>
          </cell>
          <cell r="DN35">
            <v>3.1693711967545637</v>
          </cell>
          <cell r="DO35">
            <v>174</v>
          </cell>
          <cell r="DP35">
            <v>71</v>
          </cell>
          <cell r="DQ35">
            <v>103</v>
          </cell>
          <cell r="DR35">
            <v>144.59393204085194</v>
          </cell>
          <cell r="DS35">
            <v>124.05430433491168</v>
          </cell>
          <cell r="DT35">
            <v>163.22261663286005</v>
          </cell>
          <cell r="DU35">
            <v>64</v>
          </cell>
          <cell r="DV35">
            <v>35</v>
          </cell>
          <cell r="DW35">
            <v>29</v>
          </cell>
          <cell r="DX35">
            <v>53.183975003531749</v>
          </cell>
          <cell r="DY35">
            <v>61.153530305942375</v>
          </cell>
          <cell r="DZ35">
            <v>45.955882352941174</v>
          </cell>
          <cell r="EA35">
            <v>118</v>
          </cell>
          <cell r="EB35">
            <v>64</v>
          </cell>
          <cell r="EC35">
            <v>54</v>
          </cell>
          <cell r="ED35">
            <v>98.057953912761661</v>
          </cell>
          <cell r="EE35">
            <v>111.82359827372321</v>
          </cell>
          <cell r="EF35">
            <v>85.573022312373226</v>
          </cell>
          <cell r="EG35">
            <v>8</v>
          </cell>
          <cell r="EH35">
            <v>4</v>
          </cell>
          <cell r="EI35">
            <v>4</v>
          </cell>
          <cell r="EJ35">
            <v>6.6479968754414687</v>
          </cell>
          <cell r="EK35">
            <v>6.9889748921077004</v>
          </cell>
          <cell r="EL35">
            <v>6.3387423935091274</v>
          </cell>
          <cell r="EM35">
            <v>25</v>
          </cell>
          <cell r="EN35">
            <v>11</v>
          </cell>
          <cell r="EO35">
            <v>14</v>
          </cell>
          <cell r="EP35">
            <v>20.77499023575459</v>
          </cell>
          <cell r="EQ35">
            <v>19.219680953296173</v>
          </cell>
          <cell r="ER35">
            <v>22.185598377281949</v>
          </cell>
          <cell r="ES35">
            <v>35</v>
          </cell>
          <cell r="ET35">
            <v>10</v>
          </cell>
          <cell r="EU35">
            <v>25</v>
          </cell>
          <cell r="EV35">
            <v>29.084986330056427</v>
          </cell>
          <cell r="EW35">
            <v>17.47243723026925</v>
          </cell>
          <cell r="EX35">
            <v>39.617139959432045</v>
          </cell>
          <cell r="EY35">
            <v>24</v>
          </cell>
          <cell r="EZ35">
            <v>15</v>
          </cell>
          <cell r="FA35">
            <v>9</v>
          </cell>
          <cell r="FB35">
            <v>19.943990626324407</v>
          </cell>
          <cell r="FC35">
            <v>26.208655845403875</v>
          </cell>
          <cell r="FD35">
            <v>14.262170385395537</v>
          </cell>
          <cell r="FE35">
            <v>25</v>
          </cell>
          <cell r="FF35">
            <v>16</v>
          </cell>
          <cell r="FG35">
            <v>9</v>
          </cell>
          <cell r="FH35">
            <v>20.77499023575459</v>
          </cell>
          <cell r="FI35">
            <v>27.955899568430802</v>
          </cell>
          <cell r="FJ35">
            <v>14.262170385395537</v>
          </cell>
          <cell r="FK35">
            <v>3</v>
          </cell>
          <cell r="FL35">
            <v>1</v>
          </cell>
          <cell r="FM35">
            <v>2</v>
          </cell>
          <cell r="FN35">
            <v>2.4929988282905509</v>
          </cell>
          <cell r="FO35">
            <v>1.7472437230269251</v>
          </cell>
          <cell r="FP35">
            <v>3.1693711967545637</v>
          </cell>
        </row>
        <row r="36">
          <cell r="A36" t="str">
            <v>赤平市</v>
          </cell>
          <cell r="B36">
            <v>203</v>
          </cell>
          <cell r="C36">
            <v>101</v>
          </cell>
          <cell r="D36">
            <v>102</v>
          </cell>
          <cell r="E36">
            <v>1774.7858017135864</v>
          </cell>
          <cell r="F36">
            <v>1932.6444699579029</v>
          </cell>
          <cell r="G36">
            <v>1641.9832582099164</v>
          </cell>
          <cell r="H36">
            <v>0</v>
          </cell>
          <cell r="I36">
            <v>0</v>
          </cell>
          <cell r="J36">
            <v>0</v>
          </cell>
          <cell r="K36">
            <v>0</v>
          </cell>
          <cell r="L36">
            <v>0</v>
          </cell>
          <cell r="M36">
            <v>0</v>
          </cell>
          <cell r="N36">
            <v>54</v>
          </cell>
          <cell r="O36">
            <v>28</v>
          </cell>
          <cell r="P36">
            <v>26</v>
          </cell>
          <cell r="Q36">
            <v>472.11050883021511</v>
          </cell>
          <cell r="R36">
            <v>535.78262533486406</v>
          </cell>
          <cell r="S36">
            <v>418.54475209272374</v>
          </cell>
          <cell r="T36">
            <v>2</v>
          </cell>
          <cell r="U36">
            <v>2</v>
          </cell>
          <cell r="V36">
            <v>0</v>
          </cell>
          <cell r="W36">
            <v>17.485574401119077</v>
          </cell>
          <cell r="X36">
            <v>38.270187523918871</v>
          </cell>
          <cell r="Y36">
            <v>0</v>
          </cell>
          <cell r="Z36">
            <v>0</v>
          </cell>
          <cell r="AA36">
            <v>0</v>
          </cell>
          <cell r="AB36">
            <v>0</v>
          </cell>
          <cell r="AC36">
            <v>0</v>
          </cell>
          <cell r="AD36">
            <v>0</v>
          </cell>
          <cell r="AE36">
            <v>0</v>
          </cell>
          <cell r="AF36">
            <v>39</v>
          </cell>
          <cell r="AG36">
            <v>15</v>
          </cell>
          <cell r="AH36">
            <v>24</v>
          </cell>
          <cell r="AI36">
            <v>340.96870082182204</v>
          </cell>
          <cell r="AJ36">
            <v>287.0264064293915</v>
          </cell>
          <cell r="AK36">
            <v>386.34900193174502</v>
          </cell>
          <cell r="AL36">
            <v>18</v>
          </cell>
          <cell r="AM36">
            <v>8</v>
          </cell>
          <cell r="AN36">
            <v>10</v>
          </cell>
          <cell r="AO36">
            <v>157.37016961007168</v>
          </cell>
          <cell r="AP36">
            <v>153.08075009567548</v>
          </cell>
          <cell r="AQ36">
            <v>160.97875080489374</v>
          </cell>
          <cell r="AR36">
            <v>27</v>
          </cell>
          <cell r="AS36">
            <v>17</v>
          </cell>
          <cell r="AT36">
            <v>10</v>
          </cell>
          <cell r="AU36">
            <v>236.05525441510756</v>
          </cell>
          <cell r="AV36">
            <v>325.29659395331038</v>
          </cell>
          <cell r="AW36">
            <v>160.97875080489374</v>
          </cell>
          <cell r="AX36">
            <v>2</v>
          </cell>
          <cell r="AY36">
            <v>1</v>
          </cell>
          <cell r="AZ36">
            <v>1</v>
          </cell>
          <cell r="BA36">
            <v>17.485574401119077</v>
          </cell>
          <cell r="BB36">
            <v>19.135093761959435</v>
          </cell>
          <cell r="BC36">
            <v>16.097875080489374</v>
          </cell>
          <cell r="BD36">
            <v>4</v>
          </cell>
          <cell r="BE36">
            <v>3</v>
          </cell>
          <cell r="BF36">
            <v>1</v>
          </cell>
          <cell r="BG36">
            <v>34.971148802238154</v>
          </cell>
          <cell r="BH36">
            <v>57.405281285878303</v>
          </cell>
          <cell r="BI36">
            <v>16.097875080489374</v>
          </cell>
          <cell r="BJ36">
            <v>5</v>
          </cell>
          <cell r="BK36">
            <v>2</v>
          </cell>
          <cell r="BL36">
            <v>3</v>
          </cell>
          <cell r="BM36">
            <v>43.713936002797688</v>
          </cell>
          <cell r="BN36">
            <v>38.270187523918871</v>
          </cell>
          <cell r="BO36">
            <v>48.293625241468128</v>
          </cell>
          <cell r="BP36">
            <v>3</v>
          </cell>
          <cell r="BQ36">
            <v>1</v>
          </cell>
          <cell r="BR36">
            <v>2</v>
          </cell>
          <cell r="BS36">
            <v>26.228361601678618</v>
          </cell>
          <cell r="BT36">
            <v>19.135093761959435</v>
          </cell>
          <cell r="BU36">
            <v>32.195750160978747</v>
          </cell>
          <cell r="BV36">
            <v>1</v>
          </cell>
          <cell r="BW36">
            <v>1</v>
          </cell>
          <cell r="BX36">
            <v>0</v>
          </cell>
          <cell r="BY36">
            <v>8.7427872005595386</v>
          </cell>
          <cell r="BZ36">
            <v>19.135093761959435</v>
          </cell>
          <cell r="CA36">
            <v>0</v>
          </cell>
          <cell r="CB36">
            <v>1</v>
          </cell>
          <cell r="CC36">
            <v>1</v>
          </cell>
          <cell r="CD36">
            <v>0</v>
          </cell>
          <cell r="CE36">
            <v>8.7427872005595386</v>
          </cell>
          <cell r="CF36">
            <v>19.135093761959435</v>
          </cell>
          <cell r="CG36">
            <v>0</v>
          </cell>
          <cell r="CH36">
            <v>11438</v>
          </cell>
          <cell r="CI36">
            <v>5226</v>
          </cell>
          <cell r="CJ36">
            <v>6212</v>
          </cell>
          <cell r="CK36">
            <v>203</v>
          </cell>
          <cell r="CL36">
            <v>101</v>
          </cell>
          <cell r="CM36">
            <v>102</v>
          </cell>
          <cell r="CN36">
            <v>1774.7858017135864</v>
          </cell>
          <cell r="CO36">
            <v>1932.6444699579029</v>
          </cell>
          <cell r="CP36">
            <v>1641.9832582099164</v>
          </cell>
          <cell r="CQ36">
            <v>0</v>
          </cell>
          <cell r="CR36">
            <v>0</v>
          </cell>
          <cell r="CS36">
            <v>0</v>
          </cell>
          <cell r="CT36">
            <v>0</v>
          </cell>
          <cell r="CU36">
            <v>0</v>
          </cell>
          <cell r="CV36">
            <v>0</v>
          </cell>
          <cell r="CW36">
            <v>54</v>
          </cell>
          <cell r="CX36">
            <v>28</v>
          </cell>
          <cell r="CY36">
            <v>26</v>
          </cell>
          <cell r="CZ36">
            <v>472.11050883021511</v>
          </cell>
          <cell r="DA36">
            <v>535.78262533486406</v>
          </cell>
          <cell r="DB36">
            <v>418.54475209272374</v>
          </cell>
          <cell r="DC36">
            <v>2</v>
          </cell>
          <cell r="DD36">
            <v>2</v>
          </cell>
          <cell r="DE36">
            <v>0</v>
          </cell>
          <cell r="DF36">
            <v>17.485574401119077</v>
          </cell>
          <cell r="DG36">
            <v>38.270187523918871</v>
          </cell>
          <cell r="DH36">
            <v>0</v>
          </cell>
          <cell r="DI36">
            <v>0</v>
          </cell>
          <cell r="DJ36">
            <v>0</v>
          </cell>
          <cell r="DK36">
            <v>0</v>
          </cell>
          <cell r="DL36">
            <v>0</v>
          </cell>
          <cell r="DM36">
            <v>0</v>
          </cell>
          <cell r="DN36">
            <v>0</v>
          </cell>
          <cell r="DO36">
            <v>39</v>
          </cell>
          <cell r="DP36">
            <v>15</v>
          </cell>
          <cell r="DQ36">
            <v>24</v>
          </cell>
          <cell r="DR36">
            <v>340.96870082182204</v>
          </cell>
          <cell r="DS36">
            <v>287.0264064293915</v>
          </cell>
          <cell r="DT36">
            <v>386.34900193174502</v>
          </cell>
          <cell r="DU36">
            <v>18</v>
          </cell>
          <cell r="DV36">
            <v>8</v>
          </cell>
          <cell r="DW36">
            <v>10</v>
          </cell>
          <cell r="DX36">
            <v>157.37016961007168</v>
          </cell>
          <cell r="DY36">
            <v>153.08075009567548</v>
          </cell>
          <cell r="DZ36">
            <v>160.97875080489374</v>
          </cell>
          <cell r="EA36">
            <v>27</v>
          </cell>
          <cell r="EB36">
            <v>17</v>
          </cell>
          <cell r="EC36">
            <v>10</v>
          </cell>
          <cell r="ED36">
            <v>236.05525441510756</v>
          </cell>
          <cell r="EE36">
            <v>325.29659395331038</v>
          </cell>
          <cell r="EF36">
            <v>160.97875080489374</v>
          </cell>
          <cell r="EG36">
            <v>2</v>
          </cell>
          <cell r="EH36">
            <v>1</v>
          </cell>
          <cell r="EI36">
            <v>1</v>
          </cell>
          <cell r="EJ36">
            <v>17.485574401119077</v>
          </cell>
          <cell r="EK36">
            <v>19.135093761959435</v>
          </cell>
          <cell r="EL36">
            <v>16.097875080489374</v>
          </cell>
          <cell r="EM36">
            <v>4</v>
          </cell>
          <cell r="EN36">
            <v>3</v>
          </cell>
          <cell r="EO36">
            <v>1</v>
          </cell>
          <cell r="EP36">
            <v>34.971148802238154</v>
          </cell>
          <cell r="EQ36">
            <v>57.405281285878303</v>
          </cell>
          <cell r="ER36">
            <v>16.097875080489374</v>
          </cell>
          <cell r="ES36">
            <v>5</v>
          </cell>
          <cell r="ET36">
            <v>2</v>
          </cell>
          <cell r="EU36">
            <v>3</v>
          </cell>
          <cell r="EV36">
            <v>43.713936002797688</v>
          </cell>
          <cell r="EW36">
            <v>38.270187523918871</v>
          </cell>
          <cell r="EX36">
            <v>48.293625241468128</v>
          </cell>
          <cell r="EY36">
            <v>3</v>
          </cell>
          <cell r="EZ36">
            <v>1</v>
          </cell>
          <cell r="FA36">
            <v>2</v>
          </cell>
          <cell r="FB36">
            <v>26.228361601678618</v>
          </cell>
          <cell r="FC36">
            <v>19.135093761959435</v>
          </cell>
          <cell r="FD36">
            <v>32.195750160978747</v>
          </cell>
          <cell r="FE36">
            <v>1</v>
          </cell>
          <cell r="FF36">
            <v>1</v>
          </cell>
          <cell r="FG36">
            <v>0</v>
          </cell>
          <cell r="FH36">
            <v>8.7427872005595386</v>
          </cell>
          <cell r="FI36">
            <v>19.135093761959435</v>
          </cell>
          <cell r="FJ36">
            <v>0</v>
          </cell>
          <cell r="FK36">
            <v>1</v>
          </cell>
          <cell r="FL36">
            <v>1</v>
          </cell>
          <cell r="FM36">
            <v>0</v>
          </cell>
          <cell r="FN36">
            <v>8.7427872005595386</v>
          </cell>
          <cell r="FO36">
            <v>19.135093761959435</v>
          </cell>
          <cell r="FP36">
            <v>0</v>
          </cell>
        </row>
        <row r="37">
          <cell r="A37" t="str">
            <v>紋別市</v>
          </cell>
          <cell r="B37">
            <v>334</v>
          </cell>
          <cell r="C37">
            <v>194</v>
          </cell>
          <cell r="D37">
            <v>140</v>
          </cell>
          <cell r="E37">
            <v>1404.1283053768866</v>
          </cell>
          <cell r="F37">
            <v>1738.5070346805271</v>
          </cell>
          <cell r="G37">
            <v>1108.6474501108648</v>
          </cell>
          <cell r="H37">
            <v>1</v>
          </cell>
          <cell r="I37">
            <v>1</v>
          </cell>
          <cell r="J37">
            <v>0</v>
          </cell>
          <cell r="K37">
            <v>4.2039769622062471</v>
          </cell>
          <cell r="L37">
            <v>8.9613764674253975</v>
          </cell>
          <cell r="M37">
            <v>0</v>
          </cell>
          <cell r="N37">
            <v>102</v>
          </cell>
          <cell r="O37">
            <v>72</v>
          </cell>
          <cell r="P37">
            <v>30</v>
          </cell>
          <cell r="Q37">
            <v>428.80565014503719</v>
          </cell>
          <cell r="R37">
            <v>645.21910565462849</v>
          </cell>
          <cell r="S37">
            <v>237.56731073804244</v>
          </cell>
          <cell r="T37">
            <v>9</v>
          </cell>
          <cell r="U37">
            <v>5</v>
          </cell>
          <cell r="V37">
            <v>4</v>
          </cell>
          <cell r="W37">
            <v>37.835792659856224</v>
          </cell>
          <cell r="X37">
            <v>44.806882337126986</v>
          </cell>
          <cell r="Y37">
            <v>31.675641431738992</v>
          </cell>
          <cell r="Z37">
            <v>6</v>
          </cell>
          <cell r="AA37">
            <v>1</v>
          </cell>
          <cell r="AB37">
            <v>5</v>
          </cell>
          <cell r="AC37">
            <v>25.223861773237481</v>
          </cell>
          <cell r="AD37">
            <v>8.9613764674253975</v>
          </cell>
          <cell r="AE37">
            <v>39.594551789673744</v>
          </cell>
          <cell r="AF37">
            <v>51</v>
          </cell>
          <cell r="AG37">
            <v>22</v>
          </cell>
          <cell r="AH37">
            <v>29</v>
          </cell>
          <cell r="AI37">
            <v>214.4028250725186</v>
          </cell>
          <cell r="AJ37">
            <v>197.15028228335873</v>
          </cell>
          <cell r="AK37">
            <v>229.64840038010772</v>
          </cell>
          <cell r="AL37">
            <v>46</v>
          </cell>
          <cell r="AM37">
            <v>23</v>
          </cell>
          <cell r="AN37">
            <v>23</v>
          </cell>
          <cell r="AO37">
            <v>193.38294026148736</v>
          </cell>
          <cell r="AP37">
            <v>206.11165875078413</v>
          </cell>
          <cell r="AQ37">
            <v>182.1349382324992</v>
          </cell>
          <cell r="AR37">
            <v>28</v>
          </cell>
          <cell r="AS37">
            <v>17</v>
          </cell>
          <cell r="AT37">
            <v>11</v>
          </cell>
          <cell r="AU37">
            <v>117.71135494177491</v>
          </cell>
          <cell r="AV37">
            <v>152.34339994623173</v>
          </cell>
          <cell r="AW37">
            <v>87.108013937282223</v>
          </cell>
          <cell r="AX37">
            <v>2</v>
          </cell>
          <cell r="AY37">
            <v>2</v>
          </cell>
          <cell r="AZ37">
            <v>0</v>
          </cell>
          <cell r="BA37">
            <v>8.4079539244124941</v>
          </cell>
          <cell r="BB37">
            <v>17.922752934850795</v>
          </cell>
          <cell r="BC37">
            <v>0</v>
          </cell>
          <cell r="BD37">
            <v>8</v>
          </cell>
          <cell r="BE37">
            <v>3</v>
          </cell>
          <cell r="BF37">
            <v>5</v>
          </cell>
          <cell r="BG37">
            <v>33.631815697649976</v>
          </cell>
          <cell r="BH37">
            <v>26.884129402276191</v>
          </cell>
          <cell r="BI37">
            <v>39.594551789673744</v>
          </cell>
          <cell r="BJ37">
            <v>4</v>
          </cell>
          <cell r="BK37">
            <v>0</v>
          </cell>
          <cell r="BL37">
            <v>4</v>
          </cell>
          <cell r="BM37">
            <v>16.815907848824988</v>
          </cell>
          <cell r="BN37">
            <v>0</v>
          </cell>
          <cell r="BO37">
            <v>31.675641431738992</v>
          </cell>
          <cell r="BP37">
            <v>7</v>
          </cell>
          <cell r="BQ37">
            <v>3</v>
          </cell>
          <cell r="BR37">
            <v>4</v>
          </cell>
          <cell r="BS37">
            <v>29.427838735443729</v>
          </cell>
          <cell r="BT37">
            <v>26.884129402276191</v>
          </cell>
          <cell r="BU37">
            <v>31.675641431738992</v>
          </cell>
          <cell r="BV37">
            <v>6</v>
          </cell>
          <cell r="BW37">
            <v>5</v>
          </cell>
          <cell r="BX37">
            <v>1</v>
          </cell>
          <cell r="BY37">
            <v>25.223861773237481</v>
          </cell>
          <cell r="BZ37">
            <v>44.806882337126986</v>
          </cell>
          <cell r="CA37">
            <v>7.918910357934748</v>
          </cell>
          <cell r="CB37">
            <v>4</v>
          </cell>
          <cell r="CC37">
            <v>2</v>
          </cell>
          <cell r="CD37">
            <v>2</v>
          </cell>
          <cell r="CE37">
            <v>16.815907848824988</v>
          </cell>
          <cell r="CF37">
            <v>17.922752934850795</v>
          </cell>
          <cell r="CG37">
            <v>15.837820715869496</v>
          </cell>
          <cell r="CH37">
            <v>23787</v>
          </cell>
          <cell r="CI37">
            <v>11159</v>
          </cell>
          <cell r="CJ37">
            <v>12628</v>
          </cell>
          <cell r="CK37">
            <v>334</v>
          </cell>
          <cell r="CL37">
            <v>194</v>
          </cell>
          <cell r="CM37">
            <v>140</v>
          </cell>
          <cell r="CN37">
            <v>1404.1283053768866</v>
          </cell>
          <cell r="CO37">
            <v>1738.5070346805271</v>
          </cell>
          <cell r="CP37">
            <v>1108.6474501108648</v>
          </cell>
          <cell r="CQ37">
            <v>1</v>
          </cell>
          <cell r="CR37">
            <v>1</v>
          </cell>
          <cell r="CS37">
            <v>0</v>
          </cell>
          <cell r="CT37">
            <v>4.2039769622062471</v>
          </cell>
          <cell r="CU37">
            <v>8.9613764674253975</v>
          </cell>
          <cell r="CV37">
            <v>0</v>
          </cell>
          <cell r="CW37">
            <v>102</v>
          </cell>
          <cell r="CX37">
            <v>72</v>
          </cell>
          <cell r="CY37">
            <v>30</v>
          </cell>
          <cell r="CZ37">
            <v>428.80565014503719</v>
          </cell>
          <cell r="DA37">
            <v>645.21910565462849</v>
          </cell>
          <cell r="DB37">
            <v>237.56731073804244</v>
          </cell>
          <cell r="DC37">
            <v>9</v>
          </cell>
          <cell r="DD37">
            <v>5</v>
          </cell>
          <cell r="DE37">
            <v>4</v>
          </cell>
          <cell r="DF37">
            <v>37.835792659856224</v>
          </cell>
          <cell r="DG37">
            <v>44.806882337126986</v>
          </cell>
          <cell r="DH37">
            <v>31.675641431738992</v>
          </cell>
          <cell r="DI37">
            <v>6</v>
          </cell>
          <cell r="DJ37">
            <v>1</v>
          </cell>
          <cell r="DK37">
            <v>5</v>
          </cell>
          <cell r="DL37">
            <v>25.223861773237481</v>
          </cell>
          <cell r="DM37">
            <v>8.9613764674253975</v>
          </cell>
          <cell r="DN37">
            <v>39.594551789673744</v>
          </cell>
          <cell r="DO37">
            <v>51</v>
          </cell>
          <cell r="DP37">
            <v>22</v>
          </cell>
          <cell r="DQ37">
            <v>29</v>
          </cell>
          <cell r="DR37">
            <v>214.4028250725186</v>
          </cell>
          <cell r="DS37">
            <v>197.15028228335873</v>
          </cell>
          <cell r="DT37">
            <v>229.64840038010772</v>
          </cell>
          <cell r="DU37">
            <v>46</v>
          </cell>
          <cell r="DV37">
            <v>23</v>
          </cell>
          <cell r="DW37">
            <v>23</v>
          </cell>
          <cell r="DX37">
            <v>193.38294026148736</v>
          </cell>
          <cell r="DY37">
            <v>206.11165875078413</v>
          </cell>
          <cell r="DZ37">
            <v>182.1349382324992</v>
          </cell>
          <cell r="EA37">
            <v>28</v>
          </cell>
          <cell r="EB37">
            <v>17</v>
          </cell>
          <cell r="EC37">
            <v>11</v>
          </cell>
          <cell r="ED37">
            <v>117.71135494177491</v>
          </cell>
          <cell r="EE37">
            <v>152.34339994623173</v>
          </cell>
          <cell r="EF37">
            <v>87.108013937282223</v>
          </cell>
          <cell r="EG37">
            <v>2</v>
          </cell>
          <cell r="EH37">
            <v>2</v>
          </cell>
          <cell r="EI37">
            <v>0</v>
          </cell>
          <cell r="EJ37">
            <v>8.4079539244124941</v>
          </cell>
          <cell r="EK37">
            <v>17.922752934850795</v>
          </cell>
          <cell r="EL37">
            <v>0</v>
          </cell>
          <cell r="EM37">
            <v>8</v>
          </cell>
          <cell r="EN37">
            <v>3</v>
          </cell>
          <cell r="EO37">
            <v>5</v>
          </cell>
          <cell r="EP37">
            <v>33.631815697649976</v>
          </cell>
          <cell r="EQ37">
            <v>26.884129402276191</v>
          </cell>
          <cell r="ER37">
            <v>39.594551789673744</v>
          </cell>
          <cell r="ES37">
            <v>4</v>
          </cell>
          <cell r="ET37">
            <v>0</v>
          </cell>
          <cell r="EU37">
            <v>4</v>
          </cell>
          <cell r="EV37">
            <v>16.815907848824988</v>
          </cell>
          <cell r="EW37">
            <v>0</v>
          </cell>
          <cell r="EX37">
            <v>31.675641431738992</v>
          </cell>
          <cell r="EY37">
            <v>7</v>
          </cell>
          <cell r="EZ37">
            <v>3</v>
          </cell>
          <cell r="FA37">
            <v>4</v>
          </cell>
          <cell r="FB37">
            <v>29.427838735443729</v>
          </cell>
          <cell r="FC37">
            <v>26.884129402276191</v>
          </cell>
          <cell r="FD37">
            <v>31.675641431738992</v>
          </cell>
          <cell r="FE37">
            <v>6</v>
          </cell>
          <cell r="FF37">
            <v>5</v>
          </cell>
          <cell r="FG37">
            <v>1</v>
          </cell>
          <cell r="FH37">
            <v>25.223861773237481</v>
          </cell>
          <cell r="FI37">
            <v>44.806882337126986</v>
          </cell>
          <cell r="FJ37">
            <v>7.918910357934748</v>
          </cell>
          <cell r="FK37">
            <v>4</v>
          </cell>
          <cell r="FL37">
            <v>2</v>
          </cell>
          <cell r="FM37">
            <v>2</v>
          </cell>
          <cell r="FN37">
            <v>16.815907848824988</v>
          </cell>
          <cell r="FO37">
            <v>17.922752934850795</v>
          </cell>
          <cell r="FP37">
            <v>15.837820715869496</v>
          </cell>
        </row>
        <row r="38">
          <cell r="A38" t="str">
            <v>士別市</v>
          </cell>
          <cell r="B38">
            <v>253</v>
          </cell>
          <cell r="C38">
            <v>121</v>
          </cell>
          <cell r="D38">
            <v>132</v>
          </cell>
          <cell r="E38">
            <v>1219.1595990747878</v>
          </cell>
          <cell r="F38">
            <v>1233.9384050581277</v>
          </cell>
          <cell r="G38">
            <v>1205.9199707655764</v>
          </cell>
          <cell r="H38">
            <v>0</v>
          </cell>
          <cell r="I38">
            <v>0</v>
          </cell>
          <cell r="J38">
            <v>0</v>
          </cell>
          <cell r="K38">
            <v>0</v>
          </cell>
          <cell r="L38">
            <v>0</v>
          </cell>
          <cell r="M38">
            <v>0</v>
          </cell>
          <cell r="N38">
            <v>82</v>
          </cell>
          <cell r="O38">
            <v>47</v>
          </cell>
          <cell r="P38">
            <v>35</v>
          </cell>
          <cell r="Q38">
            <v>395.14263685427909</v>
          </cell>
          <cell r="R38">
            <v>479.29838874158679</v>
          </cell>
          <cell r="S38">
            <v>319.75150739996349</v>
          </cell>
          <cell r="T38">
            <v>1</v>
          </cell>
          <cell r="U38">
            <v>0</v>
          </cell>
          <cell r="V38">
            <v>1</v>
          </cell>
          <cell r="W38">
            <v>4.8188126445643791</v>
          </cell>
          <cell r="X38">
            <v>0</v>
          </cell>
          <cell r="Y38">
            <v>9.1357573542846708</v>
          </cell>
          <cell r="Z38">
            <v>0</v>
          </cell>
          <cell r="AA38">
            <v>0</v>
          </cell>
          <cell r="AB38">
            <v>0</v>
          </cell>
          <cell r="AC38">
            <v>0</v>
          </cell>
          <cell r="AD38">
            <v>0</v>
          </cell>
          <cell r="AE38">
            <v>0</v>
          </cell>
          <cell r="AF38">
            <v>42</v>
          </cell>
          <cell r="AG38">
            <v>21</v>
          </cell>
          <cell r="AH38">
            <v>21</v>
          </cell>
          <cell r="AI38">
            <v>202.39013107170391</v>
          </cell>
          <cell r="AJ38">
            <v>214.1545992249643</v>
          </cell>
          <cell r="AK38">
            <v>191.85090443997808</v>
          </cell>
          <cell r="AL38">
            <v>11</v>
          </cell>
          <cell r="AM38">
            <v>6</v>
          </cell>
          <cell r="AN38">
            <v>5</v>
          </cell>
          <cell r="AO38">
            <v>53.006939090208171</v>
          </cell>
          <cell r="AP38">
            <v>61.187028349989809</v>
          </cell>
          <cell r="AQ38">
            <v>45.678786771423354</v>
          </cell>
          <cell r="AR38">
            <v>28</v>
          </cell>
          <cell r="AS38">
            <v>10</v>
          </cell>
          <cell r="AT38">
            <v>18</v>
          </cell>
          <cell r="AU38">
            <v>134.92675404780263</v>
          </cell>
          <cell r="AV38">
            <v>101.97838058331635</v>
          </cell>
          <cell r="AW38">
            <v>164.44363237712406</v>
          </cell>
          <cell r="AX38">
            <v>3</v>
          </cell>
          <cell r="AY38">
            <v>0</v>
          </cell>
          <cell r="AZ38">
            <v>3</v>
          </cell>
          <cell r="BA38">
            <v>14.456437933693138</v>
          </cell>
          <cell r="BB38">
            <v>0</v>
          </cell>
          <cell r="BC38">
            <v>27.407272062854013</v>
          </cell>
          <cell r="BD38">
            <v>6</v>
          </cell>
          <cell r="BE38">
            <v>3</v>
          </cell>
          <cell r="BF38">
            <v>3</v>
          </cell>
          <cell r="BG38">
            <v>28.912875867386276</v>
          </cell>
          <cell r="BH38">
            <v>30.593514174994905</v>
          </cell>
          <cell r="BI38">
            <v>27.407272062854013</v>
          </cell>
          <cell r="BJ38">
            <v>23</v>
          </cell>
          <cell r="BK38">
            <v>7</v>
          </cell>
          <cell r="BL38">
            <v>16</v>
          </cell>
          <cell r="BM38">
            <v>110.83269082498072</v>
          </cell>
          <cell r="BN38">
            <v>71.384866408321429</v>
          </cell>
          <cell r="BO38">
            <v>146.17211766855473</v>
          </cell>
          <cell r="BP38">
            <v>11</v>
          </cell>
          <cell r="BQ38">
            <v>5</v>
          </cell>
          <cell r="BR38">
            <v>6</v>
          </cell>
          <cell r="BS38">
            <v>53.006939090208171</v>
          </cell>
          <cell r="BT38">
            <v>50.989190291658176</v>
          </cell>
          <cell r="BU38">
            <v>54.814544125708025</v>
          </cell>
          <cell r="BV38">
            <v>9</v>
          </cell>
          <cell r="BW38">
            <v>4</v>
          </cell>
          <cell r="BX38">
            <v>5</v>
          </cell>
          <cell r="BY38">
            <v>43.369313801079414</v>
          </cell>
          <cell r="BZ38">
            <v>40.791352233326535</v>
          </cell>
          <cell r="CA38">
            <v>45.678786771423354</v>
          </cell>
          <cell r="CB38">
            <v>0</v>
          </cell>
          <cell r="CC38">
            <v>0</v>
          </cell>
          <cell r="CD38">
            <v>0</v>
          </cell>
          <cell r="CE38">
            <v>0</v>
          </cell>
          <cell r="CF38">
            <v>0</v>
          </cell>
          <cell r="CG38">
            <v>0</v>
          </cell>
          <cell r="CH38">
            <v>20752</v>
          </cell>
          <cell r="CI38">
            <v>9806</v>
          </cell>
          <cell r="CJ38">
            <v>10946</v>
          </cell>
          <cell r="CK38">
            <v>253</v>
          </cell>
          <cell r="CL38">
            <v>121</v>
          </cell>
          <cell r="CM38">
            <v>132</v>
          </cell>
          <cell r="CN38">
            <v>1219.1595990747878</v>
          </cell>
          <cell r="CO38">
            <v>1233.9384050581277</v>
          </cell>
          <cell r="CP38">
            <v>1205.9199707655764</v>
          </cell>
          <cell r="CQ38">
            <v>0</v>
          </cell>
          <cell r="CR38">
            <v>0</v>
          </cell>
          <cell r="CS38">
            <v>0</v>
          </cell>
          <cell r="CT38">
            <v>0</v>
          </cell>
          <cell r="CU38">
            <v>0</v>
          </cell>
          <cell r="CV38">
            <v>0</v>
          </cell>
          <cell r="CW38">
            <v>82</v>
          </cell>
          <cell r="CX38">
            <v>47</v>
          </cell>
          <cell r="CY38">
            <v>35</v>
          </cell>
          <cell r="CZ38">
            <v>395.14263685427909</v>
          </cell>
          <cell r="DA38">
            <v>479.29838874158679</v>
          </cell>
          <cell r="DB38">
            <v>319.75150739996349</v>
          </cell>
          <cell r="DC38">
            <v>1</v>
          </cell>
          <cell r="DD38">
            <v>0</v>
          </cell>
          <cell r="DE38">
            <v>1</v>
          </cell>
          <cell r="DF38">
            <v>4.8188126445643791</v>
          </cell>
          <cell r="DG38">
            <v>0</v>
          </cell>
          <cell r="DH38">
            <v>9.1357573542846708</v>
          </cell>
          <cell r="DI38">
            <v>0</v>
          </cell>
          <cell r="DJ38">
            <v>0</v>
          </cell>
          <cell r="DK38">
            <v>0</v>
          </cell>
          <cell r="DL38">
            <v>0</v>
          </cell>
          <cell r="DM38">
            <v>0</v>
          </cell>
          <cell r="DN38">
            <v>0</v>
          </cell>
          <cell r="DO38">
            <v>42</v>
          </cell>
          <cell r="DP38">
            <v>21</v>
          </cell>
          <cell r="DQ38">
            <v>21</v>
          </cell>
          <cell r="DR38">
            <v>202.39013107170391</v>
          </cell>
          <cell r="DS38">
            <v>214.1545992249643</v>
          </cell>
          <cell r="DT38">
            <v>191.85090443997808</v>
          </cell>
          <cell r="DU38">
            <v>11</v>
          </cell>
          <cell r="DV38">
            <v>6</v>
          </cell>
          <cell r="DW38">
            <v>5</v>
          </cell>
          <cell r="DX38">
            <v>53.006939090208171</v>
          </cell>
          <cell r="DY38">
            <v>61.187028349989809</v>
          </cell>
          <cell r="DZ38">
            <v>45.678786771423354</v>
          </cell>
          <cell r="EA38">
            <v>28</v>
          </cell>
          <cell r="EB38">
            <v>10</v>
          </cell>
          <cell r="EC38">
            <v>18</v>
          </cell>
          <cell r="ED38">
            <v>134.92675404780263</v>
          </cell>
          <cell r="EE38">
            <v>101.97838058331635</v>
          </cell>
          <cell r="EF38">
            <v>164.44363237712406</v>
          </cell>
          <cell r="EG38">
            <v>3</v>
          </cell>
          <cell r="EH38">
            <v>0</v>
          </cell>
          <cell r="EI38">
            <v>3</v>
          </cell>
          <cell r="EJ38">
            <v>14.456437933693138</v>
          </cell>
          <cell r="EK38">
            <v>0</v>
          </cell>
          <cell r="EL38">
            <v>27.407272062854013</v>
          </cell>
          <cell r="EM38">
            <v>6</v>
          </cell>
          <cell r="EN38">
            <v>3</v>
          </cell>
          <cell r="EO38">
            <v>3</v>
          </cell>
          <cell r="EP38">
            <v>28.912875867386276</v>
          </cell>
          <cell r="EQ38">
            <v>30.593514174994905</v>
          </cell>
          <cell r="ER38">
            <v>27.407272062854013</v>
          </cell>
          <cell r="ES38">
            <v>23</v>
          </cell>
          <cell r="ET38">
            <v>7</v>
          </cell>
          <cell r="EU38">
            <v>16</v>
          </cell>
          <cell r="EV38">
            <v>110.83269082498072</v>
          </cell>
          <cell r="EW38">
            <v>71.384866408321429</v>
          </cell>
          <cell r="EX38">
            <v>146.17211766855473</v>
          </cell>
          <cell r="EY38">
            <v>11</v>
          </cell>
          <cell r="EZ38">
            <v>5</v>
          </cell>
          <cell r="FA38">
            <v>6</v>
          </cell>
          <cell r="FB38">
            <v>53.006939090208171</v>
          </cell>
          <cell r="FC38">
            <v>50.989190291658176</v>
          </cell>
          <cell r="FD38">
            <v>54.814544125708025</v>
          </cell>
          <cell r="FE38">
            <v>9</v>
          </cell>
          <cell r="FF38">
            <v>4</v>
          </cell>
          <cell r="FG38">
            <v>5</v>
          </cell>
          <cell r="FH38">
            <v>43.369313801079414</v>
          </cell>
          <cell r="FI38">
            <v>40.791352233326535</v>
          </cell>
          <cell r="FJ38">
            <v>45.678786771423354</v>
          </cell>
          <cell r="FK38">
            <v>0</v>
          </cell>
          <cell r="FL38">
            <v>0</v>
          </cell>
          <cell r="FM38">
            <v>0</v>
          </cell>
          <cell r="FN38">
            <v>0</v>
          </cell>
          <cell r="FO38">
            <v>0</v>
          </cell>
          <cell r="FP38">
            <v>0</v>
          </cell>
        </row>
        <row r="39">
          <cell r="A39" t="str">
            <v>名寄市</v>
          </cell>
          <cell r="B39">
            <v>341</v>
          </cell>
          <cell r="C39">
            <v>179</v>
          </cell>
          <cell r="D39">
            <v>162</v>
          </cell>
          <cell r="E39">
            <v>1166.1707875927636</v>
          </cell>
          <cell r="F39">
            <v>1258.1710831517537</v>
          </cell>
          <cell r="G39">
            <v>1078.9929399227387</v>
          </cell>
          <cell r="H39">
            <v>0</v>
          </cell>
          <cell r="I39">
            <v>0</v>
          </cell>
          <cell r="J39">
            <v>0</v>
          </cell>
          <cell r="K39">
            <v>0</v>
          </cell>
          <cell r="L39">
            <v>0</v>
          </cell>
          <cell r="M39">
            <v>0</v>
          </cell>
          <cell r="N39">
            <v>92</v>
          </cell>
          <cell r="O39">
            <v>54</v>
          </cell>
          <cell r="P39">
            <v>38</v>
          </cell>
          <cell r="Q39">
            <v>314.62672275229988</v>
          </cell>
          <cell r="R39">
            <v>379.55999156533352</v>
          </cell>
          <cell r="S39">
            <v>253.09710936459302</v>
          </cell>
          <cell r="T39">
            <v>6</v>
          </cell>
          <cell r="U39">
            <v>4</v>
          </cell>
          <cell r="V39">
            <v>2</v>
          </cell>
          <cell r="W39">
            <v>20.519134092541297</v>
          </cell>
          <cell r="X39">
            <v>28.115554930765448</v>
          </cell>
          <cell r="Y39">
            <v>13.320900492873319</v>
          </cell>
          <cell r="Z39">
            <v>2</v>
          </cell>
          <cell r="AA39">
            <v>2</v>
          </cell>
          <cell r="AB39">
            <v>0</v>
          </cell>
          <cell r="AC39">
            <v>6.8397113641804319</v>
          </cell>
          <cell r="AD39">
            <v>14.057777465382724</v>
          </cell>
          <cell r="AE39">
            <v>0</v>
          </cell>
          <cell r="AF39">
            <v>53</v>
          </cell>
          <cell r="AG39">
            <v>25</v>
          </cell>
          <cell r="AH39">
            <v>28</v>
          </cell>
          <cell r="AI39">
            <v>181.25235115078144</v>
          </cell>
          <cell r="AJ39">
            <v>175.72221831728402</v>
          </cell>
          <cell r="AK39">
            <v>186.49260690022643</v>
          </cell>
          <cell r="AL39">
            <v>22</v>
          </cell>
          <cell r="AM39">
            <v>8</v>
          </cell>
          <cell r="AN39">
            <v>14</v>
          </cell>
          <cell r="AO39">
            <v>75.236825005984755</v>
          </cell>
          <cell r="AP39">
            <v>56.231109861530896</v>
          </cell>
          <cell r="AQ39">
            <v>93.246303450113217</v>
          </cell>
          <cell r="AR39">
            <v>38</v>
          </cell>
          <cell r="AS39">
            <v>21</v>
          </cell>
          <cell r="AT39">
            <v>17</v>
          </cell>
          <cell r="AU39">
            <v>129.95451591942819</v>
          </cell>
          <cell r="AV39">
            <v>147.60666338651859</v>
          </cell>
          <cell r="AW39">
            <v>113.22765418942319</v>
          </cell>
          <cell r="AX39">
            <v>4</v>
          </cell>
          <cell r="AY39">
            <v>2</v>
          </cell>
          <cell r="AZ39">
            <v>2</v>
          </cell>
          <cell r="BA39">
            <v>13.679422728360864</v>
          </cell>
          <cell r="BB39">
            <v>14.057777465382724</v>
          </cell>
          <cell r="BC39">
            <v>13.320900492873319</v>
          </cell>
          <cell r="BD39">
            <v>7</v>
          </cell>
          <cell r="BE39">
            <v>2</v>
          </cell>
          <cell r="BF39">
            <v>5</v>
          </cell>
          <cell r="BG39">
            <v>23.938989774631509</v>
          </cell>
          <cell r="BH39">
            <v>14.057777465382724</v>
          </cell>
          <cell r="BI39">
            <v>33.302251232183295</v>
          </cell>
          <cell r="BJ39">
            <v>29</v>
          </cell>
          <cell r="BK39">
            <v>8</v>
          </cell>
          <cell r="BL39">
            <v>21</v>
          </cell>
          <cell r="BM39">
            <v>99.175814780616264</v>
          </cell>
          <cell r="BN39">
            <v>56.231109861530896</v>
          </cell>
          <cell r="BO39">
            <v>139.86945517516983</v>
          </cell>
          <cell r="BP39">
            <v>11</v>
          </cell>
          <cell r="BQ39">
            <v>7</v>
          </cell>
          <cell r="BR39">
            <v>4</v>
          </cell>
          <cell r="BS39">
            <v>37.618412502992378</v>
          </cell>
          <cell r="BT39">
            <v>49.202221128839525</v>
          </cell>
          <cell r="BU39">
            <v>26.641800985746638</v>
          </cell>
          <cell r="BV39">
            <v>12</v>
          </cell>
          <cell r="BW39">
            <v>10</v>
          </cell>
          <cell r="BX39">
            <v>2</v>
          </cell>
          <cell r="BY39">
            <v>41.038268185082593</v>
          </cell>
          <cell r="BZ39">
            <v>70.288887326913624</v>
          </cell>
          <cell r="CA39">
            <v>13.320900492873319</v>
          </cell>
          <cell r="CB39">
            <v>1</v>
          </cell>
          <cell r="CC39">
            <v>1</v>
          </cell>
          <cell r="CD39">
            <v>0</v>
          </cell>
          <cell r="CE39">
            <v>3.419855682090216</v>
          </cell>
          <cell r="CF39">
            <v>7.0288887326913621</v>
          </cell>
          <cell r="CG39">
            <v>0</v>
          </cell>
          <cell r="CH39">
            <v>29241</v>
          </cell>
          <cell r="CI39">
            <v>14227</v>
          </cell>
          <cell r="CJ39">
            <v>15014</v>
          </cell>
          <cell r="CK39">
            <v>341</v>
          </cell>
          <cell r="CL39">
            <v>179</v>
          </cell>
          <cell r="CM39">
            <v>162</v>
          </cell>
          <cell r="CN39">
            <v>1166.1707875927636</v>
          </cell>
          <cell r="CO39">
            <v>1258.1710831517537</v>
          </cell>
          <cell r="CP39">
            <v>1078.9929399227387</v>
          </cell>
          <cell r="CQ39">
            <v>0</v>
          </cell>
          <cell r="CR39">
            <v>0</v>
          </cell>
          <cell r="CS39">
            <v>0</v>
          </cell>
          <cell r="CT39">
            <v>0</v>
          </cell>
          <cell r="CU39">
            <v>0</v>
          </cell>
          <cell r="CV39">
            <v>0</v>
          </cell>
          <cell r="CW39">
            <v>92</v>
          </cell>
          <cell r="CX39">
            <v>54</v>
          </cell>
          <cell r="CY39">
            <v>38</v>
          </cell>
          <cell r="CZ39">
            <v>314.62672275229988</v>
          </cell>
          <cell r="DA39">
            <v>379.55999156533352</v>
          </cell>
          <cell r="DB39">
            <v>253.09710936459302</v>
          </cell>
          <cell r="DC39">
            <v>6</v>
          </cell>
          <cell r="DD39">
            <v>4</v>
          </cell>
          <cell r="DE39">
            <v>2</v>
          </cell>
          <cell r="DF39">
            <v>20.519134092541297</v>
          </cell>
          <cell r="DG39">
            <v>28.115554930765448</v>
          </cell>
          <cell r="DH39">
            <v>13.320900492873319</v>
          </cell>
          <cell r="DI39">
            <v>2</v>
          </cell>
          <cell r="DJ39">
            <v>2</v>
          </cell>
          <cell r="DK39">
            <v>0</v>
          </cell>
          <cell r="DL39">
            <v>6.8397113641804319</v>
          </cell>
          <cell r="DM39">
            <v>14.057777465382724</v>
          </cell>
          <cell r="DN39">
            <v>0</v>
          </cell>
          <cell r="DO39">
            <v>53</v>
          </cell>
          <cell r="DP39">
            <v>25</v>
          </cell>
          <cell r="DQ39">
            <v>28</v>
          </cell>
          <cell r="DR39">
            <v>181.25235115078144</v>
          </cell>
          <cell r="DS39">
            <v>175.72221831728402</v>
          </cell>
          <cell r="DT39">
            <v>186.49260690022643</v>
          </cell>
          <cell r="DU39">
            <v>22</v>
          </cell>
          <cell r="DV39">
            <v>8</v>
          </cell>
          <cell r="DW39">
            <v>14</v>
          </cell>
          <cell r="DX39">
            <v>75.236825005984755</v>
          </cell>
          <cell r="DY39">
            <v>56.231109861530896</v>
          </cell>
          <cell r="DZ39">
            <v>93.246303450113217</v>
          </cell>
          <cell r="EA39">
            <v>38</v>
          </cell>
          <cell r="EB39">
            <v>21</v>
          </cell>
          <cell r="EC39">
            <v>17</v>
          </cell>
          <cell r="ED39">
            <v>129.95451591942819</v>
          </cell>
          <cell r="EE39">
            <v>147.60666338651859</v>
          </cell>
          <cell r="EF39">
            <v>113.22765418942319</v>
          </cell>
          <cell r="EG39">
            <v>4</v>
          </cell>
          <cell r="EH39">
            <v>2</v>
          </cell>
          <cell r="EI39">
            <v>2</v>
          </cell>
          <cell r="EJ39">
            <v>13.679422728360864</v>
          </cell>
          <cell r="EK39">
            <v>14.057777465382724</v>
          </cell>
          <cell r="EL39">
            <v>13.320900492873319</v>
          </cell>
          <cell r="EM39">
            <v>7</v>
          </cell>
          <cell r="EN39">
            <v>2</v>
          </cell>
          <cell r="EO39">
            <v>5</v>
          </cell>
          <cell r="EP39">
            <v>23.938989774631509</v>
          </cell>
          <cell r="EQ39">
            <v>14.057777465382724</v>
          </cell>
          <cell r="ER39">
            <v>33.302251232183295</v>
          </cell>
          <cell r="ES39">
            <v>29</v>
          </cell>
          <cell r="ET39">
            <v>8</v>
          </cell>
          <cell r="EU39">
            <v>21</v>
          </cell>
          <cell r="EV39">
            <v>99.175814780616264</v>
          </cell>
          <cell r="EW39">
            <v>56.231109861530896</v>
          </cell>
          <cell r="EX39">
            <v>139.86945517516983</v>
          </cell>
          <cell r="EY39">
            <v>11</v>
          </cell>
          <cell r="EZ39">
            <v>7</v>
          </cell>
          <cell r="FA39">
            <v>4</v>
          </cell>
          <cell r="FB39">
            <v>37.618412502992378</v>
          </cell>
          <cell r="FC39">
            <v>49.202221128839525</v>
          </cell>
          <cell r="FD39">
            <v>26.641800985746638</v>
          </cell>
          <cell r="FE39">
            <v>12</v>
          </cell>
          <cell r="FF39">
            <v>10</v>
          </cell>
          <cell r="FG39">
            <v>2</v>
          </cell>
          <cell r="FH39">
            <v>41.038268185082593</v>
          </cell>
          <cell r="FI39">
            <v>70.288887326913624</v>
          </cell>
          <cell r="FJ39">
            <v>13.320900492873319</v>
          </cell>
          <cell r="FK39">
            <v>1</v>
          </cell>
          <cell r="FL39">
            <v>1</v>
          </cell>
          <cell r="FM39">
            <v>0</v>
          </cell>
          <cell r="FN39">
            <v>3.419855682090216</v>
          </cell>
          <cell r="FO39">
            <v>7.0288887326913621</v>
          </cell>
          <cell r="FP39">
            <v>0</v>
          </cell>
        </row>
        <row r="40">
          <cell r="A40" t="str">
            <v>三笠市</v>
          </cell>
          <cell r="B40">
            <v>224</v>
          </cell>
          <cell r="C40">
            <v>117</v>
          </cell>
          <cell r="D40">
            <v>107</v>
          </cell>
          <cell r="E40">
            <v>2342.3611837289554</v>
          </cell>
          <cell r="F40">
            <v>2703.9519297434713</v>
          </cell>
          <cell r="G40">
            <v>2043.5446906035143</v>
          </cell>
          <cell r="H40">
            <v>0</v>
          </cell>
          <cell r="I40">
            <v>0</v>
          </cell>
          <cell r="J40">
            <v>0</v>
          </cell>
          <cell r="K40">
            <v>0</v>
          </cell>
          <cell r="L40">
            <v>0</v>
          </cell>
          <cell r="M40">
            <v>0</v>
          </cell>
          <cell r="N40">
            <v>62</v>
          </cell>
          <cell r="O40">
            <v>37</v>
          </cell>
          <cell r="P40">
            <v>25</v>
          </cell>
          <cell r="Q40">
            <v>648.3321133535502</v>
          </cell>
          <cell r="R40">
            <v>855.09590940605494</v>
          </cell>
          <cell r="S40">
            <v>477.46371275783036</v>
          </cell>
          <cell r="T40">
            <v>4</v>
          </cell>
          <cell r="U40">
            <v>2</v>
          </cell>
          <cell r="V40">
            <v>2</v>
          </cell>
          <cell r="W40">
            <v>41.827878280874202</v>
          </cell>
          <cell r="X40">
            <v>46.221400508435408</v>
          </cell>
          <cell r="Y40">
            <v>38.19709702062643</v>
          </cell>
          <cell r="Z40">
            <v>0</v>
          </cell>
          <cell r="AA40">
            <v>0</v>
          </cell>
          <cell r="AB40">
            <v>0</v>
          </cell>
          <cell r="AC40">
            <v>0</v>
          </cell>
          <cell r="AD40">
            <v>0</v>
          </cell>
          <cell r="AE40">
            <v>0</v>
          </cell>
          <cell r="AF40">
            <v>46</v>
          </cell>
          <cell r="AG40">
            <v>15</v>
          </cell>
          <cell r="AH40">
            <v>31</v>
          </cell>
          <cell r="AI40">
            <v>481.02060023005333</v>
          </cell>
          <cell r="AJ40">
            <v>346.66050381326551</v>
          </cell>
          <cell r="AK40">
            <v>592.05500381970967</v>
          </cell>
          <cell r="AL40">
            <v>16</v>
          </cell>
          <cell r="AM40">
            <v>4</v>
          </cell>
          <cell r="AN40">
            <v>12</v>
          </cell>
          <cell r="AO40">
            <v>167.31151312349681</v>
          </cell>
          <cell r="AP40">
            <v>92.442801016870817</v>
          </cell>
          <cell r="AQ40">
            <v>229.18258212375861</v>
          </cell>
          <cell r="AR40">
            <v>18</v>
          </cell>
          <cell r="AS40">
            <v>13</v>
          </cell>
          <cell r="AT40">
            <v>5</v>
          </cell>
          <cell r="AU40">
            <v>188.2254522639339</v>
          </cell>
          <cell r="AV40">
            <v>300.43910330483016</v>
          </cell>
          <cell r="AW40">
            <v>95.492742551566081</v>
          </cell>
          <cell r="AX40">
            <v>3</v>
          </cell>
          <cell r="AY40">
            <v>2</v>
          </cell>
          <cell r="AZ40">
            <v>1</v>
          </cell>
          <cell r="BA40">
            <v>31.370908710655652</v>
          </cell>
          <cell r="BB40">
            <v>46.221400508435408</v>
          </cell>
          <cell r="BC40">
            <v>19.098548510313215</v>
          </cell>
          <cell r="BD40">
            <v>6</v>
          </cell>
          <cell r="BE40">
            <v>2</v>
          </cell>
          <cell r="BF40">
            <v>4</v>
          </cell>
          <cell r="BG40">
            <v>62.741817421311303</v>
          </cell>
          <cell r="BH40">
            <v>46.221400508435408</v>
          </cell>
          <cell r="BI40">
            <v>76.39419404125286</v>
          </cell>
          <cell r="BJ40">
            <v>7</v>
          </cell>
          <cell r="BK40">
            <v>2</v>
          </cell>
          <cell r="BL40">
            <v>5</v>
          </cell>
          <cell r="BM40">
            <v>73.198786991529857</v>
          </cell>
          <cell r="BN40">
            <v>46.221400508435408</v>
          </cell>
          <cell r="BO40">
            <v>95.492742551566081</v>
          </cell>
          <cell r="BP40">
            <v>7</v>
          </cell>
          <cell r="BQ40">
            <v>5</v>
          </cell>
          <cell r="BR40">
            <v>2</v>
          </cell>
          <cell r="BS40">
            <v>73.198786991529857</v>
          </cell>
          <cell r="BT40">
            <v>115.55350127108852</v>
          </cell>
          <cell r="BU40">
            <v>38.19709702062643</v>
          </cell>
          <cell r="BV40">
            <v>3</v>
          </cell>
          <cell r="BW40">
            <v>3</v>
          </cell>
          <cell r="BX40">
            <v>0</v>
          </cell>
          <cell r="BY40">
            <v>31.370908710655652</v>
          </cell>
          <cell r="BZ40">
            <v>69.332100762653113</v>
          </cell>
          <cell r="CA40">
            <v>0</v>
          </cell>
          <cell r="CB40">
            <v>2</v>
          </cell>
          <cell r="CC40">
            <v>1</v>
          </cell>
          <cell r="CD40">
            <v>1</v>
          </cell>
          <cell r="CE40">
            <v>20.913939140437101</v>
          </cell>
          <cell r="CF40">
            <v>23.110700254217704</v>
          </cell>
          <cell r="CG40">
            <v>19.098548510313215</v>
          </cell>
          <cell r="CH40">
            <v>9563</v>
          </cell>
          <cell r="CI40">
            <v>4327</v>
          </cell>
          <cell r="CJ40">
            <v>5236</v>
          </cell>
          <cell r="CK40">
            <v>224</v>
          </cell>
          <cell r="CL40">
            <v>117</v>
          </cell>
          <cell r="CM40">
            <v>107</v>
          </cell>
          <cell r="CN40">
            <v>2342.3611837289554</v>
          </cell>
          <cell r="CO40">
            <v>2703.9519297434713</v>
          </cell>
          <cell r="CP40">
            <v>2043.5446906035143</v>
          </cell>
          <cell r="CQ40">
            <v>0</v>
          </cell>
          <cell r="CR40">
            <v>0</v>
          </cell>
          <cell r="CS40">
            <v>0</v>
          </cell>
          <cell r="CT40">
            <v>0</v>
          </cell>
          <cell r="CU40">
            <v>0</v>
          </cell>
          <cell r="CV40">
            <v>0</v>
          </cell>
          <cell r="CW40">
            <v>62</v>
          </cell>
          <cell r="CX40">
            <v>37</v>
          </cell>
          <cell r="CY40">
            <v>25</v>
          </cell>
          <cell r="CZ40">
            <v>648.3321133535502</v>
          </cell>
          <cell r="DA40">
            <v>855.09590940605494</v>
          </cell>
          <cell r="DB40">
            <v>477.46371275783036</v>
          </cell>
          <cell r="DC40">
            <v>4</v>
          </cell>
          <cell r="DD40">
            <v>2</v>
          </cell>
          <cell r="DE40">
            <v>2</v>
          </cell>
          <cell r="DF40">
            <v>41.827878280874202</v>
          </cell>
          <cell r="DG40">
            <v>46.221400508435408</v>
          </cell>
          <cell r="DH40">
            <v>38.19709702062643</v>
          </cell>
          <cell r="DI40">
            <v>0</v>
          </cell>
          <cell r="DJ40">
            <v>0</v>
          </cell>
          <cell r="DK40">
            <v>0</v>
          </cell>
          <cell r="DL40">
            <v>0</v>
          </cell>
          <cell r="DM40">
            <v>0</v>
          </cell>
          <cell r="DN40">
            <v>0</v>
          </cell>
          <cell r="DO40">
            <v>46</v>
          </cell>
          <cell r="DP40">
            <v>15</v>
          </cell>
          <cell r="DQ40">
            <v>31</v>
          </cell>
          <cell r="DR40">
            <v>481.02060023005333</v>
          </cell>
          <cell r="DS40">
            <v>346.66050381326551</v>
          </cell>
          <cell r="DT40">
            <v>592.05500381970967</v>
          </cell>
          <cell r="DU40">
            <v>16</v>
          </cell>
          <cell r="DV40">
            <v>4</v>
          </cell>
          <cell r="DW40">
            <v>12</v>
          </cell>
          <cell r="DX40">
            <v>167.31151312349681</v>
          </cell>
          <cell r="DY40">
            <v>92.442801016870817</v>
          </cell>
          <cell r="DZ40">
            <v>229.18258212375861</v>
          </cell>
          <cell r="EA40">
            <v>18</v>
          </cell>
          <cell r="EB40">
            <v>13</v>
          </cell>
          <cell r="EC40">
            <v>5</v>
          </cell>
          <cell r="ED40">
            <v>188.2254522639339</v>
          </cell>
          <cell r="EE40">
            <v>300.43910330483016</v>
          </cell>
          <cell r="EF40">
            <v>95.492742551566081</v>
          </cell>
          <cell r="EG40">
            <v>3</v>
          </cell>
          <cell r="EH40">
            <v>2</v>
          </cell>
          <cell r="EI40">
            <v>1</v>
          </cell>
          <cell r="EJ40">
            <v>31.370908710655652</v>
          </cell>
          <cell r="EK40">
            <v>46.221400508435408</v>
          </cell>
          <cell r="EL40">
            <v>19.098548510313215</v>
          </cell>
          <cell r="EM40">
            <v>6</v>
          </cell>
          <cell r="EN40">
            <v>2</v>
          </cell>
          <cell r="EO40">
            <v>4</v>
          </cell>
          <cell r="EP40">
            <v>62.741817421311303</v>
          </cell>
          <cell r="EQ40">
            <v>46.221400508435408</v>
          </cell>
          <cell r="ER40">
            <v>76.39419404125286</v>
          </cell>
          <cell r="ES40">
            <v>7</v>
          </cell>
          <cell r="ET40">
            <v>2</v>
          </cell>
          <cell r="EU40">
            <v>5</v>
          </cell>
          <cell r="EV40">
            <v>73.198786991529857</v>
          </cell>
          <cell r="EW40">
            <v>46.221400508435408</v>
          </cell>
          <cell r="EX40">
            <v>95.492742551566081</v>
          </cell>
          <cell r="EY40">
            <v>7</v>
          </cell>
          <cell r="EZ40">
            <v>5</v>
          </cell>
          <cell r="FA40">
            <v>2</v>
          </cell>
          <cell r="FB40">
            <v>73.198786991529857</v>
          </cell>
          <cell r="FC40">
            <v>115.55350127108852</v>
          </cell>
          <cell r="FD40">
            <v>38.19709702062643</v>
          </cell>
          <cell r="FE40">
            <v>3</v>
          </cell>
          <cell r="FF40">
            <v>3</v>
          </cell>
          <cell r="FG40">
            <v>0</v>
          </cell>
          <cell r="FH40">
            <v>31.370908710655652</v>
          </cell>
          <cell r="FI40">
            <v>69.332100762653113</v>
          </cell>
          <cell r="FJ40">
            <v>0</v>
          </cell>
          <cell r="FK40">
            <v>2</v>
          </cell>
          <cell r="FL40">
            <v>1</v>
          </cell>
          <cell r="FM40">
            <v>1</v>
          </cell>
          <cell r="FN40">
            <v>20.913939140437101</v>
          </cell>
          <cell r="FO40">
            <v>23.110700254217704</v>
          </cell>
          <cell r="FP40">
            <v>19.098548510313215</v>
          </cell>
        </row>
        <row r="41">
          <cell r="A41" t="str">
            <v>根室市</v>
          </cell>
          <cell r="B41">
            <v>340</v>
          </cell>
          <cell r="C41">
            <v>180</v>
          </cell>
          <cell r="D41">
            <v>160</v>
          </cell>
          <cell r="E41">
            <v>1208.6310475987345</v>
          </cell>
          <cell r="F41">
            <v>1338.9868332961391</v>
          </cell>
          <cell r="G41">
            <v>1089.3246187363834</v>
          </cell>
          <cell r="H41">
            <v>0</v>
          </cell>
          <cell r="I41">
            <v>0</v>
          </cell>
          <cell r="J41">
            <v>0</v>
          </cell>
          <cell r="K41">
            <v>0</v>
          </cell>
          <cell r="L41">
            <v>0</v>
          </cell>
          <cell r="M41">
            <v>0</v>
          </cell>
          <cell r="N41">
            <v>105</v>
          </cell>
          <cell r="O41">
            <v>58</v>
          </cell>
          <cell r="P41">
            <v>47</v>
          </cell>
          <cell r="Q41">
            <v>373.25370587607978</v>
          </cell>
          <cell r="R41">
            <v>431.45131295097821</v>
          </cell>
          <cell r="S41">
            <v>319.98910675381262</v>
          </cell>
          <cell r="T41">
            <v>1</v>
          </cell>
          <cell r="U41">
            <v>0</v>
          </cell>
          <cell r="V41">
            <v>1</v>
          </cell>
          <cell r="W41">
            <v>3.5547971988198075</v>
          </cell>
          <cell r="X41">
            <v>0</v>
          </cell>
          <cell r="Y41">
            <v>6.8082788671023975</v>
          </cell>
          <cell r="Z41">
            <v>3</v>
          </cell>
          <cell r="AA41">
            <v>2</v>
          </cell>
          <cell r="AB41">
            <v>1</v>
          </cell>
          <cell r="AC41">
            <v>10.664391596459421</v>
          </cell>
          <cell r="AD41">
            <v>14.877631481068216</v>
          </cell>
          <cell r="AE41">
            <v>6.8082788671023975</v>
          </cell>
          <cell r="AF41">
            <v>69</v>
          </cell>
          <cell r="AG41">
            <v>35</v>
          </cell>
          <cell r="AH41">
            <v>34</v>
          </cell>
          <cell r="AI41">
            <v>245.28100671856669</v>
          </cell>
          <cell r="AJ41">
            <v>260.35855091869371</v>
          </cell>
          <cell r="AK41">
            <v>231.48148148148147</v>
          </cell>
          <cell r="AL41">
            <v>32</v>
          </cell>
          <cell r="AM41">
            <v>16</v>
          </cell>
          <cell r="AN41">
            <v>16</v>
          </cell>
          <cell r="AO41">
            <v>113.75351036223384</v>
          </cell>
          <cell r="AP41">
            <v>119.02105184854572</v>
          </cell>
          <cell r="AQ41">
            <v>108.93246187363836</v>
          </cell>
          <cell r="AR41">
            <v>32</v>
          </cell>
          <cell r="AS41">
            <v>19</v>
          </cell>
          <cell r="AT41">
            <v>13</v>
          </cell>
          <cell r="AU41">
            <v>113.75351036223384</v>
          </cell>
          <cell r="AV41">
            <v>141.33749907014803</v>
          </cell>
          <cell r="AW41">
            <v>88.507625272331154</v>
          </cell>
          <cell r="AX41">
            <v>3</v>
          </cell>
          <cell r="AY41">
            <v>3</v>
          </cell>
          <cell r="AZ41">
            <v>0</v>
          </cell>
          <cell r="BA41">
            <v>10.664391596459421</v>
          </cell>
          <cell r="BB41">
            <v>22.316447221602321</v>
          </cell>
          <cell r="BC41">
            <v>0</v>
          </cell>
          <cell r="BD41">
            <v>16</v>
          </cell>
          <cell r="BE41">
            <v>6</v>
          </cell>
          <cell r="BF41">
            <v>10</v>
          </cell>
          <cell r="BG41">
            <v>56.87675518111692</v>
          </cell>
          <cell r="BH41">
            <v>44.632894443204641</v>
          </cell>
          <cell r="BI41">
            <v>68.082788671023962</v>
          </cell>
          <cell r="BJ41">
            <v>14</v>
          </cell>
          <cell r="BK41">
            <v>5</v>
          </cell>
          <cell r="BL41">
            <v>9</v>
          </cell>
          <cell r="BM41">
            <v>49.767160783477308</v>
          </cell>
          <cell r="BN41">
            <v>37.194078702670531</v>
          </cell>
          <cell r="BO41">
            <v>61.274509803921568</v>
          </cell>
          <cell r="BP41">
            <v>5</v>
          </cell>
          <cell r="BQ41">
            <v>4</v>
          </cell>
          <cell r="BR41">
            <v>1</v>
          </cell>
          <cell r="BS41">
            <v>17.773985994099039</v>
          </cell>
          <cell r="BT41">
            <v>29.755262962136431</v>
          </cell>
          <cell r="BU41">
            <v>6.8082788671023975</v>
          </cell>
          <cell r="BV41">
            <v>4</v>
          </cell>
          <cell r="BW41">
            <v>4</v>
          </cell>
          <cell r="BX41">
            <v>0</v>
          </cell>
          <cell r="BY41">
            <v>14.21918879527923</v>
          </cell>
          <cell r="BZ41">
            <v>29.755262962136431</v>
          </cell>
          <cell r="CA41">
            <v>0</v>
          </cell>
          <cell r="CB41">
            <v>4</v>
          </cell>
          <cell r="CC41">
            <v>3</v>
          </cell>
          <cell r="CD41">
            <v>1</v>
          </cell>
          <cell r="CE41">
            <v>14.21918879527923</v>
          </cell>
          <cell r="CF41">
            <v>22.316447221602321</v>
          </cell>
          <cell r="CG41">
            <v>6.8082788671023975</v>
          </cell>
          <cell r="CH41">
            <v>28131</v>
          </cell>
          <cell r="CI41">
            <v>13443</v>
          </cell>
          <cell r="CJ41">
            <v>14688</v>
          </cell>
          <cell r="CK41">
            <v>340</v>
          </cell>
          <cell r="CL41">
            <v>180</v>
          </cell>
          <cell r="CM41">
            <v>160</v>
          </cell>
          <cell r="CN41">
            <v>1208.6310475987345</v>
          </cell>
          <cell r="CO41">
            <v>1338.9868332961391</v>
          </cell>
          <cell r="CP41">
            <v>1089.3246187363834</v>
          </cell>
          <cell r="CQ41">
            <v>0</v>
          </cell>
          <cell r="CR41">
            <v>0</v>
          </cell>
          <cell r="CS41">
            <v>0</v>
          </cell>
          <cell r="CT41">
            <v>0</v>
          </cell>
          <cell r="CU41">
            <v>0</v>
          </cell>
          <cell r="CV41">
            <v>0</v>
          </cell>
          <cell r="CW41">
            <v>105</v>
          </cell>
          <cell r="CX41">
            <v>58</v>
          </cell>
          <cell r="CY41">
            <v>47</v>
          </cell>
          <cell r="CZ41">
            <v>373.25370587607978</v>
          </cell>
          <cell r="DA41">
            <v>431.45131295097821</v>
          </cell>
          <cell r="DB41">
            <v>319.98910675381262</v>
          </cell>
          <cell r="DC41">
            <v>1</v>
          </cell>
          <cell r="DD41">
            <v>0</v>
          </cell>
          <cell r="DE41">
            <v>1</v>
          </cell>
          <cell r="DF41">
            <v>3.5547971988198075</v>
          </cell>
          <cell r="DG41">
            <v>0</v>
          </cell>
          <cell r="DH41">
            <v>6.8082788671023975</v>
          </cell>
          <cell r="DI41">
            <v>3</v>
          </cell>
          <cell r="DJ41">
            <v>2</v>
          </cell>
          <cell r="DK41">
            <v>1</v>
          </cell>
          <cell r="DL41">
            <v>10.664391596459421</v>
          </cell>
          <cell r="DM41">
            <v>14.877631481068216</v>
          </cell>
          <cell r="DN41">
            <v>6.8082788671023975</v>
          </cell>
          <cell r="DO41">
            <v>69</v>
          </cell>
          <cell r="DP41">
            <v>35</v>
          </cell>
          <cell r="DQ41">
            <v>34</v>
          </cell>
          <cell r="DR41">
            <v>245.28100671856669</v>
          </cell>
          <cell r="DS41">
            <v>260.35855091869371</v>
          </cell>
          <cell r="DT41">
            <v>231.48148148148147</v>
          </cell>
          <cell r="DU41">
            <v>32</v>
          </cell>
          <cell r="DV41">
            <v>16</v>
          </cell>
          <cell r="DW41">
            <v>16</v>
          </cell>
          <cell r="DX41">
            <v>113.75351036223384</v>
          </cell>
          <cell r="DY41">
            <v>119.02105184854572</v>
          </cell>
          <cell r="DZ41">
            <v>108.93246187363836</v>
          </cell>
          <cell r="EA41">
            <v>32</v>
          </cell>
          <cell r="EB41">
            <v>19</v>
          </cell>
          <cell r="EC41">
            <v>13</v>
          </cell>
          <cell r="ED41">
            <v>113.75351036223384</v>
          </cell>
          <cell r="EE41">
            <v>141.33749907014803</v>
          </cell>
          <cell r="EF41">
            <v>88.507625272331154</v>
          </cell>
          <cell r="EG41">
            <v>3</v>
          </cell>
          <cell r="EH41">
            <v>3</v>
          </cell>
          <cell r="EI41">
            <v>0</v>
          </cell>
          <cell r="EJ41">
            <v>10.664391596459421</v>
          </cell>
          <cell r="EK41">
            <v>22.316447221602321</v>
          </cell>
          <cell r="EL41">
            <v>0</v>
          </cell>
          <cell r="EM41">
            <v>16</v>
          </cell>
          <cell r="EN41">
            <v>6</v>
          </cell>
          <cell r="EO41">
            <v>10</v>
          </cell>
          <cell r="EP41">
            <v>56.87675518111692</v>
          </cell>
          <cell r="EQ41">
            <v>44.632894443204641</v>
          </cell>
          <cell r="ER41">
            <v>68.082788671023962</v>
          </cell>
          <cell r="ES41">
            <v>14</v>
          </cell>
          <cell r="ET41">
            <v>5</v>
          </cell>
          <cell r="EU41">
            <v>9</v>
          </cell>
          <cell r="EV41">
            <v>49.767160783477308</v>
          </cell>
          <cell r="EW41">
            <v>37.194078702670531</v>
          </cell>
          <cell r="EX41">
            <v>61.274509803921568</v>
          </cell>
          <cell r="EY41">
            <v>5</v>
          </cell>
          <cell r="EZ41">
            <v>4</v>
          </cell>
          <cell r="FA41">
            <v>1</v>
          </cell>
          <cell r="FB41">
            <v>17.773985994099039</v>
          </cell>
          <cell r="FC41">
            <v>29.755262962136431</v>
          </cell>
          <cell r="FD41">
            <v>6.8082788671023975</v>
          </cell>
          <cell r="FE41">
            <v>4</v>
          </cell>
          <cell r="FF41">
            <v>4</v>
          </cell>
          <cell r="FG41">
            <v>0</v>
          </cell>
          <cell r="FH41">
            <v>14.21918879527923</v>
          </cell>
          <cell r="FI41">
            <v>29.755262962136431</v>
          </cell>
          <cell r="FJ41">
            <v>0</v>
          </cell>
          <cell r="FK41">
            <v>4</v>
          </cell>
          <cell r="FL41">
            <v>3</v>
          </cell>
          <cell r="FM41">
            <v>1</v>
          </cell>
          <cell r="FN41">
            <v>14.21918879527923</v>
          </cell>
          <cell r="FO41">
            <v>22.316447221602321</v>
          </cell>
          <cell r="FP41">
            <v>6.8082788671023975</v>
          </cell>
        </row>
        <row r="42">
          <cell r="A42" t="str">
            <v>千歳市</v>
          </cell>
          <cell r="B42">
            <v>660</v>
          </cell>
          <cell r="C42">
            <v>360</v>
          </cell>
          <cell r="D42">
            <v>300</v>
          </cell>
          <cell r="E42">
            <v>690.8390554346006</v>
          </cell>
          <cell r="F42">
            <v>740.74074074074076</v>
          </cell>
          <cell r="G42">
            <v>639.16822907789333</v>
          </cell>
          <cell r="H42">
            <v>2</v>
          </cell>
          <cell r="I42">
            <v>2</v>
          </cell>
          <cell r="J42">
            <v>0</v>
          </cell>
          <cell r="K42">
            <v>2.0934516831351533</v>
          </cell>
          <cell r="L42">
            <v>4.1152263374485596</v>
          </cell>
          <cell r="M42">
            <v>0</v>
          </cell>
          <cell r="N42">
            <v>214</v>
          </cell>
          <cell r="O42">
            <v>125</v>
          </cell>
          <cell r="P42">
            <v>89</v>
          </cell>
          <cell r="Q42">
            <v>223.9993300954614</v>
          </cell>
          <cell r="R42">
            <v>257.20164609053501</v>
          </cell>
          <cell r="S42">
            <v>189.61990795977502</v>
          </cell>
          <cell r="T42">
            <v>4</v>
          </cell>
          <cell r="U42">
            <v>3</v>
          </cell>
          <cell r="V42">
            <v>1</v>
          </cell>
          <cell r="W42">
            <v>4.1869033662703066</v>
          </cell>
          <cell r="X42">
            <v>6.1728395061728394</v>
          </cell>
          <cell r="Y42">
            <v>2.1305607635929777</v>
          </cell>
          <cell r="Z42">
            <v>3</v>
          </cell>
          <cell r="AA42">
            <v>1</v>
          </cell>
          <cell r="AB42">
            <v>2</v>
          </cell>
          <cell r="AC42">
            <v>3.1401775247027301</v>
          </cell>
          <cell r="AD42">
            <v>2.0576131687242798</v>
          </cell>
          <cell r="AE42">
            <v>4.2611215271859555</v>
          </cell>
          <cell r="AF42">
            <v>102</v>
          </cell>
          <cell r="AG42">
            <v>50</v>
          </cell>
          <cell r="AH42">
            <v>52</v>
          </cell>
          <cell r="AI42">
            <v>106.76603583989282</v>
          </cell>
          <cell r="AJ42">
            <v>102.88065843621401</v>
          </cell>
          <cell r="AK42">
            <v>110.78915970683485</v>
          </cell>
          <cell r="AL42">
            <v>52</v>
          </cell>
          <cell r="AM42">
            <v>29</v>
          </cell>
          <cell r="AN42">
            <v>23</v>
          </cell>
          <cell r="AO42">
            <v>54.42974376151399</v>
          </cell>
          <cell r="AP42">
            <v>59.670781893004111</v>
          </cell>
          <cell r="AQ42">
            <v>49.002897562638488</v>
          </cell>
          <cell r="AR42">
            <v>71</v>
          </cell>
          <cell r="AS42">
            <v>41</v>
          </cell>
          <cell r="AT42">
            <v>30</v>
          </cell>
          <cell r="AU42">
            <v>74.317534751297941</v>
          </cell>
          <cell r="AV42">
            <v>84.362139917695472</v>
          </cell>
          <cell r="AW42">
            <v>63.916822907789332</v>
          </cell>
          <cell r="AX42">
            <v>16</v>
          </cell>
          <cell r="AY42">
            <v>14</v>
          </cell>
          <cell r="AZ42">
            <v>2</v>
          </cell>
          <cell r="BA42">
            <v>16.747613465081226</v>
          </cell>
          <cell r="BB42">
            <v>28.806584362139919</v>
          </cell>
          <cell r="BC42">
            <v>4.2611215271859555</v>
          </cell>
          <cell r="BD42">
            <v>18</v>
          </cell>
          <cell r="BE42">
            <v>10</v>
          </cell>
          <cell r="BF42">
            <v>8</v>
          </cell>
          <cell r="BG42">
            <v>18.84106514821638</v>
          </cell>
          <cell r="BH42">
            <v>20.576131687242796</v>
          </cell>
          <cell r="BI42">
            <v>17.044486108743822</v>
          </cell>
          <cell r="BJ42">
            <v>18</v>
          </cell>
          <cell r="BK42">
            <v>5</v>
          </cell>
          <cell r="BL42">
            <v>13</v>
          </cell>
          <cell r="BM42">
            <v>18.84106514821638</v>
          </cell>
          <cell r="BN42">
            <v>10.288065843621398</v>
          </cell>
          <cell r="BO42">
            <v>27.697289926708713</v>
          </cell>
          <cell r="BP42">
            <v>20</v>
          </cell>
          <cell r="BQ42">
            <v>11</v>
          </cell>
          <cell r="BR42">
            <v>9</v>
          </cell>
          <cell r="BS42">
            <v>20.934516831351534</v>
          </cell>
          <cell r="BT42">
            <v>22.633744855967077</v>
          </cell>
          <cell r="BU42">
            <v>19.175046872336797</v>
          </cell>
          <cell r="BV42">
            <v>13</v>
          </cell>
          <cell r="BW42">
            <v>10</v>
          </cell>
          <cell r="BX42">
            <v>3</v>
          </cell>
          <cell r="BY42">
            <v>13.607435940378497</v>
          </cell>
          <cell r="BZ42">
            <v>20.576131687242796</v>
          </cell>
          <cell r="CA42">
            <v>6.3916822907789328</v>
          </cell>
          <cell r="CB42">
            <v>3</v>
          </cell>
          <cell r="CC42">
            <v>2</v>
          </cell>
          <cell r="CD42">
            <v>1</v>
          </cell>
          <cell r="CE42">
            <v>3.1401775247027301</v>
          </cell>
          <cell r="CF42">
            <v>4.1152263374485596</v>
          </cell>
          <cell r="CG42">
            <v>2.1305607635929777</v>
          </cell>
          <cell r="CH42">
            <v>95536</v>
          </cell>
          <cell r="CI42">
            <v>48600</v>
          </cell>
          <cell r="CJ42">
            <v>46936</v>
          </cell>
          <cell r="CK42">
            <v>660</v>
          </cell>
          <cell r="CL42">
            <v>360</v>
          </cell>
          <cell r="CM42">
            <v>300</v>
          </cell>
          <cell r="CN42">
            <v>690.8390554346006</v>
          </cell>
          <cell r="CO42">
            <v>740.74074074074076</v>
          </cell>
          <cell r="CP42">
            <v>639.16822907789333</v>
          </cell>
          <cell r="CQ42">
            <v>2</v>
          </cell>
          <cell r="CR42">
            <v>2</v>
          </cell>
          <cell r="CS42">
            <v>0</v>
          </cell>
          <cell r="CT42">
            <v>2.0934516831351533</v>
          </cell>
          <cell r="CU42">
            <v>4.1152263374485596</v>
          </cell>
          <cell r="CV42">
            <v>0</v>
          </cell>
          <cell r="CW42">
            <v>214</v>
          </cell>
          <cell r="CX42">
            <v>125</v>
          </cell>
          <cell r="CY42">
            <v>89</v>
          </cell>
          <cell r="CZ42">
            <v>223.9993300954614</v>
          </cell>
          <cell r="DA42">
            <v>257.20164609053501</v>
          </cell>
          <cell r="DB42">
            <v>189.61990795977502</v>
          </cell>
          <cell r="DC42">
            <v>4</v>
          </cell>
          <cell r="DD42">
            <v>3</v>
          </cell>
          <cell r="DE42">
            <v>1</v>
          </cell>
          <cell r="DF42">
            <v>4.1869033662703066</v>
          </cell>
          <cell r="DG42">
            <v>6.1728395061728394</v>
          </cell>
          <cell r="DH42">
            <v>2.1305607635929777</v>
          </cell>
          <cell r="DI42">
            <v>3</v>
          </cell>
          <cell r="DJ42">
            <v>1</v>
          </cell>
          <cell r="DK42">
            <v>2</v>
          </cell>
          <cell r="DL42">
            <v>3.1401775247027301</v>
          </cell>
          <cell r="DM42">
            <v>2.0576131687242798</v>
          </cell>
          <cell r="DN42">
            <v>4.2611215271859555</v>
          </cell>
          <cell r="DO42">
            <v>102</v>
          </cell>
          <cell r="DP42">
            <v>50</v>
          </cell>
          <cell r="DQ42">
            <v>52</v>
          </cell>
          <cell r="DR42">
            <v>106.76603583989282</v>
          </cell>
          <cell r="DS42">
            <v>102.88065843621401</v>
          </cell>
          <cell r="DT42">
            <v>110.78915970683485</v>
          </cell>
          <cell r="DU42">
            <v>52</v>
          </cell>
          <cell r="DV42">
            <v>29</v>
          </cell>
          <cell r="DW42">
            <v>23</v>
          </cell>
          <cell r="DX42">
            <v>54.42974376151399</v>
          </cell>
          <cell r="DY42">
            <v>59.670781893004111</v>
          </cell>
          <cell r="DZ42">
            <v>49.002897562638488</v>
          </cell>
          <cell r="EA42">
            <v>71</v>
          </cell>
          <cell r="EB42">
            <v>41</v>
          </cell>
          <cell r="EC42">
            <v>30</v>
          </cell>
          <cell r="ED42">
            <v>74.317534751297941</v>
          </cell>
          <cell r="EE42">
            <v>84.362139917695472</v>
          </cell>
          <cell r="EF42">
            <v>63.916822907789332</v>
          </cell>
          <cell r="EG42">
            <v>16</v>
          </cell>
          <cell r="EH42">
            <v>14</v>
          </cell>
          <cell r="EI42">
            <v>2</v>
          </cell>
          <cell r="EJ42">
            <v>16.747613465081226</v>
          </cell>
          <cell r="EK42">
            <v>28.806584362139919</v>
          </cell>
          <cell r="EL42">
            <v>4.2611215271859555</v>
          </cell>
          <cell r="EM42">
            <v>18</v>
          </cell>
          <cell r="EN42">
            <v>10</v>
          </cell>
          <cell r="EO42">
            <v>8</v>
          </cell>
          <cell r="EP42">
            <v>18.84106514821638</v>
          </cell>
          <cell r="EQ42">
            <v>20.576131687242796</v>
          </cell>
          <cell r="ER42">
            <v>17.044486108743822</v>
          </cell>
          <cell r="ES42">
            <v>18</v>
          </cell>
          <cell r="ET42">
            <v>5</v>
          </cell>
          <cell r="EU42">
            <v>13</v>
          </cell>
          <cell r="EV42">
            <v>18.84106514821638</v>
          </cell>
          <cell r="EW42">
            <v>10.288065843621398</v>
          </cell>
          <cell r="EX42">
            <v>27.697289926708713</v>
          </cell>
          <cell r="EY42">
            <v>20</v>
          </cell>
          <cell r="EZ42">
            <v>11</v>
          </cell>
          <cell r="FA42">
            <v>9</v>
          </cell>
          <cell r="FB42">
            <v>20.934516831351534</v>
          </cell>
          <cell r="FC42">
            <v>22.633744855967077</v>
          </cell>
          <cell r="FD42">
            <v>19.175046872336797</v>
          </cell>
          <cell r="FE42">
            <v>13</v>
          </cell>
          <cell r="FF42">
            <v>10</v>
          </cell>
          <cell r="FG42">
            <v>3</v>
          </cell>
          <cell r="FH42">
            <v>13.607435940378497</v>
          </cell>
          <cell r="FI42">
            <v>20.576131687242796</v>
          </cell>
          <cell r="FJ42">
            <v>6.3916822907789328</v>
          </cell>
          <cell r="FK42">
            <v>3</v>
          </cell>
          <cell r="FL42">
            <v>2</v>
          </cell>
          <cell r="FM42">
            <v>1</v>
          </cell>
          <cell r="FN42">
            <v>3.1401775247027301</v>
          </cell>
          <cell r="FO42">
            <v>4.1152263374485596</v>
          </cell>
          <cell r="FP42">
            <v>2.1305607635929777</v>
          </cell>
        </row>
        <row r="43">
          <cell r="A43" t="str">
            <v>滝川市</v>
          </cell>
          <cell r="B43">
            <v>526</v>
          </cell>
          <cell r="C43">
            <v>268</v>
          </cell>
          <cell r="D43">
            <v>258</v>
          </cell>
          <cell r="E43">
            <v>1252.4107716850401</v>
          </cell>
          <cell r="F43">
            <v>1353.2619672793376</v>
          </cell>
          <cell r="G43">
            <v>1162.4239693624691</v>
          </cell>
          <cell r="H43">
            <v>1</v>
          </cell>
          <cell r="I43">
            <v>1</v>
          </cell>
          <cell r="J43">
            <v>0</v>
          </cell>
          <cell r="K43">
            <v>2.3810090716445629</v>
          </cell>
          <cell r="L43">
            <v>5.0494849525348409</v>
          </cell>
          <cell r="M43">
            <v>0</v>
          </cell>
          <cell r="N43">
            <v>171</v>
          </cell>
          <cell r="O43">
            <v>99</v>
          </cell>
          <cell r="P43">
            <v>72</v>
          </cell>
          <cell r="Q43">
            <v>407.15255125122025</v>
          </cell>
          <cell r="R43">
            <v>499.89901030094933</v>
          </cell>
          <cell r="S43">
            <v>324.39738679882856</v>
          </cell>
          <cell r="T43">
            <v>11</v>
          </cell>
          <cell r="U43">
            <v>7</v>
          </cell>
          <cell r="V43">
            <v>4</v>
          </cell>
          <cell r="W43">
            <v>26.191099788090195</v>
          </cell>
          <cell r="X43">
            <v>35.346394667743887</v>
          </cell>
          <cell r="Y43">
            <v>18.022077044379365</v>
          </cell>
          <cell r="Z43">
            <v>1</v>
          </cell>
          <cell r="AA43">
            <v>0</v>
          </cell>
          <cell r="AB43">
            <v>1</v>
          </cell>
          <cell r="AC43">
            <v>2.3810090716445629</v>
          </cell>
          <cell r="AD43">
            <v>0</v>
          </cell>
          <cell r="AE43">
            <v>4.5055192610948414</v>
          </cell>
          <cell r="AF43">
            <v>89</v>
          </cell>
          <cell r="AG43">
            <v>43</v>
          </cell>
          <cell r="AH43">
            <v>46</v>
          </cell>
          <cell r="AI43">
            <v>211.90980737636613</v>
          </cell>
          <cell r="AJ43">
            <v>217.12785295899818</v>
          </cell>
          <cell r="AK43">
            <v>207.25388601036269</v>
          </cell>
          <cell r="AL43">
            <v>38</v>
          </cell>
          <cell r="AM43">
            <v>17</v>
          </cell>
          <cell r="AN43">
            <v>21</v>
          </cell>
          <cell r="AO43">
            <v>90.478344722493389</v>
          </cell>
          <cell r="AP43">
            <v>85.841244193092308</v>
          </cell>
          <cell r="AQ43">
            <v>94.615904482991667</v>
          </cell>
          <cell r="AR43">
            <v>51</v>
          </cell>
          <cell r="AS43">
            <v>29</v>
          </cell>
          <cell r="AT43">
            <v>22</v>
          </cell>
          <cell r="AU43">
            <v>121.43146265387271</v>
          </cell>
          <cell r="AV43">
            <v>146.43506362351039</v>
          </cell>
          <cell r="AW43">
            <v>99.121423744086499</v>
          </cell>
          <cell r="AX43">
            <v>11</v>
          </cell>
          <cell r="AY43">
            <v>4</v>
          </cell>
          <cell r="AZ43">
            <v>7</v>
          </cell>
          <cell r="BA43">
            <v>26.191099788090195</v>
          </cell>
          <cell r="BB43">
            <v>20.197939810139363</v>
          </cell>
          <cell r="BC43">
            <v>31.538634827663888</v>
          </cell>
          <cell r="BD43">
            <v>10</v>
          </cell>
          <cell r="BE43">
            <v>3</v>
          </cell>
          <cell r="BF43">
            <v>7</v>
          </cell>
          <cell r="BG43">
            <v>23.810090716445632</v>
          </cell>
          <cell r="BH43">
            <v>15.148454857604525</v>
          </cell>
          <cell r="BI43">
            <v>31.538634827663888</v>
          </cell>
          <cell r="BJ43">
            <v>20</v>
          </cell>
          <cell r="BK43">
            <v>7</v>
          </cell>
          <cell r="BL43">
            <v>13</v>
          </cell>
          <cell r="BM43">
            <v>47.620181432891265</v>
          </cell>
          <cell r="BN43">
            <v>35.346394667743887</v>
          </cell>
          <cell r="BO43">
            <v>58.571750394232929</v>
          </cell>
          <cell r="BP43">
            <v>7</v>
          </cell>
          <cell r="BQ43">
            <v>3</v>
          </cell>
          <cell r="BR43">
            <v>4</v>
          </cell>
          <cell r="BS43">
            <v>16.66706350151194</v>
          </cell>
          <cell r="BT43">
            <v>15.148454857604525</v>
          </cell>
          <cell r="BU43">
            <v>18.022077044379365</v>
          </cell>
          <cell r="BV43">
            <v>10</v>
          </cell>
          <cell r="BW43">
            <v>8</v>
          </cell>
          <cell r="BX43">
            <v>2</v>
          </cell>
          <cell r="BY43">
            <v>23.810090716445632</v>
          </cell>
          <cell r="BZ43">
            <v>40.395879620278727</v>
          </cell>
          <cell r="CA43">
            <v>9.0110385221896827</v>
          </cell>
          <cell r="CB43">
            <v>0</v>
          </cell>
          <cell r="CC43">
            <v>0</v>
          </cell>
          <cell r="CD43">
            <v>0</v>
          </cell>
          <cell r="CE43">
            <v>0</v>
          </cell>
          <cell r="CF43">
            <v>0</v>
          </cell>
          <cell r="CG43">
            <v>0</v>
          </cell>
          <cell r="CH43">
            <v>41999</v>
          </cell>
          <cell r="CI43">
            <v>19804</v>
          </cell>
          <cell r="CJ43">
            <v>22195</v>
          </cell>
          <cell r="CK43">
            <v>526</v>
          </cell>
          <cell r="CL43">
            <v>268</v>
          </cell>
          <cell r="CM43">
            <v>258</v>
          </cell>
          <cell r="CN43">
            <v>1252.4107716850401</v>
          </cell>
          <cell r="CO43">
            <v>1353.2619672793376</v>
          </cell>
          <cell r="CP43">
            <v>1162.4239693624691</v>
          </cell>
          <cell r="CQ43">
            <v>1</v>
          </cell>
          <cell r="CR43">
            <v>1</v>
          </cell>
          <cell r="CS43">
            <v>0</v>
          </cell>
          <cell r="CT43">
            <v>2.3810090716445629</v>
          </cell>
          <cell r="CU43">
            <v>5.0494849525348409</v>
          </cell>
          <cell r="CV43">
            <v>0</v>
          </cell>
          <cell r="CW43">
            <v>171</v>
          </cell>
          <cell r="CX43">
            <v>99</v>
          </cell>
          <cell r="CY43">
            <v>72</v>
          </cell>
          <cell r="CZ43">
            <v>407.15255125122025</v>
          </cell>
          <cell r="DA43">
            <v>499.89901030094933</v>
          </cell>
          <cell r="DB43">
            <v>324.39738679882856</v>
          </cell>
          <cell r="DC43">
            <v>11</v>
          </cell>
          <cell r="DD43">
            <v>7</v>
          </cell>
          <cell r="DE43">
            <v>4</v>
          </cell>
          <cell r="DF43">
            <v>26.191099788090195</v>
          </cell>
          <cell r="DG43">
            <v>35.346394667743887</v>
          </cell>
          <cell r="DH43">
            <v>18.022077044379365</v>
          </cell>
          <cell r="DI43">
            <v>1</v>
          </cell>
          <cell r="DJ43">
            <v>0</v>
          </cell>
          <cell r="DK43">
            <v>1</v>
          </cell>
          <cell r="DL43">
            <v>2.3810090716445629</v>
          </cell>
          <cell r="DM43">
            <v>0</v>
          </cell>
          <cell r="DN43">
            <v>4.5055192610948414</v>
          </cell>
          <cell r="DO43">
            <v>89</v>
          </cell>
          <cell r="DP43">
            <v>43</v>
          </cell>
          <cell r="DQ43">
            <v>46</v>
          </cell>
          <cell r="DR43">
            <v>211.90980737636613</v>
          </cell>
          <cell r="DS43">
            <v>217.12785295899818</v>
          </cell>
          <cell r="DT43">
            <v>207.25388601036269</v>
          </cell>
          <cell r="DU43">
            <v>38</v>
          </cell>
          <cell r="DV43">
            <v>17</v>
          </cell>
          <cell r="DW43">
            <v>21</v>
          </cell>
          <cell r="DX43">
            <v>90.478344722493389</v>
          </cell>
          <cell r="DY43">
            <v>85.841244193092308</v>
          </cell>
          <cell r="DZ43">
            <v>94.615904482991667</v>
          </cell>
          <cell r="EA43">
            <v>51</v>
          </cell>
          <cell r="EB43">
            <v>29</v>
          </cell>
          <cell r="EC43">
            <v>22</v>
          </cell>
          <cell r="ED43">
            <v>121.43146265387271</v>
          </cell>
          <cell r="EE43">
            <v>146.43506362351039</v>
          </cell>
          <cell r="EF43">
            <v>99.121423744086499</v>
          </cell>
          <cell r="EG43">
            <v>11</v>
          </cell>
          <cell r="EH43">
            <v>4</v>
          </cell>
          <cell r="EI43">
            <v>7</v>
          </cell>
          <cell r="EJ43">
            <v>26.191099788090195</v>
          </cell>
          <cell r="EK43">
            <v>20.197939810139363</v>
          </cell>
          <cell r="EL43">
            <v>31.538634827663888</v>
          </cell>
          <cell r="EM43">
            <v>10</v>
          </cell>
          <cell r="EN43">
            <v>3</v>
          </cell>
          <cell r="EO43">
            <v>7</v>
          </cell>
          <cell r="EP43">
            <v>23.810090716445632</v>
          </cell>
          <cell r="EQ43">
            <v>15.148454857604525</v>
          </cell>
          <cell r="ER43">
            <v>31.538634827663888</v>
          </cell>
          <cell r="ES43">
            <v>20</v>
          </cell>
          <cell r="ET43">
            <v>7</v>
          </cell>
          <cell r="EU43">
            <v>13</v>
          </cell>
          <cell r="EV43">
            <v>47.620181432891265</v>
          </cell>
          <cell r="EW43">
            <v>35.346394667743887</v>
          </cell>
          <cell r="EX43">
            <v>58.571750394232929</v>
          </cell>
          <cell r="EY43">
            <v>7</v>
          </cell>
          <cell r="EZ43">
            <v>3</v>
          </cell>
          <cell r="FA43">
            <v>4</v>
          </cell>
          <cell r="FB43">
            <v>16.66706350151194</v>
          </cell>
          <cell r="FC43">
            <v>15.148454857604525</v>
          </cell>
          <cell r="FD43">
            <v>18.022077044379365</v>
          </cell>
          <cell r="FE43">
            <v>10</v>
          </cell>
          <cell r="FF43">
            <v>8</v>
          </cell>
          <cell r="FG43">
            <v>2</v>
          </cell>
          <cell r="FH43">
            <v>23.810090716445632</v>
          </cell>
          <cell r="FI43">
            <v>40.395879620278727</v>
          </cell>
          <cell r="FJ43">
            <v>9.0110385221896827</v>
          </cell>
          <cell r="FK43">
            <v>0</v>
          </cell>
          <cell r="FL43">
            <v>0</v>
          </cell>
          <cell r="FM43">
            <v>0</v>
          </cell>
          <cell r="FN43">
            <v>0</v>
          </cell>
          <cell r="FO43">
            <v>0</v>
          </cell>
          <cell r="FP43">
            <v>0</v>
          </cell>
        </row>
        <row r="44">
          <cell r="A44" t="str">
            <v>砂川市</v>
          </cell>
          <cell r="B44">
            <v>237</v>
          </cell>
          <cell r="C44">
            <v>121</v>
          </cell>
          <cell r="D44">
            <v>116</v>
          </cell>
          <cell r="E44">
            <v>1306.2889268588435</v>
          </cell>
          <cell r="F44">
            <v>1433.9890969424034</v>
          </cell>
          <cell r="G44">
            <v>1195.2601751674395</v>
          </cell>
          <cell r="H44">
            <v>0</v>
          </cell>
          <cell r="I44">
            <v>0</v>
          </cell>
          <cell r="J44">
            <v>0</v>
          </cell>
          <cell r="K44">
            <v>0</v>
          </cell>
          <cell r="L44">
            <v>0</v>
          </cell>
          <cell r="M44">
            <v>0</v>
          </cell>
          <cell r="N44">
            <v>83</v>
          </cell>
          <cell r="O44">
            <v>49</v>
          </cell>
          <cell r="P44">
            <v>34</v>
          </cell>
          <cell r="Q44">
            <v>457.4767127817891</v>
          </cell>
          <cell r="R44">
            <v>580.70632851386586</v>
          </cell>
          <cell r="S44">
            <v>350.33487892838741</v>
          </cell>
          <cell r="T44">
            <v>4</v>
          </cell>
          <cell r="U44">
            <v>1</v>
          </cell>
          <cell r="V44">
            <v>3</v>
          </cell>
          <cell r="W44">
            <v>22.04707049550791</v>
          </cell>
          <cell r="X44">
            <v>11.851149561507466</v>
          </cell>
          <cell r="Y44">
            <v>30.91190108191654</v>
          </cell>
          <cell r="Z44">
            <v>2</v>
          </cell>
          <cell r="AA44">
            <v>0</v>
          </cell>
          <cell r="AB44">
            <v>2</v>
          </cell>
          <cell r="AC44">
            <v>11.023535247753955</v>
          </cell>
          <cell r="AD44">
            <v>0</v>
          </cell>
          <cell r="AE44">
            <v>20.607934054611025</v>
          </cell>
          <cell r="AF44">
            <v>26</v>
          </cell>
          <cell r="AG44">
            <v>10</v>
          </cell>
          <cell r="AH44">
            <v>16</v>
          </cell>
          <cell r="AI44">
            <v>143.30595822080141</v>
          </cell>
          <cell r="AJ44">
            <v>118.51149561507467</v>
          </cell>
          <cell r="AK44">
            <v>164.8634724368882</v>
          </cell>
          <cell r="AL44">
            <v>17</v>
          </cell>
          <cell r="AM44">
            <v>11</v>
          </cell>
          <cell r="AN44">
            <v>6</v>
          </cell>
          <cell r="AO44">
            <v>93.700049605908617</v>
          </cell>
          <cell r="AP44">
            <v>130.36264517658213</v>
          </cell>
          <cell r="AQ44">
            <v>61.823802163833079</v>
          </cell>
          <cell r="AR44">
            <v>21</v>
          </cell>
          <cell r="AS44">
            <v>9</v>
          </cell>
          <cell r="AT44">
            <v>12</v>
          </cell>
          <cell r="AU44">
            <v>115.74712010141651</v>
          </cell>
          <cell r="AV44">
            <v>106.66034605356721</v>
          </cell>
          <cell r="AW44">
            <v>123.64760432766616</v>
          </cell>
          <cell r="AX44">
            <v>3</v>
          </cell>
          <cell r="AY44">
            <v>2</v>
          </cell>
          <cell r="AZ44">
            <v>1</v>
          </cell>
          <cell r="BA44">
            <v>16.535302871630932</v>
          </cell>
          <cell r="BB44">
            <v>23.702299123014932</v>
          </cell>
          <cell r="BC44">
            <v>10.303967027305513</v>
          </cell>
          <cell r="BD44">
            <v>10</v>
          </cell>
          <cell r="BE44">
            <v>5</v>
          </cell>
          <cell r="BF44">
            <v>5</v>
          </cell>
          <cell r="BG44">
            <v>55.117676238769768</v>
          </cell>
          <cell r="BH44">
            <v>59.255747807537333</v>
          </cell>
          <cell r="BI44">
            <v>51.519835136527568</v>
          </cell>
          <cell r="BJ44">
            <v>9</v>
          </cell>
          <cell r="BK44">
            <v>0</v>
          </cell>
          <cell r="BL44">
            <v>9</v>
          </cell>
          <cell r="BM44">
            <v>49.60590861489279</v>
          </cell>
          <cell r="BN44">
            <v>0</v>
          </cell>
          <cell r="BO44">
            <v>92.735703245749619</v>
          </cell>
          <cell r="BP44">
            <v>7</v>
          </cell>
          <cell r="BQ44">
            <v>4</v>
          </cell>
          <cell r="BR44">
            <v>3</v>
          </cell>
          <cell r="BS44">
            <v>38.582373367138842</v>
          </cell>
          <cell r="BT44">
            <v>47.404598246029863</v>
          </cell>
          <cell r="BU44">
            <v>30.91190108191654</v>
          </cell>
          <cell r="BV44">
            <v>2</v>
          </cell>
          <cell r="BW44">
            <v>0</v>
          </cell>
          <cell r="BX44">
            <v>2</v>
          </cell>
          <cell r="BY44">
            <v>11.023535247753955</v>
          </cell>
          <cell r="BZ44">
            <v>0</v>
          </cell>
          <cell r="CA44">
            <v>20.607934054611025</v>
          </cell>
          <cell r="CB44">
            <v>1</v>
          </cell>
          <cell r="CC44">
            <v>1</v>
          </cell>
          <cell r="CD44">
            <v>0</v>
          </cell>
          <cell r="CE44">
            <v>5.5117676238769775</v>
          </cell>
          <cell r="CF44">
            <v>11.851149561507466</v>
          </cell>
          <cell r="CG44">
            <v>0</v>
          </cell>
          <cell r="CH44">
            <v>18143</v>
          </cell>
          <cell r="CI44">
            <v>8438</v>
          </cell>
          <cell r="CJ44">
            <v>9705</v>
          </cell>
          <cell r="CK44">
            <v>237</v>
          </cell>
          <cell r="CL44">
            <v>121</v>
          </cell>
          <cell r="CM44">
            <v>116</v>
          </cell>
          <cell r="CN44">
            <v>1306.2889268588435</v>
          </cell>
          <cell r="CO44">
            <v>1433.9890969424034</v>
          </cell>
          <cell r="CP44">
            <v>1195.2601751674395</v>
          </cell>
          <cell r="CQ44">
            <v>0</v>
          </cell>
          <cell r="CR44">
            <v>0</v>
          </cell>
          <cell r="CS44">
            <v>0</v>
          </cell>
          <cell r="CT44">
            <v>0</v>
          </cell>
          <cell r="CU44">
            <v>0</v>
          </cell>
          <cell r="CV44">
            <v>0</v>
          </cell>
          <cell r="CW44">
            <v>83</v>
          </cell>
          <cell r="CX44">
            <v>49</v>
          </cell>
          <cell r="CY44">
            <v>34</v>
          </cell>
          <cell r="CZ44">
            <v>457.4767127817891</v>
          </cell>
          <cell r="DA44">
            <v>580.70632851386586</v>
          </cell>
          <cell r="DB44">
            <v>350.33487892838741</v>
          </cell>
          <cell r="DC44">
            <v>4</v>
          </cell>
          <cell r="DD44">
            <v>1</v>
          </cell>
          <cell r="DE44">
            <v>3</v>
          </cell>
          <cell r="DF44">
            <v>22.04707049550791</v>
          </cell>
          <cell r="DG44">
            <v>11.851149561507466</v>
          </cell>
          <cell r="DH44">
            <v>30.91190108191654</v>
          </cell>
          <cell r="DI44">
            <v>2</v>
          </cell>
          <cell r="DJ44">
            <v>0</v>
          </cell>
          <cell r="DK44">
            <v>2</v>
          </cell>
          <cell r="DL44">
            <v>11.023535247753955</v>
          </cell>
          <cell r="DM44">
            <v>0</v>
          </cell>
          <cell r="DN44">
            <v>20.607934054611025</v>
          </cell>
          <cell r="DO44">
            <v>26</v>
          </cell>
          <cell r="DP44">
            <v>10</v>
          </cell>
          <cell r="DQ44">
            <v>16</v>
          </cell>
          <cell r="DR44">
            <v>143.30595822080141</v>
          </cell>
          <cell r="DS44">
            <v>118.51149561507467</v>
          </cell>
          <cell r="DT44">
            <v>164.8634724368882</v>
          </cell>
          <cell r="DU44">
            <v>17</v>
          </cell>
          <cell r="DV44">
            <v>11</v>
          </cell>
          <cell r="DW44">
            <v>6</v>
          </cell>
          <cell r="DX44">
            <v>93.700049605908617</v>
          </cell>
          <cell r="DY44">
            <v>130.36264517658213</v>
          </cell>
          <cell r="DZ44">
            <v>61.823802163833079</v>
          </cell>
          <cell r="EA44">
            <v>21</v>
          </cell>
          <cell r="EB44">
            <v>9</v>
          </cell>
          <cell r="EC44">
            <v>12</v>
          </cell>
          <cell r="ED44">
            <v>115.74712010141651</v>
          </cell>
          <cell r="EE44">
            <v>106.66034605356721</v>
          </cell>
          <cell r="EF44">
            <v>123.64760432766616</v>
          </cell>
          <cell r="EG44">
            <v>3</v>
          </cell>
          <cell r="EH44">
            <v>2</v>
          </cell>
          <cell r="EI44">
            <v>1</v>
          </cell>
          <cell r="EJ44">
            <v>16.535302871630932</v>
          </cell>
          <cell r="EK44">
            <v>23.702299123014932</v>
          </cell>
          <cell r="EL44">
            <v>10.303967027305513</v>
          </cell>
          <cell r="EM44">
            <v>10</v>
          </cell>
          <cell r="EN44">
            <v>5</v>
          </cell>
          <cell r="EO44">
            <v>5</v>
          </cell>
          <cell r="EP44">
            <v>55.117676238769768</v>
          </cell>
          <cell r="EQ44">
            <v>59.255747807537333</v>
          </cell>
          <cell r="ER44">
            <v>51.519835136527568</v>
          </cell>
          <cell r="ES44">
            <v>9</v>
          </cell>
          <cell r="ET44">
            <v>0</v>
          </cell>
          <cell r="EU44">
            <v>9</v>
          </cell>
          <cell r="EV44">
            <v>49.60590861489279</v>
          </cell>
          <cell r="EW44">
            <v>0</v>
          </cell>
          <cell r="EX44">
            <v>92.735703245749619</v>
          </cell>
          <cell r="EY44">
            <v>7</v>
          </cell>
          <cell r="EZ44">
            <v>4</v>
          </cell>
          <cell r="FA44">
            <v>3</v>
          </cell>
          <cell r="FB44">
            <v>38.582373367138842</v>
          </cell>
          <cell r="FC44">
            <v>47.404598246029863</v>
          </cell>
          <cell r="FD44">
            <v>30.91190108191654</v>
          </cell>
          <cell r="FE44">
            <v>2</v>
          </cell>
          <cell r="FF44">
            <v>0</v>
          </cell>
          <cell r="FG44">
            <v>2</v>
          </cell>
          <cell r="FH44">
            <v>11.023535247753955</v>
          </cell>
          <cell r="FI44">
            <v>0</v>
          </cell>
          <cell r="FJ44">
            <v>20.607934054611025</v>
          </cell>
          <cell r="FK44">
            <v>1</v>
          </cell>
          <cell r="FL44">
            <v>1</v>
          </cell>
          <cell r="FM44">
            <v>0</v>
          </cell>
          <cell r="FN44">
            <v>5.5117676238769775</v>
          </cell>
          <cell r="FO44">
            <v>11.851149561507466</v>
          </cell>
          <cell r="FP44">
            <v>0</v>
          </cell>
        </row>
        <row r="45">
          <cell r="A45" t="str">
            <v>歌志内市</v>
          </cell>
          <cell r="B45">
            <v>87</v>
          </cell>
          <cell r="C45">
            <v>38</v>
          </cell>
          <cell r="D45">
            <v>49</v>
          </cell>
          <cell r="E45">
            <v>2237.078940601697</v>
          </cell>
          <cell r="F45">
            <v>2122.9050279329608</v>
          </cell>
          <cell r="G45">
            <v>2334.4449737970463</v>
          </cell>
          <cell r="H45">
            <v>0</v>
          </cell>
          <cell r="I45">
            <v>0</v>
          </cell>
          <cell r="J45">
            <v>0</v>
          </cell>
          <cell r="K45">
            <v>0</v>
          </cell>
          <cell r="L45">
            <v>0</v>
          </cell>
          <cell r="M45">
            <v>0</v>
          </cell>
          <cell r="N45">
            <v>29</v>
          </cell>
          <cell r="O45">
            <v>13</v>
          </cell>
          <cell r="P45">
            <v>16</v>
          </cell>
          <cell r="Q45">
            <v>745.69298020056578</v>
          </cell>
          <cell r="R45">
            <v>726.25698324022346</v>
          </cell>
          <cell r="S45">
            <v>762.26774654597421</v>
          </cell>
          <cell r="T45">
            <v>1</v>
          </cell>
          <cell r="U45">
            <v>0</v>
          </cell>
          <cell r="V45">
            <v>1</v>
          </cell>
          <cell r="W45">
            <v>25.713551041398816</v>
          </cell>
          <cell r="X45">
            <v>0</v>
          </cell>
          <cell r="Y45">
            <v>47.641734159123388</v>
          </cell>
          <cell r="Z45">
            <v>2</v>
          </cell>
          <cell r="AA45">
            <v>0</v>
          </cell>
          <cell r="AB45">
            <v>2</v>
          </cell>
          <cell r="AC45">
            <v>51.427102082797632</v>
          </cell>
          <cell r="AD45">
            <v>0</v>
          </cell>
          <cell r="AE45">
            <v>95.283468318246776</v>
          </cell>
          <cell r="AF45">
            <v>12</v>
          </cell>
          <cell r="AG45">
            <v>6</v>
          </cell>
          <cell r="AH45">
            <v>6</v>
          </cell>
          <cell r="AI45">
            <v>308.56261249678585</v>
          </cell>
          <cell r="AJ45">
            <v>335.195530726257</v>
          </cell>
          <cell r="AK45">
            <v>285.85040495474033</v>
          </cell>
          <cell r="AL45">
            <v>12</v>
          </cell>
          <cell r="AM45">
            <v>3</v>
          </cell>
          <cell r="AN45">
            <v>9</v>
          </cell>
          <cell r="AO45">
            <v>308.56261249678585</v>
          </cell>
          <cell r="AP45">
            <v>167.5977653631285</v>
          </cell>
          <cell r="AQ45">
            <v>428.77560743211052</v>
          </cell>
          <cell r="AR45">
            <v>10</v>
          </cell>
          <cell r="AS45">
            <v>4</v>
          </cell>
          <cell r="AT45">
            <v>6</v>
          </cell>
          <cell r="AU45">
            <v>257.13551041398819</v>
          </cell>
          <cell r="AV45">
            <v>223.46368715083798</v>
          </cell>
          <cell r="AW45">
            <v>285.85040495474033</v>
          </cell>
          <cell r="AX45">
            <v>2</v>
          </cell>
          <cell r="AY45">
            <v>0</v>
          </cell>
          <cell r="AZ45">
            <v>2</v>
          </cell>
          <cell r="BA45">
            <v>51.427102082797632</v>
          </cell>
          <cell r="BB45">
            <v>0</v>
          </cell>
          <cell r="BC45">
            <v>95.283468318246776</v>
          </cell>
          <cell r="BD45">
            <v>2</v>
          </cell>
          <cell r="BE45">
            <v>1</v>
          </cell>
          <cell r="BF45">
            <v>1</v>
          </cell>
          <cell r="BG45">
            <v>51.427102082797632</v>
          </cell>
          <cell r="BH45">
            <v>55.865921787709496</v>
          </cell>
          <cell r="BI45">
            <v>47.641734159123388</v>
          </cell>
          <cell r="BJ45">
            <v>1</v>
          </cell>
          <cell r="BK45">
            <v>0</v>
          </cell>
          <cell r="BL45">
            <v>1</v>
          </cell>
          <cell r="BM45">
            <v>25.713551041398816</v>
          </cell>
          <cell r="BN45">
            <v>0</v>
          </cell>
          <cell r="BO45">
            <v>47.641734159123388</v>
          </cell>
          <cell r="BP45">
            <v>2</v>
          </cell>
          <cell r="BQ45">
            <v>1</v>
          </cell>
          <cell r="BR45">
            <v>1</v>
          </cell>
          <cell r="BS45">
            <v>51.427102082797632</v>
          </cell>
          <cell r="BT45">
            <v>55.865921787709496</v>
          </cell>
          <cell r="BU45">
            <v>47.641734159123388</v>
          </cell>
          <cell r="BV45">
            <v>1</v>
          </cell>
          <cell r="BW45">
            <v>1</v>
          </cell>
          <cell r="BX45">
            <v>0</v>
          </cell>
          <cell r="BY45">
            <v>25.713551041398816</v>
          </cell>
          <cell r="BZ45">
            <v>55.865921787709496</v>
          </cell>
          <cell r="CA45">
            <v>0</v>
          </cell>
          <cell r="CB45">
            <v>0</v>
          </cell>
          <cell r="CC45">
            <v>0</v>
          </cell>
          <cell r="CD45">
            <v>0</v>
          </cell>
          <cell r="CE45">
            <v>0</v>
          </cell>
          <cell r="CF45">
            <v>0</v>
          </cell>
          <cell r="CG45">
            <v>0</v>
          </cell>
          <cell r="CH45">
            <v>3889</v>
          </cell>
          <cell r="CI45">
            <v>1790</v>
          </cell>
          <cell r="CJ45">
            <v>2099</v>
          </cell>
          <cell r="CK45">
            <v>87</v>
          </cell>
          <cell r="CL45">
            <v>38</v>
          </cell>
          <cell r="CM45">
            <v>49</v>
          </cell>
          <cell r="CN45">
            <v>2237.078940601697</v>
          </cell>
          <cell r="CO45">
            <v>2122.9050279329608</v>
          </cell>
          <cell r="CP45">
            <v>2334.4449737970463</v>
          </cell>
          <cell r="CQ45">
            <v>0</v>
          </cell>
          <cell r="CR45">
            <v>0</v>
          </cell>
          <cell r="CS45">
            <v>0</v>
          </cell>
          <cell r="CT45">
            <v>0</v>
          </cell>
          <cell r="CU45">
            <v>0</v>
          </cell>
          <cell r="CV45">
            <v>0</v>
          </cell>
          <cell r="CW45">
            <v>29</v>
          </cell>
          <cell r="CX45">
            <v>13</v>
          </cell>
          <cell r="CY45">
            <v>16</v>
          </cell>
          <cell r="CZ45">
            <v>745.69298020056578</v>
          </cell>
          <cell r="DA45">
            <v>726.25698324022346</v>
          </cell>
          <cell r="DB45">
            <v>762.26774654597421</v>
          </cell>
          <cell r="DC45">
            <v>1</v>
          </cell>
          <cell r="DD45">
            <v>0</v>
          </cell>
          <cell r="DE45">
            <v>1</v>
          </cell>
          <cell r="DF45">
            <v>25.713551041398816</v>
          </cell>
          <cell r="DG45">
            <v>0</v>
          </cell>
          <cell r="DH45">
            <v>47.641734159123388</v>
          </cell>
          <cell r="DI45">
            <v>2</v>
          </cell>
          <cell r="DJ45">
            <v>0</v>
          </cell>
          <cell r="DK45">
            <v>2</v>
          </cell>
          <cell r="DL45">
            <v>51.427102082797632</v>
          </cell>
          <cell r="DM45">
            <v>0</v>
          </cell>
          <cell r="DN45">
            <v>95.283468318246776</v>
          </cell>
          <cell r="DO45">
            <v>12</v>
          </cell>
          <cell r="DP45">
            <v>6</v>
          </cell>
          <cell r="DQ45">
            <v>6</v>
          </cell>
          <cell r="DR45">
            <v>308.56261249678585</v>
          </cell>
          <cell r="DS45">
            <v>335.195530726257</v>
          </cell>
          <cell r="DT45">
            <v>285.85040495474033</v>
          </cell>
          <cell r="DU45">
            <v>12</v>
          </cell>
          <cell r="DV45">
            <v>3</v>
          </cell>
          <cell r="DW45">
            <v>9</v>
          </cell>
          <cell r="DX45">
            <v>308.56261249678585</v>
          </cell>
          <cell r="DY45">
            <v>167.5977653631285</v>
          </cell>
          <cell r="DZ45">
            <v>428.77560743211052</v>
          </cell>
          <cell r="EA45">
            <v>10</v>
          </cell>
          <cell r="EB45">
            <v>4</v>
          </cell>
          <cell r="EC45">
            <v>6</v>
          </cell>
          <cell r="ED45">
            <v>257.13551041398819</v>
          </cell>
          <cell r="EE45">
            <v>223.46368715083798</v>
          </cell>
          <cell r="EF45">
            <v>285.85040495474033</v>
          </cell>
          <cell r="EG45">
            <v>2</v>
          </cell>
          <cell r="EH45">
            <v>0</v>
          </cell>
          <cell r="EI45">
            <v>2</v>
          </cell>
          <cell r="EJ45">
            <v>51.427102082797632</v>
          </cell>
          <cell r="EK45">
            <v>0</v>
          </cell>
          <cell r="EL45">
            <v>95.283468318246776</v>
          </cell>
          <cell r="EM45">
            <v>2</v>
          </cell>
          <cell r="EN45">
            <v>1</v>
          </cell>
          <cell r="EO45">
            <v>1</v>
          </cell>
          <cell r="EP45">
            <v>51.427102082797632</v>
          </cell>
          <cell r="EQ45">
            <v>55.865921787709496</v>
          </cell>
          <cell r="ER45">
            <v>47.641734159123388</v>
          </cell>
          <cell r="ES45">
            <v>1</v>
          </cell>
          <cell r="ET45">
            <v>0</v>
          </cell>
          <cell r="EU45">
            <v>1</v>
          </cell>
          <cell r="EV45">
            <v>25.713551041398816</v>
          </cell>
          <cell r="EW45">
            <v>0</v>
          </cell>
          <cell r="EX45">
            <v>47.641734159123388</v>
          </cell>
          <cell r="EY45">
            <v>2</v>
          </cell>
          <cell r="EZ45">
            <v>1</v>
          </cell>
          <cell r="FA45">
            <v>1</v>
          </cell>
          <cell r="FB45">
            <v>51.427102082797632</v>
          </cell>
          <cell r="FC45">
            <v>55.865921787709496</v>
          </cell>
          <cell r="FD45">
            <v>47.641734159123388</v>
          </cell>
          <cell r="FE45">
            <v>1</v>
          </cell>
          <cell r="FF45">
            <v>1</v>
          </cell>
          <cell r="FG45">
            <v>0</v>
          </cell>
          <cell r="FH45">
            <v>25.713551041398816</v>
          </cell>
          <cell r="FI45">
            <v>55.865921787709496</v>
          </cell>
          <cell r="FJ45">
            <v>0</v>
          </cell>
          <cell r="FK45">
            <v>0</v>
          </cell>
          <cell r="FL45">
            <v>0</v>
          </cell>
          <cell r="FM45">
            <v>0</v>
          </cell>
          <cell r="FN45">
            <v>0</v>
          </cell>
          <cell r="FO45">
            <v>0</v>
          </cell>
          <cell r="FP45">
            <v>0</v>
          </cell>
        </row>
        <row r="46">
          <cell r="A46" t="str">
            <v>深川市</v>
          </cell>
          <cell r="B46">
            <v>367</v>
          </cell>
          <cell r="C46">
            <v>187</v>
          </cell>
          <cell r="D46">
            <v>180</v>
          </cell>
          <cell r="E46">
            <v>1640.6634181232955</v>
          </cell>
          <cell r="F46">
            <v>1792.5613496932515</v>
          </cell>
          <cell r="G46">
            <v>1507.9165619502387</v>
          </cell>
          <cell r="H46">
            <v>0</v>
          </cell>
          <cell r="I46">
            <v>0</v>
          </cell>
          <cell r="J46">
            <v>0</v>
          </cell>
          <cell r="K46">
            <v>0</v>
          </cell>
          <cell r="L46">
            <v>0</v>
          </cell>
          <cell r="M46">
            <v>0</v>
          </cell>
          <cell r="N46">
            <v>105</v>
          </cell>
          <cell r="O46">
            <v>61</v>
          </cell>
          <cell r="P46">
            <v>44</v>
          </cell>
          <cell r="Q46">
            <v>469.39961553936246</v>
          </cell>
          <cell r="R46">
            <v>584.73926380368096</v>
          </cell>
          <cell r="S46">
            <v>368.60182625450278</v>
          </cell>
          <cell r="T46">
            <v>3</v>
          </cell>
          <cell r="U46">
            <v>3</v>
          </cell>
          <cell r="V46">
            <v>0</v>
          </cell>
          <cell r="W46">
            <v>13.411417586838928</v>
          </cell>
          <cell r="X46">
            <v>28.757668711656443</v>
          </cell>
          <cell r="Y46">
            <v>0</v>
          </cell>
          <cell r="Z46">
            <v>2</v>
          </cell>
          <cell r="AA46">
            <v>1</v>
          </cell>
          <cell r="AB46">
            <v>1</v>
          </cell>
          <cell r="AC46">
            <v>8.9409450578926197</v>
          </cell>
          <cell r="AD46">
            <v>9.5858895705521476</v>
          </cell>
          <cell r="AE46">
            <v>8.3773142330568824</v>
          </cell>
          <cell r="AF46">
            <v>76</v>
          </cell>
          <cell r="AG46">
            <v>33</v>
          </cell>
          <cell r="AH46">
            <v>43</v>
          </cell>
          <cell r="AI46">
            <v>339.75591219991952</v>
          </cell>
          <cell r="AJ46">
            <v>316.33435582822085</v>
          </cell>
          <cell r="AK46">
            <v>360.22451202144589</v>
          </cell>
          <cell r="AL46">
            <v>48</v>
          </cell>
          <cell r="AM46">
            <v>18</v>
          </cell>
          <cell r="AN46">
            <v>30</v>
          </cell>
          <cell r="AO46">
            <v>214.58268138942285</v>
          </cell>
          <cell r="AP46">
            <v>172.54601226993864</v>
          </cell>
          <cell r="AQ46">
            <v>251.31942699170648</v>
          </cell>
          <cell r="AR46">
            <v>47</v>
          </cell>
          <cell r="AS46">
            <v>27</v>
          </cell>
          <cell r="AT46">
            <v>20</v>
          </cell>
          <cell r="AU46">
            <v>210.11220886047656</v>
          </cell>
          <cell r="AV46">
            <v>258.81901840490798</v>
          </cell>
          <cell r="AW46">
            <v>167.54628466113763</v>
          </cell>
          <cell r="AX46">
            <v>2</v>
          </cell>
          <cell r="AY46">
            <v>1</v>
          </cell>
          <cell r="AZ46">
            <v>1</v>
          </cell>
          <cell r="BA46">
            <v>8.9409450578926197</v>
          </cell>
          <cell r="BB46">
            <v>9.5858895705521476</v>
          </cell>
          <cell r="BC46">
            <v>8.3773142330568824</v>
          </cell>
          <cell r="BD46">
            <v>10</v>
          </cell>
          <cell r="BE46">
            <v>9</v>
          </cell>
          <cell r="BF46">
            <v>1</v>
          </cell>
          <cell r="BG46">
            <v>44.704725289463099</v>
          </cell>
          <cell r="BH46">
            <v>86.273006134969322</v>
          </cell>
          <cell r="BI46">
            <v>8.3773142330568824</v>
          </cell>
          <cell r="BJ46">
            <v>10</v>
          </cell>
          <cell r="BK46">
            <v>2</v>
          </cell>
          <cell r="BL46">
            <v>8</v>
          </cell>
          <cell r="BM46">
            <v>44.704725289463099</v>
          </cell>
          <cell r="BN46">
            <v>19.171779141104295</v>
          </cell>
          <cell r="BO46">
            <v>67.018513864455059</v>
          </cell>
          <cell r="BP46">
            <v>7</v>
          </cell>
          <cell r="BQ46">
            <v>4</v>
          </cell>
          <cell r="BR46">
            <v>3</v>
          </cell>
          <cell r="BS46">
            <v>31.293307702624166</v>
          </cell>
          <cell r="BT46">
            <v>38.343558282208591</v>
          </cell>
          <cell r="BU46">
            <v>25.131942699170644</v>
          </cell>
          <cell r="BV46">
            <v>1</v>
          </cell>
          <cell r="BW46">
            <v>1</v>
          </cell>
          <cell r="BX46">
            <v>0</v>
          </cell>
          <cell r="BY46">
            <v>4.4704725289463099</v>
          </cell>
          <cell r="BZ46">
            <v>9.5858895705521476</v>
          </cell>
          <cell r="CA46">
            <v>0</v>
          </cell>
          <cell r="CB46">
            <v>1</v>
          </cell>
          <cell r="CC46">
            <v>1</v>
          </cell>
          <cell r="CD46">
            <v>0</v>
          </cell>
          <cell r="CE46">
            <v>4.4704725289463099</v>
          </cell>
          <cell r="CF46">
            <v>9.5858895705521476</v>
          </cell>
          <cell r="CG46">
            <v>0</v>
          </cell>
          <cell r="CH46">
            <v>22369</v>
          </cell>
          <cell r="CI46">
            <v>10432</v>
          </cell>
          <cell r="CJ46">
            <v>11937</v>
          </cell>
          <cell r="CK46">
            <v>367</v>
          </cell>
          <cell r="CL46">
            <v>187</v>
          </cell>
          <cell r="CM46">
            <v>180</v>
          </cell>
          <cell r="CN46">
            <v>1640.6634181232955</v>
          </cell>
          <cell r="CO46">
            <v>1792.5613496932515</v>
          </cell>
          <cell r="CP46">
            <v>1507.9165619502387</v>
          </cell>
          <cell r="CQ46">
            <v>0</v>
          </cell>
          <cell r="CR46">
            <v>0</v>
          </cell>
          <cell r="CS46">
            <v>0</v>
          </cell>
          <cell r="CT46">
            <v>0</v>
          </cell>
          <cell r="CU46">
            <v>0</v>
          </cell>
          <cell r="CV46">
            <v>0</v>
          </cell>
          <cell r="CW46">
            <v>105</v>
          </cell>
          <cell r="CX46">
            <v>61</v>
          </cell>
          <cell r="CY46">
            <v>44</v>
          </cell>
          <cell r="CZ46">
            <v>469.39961553936246</v>
          </cell>
          <cell r="DA46">
            <v>584.73926380368096</v>
          </cell>
          <cell r="DB46">
            <v>368.60182625450278</v>
          </cell>
          <cell r="DC46">
            <v>3</v>
          </cell>
          <cell r="DD46">
            <v>3</v>
          </cell>
          <cell r="DE46">
            <v>0</v>
          </cell>
          <cell r="DF46">
            <v>13.411417586838928</v>
          </cell>
          <cell r="DG46">
            <v>28.757668711656443</v>
          </cell>
          <cell r="DH46">
            <v>0</v>
          </cell>
          <cell r="DI46">
            <v>2</v>
          </cell>
          <cell r="DJ46">
            <v>1</v>
          </cell>
          <cell r="DK46">
            <v>1</v>
          </cell>
          <cell r="DL46">
            <v>8.9409450578926197</v>
          </cell>
          <cell r="DM46">
            <v>9.5858895705521476</v>
          </cell>
          <cell r="DN46">
            <v>8.3773142330568824</v>
          </cell>
          <cell r="DO46">
            <v>76</v>
          </cell>
          <cell r="DP46">
            <v>33</v>
          </cell>
          <cell r="DQ46">
            <v>43</v>
          </cell>
          <cell r="DR46">
            <v>339.75591219991952</v>
          </cell>
          <cell r="DS46">
            <v>316.33435582822085</v>
          </cell>
          <cell r="DT46">
            <v>360.22451202144589</v>
          </cell>
          <cell r="DU46">
            <v>48</v>
          </cell>
          <cell r="DV46">
            <v>18</v>
          </cell>
          <cell r="DW46">
            <v>30</v>
          </cell>
          <cell r="DX46">
            <v>214.58268138942285</v>
          </cell>
          <cell r="DY46">
            <v>172.54601226993864</v>
          </cell>
          <cell r="DZ46">
            <v>251.31942699170648</v>
          </cell>
          <cell r="EA46">
            <v>47</v>
          </cell>
          <cell r="EB46">
            <v>27</v>
          </cell>
          <cell r="EC46">
            <v>20</v>
          </cell>
          <cell r="ED46">
            <v>210.11220886047656</v>
          </cell>
          <cell r="EE46">
            <v>258.81901840490798</v>
          </cell>
          <cell r="EF46">
            <v>167.54628466113763</v>
          </cell>
          <cell r="EG46">
            <v>2</v>
          </cell>
          <cell r="EH46">
            <v>1</v>
          </cell>
          <cell r="EI46">
            <v>1</v>
          </cell>
          <cell r="EJ46">
            <v>8.9409450578926197</v>
          </cell>
          <cell r="EK46">
            <v>9.5858895705521476</v>
          </cell>
          <cell r="EL46">
            <v>8.3773142330568824</v>
          </cell>
          <cell r="EM46">
            <v>10</v>
          </cell>
          <cell r="EN46">
            <v>9</v>
          </cell>
          <cell r="EO46">
            <v>1</v>
          </cell>
          <cell r="EP46">
            <v>44.704725289463099</v>
          </cell>
          <cell r="EQ46">
            <v>86.273006134969322</v>
          </cell>
          <cell r="ER46">
            <v>8.3773142330568824</v>
          </cell>
          <cell r="ES46">
            <v>10</v>
          </cell>
          <cell r="ET46">
            <v>2</v>
          </cell>
          <cell r="EU46">
            <v>8</v>
          </cell>
          <cell r="EV46">
            <v>44.704725289463099</v>
          </cell>
          <cell r="EW46">
            <v>19.171779141104295</v>
          </cell>
          <cell r="EX46">
            <v>67.018513864455059</v>
          </cell>
          <cell r="EY46">
            <v>7</v>
          </cell>
          <cell r="EZ46">
            <v>4</v>
          </cell>
          <cell r="FA46">
            <v>3</v>
          </cell>
          <cell r="FB46">
            <v>31.293307702624166</v>
          </cell>
          <cell r="FC46">
            <v>38.343558282208591</v>
          </cell>
          <cell r="FD46">
            <v>25.131942699170644</v>
          </cell>
          <cell r="FE46">
            <v>1</v>
          </cell>
          <cell r="FF46">
            <v>1</v>
          </cell>
          <cell r="FG46">
            <v>0</v>
          </cell>
          <cell r="FH46">
            <v>4.4704725289463099</v>
          </cell>
          <cell r="FI46">
            <v>9.5858895705521476</v>
          </cell>
          <cell r="FJ46">
            <v>0</v>
          </cell>
          <cell r="FK46">
            <v>1</v>
          </cell>
          <cell r="FL46">
            <v>1</v>
          </cell>
          <cell r="FM46">
            <v>0</v>
          </cell>
          <cell r="FN46">
            <v>4.4704725289463099</v>
          </cell>
          <cell r="FO46">
            <v>9.5858895705521476</v>
          </cell>
          <cell r="FP46">
            <v>0</v>
          </cell>
        </row>
        <row r="47">
          <cell r="A47" t="str">
            <v>富良野市</v>
          </cell>
          <cell r="B47">
            <v>291</v>
          </cell>
          <cell r="C47">
            <v>147</v>
          </cell>
          <cell r="D47">
            <v>144</v>
          </cell>
          <cell r="E47">
            <v>1245.0795824062982</v>
          </cell>
          <cell r="F47">
            <v>1335.1498637602178</v>
          </cell>
          <cell r="G47">
            <v>1164.8600550072804</v>
          </cell>
          <cell r="H47">
            <v>0</v>
          </cell>
          <cell r="I47">
            <v>0</v>
          </cell>
          <cell r="J47">
            <v>0</v>
          </cell>
          <cell r="K47">
            <v>0</v>
          </cell>
          <cell r="L47">
            <v>0</v>
          </cell>
          <cell r="M47">
            <v>0</v>
          </cell>
          <cell r="N47">
            <v>108</v>
          </cell>
          <cell r="O47">
            <v>62</v>
          </cell>
          <cell r="P47">
            <v>46</v>
          </cell>
          <cell r="Q47">
            <v>462.09139140852301</v>
          </cell>
          <cell r="R47">
            <v>563.12443233424153</v>
          </cell>
          <cell r="S47">
            <v>372.10807312732567</v>
          </cell>
          <cell r="T47">
            <v>3</v>
          </cell>
          <cell r="U47">
            <v>1</v>
          </cell>
          <cell r="V47">
            <v>2</v>
          </cell>
          <cell r="W47">
            <v>12.835871983570083</v>
          </cell>
          <cell r="X47">
            <v>9.0826521344232507</v>
          </cell>
          <cell r="Y47">
            <v>16.178611875101115</v>
          </cell>
          <cell r="Z47">
            <v>3</v>
          </cell>
          <cell r="AA47">
            <v>0</v>
          </cell>
          <cell r="AB47">
            <v>3</v>
          </cell>
          <cell r="AC47">
            <v>12.835871983570083</v>
          </cell>
          <cell r="AD47">
            <v>0</v>
          </cell>
          <cell r="AE47">
            <v>24.267917812651675</v>
          </cell>
          <cell r="AF47">
            <v>45</v>
          </cell>
          <cell r="AG47">
            <v>20</v>
          </cell>
          <cell r="AH47">
            <v>25</v>
          </cell>
          <cell r="AI47">
            <v>192.53807975355127</v>
          </cell>
          <cell r="AJ47">
            <v>181.65304268846504</v>
          </cell>
          <cell r="AK47">
            <v>202.23264843876393</v>
          </cell>
          <cell r="AL47">
            <v>11</v>
          </cell>
          <cell r="AM47">
            <v>3</v>
          </cell>
          <cell r="AN47">
            <v>8</v>
          </cell>
          <cell r="AO47">
            <v>47.064863939756975</v>
          </cell>
          <cell r="AP47">
            <v>27.247956403269757</v>
          </cell>
          <cell r="AQ47">
            <v>64.714447500404461</v>
          </cell>
          <cell r="AR47">
            <v>37</v>
          </cell>
          <cell r="AS47">
            <v>20</v>
          </cell>
          <cell r="AT47">
            <v>17</v>
          </cell>
          <cell r="AU47">
            <v>158.30908779736438</v>
          </cell>
          <cell r="AV47">
            <v>181.65304268846504</v>
          </cell>
          <cell r="AW47">
            <v>137.51820093835948</v>
          </cell>
          <cell r="AX47">
            <v>1</v>
          </cell>
          <cell r="AY47">
            <v>1</v>
          </cell>
          <cell r="AZ47">
            <v>0</v>
          </cell>
          <cell r="BA47">
            <v>4.2786239945233611</v>
          </cell>
          <cell r="BB47">
            <v>9.0826521344232507</v>
          </cell>
          <cell r="BC47">
            <v>0</v>
          </cell>
          <cell r="BD47">
            <v>9</v>
          </cell>
          <cell r="BE47">
            <v>7</v>
          </cell>
          <cell r="BF47">
            <v>2</v>
          </cell>
          <cell r="BG47">
            <v>38.507615950710253</v>
          </cell>
          <cell r="BH47">
            <v>63.578564940962757</v>
          </cell>
          <cell r="BI47">
            <v>16.178611875101115</v>
          </cell>
          <cell r="BJ47">
            <v>12</v>
          </cell>
          <cell r="BK47">
            <v>2</v>
          </cell>
          <cell r="BL47">
            <v>10</v>
          </cell>
          <cell r="BM47">
            <v>51.343487934280333</v>
          </cell>
          <cell r="BN47">
            <v>18.165304268846501</v>
          </cell>
          <cell r="BO47">
            <v>80.893059375505572</v>
          </cell>
          <cell r="BP47">
            <v>10</v>
          </cell>
          <cell r="BQ47">
            <v>6</v>
          </cell>
          <cell r="BR47">
            <v>4</v>
          </cell>
          <cell r="BS47">
            <v>42.786239945233611</v>
          </cell>
          <cell r="BT47">
            <v>54.495912806539515</v>
          </cell>
          <cell r="BU47">
            <v>32.35722375020223</v>
          </cell>
          <cell r="BV47">
            <v>6</v>
          </cell>
          <cell r="BW47">
            <v>4</v>
          </cell>
          <cell r="BX47">
            <v>2</v>
          </cell>
          <cell r="BY47">
            <v>25.671743967140166</v>
          </cell>
          <cell r="BZ47">
            <v>36.330608537693003</v>
          </cell>
          <cell r="CA47">
            <v>16.178611875101115</v>
          </cell>
          <cell r="CB47">
            <v>3</v>
          </cell>
          <cell r="CC47">
            <v>1</v>
          </cell>
          <cell r="CD47">
            <v>2</v>
          </cell>
          <cell r="CE47">
            <v>12.835871983570083</v>
          </cell>
          <cell r="CF47">
            <v>9.0826521344232507</v>
          </cell>
          <cell r="CG47">
            <v>16.178611875101115</v>
          </cell>
          <cell r="CH47">
            <v>23372</v>
          </cell>
          <cell r="CI47">
            <v>11010</v>
          </cell>
          <cell r="CJ47">
            <v>12362</v>
          </cell>
          <cell r="CK47">
            <v>291</v>
          </cell>
          <cell r="CL47">
            <v>147</v>
          </cell>
          <cell r="CM47">
            <v>144</v>
          </cell>
          <cell r="CN47">
            <v>1245.0795824062982</v>
          </cell>
          <cell r="CO47">
            <v>1335.1498637602178</v>
          </cell>
          <cell r="CP47">
            <v>1164.8600550072804</v>
          </cell>
          <cell r="CQ47">
            <v>0</v>
          </cell>
          <cell r="CR47">
            <v>0</v>
          </cell>
          <cell r="CS47">
            <v>0</v>
          </cell>
          <cell r="CT47">
            <v>0</v>
          </cell>
          <cell r="CU47">
            <v>0</v>
          </cell>
          <cell r="CV47">
            <v>0</v>
          </cell>
          <cell r="CW47">
            <v>108</v>
          </cell>
          <cell r="CX47">
            <v>62</v>
          </cell>
          <cell r="CY47">
            <v>46</v>
          </cell>
          <cell r="CZ47">
            <v>462.09139140852301</v>
          </cell>
          <cell r="DA47">
            <v>563.12443233424153</v>
          </cell>
          <cell r="DB47">
            <v>372.10807312732567</v>
          </cell>
          <cell r="DC47">
            <v>3</v>
          </cell>
          <cell r="DD47">
            <v>1</v>
          </cell>
          <cell r="DE47">
            <v>2</v>
          </cell>
          <cell r="DF47">
            <v>12.835871983570083</v>
          </cell>
          <cell r="DG47">
            <v>9.0826521344232507</v>
          </cell>
          <cell r="DH47">
            <v>16.178611875101115</v>
          </cell>
          <cell r="DI47">
            <v>3</v>
          </cell>
          <cell r="DJ47">
            <v>0</v>
          </cell>
          <cell r="DK47">
            <v>3</v>
          </cell>
          <cell r="DL47">
            <v>12.835871983570083</v>
          </cell>
          <cell r="DM47">
            <v>0</v>
          </cell>
          <cell r="DN47">
            <v>24.267917812651675</v>
          </cell>
          <cell r="DO47">
            <v>45</v>
          </cell>
          <cell r="DP47">
            <v>20</v>
          </cell>
          <cell r="DQ47">
            <v>25</v>
          </cell>
          <cell r="DR47">
            <v>192.53807975355127</v>
          </cell>
          <cell r="DS47">
            <v>181.65304268846504</v>
          </cell>
          <cell r="DT47">
            <v>202.23264843876393</v>
          </cell>
          <cell r="DU47">
            <v>11</v>
          </cell>
          <cell r="DV47">
            <v>3</v>
          </cell>
          <cell r="DW47">
            <v>8</v>
          </cell>
          <cell r="DX47">
            <v>47.064863939756975</v>
          </cell>
          <cell r="DY47">
            <v>27.247956403269757</v>
          </cell>
          <cell r="DZ47">
            <v>64.714447500404461</v>
          </cell>
          <cell r="EA47">
            <v>37</v>
          </cell>
          <cell r="EB47">
            <v>20</v>
          </cell>
          <cell r="EC47">
            <v>17</v>
          </cell>
          <cell r="ED47">
            <v>158.30908779736438</v>
          </cell>
          <cell r="EE47">
            <v>181.65304268846504</v>
          </cell>
          <cell r="EF47">
            <v>137.51820093835948</v>
          </cell>
          <cell r="EG47">
            <v>1</v>
          </cell>
          <cell r="EH47">
            <v>1</v>
          </cell>
          <cell r="EI47">
            <v>0</v>
          </cell>
          <cell r="EJ47">
            <v>4.2786239945233611</v>
          </cell>
          <cell r="EK47">
            <v>9.0826521344232507</v>
          </cell>
          <cell r="EL47">
            <v>0</v>
          </cell>
          <cell r="EM47">
            <v>9</v>
          </cell>
          <cell r="EN47">
            <v>7</v>
          </cell>
          <cell r="EO47">
            <v>2</v>
          </cell>
          <cell r="EP47">
            <v>38.507615950710253</v>
          </cell>
          <cell r="EQ47">
            <v>63.578564940962757</v>
          </cell>
          <cell r="ER47">
            <v>16.178611875101115</v>
          </cell>
          <cell r="ES47">
            <v>12</v>
          </cell>
          <cell r="ET47">
            <v>2</v>
          </cell>
          <cell r="EU47">
            <v>10</v>
          </cell>
          <cell r="EV47">
            <v>51.343487934280333</v>
          </cell>
          <cell r="EW47">
            <v>18.165304268846501</v>
          </cell>
          <cell r="EX47">
            <v>80.893059375505572</v>
          </cell>
          <cell r="EY47">
            <v>10</v>
          </cell>
          <cell r="EZ47">
            <v>6</v>
          </cell>
          <cell r="FA47">
            <v>4</v>
          </cell>
          <cell r="FB47">
            <v>42.786239945233611</v>
          </cell>
          <cell r="FC47">
            <v>54.495912806539515</v>
          </cell>
          <cell r="FD47">
            <v>32.35722375020223</v>
          </cell>
          <cell r="FE47">
            <v>6</v>
          </cell>
          <cell r="FF47">
            <v>4</v>
          </cell>
          <cell r="FG47">
            <v>2</v>
          </cell>
          <cell r="FH47">
            <v>25.671743967140166</v>
          </cell>
          <cell r="FI47">
            <v>36.330608537693003</v>
          </cell>
          <cell r="FJ47">
            <v>16.178611875101115</v>
          </cell>
          <cell r="FK47">
            <v>3</v>
          </cell>
          <cell r="FL47">
            <v>1</v>
          </cell>
          <cell r="FM47">
            <v>2</v>
          </cell>
          <cell r="FN47">
            <v>12.835871983570083</v>
          </cell>
          <cell r="FO47">
            <v>9.0826521344232507</v>
          </cell>
          <cell r="FP47">
            <v>16.178611875101115</v>
          </cell>
        </row>
        <row r="48">
          <cell r="A48" t="str">
            <v>登別市</v>
          </cell>
          <cell r="B48">
            <v>564</v>
          </cell>
          <cell r="C48">
            <v>291</v>
          </cell>
          <cell r="D48">
            <v>273</v>
          </cell>
          <cell r="E48">
            <v>1113.3703140730797</v>
          </cell>
          <cell r="F48">
            <v>1204.7195197681638</v>
          </cell>
          <cell r="G48">
            <v>1030.1109350237718</v>
          </cell>
          <cell r="H48">
            <v>1</v>
          </cell>
          <cell r="I48">
            <v>1</v>
          </cell>
          <cell r="J48">
            <v>0</v>
          </cell>
          <cell r="K48">
            <v>1.9740608405551059</v>
          </cell>
          <cell r="L48">
            <v>4.1399296211964396</v>
          </cell>
          <cell r="M48">
            <v>0</v>
          </cell>
          <cell r="N48">
            <v>194</v>
          </cell>
          <cell r="O48">
            <v>116</v>
          </cell>
          <cell r="P48">
            <v>78</v>
          </cell>
          <cell r="Q48">
            <v>382.96780306769057</v>
          </cell>
          <cell r="R48">
            <v>480.231836058787</v>
          </cell>
          <cell r="S48">
            <v>294.31741000679193</v>
          </cell>
          <cell r="T48">
            <v>14</v>
          </cell>
          <cell r="U48">
            <v>8</v>
          </cell>
          <cell r="V48">
            <v>6</v>
          </cell>
          <cell r="W48">
            <v>27.636851767771482</v>
          </cell>
          <cell r="X48">
            <v>33.119436969571517</v>
          </cell>
          <cell r="Y48">
            <v>22.639800769753226</v>
          </cell>
          <cell r="Z48">
            <v>3</v>
          </cell>
          <cell r="AA48">
            <v>1</v>
          </cell>
          <cell r="AB48">
            <v>2</v>
          </cell>
          <cell r="AC48">
            <v>5.9221825216653174</v>
          </cell>
          <cell r="AD48">
            <v>4.1399296211964396</v>
          </cell>
          <cell r="AE48">
            <v>7.5466002565844086</v>
          </cell>
          <cell r="AF48">
            <v>78</v>
          </cell>
          <cell r="AG48">
            <v>34</v>
          </cell>
          <cell r="AH48">
            <v>44</v>
          </cell>
          <cell r="AI48">
            <v>153.97674556329827</v>
          </cell>
          <cell r="AJ48">
            <v>140.75760712067893</v>
          </cell>
          <cell r="AK48">
            <v>166.02520564485698</v>
          </cell>
          <cell r="AL48">
            <v>49</v>
          </cell>
          <cell r="AM48">
            <v>21</v>
          </cell>
          <cell r="AN48">
            <v>28</v>
          </cell>
          <cell r="AO48">
            <v>96.728981187200191</v>
          </cell>
          <cell r="AP48">
            <v>86.938522045125225</v>
          </cell>
          <cell r="AQ48">
            <v>105.65240359218173</v>
          </cell>
          <cell r="AR48">
            <v>46</v>
          </cell>
          <cell r="AS48">
            <v>29</v>
          </cell>
          <cell r="AT48">
            <v>17</v>
          </cell>
          <cell r="AU48">
            <v>90.80679866553487</v>
          </cell>
          <cell r="AV48">
            <v>120.05795901469675</v>
          </cell>
          <cell r="AW48">
            <v>64.146102180967475</v>
          </cell>
          <cell r="AX48">
            <v>9</v>
          </cell>
          <cell r="AY48">
            <v>7</v>
          </cell>
          <cell r="AZ48">
            <v>2</v>
          </cell>
          <cell r="BA48">
            <v>17.766547564995953</v>
          </cell>
          <cell r="BB48">
            <v>28.97950734837508</v>
          </cell>
          <cell r="BC48">
            <v>7.5466002565844086</v>
          </cell>
          <cell r="BD48">
            <v>10</v>
          </cell>
          <cell r="BE48">
            <v>5</v>
          </cell>
          <cell r="BF48">
            <v>5</v>
          </cell>
          <cell r="BG48">
            <v>19.740608405551058</v>
          </cell>
          <cell r="BH48">
            <v>20.699648105982199</v>
          </cell>
          <cell r="BI48">
            <v>18.86650064146102</v>
          </cell>
          <cell r="BJ48">
            <v>15</v>
          </cell>
          <cell r="BK48">
            <v>2</v>
          </cell>
          <cell r="BL48">
            <v>13</v>
          </cell>
          <cell r="BM48">
            <v>29.610912608326586</v>
          </cell>
          <cell r="BN48">
            <v>8.2798592423928792</v>
          </cell>
          <cell r="BO48">
            <v>49.05290166779865</v>
          </cell>
          <cell r="BP48">
            <v>7</v>
          </cell>
          <cell r="BQ48">
            <v>6</v>
          </cell>
          <cell r="BR48">
            <v>1</v>
          </cell>
          <cell r="BS48">
            <v>13.818425883885741</v>
          </cell>
          <cell r="BT48">
            <v>24.839577727178636</v>
          </cell>
          <cell r="BU48">
            <v>3.7733001282922043</v>
          </cell>
          <cell r="BV48">
            <v>13</v>
          </cell>
          <cell r="BW48">
            <v>10</v>
          </cell>
          <cell r="BX48">
            <v>3</v>
          </cell>
          <cell r="BY48">
            <v>25.662790927216374</v>
          </cell>
          <cell r="BZ48">
            <v>41.399296211964398</v>
          </cell>
          <cell r="CA48">
            <v>11.319900384876613</v>
          </cell>
          <cell r="CB48">
            <v>0</v>
          </cell>
          <cell r="CC48">
            <v>0</v>
          </cell>
          <cell r="CD48">
            <v>0</v>
          </cell>
          <cell r="CE48">
            <v>0</v>
          </cell>
          <cell r="CF48">
            <v>0</v>
          </cell>
          <cell r="CG48">
            <v>0</v>
          </cell>
          <cell r="CH48">
            <v>50657</v>
          </cell>
          <cell r="CI48">
            <v>24155</v>
          </cell>
          <cell r="CJ48">
            <v>26502</v>
          </cell>
          <cell r="CK48">
            <v>564</v>
          </cell>
          <cell r="CL48">
            <v>291</v>
          </cell>
          <cell r="CM48">
            <v>273</v>
          </cell>
          <cell r="CN48">
            <v>1113.3703140730797</v>
          </cell>
          <cell r="CO48">
            <v>1204.7195197681638</v>
          </cell>
          <cell r="CP48">
            <v>1030.1109350237718</v>
          </cell>
          <cell r="CQ48">
            <v>1</v>
          </cell>
          <cell r="CR48">
            <v>1</v>
          </cell>
          <cell r="CS48">
            <v>0</v>
          </cell>
          <cell r="CT48">
            <v>1.9740608405551059</v>
          </cell>
          <cell r="CU48">
            <v>4.1399296211964396</v>
          </cell>
          <cell r="CV48">
            <v>0</v>
          </cell>
          <cell r="CW48">
            <v>194</v>
          </cell>
          <cell r="CX48">
            <v>116</v>
          </cell>
          <cell r="CY48">
            <v>78</v>
          </cell>
          <cell r="CZ48">
            <v>382.96780306769057</v>
          </cell>
          <cell r="DA48">
            <v>480.231836058787</v>
          </cell>
          <cell r="DB48">
            <v>294.31741000679193</v>
          </cell>
          <cell r="DC48">
            <v>14</v>
          </cell>
          <cell r="DD48">
            <v>8</v>
          </cell>
          <cell r="DE48">
            <v>6</v>
          </cell>
          <cell r="DF48">
            <v>27.636851767771482</v>
          </cell>
          <cell r="DG48">
            <v>33.119436969571517</v>
          </cell>
          <cell r="DH48">
            <v>22.639800769753226</v>
          </cell>
          <cell r="DI48">
            <v>3</v>
          </cell>
          <cell r="DJ48">
            <v>1</v>
          </cell>
          <cell r="DK48">
            <v>2</v>
          </cell>
          <cell r="DL48">
            <v>5.9221825216653174</v>
          </cell>
          <cell r="DM48">
            <v>4.1399296211964396</v>
          </cell>
          <cell r="DN48">
            <v>7.5466002565844086</v>
          </cell>
          <cell r="DO48">
            <v>78</v>
          </cell>
          <cell r="DP48">
            <v>34</v>
          </cell>
          <cell r="DQ48">
            <v>44</v>
          </cell>
          <cell r="DR48">
            <v>153.97674556329827</v>
          </cell>
          <cell r="DS48">
            <v>140.75760712067893</v>
          </cell>
          <cell r="DT48">
            <v>166.02520564485698</v>
          </cell>
          <cell r="DU48">
            <v>49</v>
          </cell>
          <cell r="DV48">
            <v>21</v>
          </cell>
          <cell r="DW48">
            <v>28</v>
          </cell>
          <cell r="DX48">
            <v>96.728981187200191</v>
          </cell>
          <cell r="DY48">
            <v>86.938522045125225</v>
          </cell>
          <cell r="DZ48">
            <v>105.65240359218173</v>
          </cell>
          <cell r="EA48">
            <v>46</v>
          </cell>
          <cell r="EB48">
            <v>29</v>
          </cell>
          <cell r="EC48">
            <v>17</v>
          </cell>
          <cell r="ED48">
            <v>90.80679866553487</v>
          </cell>
          <cell r="EE48">
            <v>120.05795901469675</v>
          </cell>
          <cell r="EF48">
            <v>64.146102180967475</v>
          </cell>
          <cell r="EG48">
            <v>9</v>
          </cell>
          <cell r="EH48">
            <v>7</v>
          </cell>
          <cell r="EI48">
            <v>2</v>
          </cell>
          <cell r="EJ48">
            <v>17.766547564995953</v>
          </cell>
          <cell r="EK48">
            <v>28.97950734837508</v>
          </cell>
          <cell r="EL48">
            <v>7.5466002565844086</v>
          </cell>
          <cell r="EM48">
            <v>10</v>
          </cell>
          <cell r="EN48">
            <v>5</v>
          </cell>
          <cell r="EO48">
            <v>5</v>
          </cell>
          <cell r="EP48">
            <v>19.740608405551058</v>
          </cell>
          <cell r="EQ48">
            <v>20.699648105982199</v>
          </cell>
          <cell r="ER48">
            <v>18.86650064146102</v>
          </cell>
          <cell r="ES48">
            <v>15</v>
          </cell>
          <cell r="ET48">
            <v>2</v>
          </cell>
          <cell r="EU48">
            <v>13</v>
          </cell>
          <cell r="EV48">
            <v>29.610912608326586</v>
          </cell>
          <cell r="EW48">
            <v>8.2798592423928792</v>
          </cell>
          <cell r="EX48">
            <v>49.05290166779865</v>
          </cell>
          <cell r="EY48">
            <v>7</v>
          </cell>
          <cell r="EZ48">
            <v>6</v>
          </cell>
          <cell r="FA48">
            <v>1</v>
          </cell>
          <cell r="FB48">
            <v>13.818425883885741</v>
          </cell>
          <cell r="FC48">
            <v>24.839577727178636</v>
          </cell>
          <cell r="FD48">
            <v>3.7733001282922043</v>
          </cell>
          <cell r="FE48">
            <v>13</v>
          </cell>
          <cell r="FF48">
            <v>10</v>
          </cell>
          <cell r="FG48">
            <v>3</v>
          </cell>
          <cell r="FH48">
            <v>25.662790927216374</v>
          </cell>
          <cell r="FI48">
            <v>41.399296211964398</v>
          </cell>
          <cell r="FJ48">
            <v>11.319900384876613</v>
          </cell>
          <cell r="FK48">
            <v>0</v>
          </cell>
          <cell r="FL48">
            <v>0</v>
          </cell>
          <cell r="FM48">
            <v>0</v>
          </cell>
          <cell r="FN48">
            <v>0</v>
          </cell>
          <cell r="FO48">
            <v>0</v>
          </cell>
          <cell r="FP48">
            <v>0</v>
          </cell>
        </row>
        <row r="49">
          <cell r="A49" t="str">
            <v>恵庭市</v>
          </cell>
          <cell r="B49">
            <v>603</v>
          </cell>
          <cell r="C49">
            <v>343</v>
          </cell>
          <cell r="D49">
            <v>260</v>
          </cell>
          <cell r="E49">
            <v>874.53408942582416</v>
          </cell>
          <cell r="F49">
            <v>1020.5296042844392</v>
          </cell>
          <cell r="G49">
            <v>735.6894258792903</v>
          </cell>
          <cell r="H49">
            <v>2</v>
          </cell>
          <cell r="I49">
            <v>1</v>
          </cell>
          <cell r="J49">
            <v>1</v>
          </cell>
          <cell r="K49">
            <v>2.9006105785267802</v>
          </cell>
          <cell r="L49">
            <v>2.9753049687592981</v>
          </cell>
          <cell r="M49">
            <v>2.8295747149203474</v>
          </cell>
          <cell r="N49">
            <v>188</v>
          </cell>
          <cell r="O49">
            <v>117</v>
          </cell>
          <cell r="P49">
            <v>71</v>
          </cell>
          <cell r="Q49">
            <v>272.65739438151729</v>
          </cell>
          <cell r="R49">
            <v>348.11068134483781</v>
          </cell>
          <cell r="S49">
            <v>200.89980475934468</v>
          </cell>
          <cell r="T49">
            <v>8</v>
          </cell>
          <cell r="U49">
            <v>3</v>
          </cell>
          <cell r="V49">
            <v>5</v>
          </cell>
          <cell r="W49">
            <v>11.602442314107121</v>
          </cell>
          <cell r="X49">
            <v>8.9259149062778924</v>
          </cell>
          <cell r="Y49">
            <v>14.147873574601736</v>
          </cell>
          <cell r="Z49">
            <v>3</v>
          </cell>
          <cell r="AA49">
            <v>1</v>
          </cell>
          <cell r="AB49">
            <v>2</v>
          </cell>
          <cell r="AC49">
            <v>4.35091586779017</v>
          </cell>
          <cell r="AD49">
            <v>2.9753049687592981</v>
          </cell>
          <cell r="AE49">
            <v>5.6591494298406948</v>
          </cell>
          <cell r="AF49">
            <v>118</v>
          </cell>
          <cell r="AG49">
            <v>60</v>
          </cell>
          <cell r="AH49">
            <v>58</v>
          </cell>
          <cell r="AI49">
            <v>171.13602413308001</v>
          </cell>
          <cell r="AJ49">
            <v>178.51829812555786</v>
          </cell>
          <cell r="AK49">
            <v>164.11533346538013</v>
          </cell>
          <cell r="AL49">
            <v>33</v>
          </cell>
          <cell r="AM49">
            <v>19</v>
          </cell>
          <cell r="AN49">
            <v>14</v>
          </cell>
          <cell r="AO49">
            <v>47.860074545691866</v>
          </cell>
          <cell r="AP49">
            <v>56.530794406426658</v>
          </cell>
          <cell r="AQ49">
            <v>39.614046008884863</v>
          </cell>
          <cell r="AR49">
            <v>73</v>
          </cell>
          <cell r="AS49">
            <v>44</v>
          </cell>
          <cell r="AT49">
            <v>29</v>
          </cell>
          <cell r="AU49">
            <v>105.87228611622747</v>
          </cell>
          <cell r="AV49">
            <v>130.91341862540912</v>
          </cell>
          <cell r="AW49">
            <v>82.057666732690066</v>
          </cell>
          <cell r="AX49">
            <v>5</v>
          </cell>
          <cell r="AY49">
            <v>4</v>
          </cell>
          <cell r="AZ49">
            <v>1</v>
          </cell>
          <cell r="BA49">
            <v>7.2515264463169498</v>
          </cell>
          <cell r="BB49">
            <v>11.901219875037192</v>
          </cell>
          <cell r="BC49">
            <v>2.8295747149203474</v>
          </cell>
          <cell r="BD49">
            <v>16</v>
          </cell>
          <cell r="BE49">
            <v>8</v>
          </cell>
          <cell r="BF49">
            <v>8</v>
          </cell>
          <cell r="BG49">
            <v>23.204884628214241</v>
          </cell>
          <cell r="BH49">
            <v>23.802439750074385</v>
          </cell>
          <cell r="BI49">
            <v>22.636597719362779</v>
          </cell>
          <cell r="BJ49">
            <v>30</v>
          </cell>
          <cell r="BK49">
            <v>11</v>
          </cell>
          <cell r="BL49">
            <v>19</v>
          </cell>
          <cell r="BM49">
            <v>43.509158677901702</v>
          </cell>
          <cell r="BN49">
            <v>32.72835465635228</v>
          </cell>
          <cell r="BO49">
            <v>53.761919583486602</v>
          </cell>
          <cell r="BP49">
            <v>15</v>
          </cell>
          <cell r="BQ49">
            <v>8</v>
          </cell>
          <cell r="BR49">
            <v>7</v>
          </cell>
          <cell r="BS49">
            <v>21.754579338950851</v>
          </cell>
          <cell r="BT49">
            <v>23.802439750074385</v>
          </cell>
          <cell r="BU49">
            <v>19.807023004442431</v>
          </cell>
          <cell r="BV49">
            <v>12</v>
          </cell>
          <cell r="BW49">
            <v>7</v>
          </cell>
          <cell r="BX49">
            <v>5</v>
          </cell>
          <cell r="BY49">
            <v>17.40366347116068</v>
          </cell>
          <cell r="BZ49">
            <v>20.827134781315085</v>
          </cell>
          <cell r="CA49">
            <v>14.147873574601736</v>
          </cell>
          <cell r="CB49">
            <v>6</v>
          </cell>
          <cell r="CC49">
            <v>3</v>
          </cell>
          <cell r="CD49">
            <v>3</v>
          </cell>
          <cell r="CE49">
            <v>8.7018317355803401</v>
          </cell>
          <cell r="CF49">
            <v>8.9259149062778924</v>
          </cell>
          <cell r="CG49">
            <v>8.4887241447610435</v>
          </cell>
          <cell r="CH49">
            <v>68951</v>
          </cell>
          <cell r="CI49">
            <v>33610</v>
          </cell>
          <cell r="CJ49">
            <v>35341</v>
          </cell>
          <cell r="CK49">
            <v>603</v>
          </cell>
          <cell r="CL49">
            <v>343</v>
          </cell>
          <cell r="CM49">
            <v>260</v>
          </cell>
          <cell r="CN49">
            <v>874.53408942582416</v>
          </cell>
          <cell r="CO49">
            <v>1020.5296042844392</v>
          </cell>
          <cell r="CP49">
            <v>735.6894258792903</v>
          </cell>
          <cell r="CQ49">
            <v>2</v>
          </cell>
          <cell r="CR49">
            <v>1</v>
          </cell>
          <cell r="CS49">
            <v>1</v>
          </cell>
          <cell r="CT49">
            <v>2.9006105785267802</v>
          </cell>
          <cell r="CU49">
            <v>2.9753049687592981</v>
          </cell>
          <cell r="CV49">
            <v>2.8295747149203474</v>
          </cell>
          <cell r="CW49">
            <v>188</v>
          </cell>
          <cell r="CX49">
            <v>117</v>
          </cell>
          <cell r="CY49">
            <v>71</v>
          </cell>
          <cell r="CZ49">
            <v>272.65739438151729</v>
          </cell>
          <cell r="DA49">
            <v>348.11068134483781</v>
          </cell>
          <cell r="DB49">
            <v>200.89980475934468</v>
          </cell>
          <cell r="DC49">
            <v>8</v>
          </cell>
          <cell r="DD49">
            <v>3</v>
          </cell>
          <cell r="DE49">
            <v>5</v>
          </cell>
          <cell r="DF49">
            <v>11.602442314107121</v>
          </cell>
          <cell r="DG49">
            <v>8.9259149062778924</v>
          </cell>
          <cell r="DH49">
            <v>14.147873574601736</v>
          </cell>
          <cell r="DI49">
            <v>3</v>
          </cell>
          <cell r="DJ49">
            <v>1</v>
          </cell>
          <cell r="DK49">
            <v>2</v>
          </cell>
          <cell r="DL49">
            <v>4.35091586779017</v>
          </cell>
          <cell r="DM49">
            <v>2.9753049687592981</v>
          </cell>
          <cell r="DN49">
            <v>5.6591494298406948</v>
          </cell>
          <cell r="DO49">
            <v>118</v>
          </cell>
          <cell r="DP49">
            <v>60</v>
          </cell>
          <cell r="DQ49">
            <v>58</v>
          </cell>
          <cell r="DR49">
            <v>171.13602413308001</v>
          </cell>
          <cell r="DS49">
            <v>178.51829812555786</v>
          </cell>
          <cell r="DT49">
            <v>164.11533346538013</v>
          </cell>
          <cell r="DU49">
            <v>33</v>
          </cell>
          <cell r="DV49">
            <v>19</v>
          </cell>
          <cell r="DW49">
            <v>14</v>
          </cell>
          <cell r="DX49">
            <v>47.860074545691866</v>
          </cell>
          <cell r="DY49">
            <v>56.530794406426658</v>
          </cell>
          <cell r="DZ49">
            <v>39.614046008884863</v>
          </cell>
          <cell r="EA49">
            <v>73</v>
          </cell>
          <cell r="EB49">
            <v>44</v>
          </cell>
          <cell r="EC49">
            <v>29</v>
          </cell>
          <cell r="ED49">
            <v>105.87228611622747</v>
          </cell>
          <cell r="EE49">
            <v>130.91341862540912</v>
          </cell>
          <cell r="EF49">
            <v>82.057666732690066</v>
          </cell>
          <cell r="EG49">
            <v>5</v>
          </cell>
          <cell r="EH49">
            <v>4</v>
          </cell>
          <cell r="EI49">
            <v>1</v>
          </cell>
          <cell r="EJ49">
            <v>7.2515264463169498</v>
          </cell>
          <cell r="EK49">
            <v>11.901219875037192</v>
          </cell>
          <cell r="EL49">
            <v>2.8295747149203474</v>
          </cell>
          <cell r="EM49">
            <v>16</v>
          </cell>
          <cell r="EN49">
            <v>8</v>
          </cell>
          <cell r="EO49">
            <v>8</v>
          </cell>
          <cell r="EP49">
            <v>23.204884628214241</v>
          </cell>
          <cell r="EQ49">
            <v>23.802439750074385</v>
          </cell>
          <cell r="ER49">
            <v>22.636597719362779</v>
          </cell>
          <cell r="ES49">
            <v>30</v>
          </cell>
          <cell r="ET49">
            <v>11</v>
          </cell>
          <cell r="EU49">
            <v>19</v>
          </cell>
          <cell r="EV49">
            <v>43.509158677901702</v>
          </cell>
          <cell r="EW49">
            <v>32.72835465635228</v>
          </cell>
          <cell r="EX49">
            <v>53.761919583486602</v>
          </cell>
          <cell r="EY49">
            <v>15</v>
          </cell>
          <cell r="EZ49">
            <v>8</v>
          </cell>
          <cell r="FA49">
            <v>7</v>
          </cell>
          <cell r="FB49">
            <v>21.754579338950851</v>
          </cell>
          <cell r="FC49">
            <v>23.802439750074385</v>
          </cell>
          <cell r="FD49">
            <v>19.807023004442431</v>
          </cell>
          <cell r="FE49">
            <v>12</v>
          </cell>
          <cell r="FF49">
            <v>7</v>
          </cell>
          <cell r="FG49">
            <v>5</v>
          </cell>
          <cell r="FH49">
            <v>17.40366347116068</v>
          </cell>
          <cell r="FI49">
            <v>20.827134781315085</v>
          </cell>
          <cell r="FJ49">
            <v>14.147873574601736</v>
          </cell>
          <cell r="FK49">
            <v>6</v>
          </cell>
          <cell r="FL49">
            <v>3</v>
          </cell>
          <cell r="FM49">
            <v>3</v>
          </cell>
          <cell r="FN49">
            <v>8.7018317355803401</v>
          </cell>
          <cell r="FO49">
            <v>8.9259149062778924</v>
          </cell>
          <cell r="FP49">
            <v>8.4887241447610435</v>
          </cell>
        </row>
        <row r="50">
          <cell r="A50" t="str">
            <v>伊達市</v>
          </cell>
          <cell r="B50">
            <v>500</v>
          </cell>
          <cell r="C50">
            <v>257</v>
          </cell>
          <cell r="D50">
            <v>243</v>
          </cell>
          <cell r="E50">
            <v>1393.1069070240449</v>
          </cell>
          <cell r="F50">
            <v>1533.7789448555741</v>
          </cell>
          <cell r="G50">
            <v>1269.9242226286908</v>
          </cell>
          <cell r="H50">
            <v>0</v>
          </cell>
          <cell r="I50">
            <v>0</v>
          </cell>
          <cell r="J50">
            <v>0</v>
          </cell>
          <cell r="K50">
            <v>0</v>
          </cell>
          <cell r="L50">
            <v>0</v>
          </cell>
          <cell r="M50">
            <v>0</v>
          </cell>
          <cell r="N50">
            <v>112</v>
          </cell>
          <cell r="O50">
            <v>74</v>
          </cell>
          <cell r="P50">
            <v>38</v>
          </cell>
          <cell r="Q50">
            <v>312.05594717338607</v>
          </cell>
          <cell r="R50">
            <v>441.63284793506801</v>
          </cell>
          <cell r="S50">
            <v>198.58897308596812</v>
          </cell>
          <cell r="T50">
            <v>9</v>
          </cell>
          <cell r="U50">
            <v>4</v>
          </cell>
          <cell r="V50">
            <v>5</v>
          </cell>
          <cell r="W50">
            <v>25.075924326432808</v>
          </cell>
          <cell r="X50">
            <v>23.872045834328002</v>
          </cell>
          <cell r="Y50">
            <v>26.130128037627383</v>
          </cell>
          <cell r="Z50">
            <v>3</v>
          </cell>
          <cell r="AA50">
            <v>0</v>
          </cell>
          <cell r="AB50">
            <v>3</v>
          </cell>
          <cell r="AC50">
            <v>8.3586414421442701</v>
          </cell>
          <cell r="AD50">
            <v>0</v>
          </cell>
          <cell r="AE50">
            <v>15.678076822576431</v>
          </cell>
          <cell r="AF50">
            <v>85</v>
          </cell>
          <cell r="AG50">
            <v>34</v>
          </cell>
          <cell r="AH50">
            <v>51</v>
          </cell>
          <cell r="AI50">
            <v>236.82817419408767</v>
          </cell>
          <cell r="AJ50">
            <v>202.91238959178801</v>
          </cell>
          <cell r="AK50">
            <v>266.52730598379929</v>
          </cell>
          <cell r="AL50">
            <v>48</v>
          </cell>
          <cell r="AM50">
            <v>26</v>
          </cell>
          <cell r="AN50">
            <v>22</v>
          </cell>
          <cell r="AO50">
            <v>133.73826307430832</v>
          </cell>
          <cell r="AP50">
            <v>155.168297923132</v>
          </cell>
          <cell r="AQ50">
            <v>114.97256336556049</v>
          </cell>
          <cell r="AR50">
            <v>59</v>
          </cell>
          <cell r="AS50">
            <v>34</v>
          </cell>
          <cell r="AT50">
            <v>25</v>
          </cell>
          <cell r="AU50">
            <v>164.38661502883733</v>
          </cell>
          <cell r="AV50">
            <v>202.91238959178801</v>
          </cell>
          <cell r="AW50">
            <v>130.65064018813692</v>
          </cell>
          <cell r="AX50">
            <v>5</v>
          </cell>
          <cell r="AY50">
            <v>3</v>
          </cell>
          <cell r="AZ50">
            <v>2</v>
          </cell>
          <cell r="BA50">
            <v>13.931069070240449</v>
          </cell>
          <cell r="BB50">
            <v>17.904034375746001</v>
          </cell>
          <cell r="BC50">
            <v>10.452051215050954</v>
          </cell>
          <cell r="BD50">
            <v>18</v>
          </cell>
          <cell r="BE50">
            <v>13</v>
          </cell>
          <cell r="BF50">
            <v>5</v>
          </cell>
          <cell r="BG50">
            <v>50.151848652865617</v>
          </cell>
          <cell r="BH50">
            <v>77.584148961566001</v>
          </cell>
          <cell r="BI50">
            <v>26.130128037627383</v>
          </cell>
          <cell r="BJ50">
            <v>24</v>
          </cell>
          <cell r="BK50">
            <v>5</v>
          </cell>
          <cell r="BL50">
            <v>19</v>
          </cell>
          <cell r="BM50">
            <v>66.869131537154161</v>
          </cell>
          <cell r="BN50">
            <v>29.840057292910004</v>
          </cell>
          <cell r="BO50">
            <v>99.29448654298406</v>
          </cell>
          <cell r="BP50">
            <v>20</v>
          </cell>
          <cell r="BQ50">
            <v>10</v>
          </cell>
          <cell r="BR50">
            <v>10</v>
          </cell>
          <cell r="BS50">
            <v>55.724276280961796</v>
          </cell>
          <cell r="BT50">
            <v>59.680114585820007</v>
          </cell>
          <cell r="BU50">
            <v>52.260256075254766</v>
          </cell>
          <cell r="BV50">
            <v>7</v>
          </cell>
          <cell r="BW50">
            <v>5</v>
          </cell>
          <cell r="BX50">
            <v>2</v>
          </cell>
          <cell r="BY50">
            <v>19.50349669833663</v>
          </cell>
          <cell r="BZ50">
            <v>29.840057292910004</v>
          </cell>
          <cell r="CA50">
            <v>10.452051215050954</v>
          </cell>
          <cell r="CB50">
            <v>1</v>
          </cell>
          <cell r="CC50">
            <v>0</v>
          </cell>
          <cell r="CD50">
            <v>1</v>
          </cell>
          <cell r="CE50">
            <v>2.7862138140480903</v>
          </cell>
          <cell r="CF50">
            <v>0</v>
          </cell>
          <cell r="CG50">
            <v>5.226025607525477</v>
          </cell>
          <cell r="CH50">
            <v>35891</v>
          </cell>
          <cell r="CI50">
            <v>16756</v>
          </cell>
          <cell r="CJ50">
            <v>19135</v>
          </cell>
          <cell r="CK50">
            <v>500</v>
          </cell>
          <cell r="CL50">
            <v>257</v>
          </cell>
          <cell r="CM50">
            <v>243</v>
          </cell>
          <cell r="CN50">
            <v>1393.1069070240449</v>
          </cell>
          <cell r="CO50">
            <v>1533.7789448555741</v>
          </cell>
          <cell r="CP50">
            <v>1269.9242226286908</v>
          </cell>
          <cell r="CQ50">
            <v>0</v>
          </cell>
          <cell r="CR50">
            <v>0</v>
          </cell>
          <cell r="CS50">
            <v>0</v>
          </cell>
          <cell r="CT50">
            <v>0</v>
          </cell>
          <cell r="CU50">
            <v>0</v>
          </cell>
          <cell r="CV50">
            <v>0</v>
          </cell>
          <cell r="CW50">
            <v>112</v>
          </cell>
          <cell r="CX50">
            <v>74</v>
          </cell>
          <cell r="CY50">
            <v>38</v>
          </cell>
          <cell r="CZ50">
            <v>312.05594717338607</v>
          </cell>
          <cell r="DA50">
            <v>441.63284793506801</v>
          </cell>
          <cell r="DB50">
            <v>198.58897308596812</v>
          </cell>
          <cell r="DC50">
            <v>9</v>
          </cell>
          <cell r="DD50">
            <v>4</v>
          </cell>
          <cell r="DE50">
            <v>5</v>
          </cell>
          <cell r="DF50">
            <v>25.075924326432808</v>
          </cell>
          <cell r="DG50">
            <v>23.872045834328002</v>
          </cell>
          <cell r="DH50">
            <v>26.130128037627383</v>
          </cell>
          <cell r="DI50">
            <v>3</v>
          </cell>
          <cell r="DJ50">
            <v>0</v>
          </cell>
          <cell r="DK50">
            <v>3</v>
          </cell>
          <cell r="DL50">
            <v>8.3586414421442701</v>
          </cell>
          <cell r="DM50">
            <v>0</v>
          </cell>
          <cell r="DN50">
            <v>15.678076822576431</v>
          </cell>
          <cell r="DO50">
            <v>85</v>
          </cell>
          <cell r="DP50">
            <v>34</v>
          </cell>
          <cell r="DQ50">
            <v>51</v>
          </cell>
          <cell r="DR50">
            <v>236.82817419408767</v>
          </cell>
          <cell r="DS50">
            <v>202.91238959178801</v>
          </cell>
          <cell r="DT50">
            <v>266.52730598379929</v>
          </cell>
          <cell r="DU50">
            <v>48</v>
          </cell>
          <cell r="DV50">
            <v>26</v>
          </cell>
          <cell r="DW50">
            <v>22</v>
          </cell>
          <cell r="DX50">
            <v>133.73826307430832</v>
          </cell>
          <cell r="DY50">
            <v>155.168297923132</v>
          </cell>
          <cell r="DZ50">
            <v>114.97256336556049</v>
          </cell>
          <cell r="EA50">
            <v>59</v>
          </cell>
          <cell r="EB50">
            <v>34</v>
          </cell>
          <cell r="EC50">
            <v>25</v>
          </cell>
          <cell r="ED50">
            <v>164.38661502883733</v>
          </cell>
          <cell r="EE50">
            <v>202.91238959178801</v>
          </cell>
          <cell r="EF50">
            <v>130.65064018813692</v>
          </cell>
          <cell r="EG50">
            <v>5</v>
          </cell>
          <cell r="EH50">
            <v>3</v>
          </cell>
          <cell r="EI50">
            <v>2</v>
          </cell>
          <cell r="EJ50">
            <v>13.931069070240449</v>
          </cell>
          <cell r="EK50">
            <v>17.904034375746001</v>
          </cell>
          <cell r="EL50">
            <v>10.452051215050954</v>
          </cell>
          <cell r="EM50">
            <v>18</v>
          </cell>
          <cell r="EN50">
            <v>13</v>
          </cell>
          <cell r="EO50">
            <v>5</v>
          </cell>
          <cell r="EP50">
            <v>50.151848652865617</v>
          </cell>
          <cell r="EQ50">
            <v>77.584148961566001</v>
          </cell>
          <cell r="ER50">
            <v>26.130128037627383</v>
          </cell>
          <cell r="ES50">
            <v>24</v>
          </cell>
          <cell r="ET50">
            <v>5</v>
          </cell>
          <cell r="EU50">
            <v>19</v>
          </cell>
          <cell r="EV50">
            <v>66.869131537154161</v>
          </cell>
          <cell r="EW50">
            <v>29.840057292910004</v>
          </cell>
          <cell r="EX50">
            <v>99.29448654298406</v>
          </cell>
          <cell r="EY50">
            <v>20</v>
          </cell>
          <cell r="EZ50">
            <v>10</v>
          </cell>
          <cell r="FA50">
            <v>10</v>
          </cell>
          <cell r="FB50">
            <v>55.724276280961796</v>
          </cell>
          <cell r="FC50">
            <v>59.680114585820007</v>
          </cell>
          <cell r="FD50">
            <v>52.260256075254766</v>
          </cell>
          <cell r="FE50">
            <v>7</v>
          </cell>
          <cell r="FF50">
            <v>5</v>
          </cell>
          <cell r="FG50">
            <v>2</v>
          </cell>
          <cell r="FH50">
            <v>19.50349669833663</v>
          </cell>
          <cell r="FI50">
            <v>29.840057292910004</v>
          </cell>
          <cell r="FJ50">
            <v>10.452051215050954</v>
          </cell>
          <cell r="FK50">
            <v>1</v>
          </cell>
          <cell r="FL50">
            <v>0</v>
          </cell>
          <cell r="FM50">
            <v>1</v>
          </cell>
          <cell r="FN50">
            <v>2.7862138140480903</v>
          </cell>
          <cell r="FO50">
            <v>0</v>
          </cell>
          <cell r="FP50">
            <v>5.226025607525477</v>
          </cell>
        </row>
        <row r="51">
          <cell r="A51" t="str">
            <v>北広島市</v>
          </cell>
          <cell r="B51">
            <v>552</v>
          </cell>
          <cell r="C51">
            <v>301</v>
          </cell>
          <cell r="D51">
            <v>251</v>
          </cell>
          <cell r="E51">
            <v>924.14324220254139</v>
          </cell>
          <cell r="F51">
            <v>1046.5197135108824</v>
          </cell>
          <cell r="G51">
            <v>810.48790726210086</v>
          </cell>
          <cell r="H51">
            <v>2</v>
          </cell>
          <cell r="I51">
            <v>1</v>
          </cell>
          <cell r="J51">
            <v>1</v>
          </cell>
          <cell r="K51">
            <v>3.3483450804439903</v>
          </cell>
          <cell r="L51">
            <v>3.4768096794381473</v>
          </cell>
          <cell r="M51">
            <v>3.2290354871000035</v>
          </cell>
          <cell r="N51">
            <v>184</v>
          </cell>
          <cell r="O51">
            <v>107</v>
          </cell>
          <cell r="P51">
            <v>77</v>
          </cell>
          <cell r="Q51">
            <v>308.04774740084713</v>
          </cell>
          <cell r="R51">
            <v>372.01863569988183</v>
          </cell>
          <cell r="S51">
            <v>248.63573250670026</v>
          </cell>
          <cell r="T51">
            <v>4</v>
          </cell>
          <cell r="U51">
            <v>2</v>
          </cell>
          <cell r="V51">
            <v>2</v>
          </cell>
          <cell r="W51">
            <v>6.6966901608879805</v>
          </cell>
          <cell r="X51">
            <v>6.9536193588762947</v>
          </cell>
          <cell r="Y51">
            <v>6.4580709742000071</v>
          </cell>
          <cell r="Z51">
            <v>0</v>
          </cell>
          <cell r="AA51">
            <v>0</v>
          </cell>
          <cell r="AB51">
            <v>0</v>
          </cell>
          <cell r="AC51">
            <v>0</v>
          </cell>
          <cell r="AD51">
            <v>0</v>
          </cell>
          <cell r="AE51">
            <v>0</v>
          </cell>
          <cell r="AF51">
            <v>94</v>
          </cell>
          <cell r="AG51">
            <v>43</v>
          </cell>
          <cell r="AH51">
            <v>51</v>
          </cell>
          <cell r="AI51">
            <v>157.37221878086757</v>
          </cell>
          <cell r="AJ51">
            <v>149.50281621584034</v>
          </cell>
          <cell r="AK51">
            <v>164.68080984210016</v>
          </cell>
          <cell r="AL51">
            <v>36</v>
          </cell>
          <cell r="AM51">
            <v>20</v>
          </cell>
          <cell r="AN51">
            <v>16</v>
          </cell>
          <cell r="AO51">
            <v>60.270211447991827</v>
          </cell>
          <cell r="AP51">
            <v>69.536193588762941</v>
          </cell>
          <cell r="AQ51">
            <v>51.664567793600057</v>
          </cell>
          <cell r="AR51">
            <v>60</v>
          </cell>
          <cell r="AS51">
            <v>35</v>
          </cell>
          <cell r="AT51">
            <v>25</v>
          </cell>
          <cell r="AU51">
            <v>100.45035241331972</v>
          </cell>
          <cell r="AV51">
            <v>121.68833878033517</v>
          </cell>
          <cell r="AW51">
            <v>80.72588717750007</v>
          </cell>
          <cell r="AX51">
            <v>6</v>
          </cell>
          <cell r="AY51">
            <v>4</v>
          </cell>
          <cell r="AZ51">
            <v>2</v>
          </cell>
          <cell r="BA51">
            <v>10.045035241331972</v>
          </cell>
          <cell r="BB51">
            <v>13.907238717752589</v>
          </cell>
          <cell r="BC51">
            <v>6.4580709742000071</v>
          </cell>
          <cell r="BD51">
            <v>14</v>
          </cell>
          <cell r="BE51">
            <v>7</v>
          </cell>
          <cell r="BF51">
            <v>7</v>
          </cell>
          <cell r="BG51">
            <v>23.438415563107935</v>
          </cell>
          <cell r="BH51">
            <v>24.337667756067034</v>
          </cell>
          <cell r="BI51">
            <v>22.603248409700022</v>
          </cell>
          <cell r="BJ51">
            <v>24</v>
          </cell>
          <cell r="BK51">
            <v>6</v>
          </cell>
          <cell r="BL51">
            <v>18</v>
          </cell>
          <cell r="BM51">
            <v>40.180140965327887</v>
          </cell>
          <cell r="BN51">
            <v>20.860858076628887</v>
          </cell>
          <cell r="BO51">
            <v>58.122638767800062</v>
          </cell>
          <cell r="BP51">
            <v>14</v>
          </cell>
          <cell r="BQ51">
            <v>7</v>
          </cell>
          <cell r="BR51">
            <v>7</v>
          </cell>
          <cell r="BS51">
            <v>23.438415563107935</v>
          </cell>
          <cell r="BT51">
            <v>24.337667756067034</v>
          </cell>
          <cell r="BU51">
            <v>22.603248409700022</v>
          </cell>
          <cell r="BV51">
            <v>11</v>
          </cell>
          <cell r="BW51">
            <v>8</v>
          </cell>
          <cell r="BX51">
            <v>3</v>
          </cell>
          <cell r="BY51">
            <v>18.415897942441948</v>
          </cell>
          <cell r="BZ51">
            <v>27.814477435505179</v>
          </cell>
          <cell r="CA51">
            <v>9.6871064613000097</v>
          </cell>
          <cell r="CB51">
            <v>4</v>
          </cell>
          <cell r="CC51">
            <v>2</v>
          </cell>
          <cell r="CD51">
            <v>2</v>
          </cell>
          <cell r="CE51">
            <v>6.6966901608879805</v>
          </cell>
          <cell r="CF51">
            <v>6.9536193588762947</v>
          </cell>
          <cell r="CG51">
            <v>6.4580709742000071</v>
          </cell>
          <cell r="CH51">
            <v>59731</v>
          </cell>
          <cell r="CI51">
            <v>28762</v>
          </cell>
          <cell r="CJ51">
            <v>30969</v>
          </cell>
          <cell r="CK51">
            <v>552</v>
          </cell>
          <cell r="CL51">
            <v>301</v>
          </cell>
          <cell r="CM51">
            <v>251</v>
          </cell>
          <cell r="CN51">
            <v>924.14324220254139</v>
          </cell>
          <cell r="CO51">
            <v>1046.5197135108824</v>
          </cell>
          <cell r="CP51">
            <v>810.48790726210086</v>
          </cell>
          <cell r="CQ51">
            <v>2</v>
          </cell>
          <cell r="CR51">
            <v>1</v>
          </cell>
          <cell r="CS51">
            <v>1</v>
          </cell>
          <cell r="CT51">
            <v>3.3483450804439903</v>
          </cell>
          <cell r="CU51">
            <v>3.4768096794381473</v>
          </cell>
          <cell r="CV51">
            <v>3.2290354871000035</v>
          </cell>
          <cell r="CW51">
            <v>184</v>
          </cell>
          <cell r="CX51">
            <v>107</v>
          </cell>
          <cell r="CY51">
            <v>77</v>
          </cell>
          <cell r="CZ51">
            <v>308.04774740084713</v>
          </cell>
          <cell r="DA51">
            <v>372.01863569988183</v>
          </cell>
          <cell r="DB51">
            <v>248.63573250670026</v>
          </cell>
          <cell r="DC51">
            <v>4</v>
          </cell>
          <cell r="DD51">
            <v>2</v>
          </cell>
          <cell r="DE51">
            <v>2</v>
          </cell>
          <cell r="DF51">
            <v>6.6966901608879805</v>
          </cell>
          <cell r="DG51">
            <v>6.9536193588762947</v>
          </cell>
          <cell r="DH51">
            <v>6.4580709742000071</v>
          </cell>
          <cell r="DI51">
            <v>0</v>
          </cell>
          <cell r="DJ51">
            <v>0</v>
          </cell>
          <cell r="DK51">
            <v>0</v>
          </cell>
          <cell r="DL51">
            <v>0</v>
          </cell>
          <cell r="DM51">
            <v>0</v>
          </cell>
          <cell r="DN51">
            <v>0</v>
          </cell>
          <cell r="DO51">
            <v>94</v>
          </cell>
          <cell r="DP51">
            <v>43</v>
          </cell>
          <cell r="DQ51">
            <v>51</v>
          </cell>
          <cell r="DR51">
            <v>157.37221878086757</v>
          </cell>
          <cell r="DS51">
            <v>149.50281621584034</v>
          </cell>
          <cell r="DT51">
            <v>164.68080984210016</v>
          </cell>
          <cell r="DU51">
            <v>36</v>
          </cell>
          <cell r="DV51">
            <v>20</v>
          </cell>
          <cell r="DW51">
            <v>16</v>
          </cell>
          <cell r="DX51">
            <v>60.270211447991827</v>
          </cell>
          <cell r="DY51">
            <v>69.536193588762941</v>
          </cell>
          <cell r="DZ51">
            <v>51.664567793600057</v>
          </cell>
          <cell r="EA51">
            <v>60</v>
          </cell>
          <cell r="EB51">
            <v>35</v>
          </cell>
          <cell r="EC51">
            <v>25</v>
          </cell>
          <cell r="ED51">
            <v>100.45035241331972</v>
          </cell>
          <cell r="EE51">
            <v>121.68833878033517</v>
          </cell>
          <cell r="EF51">
            <v>80.72588717750007</v>
          </cell>
          <cell r="EG51">
            <v>6</v>
          </cell>
          <cell r="EH51">
            <v>4</v>
          </cell>
          <cell r="EI51">
            <v>2</v>
          </cell>
          <cell r="EJ51">
            <v>10.045035241331972</v>
          </cell>
          <cell r="EK51">
            <v>13.907238717752589</v>
          </cell>
          <cell r="EL51">
            <v>6.4580709742000071</v>
          </cell>
          <cell r="EM51">
            <v>14</v>
          </cell>
          <cell r="EN51">
            <v>7</v>
          </cell>
          <cell r="EO51">
            <v>7</v>
          </cell>
          <cell r="EP51">
            <v>23.438415563107935</v>
          </cell>
          <cell r="EQ51">
            <v>24.337667756067034</v>
          </cell>
          <cell r="ER51">
            <v>22.603248409700022</v>
          </cell>
          <cell r="ES51">
            <v>24</v>
          </cell>
          <cell r="ET51">
            <v>6</v>
          </cell>
          <cell r="EU51">
            <v>18</v>
          </cell>
          <cell r="EV51">
            <v>40.180140965327887</v>
          </cell>
          <cell r="EW51">
            <v>20.860858076628887</v>
          </cell>
          <cell r="EX51">
            <v>58.122638767800062</v>
          </cell>
          <cell r="EY51">
            <v>14</v>
          </cell>
          <cell r="EZ51">
            <v>7</v>
          </cell>
          <cell r="FA51">
            <v>7</v>
          </cell>
          <cell r="FB51">
            <v>23.438415563107935</v>
          </cell>
          <cell r="FC51">
            <v>24.337667756067034</v>
          </cell>
          <cell r="FD51">
            <v>22.603248409700022</v>
          </cell>
          <cell r="FE51">
            <v>11</v>
          </cell>
          <cell r="FF51">
            <v>8</v>
          </cell>
          <cell r="FG51">
            <v>3</v>
          </cell>
          <cell r="FH51">
            <v>18.415897942441948</v>
          </cell>
          <cell r="FI51">
            <v>27.814477435505179</v>
          </cell>
          <cell r="FJ51">
            <v>9.6871064613000097</v>
          </cell>
          <cell r="FK51">
            <v>4</v>
          </cell>
          <cell r="FL51">
            <v>2</v>
          </cell>
          <cell r="FM51">
            <v>2</v>
          </cell>
          <cell r="FN51">
            <v>6.6966901608879805</v>
          </cell>
          <cell r="FO51">
            <v>6.9536193588762947</v>
          </cell>
          <cell r="FP51">
            <v>6.4580709742000071</v>
          </cell>
        </row>
        <row r="52">
          <cell r="A52" t="str">
            <v>石狩市</v>
          </cell>
          <cell r="B52">
            <v>586</v>
          </cell>
          <cell r="C52">
            <v>284</v>
          </cell>
          <cell r="D52">
            <v>302</v>
          </cell>
          <cell r="E52">
            <v>985.68569073690935</v>
          </cell>
          <cell r="F52">
            <v>986.86496629369663</v>
          </cell>
          <cell r="G52">
            <v>984.57927167215473</v>
          </cell>
          <cell r="H52">
            <v>1</v>
          </cell>
          <cell r="I52">
            <v>1</v>
          </cell>
          <cell r="J52">
            <v>0</v>
          </cell>
          <cell r="K52">
            <v>1.6820574927251015</v>
          </cell>
          <cell r="L52">
            <v>3.4748766418792134</v>
          </cell>
          <cell r="M52">
            <v>0</v>
          </cell>
          <cell r="N52">
            <v>205</v>
          </cell>
          <cell r="O52">
            <v>107</v>
          </cell>
          <cell r="P52">
            <v>98</v>
          </cell>
          <cell r="Q52">
            <v>344.82178600864574</v>
          </cell>
          <cell r="R52">
            <v>371.81180068107585</v>
          </cell>
          <cell r="S52">
            <v>319.49923385387802</v>
          </cell>
          <cell r="T52">
            <v>8</v>
          </cell>
          <cell r="U52">
            <v>6</v>
          </cell>
          <cell r="V52">
            <v>2</v>
          </cell>
          <cell r="W52">
            <v>13.456459941800812</v>
          </cell>
          <cell r="X52">
            <v>20.849259851275278</v>
          </cell>
          <cell r="Y52">
            <v>6.5203925276301629</v>
          </cell>
          <cell r="Z52">
            <v>1</v>
          </cell>
          <cell r="AA52">
            <v>1</v>
          </cell>
          <cell r="AB52">
            <v>0</v>
          </cell>
          <cell r="AC52">
            <v>1.6820574927251015</v>
          </cell>
          <cell r="AD52">
            <v>3.4748766418792134</v>
          </cell>
          <cell r="AE52">
            <v>0</v>
          </cell>
          <cell r="AF52">
            <v>62</v>
          </cell>
          <cell r="AG52">
            <v>19</v>
          </cell>
          <cell r="AH52">
            <v>43</v>
          </cell>
          <cell r="AI52">
            <v>104.28756454895628</v>
          </cell>
          <cell r="AJ52">
            <v>66.022656195705054</v>
          </cell>
          <cell r="AK52">
            <v>140.18843934404853</v>
          </cell>
          <cell r="AL52">
            <v>52</v>
          </cell>
          <cell r="AM52">
            <v>28</v>
          </cell>
          <cell r="AN52">
            <v>24</v>
          </cell>
          <cell r="AO52">
            <v>87.466989621705267</v>
          </cell>
          <cell r="AP52">
            <v>97.296545972617977</v>
          </cell>
          <cell r="AQ52">
            <v>78.244710331561961</v>
          </cell>
          <cell r="AR52">
            <v>57</v>
          </cell>
          <cell r="AS52">
            <v>29</v>
          </cell>
          <cell r="AT52">
            <v>28</v>
          </cell>
          <cell r="AU52">
            <v>95.877277085330775</v>
          </cell>
          <cell r="AV52">
            <v>100.7714226144972</v>
          </cell>
          <cell r="AW52">
            <v>91.285495386822291</v>
          </cell>
          <cell r="AX52">
            <v>6</v>
          </cell>
          <cell r="AY52">
            <v>3</v>
          </cell>
          <cell r="AZ52">
            <v>3</v>
          </cell>
          <cell r="BA52">
            <v>10.092344956350608</v>
          </cell>
          <cell r="BB52">
            <v>10.424629925637639</v>
          </cell>
          <cell r="BC52">
            <v>9.7805887914452452</v>
          </cell>
          <cell r="BD52">
            <v>15</v>
          </cell>
          <cell r="BE52">
            <v>6</v>
          </cell>
          <cell r="BF52">
            <v>9</v>
          </cell>
          <cell r="BG52">
            <v>25.230862390876524</v>
          </cell>
          <cell r="BH52">
            <v>20.849259851275278</v>
          </cell>
          <cell r="BI52">
            <v>29.341766374335734</v>
          </cell>
          <cell r="BJ52">
            <v>28</v>
          </cell>
          <cell r="BK52">
            <v>10</v>
          </cell>
          <cell r="BL52">
            <v>18</v>
          </cell>
          <cell r="BM52">
            <v>47.097609796302841</v>
          </cell>
          <cell r="BN52">
            <v>34.748766418792137</v>
          </cell>
          <cell r="BO52">
            <v>58.683532748671468</v>
          </cell>
          <cell r="BP52">
            <v>19</v>
          </cell>
          <cell r="BQ52">
            <v>14</v>
          </cell>
          <cell r="BR52">
            <v>5</v>
          </cell>
          <cell r="BS52">
            <v>31.959092361776925</v>
          </cell>
          <cell r="BT52">
            <v>48.648272986308989</v>
          </cell>
          <cell r="BU52">
            <v>16.300981319075408</v>
          </cell>
          <cell r="BV52">
            <v>5</v>
          </cell>
          <cell r="BW52">
            <v>1</v>
          </cell>
          <cell r="BX52">
            <v>4</v>
          </cell>
          <cell r="BY52">
            <v>8.4102874636255063</v>
          </cell>
          <cell r="BZ52">
            <v>3.4748766418792134</v>
          </cell>
          <cell r="CA52">
            <v>13.040785055260326</v>
          </cell>
          <cell r="CB52">
            <v>3</v>
          </cell>
          <cell r="CC52">
            <v>3</v>
          </cell>
          <cell r="CD52">
            <v>0</v>
          </cell>
          <cell r="CE52">
            <v>5.0461724781753041</v>
          </cell>
          <cell r="CF52">
            <v>10.424629925637639</v>
          </cell>
          <cell r="CG52">
            <v>0</v>
          </cell>
          <cell r="CH52">
            <v>59451</v>
          </cell>
          <cell r="CI52">
            <v>28778</v>
          </cell>
          <cell r="CJ52">
            <v>30673</v>
          </cell>
          <cell r="CK52">
            <v>586</v>
          </cell>
          <cell r="CL52">
            <v>284</v>
          </cell>
          <cell r="CM52">
            <v>302</v>
          </cell>
          <cell r="CN52">
            <v>985.68569073690935</v>
          </cell>
          <cell r="CO52">
            <v>986.86496629369663</v>
          </cell>
          <cell r="CP52">
            <v>984.57927167215473</v>
          </cell>
          <cell r="CQ52">
            <v>1</v>
          </cell>
          <cell r="CR52">
            <v>1</v>
          </cell>
          <cell r="CS52">
            <v>0</v>
          </cell>
          <cell r="CT52">
            <v>1.6820574927251015</v>
          </cell>
          <cell r="CU52">
            <v>3.4748766418792134</v>
          </cell>
          <cell r="CV52">
            <v>0</v>
          </cell>
          <cell r="CW52">
            <v>205</v>
          </cell>
          <cell r="CX52">
            <v>107</v>
          </cell>
          <cell r="CY52">
            <v>98</v>
          </cell>
          <cell r="CZ52">
            <v>344.82178600864574</v>
          </cell>
          <cell r="DA52">
            <v>371.81180068107585</v>
          </cell>
          <cell r="DB52">
            <v>319.49923385387802</v>
          </cell>
          <cell r="DC52">
            <v>8</v>
          </cell>
          <cell r="DD52">
            <v>6</v>
          </cell>
          <cell r="DE52">
            <v>2</v>
          </cell>
          <cell r="DF52">
            <v>13.456459941800812</v>
          </cell>
          <cell r="DG52">
            <v>20.849259851275278</v>
          </cell>
          <cell r="DH52">
            <v>6.5203925276301629</v>
          </cell>
          <cell r="DI52">
            <v>1</v>
          </cell>
          <cell r="DJ52">
            <v>1</v>
          </cell>
          <cell r="DK52">
            <v>0</v>
          </cell>
          <cell r="DL52">
            <v>1.6820574927251015</v>
          </cell>
          <cell r="DM52">
            <v>3.4748766418792134</v>
          </cell>
          <cell r="DN52">
            <v>0</v>
          </cell>
          <cell r="DO52">
            <v>62</v>
          </cell>
          <cell r="DP52">
            <v>19</v>
          </cell>
          <cell r="DQ52">
            <v>43</v>
          </cell>
          <cell r="DR52">
            <v>104.28756454895628</v>
          </cell>
          <cell r="DS52">
            <v>66.022656195705054</v>
          </cell>
          <cell r="DT52">
            <v>140.18843934404853</v>
          </cell>
          <cell r="DU52">
            <v>52</v>
          </cell>
          <cell r="DV52">
            <v>28</v>
          </cell>
          <cell r="DW52">
            <v>24</v>
          </cell>
          <cell r="DX52">
            <v>87.466989621705267</v>
          </cell>
          <cell r="DY52">
            <v>97.296545972617977</v>
          </cell>
          <cell r="DZ52">
            <v>78.244710331561961</v>
          </cell>
          <cell r="EA52">
            <v>57</v>
          </cell>
          <cell r="EB52">
            <v>29</v>
          </cell>
          <cell r="EC52">
            <v>28</v>
          </cell>
          <cell r="ED52">
            <v>95.877277085330775</v>
          </cell>
          <cell r="EE52">
            <v>100.7714226144972</v>
          </cell>
          <cell r="EF52">
            <v>91.285495386822291</v>
          </cell>
          <cell r="EG52">
            <v>6</v>
          </cell>
          <cell r="EH52">
            <v>3</v>
          </cell>
          <cell r="EI52">
            <v>3</v>
          </cell>
          <cell r="EJ52">
            <v>10.092344956350608</v>
          </cell>
          <cell r="EK52">
            <v>10.424629925637639</v>
          </cell>
          <cell r="EL52">
            <v>9.7805887914452452</v>
          </cell>
          <cell r="EM52">
            <v>15</v>
          </cell>
          <cell r="EN52">
            <v>6</v>
          </cell>
          <cell r="EO52">
            <v>9</v>
          </cell>
          <cell r="EP52">
            <v>25.230862390876524</v>
          </cell>
          <cell r="EQ52">
            <v>20.849259851275278</v>
          </cell>
          <cell r="ER52">
            <v>29.341766374335734</v>
          </cell>
          <cell r="ES52">
            <v>28</v>
          </cell>
          <cell r="ET52">
            <v>10</v>
          </cell>
          <cell r="EU52">
            <v>18</v>
          </cell>
          <cell r="EV52">
            <v>47.097609796302841</v>
          </cell>
          <cell r="EW52">
            <v>34.748766418792137</v>
          </cell>
          <cell r="EX52">
            <v>58.683532748671468</v>
          </cell>
          <cell r="EY52">
            <v>19</v>
          </cell>
          <cell r="EZ52">
            <v>14</v>
          </cell>
          <cell r="FA52">
            <v>5</v>
          </cell>
          <cell r="FB52">
            <v>31.959092361776925</v>
          </cell>
          <cell r="FC52">
            <v>48.648272986308989</v>
          </cell>
          <cell r="FD52">
            <v>16.300981319075408</v>
          </cell>
          <cell r="FE52">
            <v>5</v>
          </cell>
          <cell r="FF52">
            <v>1</v>
          </cell>
          <cell r="FG52">
            <v>4</v>
          </cell>
          <cell r="FH52">
            <v>8.4102874636255063</v>
          </cell>
          <cell r="FI52">
            <v>3.4748766418792134</v>
          </cell>
          <cell r="FJ52">
            <v>13.040785055260326</v>
          </cell>
          <cell r="FK52">
            <v>3</v>
          </cell>
          <cell r="FL52">
            <v>3</v>
          </cell>
          <cell r="FM52">
            <v>0</v>
          </cell>
          <cell r="FN52">
            <v>5.0461724781753041</v>
          </cell>
          <cell r="FO52">
            <v>10.424629925637639</v>
          </cell>
          <cell r="FP52">
            <v>0</v>
          </cell>
        </row>
        <row r="53">
          <cell r="A53" t="str">
            <v>北斗市</v>
          </cell>
          <cell r="B53">
            <v>504</v>
          </cell>
          <cell r="C53">
            <v>264</v>
          </cell>
          <cell r="D53">
            <v>240</v>
          </cell>
          <cell r="E53">
            <v>1049.7812955634242</v>
          </cell>
          <cell r="F53">
            <v>1165.923243386477</v>
          </cell>
          <cell r="G53">
            <v>946.11108921039147</v>
          </cell>
          <cell r="H53">
            <v>3</v>
          </cell>
          <cell r="I53">
            <v>1</v>
          </cell>
          <cell r="J53">
            <v>2</v>
          </cell>
          <cell r="K53">
            <v>6.2486981878775252</v>
          </cell>
          <cell r="L53">
            <v>4.4163759219184735</v>
          </cell>
          <cell r="M53">
            <v>7.8842590767532617</v>
          </cell>
          <cell r="N53">
            <v>137</v>
          </cell>
          <cell r="O53">
            <v>76</v>
          </cell>
          <cell r="P53">
            <v>61</v>
          </cell>
          <cell r="Q53">
            <v>285.357217246407</v>
          </cell>
          <cell r="R53">
            <v>335.64457006580398</v>
          </cell>
          <cell r="S53">
            <v>240.46990184097447</v>
          </cell>
          <cell r="T53">
            <v>5</v>
          </cell>
          <cell r="U53">
            <v>4</v>
          </cell>
          <cell r="V53">
            <v>1</v>
          </cell>
          <cell r="W53">
            <v>10.414496979795876</v>
          </cell>
          <cell r="X53">
            <v>17.665503687673894</v>
          </cell>
          <cell r="Y53">
            <v>3.9421295383766308</v>
          </cell>
          <cell r="Z53">
            <v>2</v>
          </cell>
          <cell r="AA53">
            <v>1</v>
          </cell>
          <cell r="AB53">
            <v>1</v>
          </cell>
          <cell r="AC53">
            <v>4.1657987919183501</v>
          </cell>
          <cell r="AD53">
            <v>4.4163759219184735</v>
          </cell>
          <cell r="AE53">
            <v>3.9421295383766308</v>
          </cell>
          <cell r="AF53">
            <v>65</v>
          </cell>
          <cell r="AG53">
            <v>25</v>
          </cell>
          <cell r="AH53">
            <v>40</v>
          </cell>
          <cell r="AI53">
            <v>135.38846073734638</v>
          </cell>
          <cell r="AJ53">
            <v>110.40939804796184</v>
          </cell>
          <cell r="AK53">
            <v>157.68518153506525</v>
          </cell>
          <cell r="AL53">
            <v>39</v>
          </cell>
          <cell r="AM53">
            <v>18</v>
          </cell>
          <cell r="AN53">
            <v>21</v>
          </cell>
          <cell r="AO53">
            <v>81.233076442407835</v>
          </cell>
          <cell r="AP53">
            <v>79.494766594532535</v>
          </cell>
          <cell r="AQ53">
            <v>82.784720305909246</v>
          </cell>
          <cell r="AR53">
            <v>61</v>
          </cell>
          <cell r="AS53">
            <v>31</v>
          </cell>
          <cell r="AT53">
            <v>30</v>
          </cell>
          <cell r="AU53">
            <v>127.0568631535097</v>
          </cell>
          <cell r="AV53">
            <v>136.90765357947268</v>
          </cell>
          <cell r="AW53">
            <v>118.26388615129893</v>
          </cell>
          <cell r="AX53">
            <v>5</v>
          </cell>
          <cell r="AY53">
            <v>4</v>
          </cell>
          <cell r="AZ53">
            <v>1</v>
          </cell>
          <cell r="BA53">
            <v>10.414496979795876</v>
          </cell>
          <cell r="BB53">
            <v>17.665503687673894</v>
          </cell>
          <cell r="BC53">
            <v>3.9421295383766308</v>
          </cell>
          <cell r="BD53">
            <v>17</v>
          </cell>
          <cell r="BE53">
            <v>7</v>
          </cell>
          <cell r="BF53">
            <v>10</v>
          </cell>
          <cell r="BG53">
            <v>35.409289731305975</v>
          </cell>
          <cell r="BH53">
            <v>30.914631453429315</v>
          </cell>
          <cell r="BI53">
            <v>39.421295383766314</v>
          </cell>
          <cell r="BJ53">
            <v>19</v>
          </cell>
          <cell r="BK53">
            <v>3</v>
          </cell>
          <cell r="BL53">
            <v>16</v>
          </cell>
          <cell r="BM53">
            <v>39.575088523224331</v>
          </cell>
          <cell r="BN53">
            <v>13.249127765755421</v>
          </cell>
          <cell r="BO53">
            <v>63.074072614026093</v>
          </cell>
          <cell r="BP53">
            <v>17</v>
          </cell>
          <cell r="BQ53">
            <v>11</v>
          </cell>
          <cell r="BR53">
            <v>6</v>
          </cell>
          <cell r="BS53">
            <v>35.409289731305975</v>
          </cell>
          <cell r="BT53">
            <v>48.580135141103213</v>
          </cell>
          <cell r="BU53">
            <v>23.652777230259787</v>
          </cell>
          <cell r="BV53">
            <v>10</v>
          </cell>
          <cell r="BW53">
            <v>7</v>
          </cell>
          <cell r="BX53">
            <v>3</v>
          </cell>
          <cell r="BY53">
            <v>20.828993959591752</v>
          </cell>
          <cell r="BZ53">
            <v>30.914631453429315</v>
          </cell>
          <cell r="CA53">
            <v>11.826388615129893</v>
          </cell>
          <cell r="CB53">
            <v>3</v>
          </cell>
          <cell r="CC53">
            <v>3</v>
          </cell>
          <cell r="CD53">
            <v>0</v>
          </cell>
          <cell r="CE53">
            <v>6.2486981878775252</v>
          </cell>
          <cell r="CF53">
            <v>13.249127765755421</v>
          </cell>
          <cell r="CG53">
            <v>0</v>
          </cell>
          <cell r="CH53">
            <v>48010</v>
          </cell>
          <cell r="CI53">
            <v>22643</v>
          </cell>
          <cell r="CJ53">
            <v>25367</v>
          </cell>
          <cell r="CK53">
            <v>504</v>
          </cell>
          <cell r="CL53">
            <v>264</v>
          </cell>
          <cell r="CM53">
            <v>240</v>
          </cell>
          <cell r="CN53">
            <v>1049.7812955634242</v>
          </cell>
          <cell r="CO53">
            <v>1165.923243386477</v>
          </cell>
          <cell r="CP53">
            <v>946.11108921039147</v>
          </cell>
          <cell r="CQ53">
            <v>3</v>
          </cell>
          <cell r="CR53">
            <v>1</v>
          </cell>
          <cell r="CS53">
            <v>2</v>
          </cell>
          <cell r="CT53">
            <v>6.2486981878775252</v>
          </cell>
          <cell r="CU53">
            <v>4.4163759219184735</v>
          </cell>
          <cell r="CV53">
            <v>7.8842590767532617</v>
          </cell>
          <cell r="CW53">
            <v>137</v>
          </cell>
          <cell r="CX53">
            <v>76</v>
          </cell>
          <cell r="CY53">
            <v>61</v>
          </cell>
          <cell r="CZ53">
            <v>285.357217246407</v>
          </cell>
          <cell r="DA53">
            <v>335.64457006580398</v>
          </cell>
          <cell r="DB53">
            <v>240.46990184097447</v>
          </cell>
          <cell r="DC53">
            <v>5</v>
          </cell>
          <cell r="DD53">
            <v>4</v>
          </cell>
          <cell r="DE53">
            <v>1</v>
          </cell>
          <cell r="DF53">
            <v>10.414496979795876</v>
          </cell>
          <cell r="DG53">
            <v>17.665503687673894</v>
          </cell>
          <cell r="DH53">
            <v>3.9421295383766308</v>
          </cell>
          <cell r="DI53">
            <v>2</v>
          </cell>
          <cell r="DJ53">
            <v>1</v>
          </cell>
          <cell r="DK53">
            <v>1</v>
          </cell>
          <cell r="DL53">
            <v>4.1657987919183501</v>
          </cell>
          <cell r="DM53">
            <v>4.4163759219184735</v>
          </cell>
          <cell r="DN53">
            <v>3.9421295383766308</v>
          </cell>
          <cell r="DO53">
            <v>65</v>
          </cell>
          <cell r="DP53">
            <v>25</v>
          </cell>
          <cell r="DQ53">
            <v>40</v>
          </cell>
          <cell r="DR53">
            <v>135.38846073734638</v>
          </cell>
          <cell r="DS53">
            <v>110.40939804796184</v>
          </cell>
          <cell r="DT53">
            <v>157.68518153506525</v>
          </cell>
          <cell r="DU53">
            <v>39</v>
          </cell>
          <cell r="DV53">
            <v>18</v>
          </cell>
          <cell r="DW53">
            <v>21</v>
          </cell>
          <cell r="DX53">
            <v>81.233076442407835</v>
          </cell>
          <cell r="DY53">
            <v>79.494766594532535</v>
          </cell>
          <cell r="DZ53">
            <v>82.784720305909246</v>
          </cell>
          <cell r="EA53">
            <v>61</v>
          </cell>
          <cell r="EB53">
            <v>31</v>
          </cell>
          <cell r="EC53">
            <v>30</v>
          </cell>
          <cell r="ED53">
            <v>127.0568631535097</v>
          </cell>
          <cell r="EE53">
            <v>136.90765357947268</v>
          </cell>
          <cell r="EF53">
            <v>118.26388615129893</v>
          </cell>
          <cell r="EG53">
            <v>5</v>
          </cell>
          <cell r="EH53">
            <v>4</v>
          </cell>
          <cell r="EI53">
            <v>1</v>
          </cell>
          <cell r="EJ53">
            <v>10.414496979795876</v>
          </cell>
          <cell r="EK53">
            <v>17.665503687673894</v>
          </cell>
          <cell r="EL53">
            <v>3.9421295383766308</v>
          </cell>
          <cell r="EM53">
            <v>17</v>
          </cell>
          <cell r="EN53">
            <v>7</v>
          </cell>
          <cell r="EO53">
            <v>10</v>
          </cell>
          <cell r="EP53">
            <v>35.409289731305975</v>
          </cell>
          <cell r="EQ53">
            <v>30.914631453429315</v>
          </cell>
          <cell r="ER53">
            <v>39.421295383766314</v>
          </cell>
          <cell r="ES53">
            <v>19</v>
          </cell>
          <cell r="ET53">
            <v>3</v>
          </cell>
          <cell r="EU53">
            <v>16</v>
          </cell>
          <cell r="EV53">
            <v>39.575088523224331</v>
          </cell>
          <cell r="EW53">
            <v>13.249127765755421</v>
          </cell>
          <cell r="EX53">
            <v>63.074072614026093</v>
          </cell>
          <cell r="EY53">
            <v>17</v>
          </cell>
          <cell r="EZ53">
            <v>11</v>
          </cell>
          <cell r="FA53">
            <v>6</v>
          </cell>
          <cell r="FB53">
            <v>35.409289731305975</v>
          </cell>
          <cell r="FC53">
            <v>48.580135141103213</v>
          </cell>
          <cell r="FD53">
            <v>23.652777230259787</v>
          </cell>
          <cell r="FE53">
            <v>10</v>
          </cell>
          <cell r="FF53">
            <v>7</v>
          </cell>
          <cell r="FG53">
            <v>3</v>
          </cell>
          <cell r="FH53">
            <v>20.828993959591752</v>
          </cell>
          <cell r="FI53">
            <v>30.914631453429315</v>
          </cell>
          <cell r="FJ53">
            <v>11.826388615129893</v>
          </cell>
          <cell r="FK53">
            <v>3</v>
          </cell>
          <cell r="FL53">
            <v>3</v>
          </cell>
          <cell r="FM53">
            <v>0</v>
          </cell>
          <cell r="FN53">
            <v>6.2486981878775252</v>
          </cell>
          <cell r="FO53">
            <v>13.249127765755421</v>
          </cell>
          <cell r="FP53">
            <v>0</v>
          </cell>
        </row>
        <row r="54">
          <cell r="A54" t="str">
            <v>当別町</v>
          </cell>
          <cell r="B54">
            <v>164</v>
          </cell>
          <cell r="C54">
            <v>87</v>
          </cell>
          <cell r="D54">
            <v>77</v>
          </cell>
          <cell r="E54">
            <v>946.17204177003407</v>
          </cell>
          <cell r="F54">
            <v>1037.9384395132427</v>
          </cell>
          <cell r="G54">
            <v>860.23907943246559</v>
          </cell>
          <cell r="H54">
            <v>0</v>
          </cell>
          <cell r="I54">
            <v>0</v>
          </cell>
          <cell r="J54">
            <v>0</v>
          </cell>
          <cell r="K54">
            <v>0</v>
          </cell>
          <cell r="L54">
            <v>0</v>
          </cell>
          <cell r="M54">
            <v>0</v>
          </cell>
          <cell r="N54">
            <v>44</v>
          </cell>
          <cell r="O54">
            <v>28</v>
          </cell>
          <cell r="P54">
            <v>16</v>
          </cell>
          <cell r="Q54">
            <v>253.85103559683841</v>
          </cell>
          <cell r="R54">
            <v>334.04915294679074</v>
          </cell>
          <cell r="S54">
            <v>178.75097754440844</v>
          </cell>
          <cell r="T54">
            <v>6</v>
          </cell>
          <cell r="U54">
            <v>2</v>
          </cell>
          <cell r="V54">
            <v>4</v>
          </cell>
          <cell r="W54">
            <v>34.61605030865978</v>
          </cell>
          <cell r="X54">
            <v>23.860653781913623</v>
          </cell>
          <cell r="Y54">
            <v>44.687744386102111</v>
          </cell>
          <cell r="Z54">
            <v>1</v>
          </cell>
          <cell r="AA54">
            <v>1</v>
          </cell>
          <cell r="AB54">
            <v>0</v>
          </cell>
          <cell r="AC54">
            <v>5.7693417181099633</v>
          </cell>
          <cell r="AD54">
            <v>11.930326890956811</v>
          </cell>
          <cell r="AE54">
            <v>0</v>
          </cell>
          <cell r="AF54">
            <v>21</v>
          </cell>
          <cell r="AG54">
            <v>9</v>
          </cell>
          <cell r="AH54">
            <v>12</v>
          </cell>
          <cell r="AI54">
            <v>121.15617608030922</v>
          </cell>
          <cell r="AJ54">
            <v>107.37294201861131</v>
          </cell>
          <cell r="AK54">
            <v>134.06323315830633</v>
          </cell>
          <cell r="AL54">
            <v>17</v>
          </cell>
          <cell r="AM54">
            <v>8</v>
          </cell>
          <cell r="AN54">
            <v>9</v>
          </cell>
          <cell r="AO54">
            <v>98.078809207869384</v>
          </cell>
          <cell r="AP54">
            <v>95.442615127654491</v>
          </cell>
          <cell r="AQ54">
            <v>100.54742486872975</v>
          </cell>
          <cell r="AR54">
            <v>13</v>
          </cell>
          <cell r="AS54">
            <v>5</v>
          </cell>
          <cell r="AT54">
            <v>8</v>
          </cell>
          <cell r="AU54">
            <v>75.00144233542953</v>
          </cell>
          <cell r="AV54">
            <v>59.651634454784059</v>
          </cell>
          <cell r="AW54">
            <v>89.375488772204221</v>
          </cell>
          <cell r="AX54">
            <v>2</v>
          </cell>
          <cell r="AY54">
            <v>0</v>
          </cell>
          <cell r="AZ54">
            <v>2</v>
          </cell>
          <cell r="BA54">
            <v>11.538683436219927</v>
          </cell>
          <cell r="BB54">
            <v>0</v>
          </cell>
          <cell r="BC54">
            <v>22.343872193051055</v>
          </cell>
          <cell r="BD54">
            <v>2</v>
          </cell>
          <cell r="BE54">
            <v>0</v>
          </cell>
          <cell r="BF54">
            <v>2</v>
          </cell>
          <cell r="BG54">
            <v>11.538683436219927</v>
          </cell>
          <cell r="BH54">
            <v>0</v>
          </cell>
          <cell r="BI54">
            <v>22.343872193051055</v>
          </cell>
          <cell r="BJ54">
            <v>10</v>
          </cell>
          <cell r="BK54">
            <v>3</v>
          </cell>
          <cell r="BL54">
            <v>7</v>
          </cell>
          <cell r="BM54">
            <v>57.69341718109964</v>
          </cell>
          <cell r="BN54">
            <v>35.790980672870432</v>
          </cell>
          <cell r="BO54">
            <v>78.203552675678694</v>
          </cell>
          <cell r="BP54">
            <v>4</v>
          </cell>
          <cell r="BQ54">
            <v>3</v>
          </cell>
          <cell r="BR54">
            <v>1</v>
          </cell>
          <cell r="BS54">
            <v>23.077366872439853</v>
          </cell>
          <cell r="BT54">
            <v>35.790980672870432</v>
          </cell>
          <cell r="BU54">
            <v>11.171936096525528</v>
          </cell>
          <cell r="BV54">
            <v>3</v>
          </cell>
          <cell r="BW54">
            <v>2</v>
          </cell>
          <cell r="BX54">
            <v>1</v>
          </cell>
          <cell r="BY54">
            <v>17.30802515432989</v>
          </cell>
          <cell r="BZ54">
            <v>23.860653781913623</v>
          </cell>
          <cell r="CA54">
            <v>11.171936096525528</v>
          </cell>
          <cell r="CB54">
            <v>0</v>
          </cell>
          <cell r="CC54">
            <v>0</v>
          </cell>
          <cell r="CD54">
            <v>0</v>
          </cell>
          <cell r="CE54">
            <v>0</v>
          </cell>
          <cell r="CF54">
            <v>0</v>
          </cell>
          <cell r="CG54">
            <v>0</v>
          </cell>
          <cell r="CH54">
            <v>17333</v>
          </cell>
          <cell r="CI54">
            <v>8382</v>
          </cell>
          <cell r="CJ54">
            <v>8951</v>
          </cell>
          <cell r="CK54">
            <v>164</v>
          </cell>
          <cell r="CL54">
            <v>87</v>
          </cell>
          <cell r="CM54">
            <v>77</v>
          </cell>
          <cell r="CN54">
            <v>946.17204177003407</v>
          </cell>
          <cell r="CO54">
            <v>1037.9384395132427</v>
          </cell>
          <cell r="CP54">
            <v>860.23907943246559</v>
          </cell>
          <cell r="CQ54">
            <v>0</v>
          </cell>
          <cell r="CR54">
            <v>0</v>
          </cell>
          <cell r="CS54">
            <v>0</v>
          </cell>
          <cell r="CT54">
            <v>0</v>
          </cell>
          <cell r="CU54">
            <v>0</v>
          </cell>
          <cell r="CV54">
            <v>0</v>
          </cell>
          <cell r="CW54">
            <v>44</v>
          </cell>
          <cell r="CX54">
            <v>28</v>
          </cell>
          <cell r="CY54">
            <v>16</v>
          </cell>
          <cell r="CZ54">
            <v>253.85103559683841</v>
          </cell>
          <cell r="DA54">
            <v>334.04915294679074</v>
          </cell>
          <cell r="DB54">
            <v>178.75097754440844</v>
          </cell>
          <cell r="DC54">
            <v>6</v>
          </cell>
          <cell r="DD54">
            <v>2</v>
          </cell>
          <cell r="DE54">
            <v>4</v>
          </cell>
          <cell r="DF54">
            <v>34.61605030865978</v>
          </cell>
          <cell r="DG54">
            <v>23.860653781913623</v>
          </cell>
          <cell r="DH54">
            <v>44.687744386102111</v>
          </cell>
          <cell r="DI54">
            <v>1</v>
          </cell>
          <cell r="DJ54">
            <v>1</v>
          </cell>
          <cell r="DK54">
            <v>0</v>
          </cell>
          <cell r="DL54">
            <v>5.7693417181099633</v>
          </cell>
          <cell r="DM54">
            <v>11.930326890956811</v>
          </cell>
          <cell r="DN54">
            <v>0</v>
          </cell>
          <cell r="DO54">
            <v>21</v>
          </cell>
          <cell r="DP54">
            <v>9</v>
          </cell>
          <cell r="DQ54">
            <v>12</v>
          </cell>
          <cell r="DR54">
            <v>121.15617608030922</v>
          </cell>
          <cell r="DS54">
            <v>107.37294201861131</v>
          </cell>
          <cell r="DT54">
            <v>134.06323315830633</v>
          </cell>
          <cell r="DU54">
            <v>17</v>
          </cell>
          <cell r="DV54">
            <v>8</v>
          </cell>
          <cell r="DW54">
            <v>9</v>
          </cell>
          <cell r="DX54">
            <v>98.078809207869384</v>
          </cell>
          <cell r="DY54">
            <v>95.442615127654491</v>
          </cell>
          <cell r="DZ54">
            <v>100.54742486872975</v>
          </cell>
          <cell r="EA54">
            <v>13</v>
          </cell>
          <cell r="EB54">
            <v>5</v>
          </cell>
          <cell r="EC54">
            <v>8</v>
          </cell>
          <cell r="ED54">
            <v>75.00144233542953</v>
          </cell>
          <cell r="EE54">
            <v>59.651634454784059</v>
          </cell>
          <cell r="EF54">
            <v>89.375488772204221</v>
          </cell>
          <cell r="EG54">
            <v>2</v>
          </cell>
          <cell r="EH54">
            <v>0</v>
          </cell>
          <cell r="EI54">
            <v>2</v>
          </cell>
          <cell r="EJ54">
            <v>11.538683436219927</v>
          </cell>
          <cell r="EK54">
            <v>0</v>
          </cell>
          <cell r="EL54">
            <v>22.343872193051055</v>
          </cell>
          <cell r="EM54">
            <v>2</v>
          </cell>
          <cell r="EN54">
            <v>0</v>
          </cell>
          <cell r="EO54">
            <v>2</v>
          </cell>
          <cell r="EP54">
            <v>11.538683436219927</v>
          </cell>
          <cell r="EQ54">
            <v>0</v>
          </cell>
          <cell r="ER54">
            <v>22.343872193051055</v>
          </cell>
          <cell r="ES54">
            <v>10</v>
          </cell>
          <cell r="ET54">
            <v>3</v>
          </cell>
          <cell r="EU54">
            <v>7</v>
          </cell>
          <cell r="EV54">
            <v>57.69341718109964</v>
          </cell>
          <cell r="EW54">
            <v>35.790980672870432</v>
          </cell>
          <cell r="EX54">
            <v>78.203552675678694</v>
          </cell>
          <cell r="EY54">
            <v>4</v>
          </cell>
          <cell r="EZ54">
            <v>3</v>
          </cell>
          <cell r="FA54">
            <v>1</v>
          </cell>
          <cell r="FB54">
            <v>23.077366872439853</v>
          </cell>
          <cell r="FC54">
            <v>35.790980672870432</v>
          </cell>
          <cell r="FD54">
            <v>11.171936096525528</v>
          </cell>
          <cell r="FE54">
            <v>3</v>
          </cell>
          <cell r="FF54">
            <v>2</v>
          </cell>
          <cell r="FG54">
            <v>1</v>
          </cell>
          <cell r="FH54">
            <v>17.30802515432989</v>
          </cell>
          <cell r="FI54">
            <v>23.860653781913623</v>
          </cell>
          <cell r="FJ54">
            <v>11.171936096525528</v>
          </cell>
          <cell r="FK54">
            <v>0</v>
          </cell>
          <cell r="FL54">
            <v>0</v>
          </cell>
          <cell r="FM54">
            <v>0</v>
          </cell>
          <cell r="FN54">
            <v>0</v>
          </cell>
          <cell r="FO54">
            <v>0</v>
          </cell>
          <cell r="FP54">
            <v>0</v>
          </cell>
        </row>
        <row r="55">
          <cell r="A55" t="str">
            <v>新篠津村</v>
          </cell>
          <cell r="B55">
            <v>51</v>
          </cell>
          <cell r="C55">
            <v>26</v>
          </cell>
          <cell r="D55">
            <v>25</v>
          </cell>
          <cell r="E55">
            <v>1526.4890751272073</v>
          </cell>
          <cell r="F55">
            <v>1632.1406151914628</v>
          </cell>
          <cell r="G55">
            <v>1430.2059496567506</v>
          </cell>
          <cell r="H55">
            <v>0</v>
          </cell>
          <cell r="I55">
            <v>0</v>
          </cell>
          <cell r="J55">
            <v>0</v>
          </cell>
          <cell r="K55">
            <v>0</v>
          </cell>
          <cell r="L55">
            <v>0</v>
          </cell>
          <cell r="M55">
            <v>0</v>
          </cell>
          <cell r="N55">
            <v>12</v>
          </cell>
          <cell r="O55">
            <v>11</v>
          </cell>
          <cell r="P55">
            <v>1</v>
          </cell>
          <cell r="Q55">
            <v>359.17390002993113</v>
          </cell>
          <cell r="R55">
            <v>690.52102950408039</v>
          </cell>
          <cell r="S55">
            <v>57.208237986270021</v>
          </cell>
          <cell r="T55">
            <v>1</v>
          </cell>
          <cell r="U55">
            <v>1</v>
          </cell>
          <cell r="V55">
            <v>0</v>
          </cell>
          <cell r="W55">
            <v>29.9311583358276</v>
          </cell>
          <cell r="X55">
            <v>62.774639045825488</v>
          </cell>
          <cell r="Y55">
            <v>0</v>
          </cell>
          <cell r="Z55">
            <v>0</v>
          </cell>
          <cell r="AA55">
            <v>0</v>
          </cell>
          <cell r="AB55">
            <v>0</v>
          </cell>
          <cell r="AC55">
            <v>0</v>
          </cell>
          <cell r="AD55">
            <v>0</v>
          </cell>
          <cell r="AE55">
            <v>0</v>
          </cell>
          <cell r="AF55">
            <v>11</v>
          </cell>
          <cell r="AG55">
            <v>3</v>
          </cell>
          <cell r="AH55">
            <v>8</v>
          </cell>
          <cell r="AI55">
            <v>329.24274169410359</v>
          </cell>
          <cell r="AJ55">
            <v>188.32391713747646</v>
          </cell>
          <cell r="AK55">
            <v>457.66590389016017</v>
          </cell>
          <cell r="AL55">
            <v>4</v>
          </cell>
          <cell r="AM55">
            <v>2</v>
          </cell>
          <cell r="AN55">
            <v>2</v>
          </cell>
          <cell r="AO55">
            <v>119.7246333433104</v>
          </cell>
          <cell r="AP55">
            <v>125.54927809165098</v>
          </cell>
          <cell r="AQ55">
            <v>114.41647597254004</v>
          </cell>
          <cell r="AR55">
            <v>5</v>
          </cell>
          <cell r="AS55">
            <v>3</v>
          </cell>
          <cell r="AT55">
            <v>2</v>
          </cell>
          <cell r="AU55">
            <v>149.65579167913799</v>
          </cell>
          <cell r="AV55">
            <v>188.32391713747646</v>
          </cell>
          <cell r="AW55">
            <v>114.41647597254004</v>
          </cell>
          <cell r="AX55">
            <v>0</v>
          </cell>
          <cell r="AY55">
            <v>0</v>
          </cell>
          <cell r="AZ55">
            <v>0</v>
          </cell>
          <cell r="BA55">
            <v>0</v>
          </cell>
          <cell r="BB55">
            <v>0</v>
          </cell>
          <cell r="BC55">
            <v>0</v>
          </cell>
          <cell r="BD55">
            <v>2</v>
          </cell>
          <cell r="BE55">
            <v>1</v>
          </cell>
          <cell r="BF55">
            <v>1</v>
          </cell>
          <cell r="BG55">
            <v>59.862316671655201</v>
          </cell>
          <cell r="BH55">
            <v>62.774639045825488</v>
          </cell>
          <cell r="BI55">
            <v>57.208237986270021</v>
          </cell>
          <cell r="BJ55">
            <v>4</v>
          </cell>
          <cell r="BK55">
            <v>1</v>
          </cell>
          <cell r="BL55">
            <v>3</v>
          </cell>
          <cell r="BM55">
            <v>119.7246333433104</v>
          </cell>
          <cell r="BN55">
            <v>62.774639045825488</v>
          </cell>
          <cell r="BO55">
            <v>171.62471395881005</v>
          </cell>
          <cell r="BP55">
            <v>2</v>
          </cell>
          <cell r="BQ55">
            <v>2</v>
          </cell>
          <cell r="BR55">
            <v>0</v>
          </cell>
          <cell r="BS55">
            <v>59.862316671655201</v>
          </cell>
          <cell r="BT55">
            <v>125.54927809165098</v>
          </cell>
          <cell r="BU55">
            <v>0</v>
          </cell>
          <cell r="BV55">
            <v>0</v>
          </cell>
          <cell r="BW55">
            <v>0</v>
          </cell>
          <cell r="BX55">
            <v>0</v>
          </cell>
          <cell r="BY55">
            <v>0</v>
          </cell>
          <cell r="BZ55">
            <v>0</v>
          </cell>
          <cell r="CA55">
            <v>0</v>
          </cell>
          <cell r="CB55">
            <v>1</v>
          </cell>
          <cell r="CC55">
            <v>1</v>
          </cell>
          <cell r="CD55">
            <v>0</v>
          </cell>
          <cell r="CE55">
            <v>29.9311583358276</v>
          </cell>
          <cell r="CF55">
            <v>62.774639045825488</v>
          </cell>
          <cell r="CG55">
            <v>0</v>
          </cell>
          <cell r="CH55">
            <v>3341</v>
          </cell>
          <cell r="CI55">
            <v>1593</v>
          </cell>
          <cell r="CJ55">
            <v>1748</v>
          </cell>
          <cell r="CK55">
            <v>51</v>
          </cell>
          <cell r="CL55">
            <v>26</v>
          </cell>
          <cell r="CM55">
            <v>25</v>
          </cell>
          <cell r="CN55">
            <v>1526.4890751272073</v>
          </cell>
          <cell r="CO55">
            <v>1632.1406151914628</v>
          </cell>
          <cell r="CP55">
            <v>1430.2059496567506</v>
          </cell>
          <cell r="CQ55">
            <v>0</v>
          </cell>
          <cell r="CR55">
            <v>0</v>
          </cell>
          <cell r="CS55">
            <v>0</v>
          </cell>
          <cell r="CT55">
            <v>0</v>
          </cell>
          <cell r="CU55">
            <v>0</v>
          </cell>
          <cell r="CV55">
            <v>0</v>
          </cell>
          <cell r="CW55">
            <v>12</v>
          </cell>
          <cell r="CX55">
            <v>11</v>
          </cell>
          <cell r="CY55">
            <v>1</v>
          </cell>
          <cell r="CZ55">
            <v>359.17390002993113</v>
          </cell>
          <cell r="DA55">
            <v>690.52102950408039</v>
          </cell>
          <cell r="DB55">
            <v>57.208237986270021</v>
          </cell>
          <cell r="DC55">
            <v>1</v>
          </cell>
          <cell r="DD55">
            <v>1</v>
          </cell>
          <cell r="DE55">
            <v>0</v>
          </cell>
          <cell r="DF55">
            <v>29.9311583358276</v>
          </cell>
          <cell r="DG55">
            <v>62.774639045825488</v>
          </cell>
          <cell r="DH55">
            <v>0</v>
          </cell>
          <cell r="DI55">
            <v>0</v>
          </cell>
          <cell r="DJ55">
            <v>0</v>
          </cell>
          <cell r="DK55">
            <v>0</v>
          </cell>
          <cell r="DL55">
            <v>0</v>
          </cell>
          <cell r="DM55">
            <v>0</v>
          </cell>
          <cell r="DN55">
            <v>0</v>
          </cell>
          <cell r="DO55">
            <v>11</v>
          </cell>
          <cell r="DP55">
            <v>3</v>
          </cell>
          <cell r="DQ55">
            <v>8</v>
          </cell>
          <cell r="DR55">
            <v>329.24274169410359</v>
          </cell>
          <cell r="DS55">
            <v>188.32391713747646</v>
          </cell>
          <cell r="DT55">
            <v>457.66590389016017</v>
          </cell>
          <cell r="DU55">
            <v>4</v>
          </cell>
          <cell r="DV55">
            <v>2</v>
          </cell>
          <cell r="DW55">
            <v>2</v>
          </cell>
          <cell r="DX55">
            <v>119.7246333433104</v>
          </cell>
          <cell r="DY55">
            <v>125.54927809165098</v>
          </cell>
          <cell r="DZ55">
            <v>114.41647597254004</v>
          </cell>
          <cell r="EA55">
            <v>5</v>
          </cell>
          <cell r="EB55">
            <v>3</v>
          </cell>
          <cell r="EC55">
            <v>2</v>
          </cell>
          <cell r="ED55">
            <v>149.65579167913799</v>
          </cell>
          <cell r="EE55">
            <v>188.32391713747646</v>
          </cell>
          <cell r="EF55">
            <v>114.41647597254004</v>
          </cell>
          <cell r="EG55">
            <v>0</v>
          </cell>
          <cell r="EH55">
            <v>0</v>
          </cell>
          <cell r="EI55">
            <v>0</v>
          </cell>
          <cell r="EJ55">
            <v>0</v>
          </cell>
          <cell r="EK55">
            <v>0</v>
          </cell>
          <cell r="EL55">
            <v>0</v>
          </cell>
          <cell r="EM55">
            <v>2</v>
          </cell>
          <cell r="EN55">
            <v>1</v>
          </cell>
          <cell r="EO55">
            <v>1</v>
          </cell>
          <cell r="EP55">
            <v>59.862316671655201</v>
          </cell>
          <cell r="EQ55">
            <v>62.774639045825488</v>
          </cell>
          <cell r="ER55">
            <v>57.208237986270021</v>
          </cell>
          <cell r="ES55">
            <v>4</v>
          </cell>
          <cell r="ET55">
            <v>1</v>
          </cell>
          <cell r="EU55">
            <v>3</v>
          </cell>
          <cell r="EV55">
            <v>119.7246333433104</v>
          </cell>
          <cell r="EW55">
            <v>62.774639045825488</v>
          </cell>
          <cell r="EX55">
            <v>171.62471395881005</v>
          </cell>
          <cell r="EY55">
            <v>2</v>
          </cell>
          <cell r="EZ55">
            <v>2</v>
          </cell>
          <cell r="FA55">
            <v>0</v>
          </cell>
          <cell r="FB55">
            <v>59.862316671655201</v>
          </cell>
          <cell r="FC55">
            <v>125.54927809165098</v>
          </cell>
          <cell r="FD55">
            <v>0</v>
          </cell>
          <cell r="FE55">
            <v>0</v>
          </cell>
          <cell r="FF55">
            <v>0</v>
          </cell>
          <cell r="FG55">
            <v>0</v>
          </cell>
          <cell r="FH55">
            <v>0</v>
          </cell>
          <cell r="FI55">
            <v>0</v>
          </cell>
          <cell r="FJ55">
            <v>0</v>
          </cell>
          <cell r="FK55">
            <v>1</v>
          </cell>
          <cell r="FL55">
            <v>1</v>
          </cell>
          <cell r="FM55">
            <v>0</v>
          </cell>
          <cell r="FN55">
            <v>29.9311583358276</v>
          </cell>
          <cell r="FO55">
            <v>62.774639045825488</v>
          </cell>
          <cell r="FP55">
            <v>0</v>
          </cell>
        </row>
        <row r="56">
          <cell r="A56" t="str">
            <v>松前町</v>
          </cell>
          <cell r="B56">
            <v>163</v>
          </cell>
          <cell r="C56">
            <v>91</v>
          </cell>
          <cell r="D56">
            <v>72</v>
          </cell>
          <cell r="E56">
            <v>1962.2005537498494</v>
          </cell>
          <cell r="F56">
            <v>2308.4728564180618</v>
          </cell>
          <cell r="G56">
            <v>1649.4845360824743</v>
          </cell>
          <cell r="H56">
            <v>0</v>
          </cell>
          <cell r="I56">
            <v>0</v>
          </cell>
          <cell r="J56">
            <v>0</v>
          </cell>
          <cell r="K56">
            <v>0</v>
          </cell>
          <cell r="L56">
            <v>0</v>
          </cell>
          <cell r="M56">
            <v>0</v>
          </cell>
          <cell r="N56">
            <v>45</v>
          </cell>
          <cell r="O56">
            <v>30</v>
          </cell>
          <cell r="P56">
            <v>15</v>
          </cell>
          <cell r="Q56">
            <v>541.71180931744311</v>
          </cell>
          <cell r="R56">
            <v>761.03500761035002</v>
          </cell>
          <cell r="S56">
            <v>343.64261168384877</v>
          </cell>
          <cell r="T56">
            <v>3</v>
          </cell>
          <cell r="U56">
            <v>1</v>
          </cell>
          <cell r="V56">
            <v>2</v>
          </cell>
          <cell r="W56">
            <v>36.114120621162876</v>
          </cell>
          <cell r="X56">
            <v>25.367833587011667</v>
          </cell>
          <cell r="Y56">
            <v>45.81901489117984</v>
          </cell>
          <cell r="Z56">
            <v>1</v>
          </cell>
          <cell r="AA56">
            <v>1</v>
          </cell>
          <cell r="AB56">
            <v>0</v>
          </cell>
          <cell r="AC56">
            <v>12.038040207054291</v>
          </cell>
          <cell r="AD56">
            <v>25.367833587011667</v>
          </cell>
          <cell r="AE56">
            <v>0</v>
          </cell>
          <cell r="AF56">
            <v>11</v>
          </cell>
          <cell r="AG56">
            <v>2</v>
          </cell>
          <cell r="AH56">
            <v>9</v>
          </cell>
          <cell r="AI56">
            <v>132.41844227759722</v>
          </cell>
          <cell r="AJ56">
            <v>50.735667174023334</v>
          </cell>
          <cell r="AK56">
            <v>206.18556701030928</v>
          </cell>
          <cell r="AL56">
            <v>15</v>
          </cell>
          <cell r="AM56">
            <v>7</v>
          </cell>
          <cell r="AN56">
            <v>8</v>
          </cell>
          <cell r="AO56">
            <v>180.57060310581437</v>
          </cell>
          <cell r="AP56">
            <v>177.57483510908168</v>
          </cell>
          <cell r="AQ56">
            <v>183.27605956471936</v>
          </cell>
          <cell r="AR56">
            <v>19</v>
          </cell>
          <cell r="AS56">
            <v>9</v>
          </cell>
          <cell r="AT56">
            <v>10</v>
          </cell>
          <cell r="AU56">
            <v>228.72276393403152</v>
          </cell>
          <cell r="AV56">
            <v>228.31050228310502</v>
          </cell>
          <cell r="AW56">
            <v>229.09507445589921</v>
          </cell>
          <cell r="AX56">
            <v>3</v>
          </cell>
          <cell r="AY56">
            <v>2</v>
          </cell>
          <cell r="AZ56">
            <v>1</v>
          </cell>
          <cell r="BA56">
            <v>36.114120621162876</v>
          </cell>
          <cell r="BB56">
            <v>50.735667174023334</v>
          </cell>
          <cell r="BC56">
            <v>22.90950744558992</v>
          </cell>
          <cell r="BD56">
            <v>3</v>
          </cell>
          <cell r="BE56">
            <v>2</v>
          </cell>
          <cell r="BF56">
            <v>1</v>
          </cell>
          <cell r="BG56">
            <v>36.114120621162876</v>
          </cell>
          <cell r="BH56">
            <v>50.735667174023334</v>
          </cell>
          <cell r="BI56">
            <v>22.90950744558992</v>
          </cell>
          <cell r="BJ56">
            <v>6</v>
          </cell>
          <cell r="BK56">
            <v>5</v>
          </cell>
          <cell r="BL56">
            <v>1</v>
          </cell>
          <cell r="BM56">
            <v>72.228241242325751</v>
          </cell>
          <cell r="BN56">
            <v>126.83916793505834</v>
          </cell>
          <cell r="BO56">
            <v>22.90950744558992</v>
          </cell>
          <cell r="BP56">
            <v>4</v>
          </cell>
          <cell r="BQ56">
            <v>1</v>
          </cell>
          <cell r="BR56">
            <v>3</v>
          </cell>
          <cell r="BS56">
            <v>48.152160828217163</v>
          </cell>
          <cell r="BT56">
            <v>25.367833587011667</v>
          </cell>
          <cell r="BU56">
            <v>68.728522336769771</v>
          </cell>
          <cell r="BV56">
            <v>5</v>
          </cell>
          <cell r="BW56">
            <v>4</v>
          </cell>
          <cell r="BX56">
            <v>1</v>
          </cell>
          <cell r="BY56">
            <v>60.19020103527145</v>
          </cell>
          <cell r="BZ56">
            <v>101.47133434804667</v>
          </cell>
          <cell r="CA56">
            <v>22.90950744558992</v>
          </cell>
          <cell r="CB56">
            <v>0</v>
          </cell>
          <cell r="CC56">
            <v>0</v>
          </cell>
          <cell r="CD56">
            <v>0</v>
          </cell>
          <cell r="CE56">
            <v>0</v>
          </cell>
          <cell r="CF56">
            <v>0</v>
          </cell>
          <cell r="CG56">
            <v>0</v>
          </cell>
          <cell r="CH56">
            <v>8307</v>
          </cell>
          <cell r="CI56">
            <v>3942</v>
          </cell>
          <cell r="CJ56">
            <v>4365</v>
          </cell>
          <cell r="CK56">
            <v>163</v>
          </cell>
          <cell r="CL56">
            <v>91</v>
          </cell>
          <cell r="CM56">
            <v>72</v>
          </cell>
          <cell r="CN56">
            <v>1962.2005537498494</v>
          </cell>
          <cell r="CO56">
            <v>2308.4728564180618</v>
          </cell>
          <cell r="CP56">
            <v>1649.4845360824743</v>
          </cell>
          <cell r="CQ56">
            <v>0</v>
          </cell>
          <cell r="CR56">
            <v>0</v>
          </cell>
          <cell r="CS56">
            <v>0</v>
          </cell>
          <cell r="CT56">
            <v>0</v>
          </cell>
          <cell r="CU56">
            <v>0</v>
          </cell>
          <cell r="CV56">
            <v>0</v>
          </cell>
          <cell r="CW56">
            <v>45</v>
          </cell>
          <cell r="CX56">
            <v>30</v>
          </cell>
          <cell r="CY56">
            <v>15</v>
          </cell>
          <cell r="CZ56">
            <v>541.71180931744311</v>
          </cell>
          <cell r="DA56">
            <v>761.03500761035002</v>
          </cell>
          <cell r="DB56">
            <v>343.64261168384877</v>
          </cell>
          <cell r="DC56">
            <v>3</v>
          </cell>
          <cell r="DD56">
            <v>1</v>
          </cell>
          <cell r="DE56">
            <v>2</v>
          </cell>
          <cell r="DF56">
            <v>36.114120621162876</v>
          </cell>
          <cell r="DG56">
            <v>25.367833587011667</v>
          </cell>
          <cell r="DH56">
            <v>45.81901489117984</v>
          </cell>
          <cell r="DI56">
            <v>1</v>
          </cell>
          <cell r="DJ56">
            <v>1</v>
          </cell>
          <cell r="DK56">
            <v>0</v>
          </cell>
          <cell r="DL56">
            <v>12.038040207054291</v>
          </cell>
          <cell r="DM56">
            <v>25.367833587011667</v>
          </cell>
          <cell r="DN56">
            <v>0</v>
          </cell>
          <cell r="DO56">
            <v>11</v>
          </cell>
          <cell r="DP56">
            <v>2</v>
          </cell>
          <cell r="DQ56">
            <v>9</v>
          </cell>
          <cell r="DR56">
            <v>132.41844227759722</v>
          </cell>
          <cell r="DS56">
            <v>50.735667174023334</v>
          </cell>
          <cell r="DT56">
            <v>206.18556701030928</v>
          </cell>
          <cell r="DU56">
            <v>15</v>
          </cell>
          <cell r="DV56">
            <v>7</v>
          </cell>
          <cell r="DW56">
            <v>8</v>
          </cell>
          <cell r="DX56">
            <v>180.57060310581437</v>
          </cell>
          <cell r="DY56">
            <v>177.57483510908168</v>
          </cell>
          <cell r="DZ56">
            <v>183.27605956471936</v>
          </cell>
          <cell r="EA56">
            <v>19</v>
          </cell>
          <cell r="EB56">
            <v>9</v>
          </cell>
          <cell r="EC56">
            <v>10</v>
          </cell>
          <cell r="ED56">
            <v>228.72276393403152</v>
          </cell>
          <cell r="EE56">
            <v>228.31050228310502</v>
          </cell>
          <cell r="EF56">
            <v>229.09507445589921</v>
          </cell>
          <cell r="EG56">
            <v>3</v>
          </cell>
          <cell r="EH56">
            <v>2</v>
          </cell>
          <cell r="EI56">
            <v>1</v>
          </cell>
          <cell r="EJ56">
            <v>36.114120621162876</v>
          </cell>
          <cell r="EK56">
            <v>50.735667174023334</v>
          </cell>
          <cell r="EL56">
            <v>22.90950744558992</v>
          </cell>
          <cell r="EM56">
            <v>3</v>
          </cell>
          <cell r="EN56">
            <v>2</v>
          </cell>
          <cell r="EO56">
            <v>1</v>
          </cell>
          <cell r="EP56">
            <v>36.114120621162876</v>
          </cell>
          <cell r="EQ56">
            <v>50.735667174023334</v>
          </cell>
          <cell r="ER56">
            <v>22.90950744558992</v>
          </cell>
          <cell r="ES56">
            <v>6</v>
          </cell>
          <cell r="ET56">
            <v>5</v>
          </cell>
          <cell r="EU56">
            <v>1</v>
          </cell>
          <cell r="EV56">
            <v>72.228241242325751</v>
          </cell>
          <cell r="EW56">
            <v>126.83916793505834</v>
          </cell>
          <cell r="EX56">
            <v>22.90950744558992</v>
          </cell>
          <cell r="EY56">
            <v>4</v>
          </cell>
          <cell r="EZ56">
            <v>1</v>
          </cell>
          <cell r="FA56">
            <v>3</v>
          </cell>
          <cell r="FB56">
            <v>48.152160828217163</v>
          </cell>
          <cell r="FC56">
            <v>25.367833587011667</v>
          </cell>
          <cell r="FD56">
            <v>68.728522336769771</v>
          </cell>
          <cell r="FE56">
            <v>5</v>
          </cell>
          <cell r="FF56">
            <v>4</v>
          </cell>
          <cell r="FG56">
            <v>1</v>
          </cell>
          <cell r="FH56">
            <v>60.19020103527145</v>
          </cell>
          <cell r="FI56">
            <v>101.47133434804667</v>
          </cell>
          <cell r="FJ56">
            <v>22.90950744558992</v>
          </cell>
          <cell r="FK56">
            <v>0</v>
          </cell>
          <cell r="FL56">
            <v>0</v>
          </cell>
          <cell r="FM56">
            <v>0</v>
          </cell>
          <cell r="FN56">
            <v>0</v>
          </cell>
          <cell r="FO56">
            <v>0</v>
          </cell>
          <cell r="FP56">
            <v>0</v>
          </cell>
        </row>
        <row r="57">
          <cell r="A57" t="str">
            <v>福島町</v>
          </cell>
          <cell r="B57">
            <v>102</v>
          </cell>
          <cell r="C57">
            <v>49</v>
          </cell>
          <cell r="D57">
            <v>53</v>
          </cell>
          <cell r="E57">
            <v>2168.8284073995324</v>
          </cell>
          <cell r="F57">
            <v>2241.5370539798719</v>
          </cell>
          <cell r="G57">
            <v>2105.6813667063961</v>
          </cell>
          <cell r="H57">
            <v>0</v>
          </cell>
          <cell r="I57">
            <v>0</v>
          </cell>
          <cell r="J57">
            <v>0</v>
          </cell>
          <cell r="K57">
            <v>0</v>
          </cell>
          <cell r="L57">
            <v>0</v>
          </cell>
          <cell r="M57">
            <v>0</v>
          </cell>
          <cell r="N57">
            <v>31</v>
          </cell>
          <cell r="O57">
            <v>21</v>
          </cell>
          <cell r="P57">
            <v>10</v>
          </cell>
          <cell r="Q57">
            <v>659.15373166064217</v>
          </cell>
          <cell r="R57">
            <v>960.65873741994506</v>
          </cell>
          <cell r="S57">
            <v>397.29837107667862</v>
          </cell>
          <cell r="T57">
            <v>0</v>
          </cell>
          <cell r="U57">
            <v>0</v>
          </cell>
          <cell r="V57">
            <v>0</v>
          </cell>
          <cell r="W57">
            <v>0</v>
          </cell>
          <cell r="X57">
            <v>0</v>
          </cell>
          <cell r="Y57">
            <v>0</v>
          </cell>
          <cell r="Z57">
            <v>0</v>
          </cell>
          <cell r="AA57">
            <v>0</v>
          </cell>
          <cell r="AB57">
            <v>0</v>
          </cell>
          <cell r="AC57">
            <v>0</v>
          </cell>
          <cell r="AD57">
            <v>0</v>
          </cell>
          <cell r="AE57">
            <v>0</v>
          </cell>
          <cell r="AF57">
            <v>18</v>
          </cell>
          <cell r="AG57">
            <v>5</v>
          </cell>
          <cell r="AH57">
            <v>13</v>
          </cell>
          <cell r="AI57">
            <v>382.73442483521154</v>
          </cell>
          <cell r="AJ57">
            <v>228.72827081427266</v>
          </cell>
          <cell r="AK57">
            <v>516.48788239968212</v>
          </cell>
          <cell r="AL57">
            <v>8</v>
          </cell>
          <cell r="AM57">
            <v>2</v>
          </cell>
          <cell r="AN57">
            <v>6</v>
          </cell>
          <cell r="AO57">
            <v>170.10418881564956</v>
          </cell>
          <cell r="AP57">
            <v>91.491308325709056</v>
          </cell>
          <cell r="AQ57">
            <v>238.37902264600714</v>
          </cell>
          <cell r="AR57">
            <v>8</v>
          </cell>
          <cell r="AS57">
            <v>6</v>
          </cell>
          <cell r="AT57">
            <v>2</v>
          </cell>
          <cell r="AU57">
            <v>170.10418881564956</v>
          </cell>
          <cell r="AV57">
            <v>274.47392497712718</v>
          </cell>
          <cell r="AW57">
            <v>79.45967421533571</v>
          </cell>
          <cell r="AX57">
            <v>0</v>
          </cell>
          <cell r="AY57">
            <v>0</v>
          </cell>
          <cell r="AZ57">
            <v>0</v>
          </cell>
          <cell r="BA57">
            <v>0</v>
          </cell>
          <cell r="BB57">
            <v>0</v>
          </cell>
          <cell r="BC57">
            <v>0</v>
          </cell>
          <cell r="BD57">
            <v>2</v>
          </cell>
          <cell r="BE57">
            <v>1</v>
          </cell>
          <cell r="BF57">
            <v>1</v>
          </cell>
          <cell r="BG57">
            <v>42.526047203912391</v>
          </cell>
          <cell r="BH57">
            <v>45.745654162854528</v>
          </cell>
          <cell r="BI57">
            <v>39.729837107667855</v>
          </cell>
          <cell r="BJ57">
            <v>4</v>
          </cell>
          <cell r="BK57">
            <v>1</v>
          </cell>
          <cell r="BL57">
            <v>3</v>
          </cell>
          <cell r="BM57">
            <v>85.052094407824782</v>
          </cell>
          <cell r="BN57">
            <v>45.745654162854528</v>
          </cell>
          <cell r="BO57">
            <v>119.18951132300357</v>
          </cell>
          <cell r="BP57">
            <v>2</v>
          </cell>
          <cell r="BQ57">
            <v>1</v>
          </cell>
          <cell r="BR57">
            <v>1</v>
          </cell>
          <cell r="BS57">
            <v>42.526047203912391</v>
          </cell>
          <cell r="BT57">
            <v>45.745654162854528</v>
          </cell>
          <cell r="BU57">
            <v>39.729837107667855</v>
          </cell>
          <cell r="BV57">
            <v>2</v>
          </cell>
          <cell r="BW57">
            <v>1</v>
          </cell>
          <cell r="BX57">
            <v>1</v>
          </cell>
          <cell r="BY57">
            <v>42.526047203912391</v>
          </cell>
          <cell r="BZ57">
            <v>45.745654162854528</v>
          </cell>
          <cell r="CA57">
            <v>39.729837107667855</v>
          </cell>
          <cell r="CB57">
            <v>0</v>
          </cell>
          <cell r="CC57">
            <v>0</v>
          </cell>
          <cell r="CD57">
            <v>0</v>
          </cell>
          <cell r="CE57">
            <v>0</v>
          </cell>
          <cell r="CF57">
            <v>0</v>
          </cell>
          <cell r="CG57">
            <v>0</v>
          </cell>
          <cell r="CH57">
            <v>4703</v>
          </cell>
          <cell r="CI57">
            <v>2186</v>
          </cell>
          <cell r="CJ57">
            <v>2517</v>
          </cell>
          <cell r="CK57">
            <v>102</v>
          </cell>
          <cell r="CL57">
            <v>49</v>
          </cell>
          <cell r="CM57">
            <v>53</v>
          </cell>
          <cell r="CN57">
            <v>2168.8284073995324</v>
          </cell>
          <cell r="CO57">
            <v>2241.5370539798719</v>
          </cell>
          <cell r="CP57">
            <v>2105.6813667063961</v>
          </cell>
          <cell r="CQ57">
            <v>0</v>
          </cell>
          <cell r="CR57">
            <v>0</v>
          </cell>
          <cell r="CS57">
            <v>0</v>
          </cell>
          <cell r="CT57">
            <v>0</v>
          </cell>
          <cell r="CU57">
            <v>0</v>
          </cell>
          <cell r="CV57">
            <v>0</v>
          </cell>
          <cell r="CW57">
            <v>31</v>
          </cell>
          <cell r="CX57">
            <v>21</v>
          </cell>
          <cell r="CY57">
            <v>10</v>
          </cell>
          <cell r="CZ57">
            <v>659.15373166064217</v>
          </cell>
          <cell r="DA57">
            <v>960.65873741994506</v>
          </cell>
          <cell r="DB57">
            <v>397.29837107667862</v>
          </cell>
          <cell r="DC57">
            <v>0</v>
          </cell>
          <cell r="DD57">
            <v>0</v>
          </cell>
          <cell r="DE57">
            <v>0</v>
          </cell>
          <cell r="DF57">
            <v>0</v>
          </cell>
          <cell r="DG57">
            <v>0</v>
          </cell>
          <cell r="DH57">
            <v>0</v>
          </cell>
          <cell r="DI57">
            <v>0</v>
          </cell>
          <cell r="DJ57">
            <v>0</v>
          </cell>
          <cell r="DK57">
            <v>0</v>
          </cell>
          <cell r="DL57">
            <v>0</v>
          </cell>
          <cell r="DM57">
            <v>0</v>
          </cell>
          <cell r="DN57">
            <v>0</v>
          </cell>
          <cell r="DO57">
            <v>18</v>
          </cell>
          <cell r="DP57">
            <v>5</v>
          </cell>
          <cell r="DQ57">
            <v>13</v>
          </cell>
          <cell r="DR57">
            <v>382.73442483521154</v>
          </cell>
          <cell r="DS57">
            <v>228.72827081427266</v>
          </cell>
          <cell r="DT57">
            <v>516.48788239968212</v>
          </cell>
          <cell r="DU57">
            <v>8</v>
          </cell>
          <cell r="DV57">
            <v>2</v>
          </cell>
          <cell r="DW57">
            <v>6</v>
          </cell>
          <cell r="DX57">
            <v>170.10418881564956</v>
          </cell>
          <cell r="DY57">
            <v>91.491308325709056</v>
          </cell>
          <cell r="DZ57">
            <v>238.37902264600714</v>
          </cell>
          <cell r="EA57">
            <v>8</v>
          </cell>
          <cell r="EB57">
            <v>6</v>
          </cell>
          <cell r="EC57">
            <v>2</v>
          </cell>
          <cell r="ED57">
            <v>170.10418881564956</v>
          </cell>
          <cell r="EE57">
            <v>274.47392497712718</v>
          </cell>
          <cell r="EF57">
            <v>79.45967421533571</v>
          </cell>
          <cell r="EG57">
            <v>0</v>
          </cell>
          <cell r="EH57">
            <v>0</v>
          </cell>
          <cell r="EI57">
            <v>0</v>
          </cell>
          <cell r="EJ57">
            <v>0</v>
          </cell>
          <cell r="EK57">
            <v>0</v>
          </cell>
          <cell r="EL57">
            <v>0</v>
          </cell>
          <cell r="EM57">
            <v>2</v>
          </cell>
          <cell r="EN57">
            <v>1</v>
          </cell>
          <cell r="EO57">
            <v>1</v>
          </cell>
          <cell r="EP57">
            <v>42.526047203912391</v>
          </cell>
          <cell r="EQ57">
            <v>45.745654162854528</v>
          </cell>
          <cell r="ER57">
            <v>39.729837107667855</v>
          </cell>
          <cell r="ES57">
            <v>4</v>
          </cell>
          <cell r="ET57">
            <v>1</v>
          </cell>
          <cell r="EU57">
            <v>3</v>
          </cell>
          <cell r="EV57">
            <v>85.052094407824782</v>
          </cell>
          <cell r="EW57">
            <v>45.745654162854528</v>
          </cell>
          <cell r="EX57">
            <v>119.18951132300357</v>
          </cell>
          <cell r="EY57">
            <v>2</v>
          </cell>
          <cell r="EZ57">
            <v>1</v>
          </cell>
          <cell r="FA57">
            <v>1</v>
          </cell>
          <cell r="FB57">
            <v>42.526047203912391</v>
          </cell>
          <cell r="FC57">
            <v>45.745654162854528</v>
          </cell>
          <cell r="FD57">
            <v>39.729837107667855</v>
          </cell>
          <cell r="FE57">
            <v>2</v>
          </cell>
          <cell r="FF57">
            <v>1</v>
          </cell>
          <cell r="FG57">
            <v>1</v>
          </cell>
          <cell r="FH57">
            <v>42.526047203912391</v>
          </cell>
          <cell r="FI57">
            <v>45.745654162854528</v>
          </cell>
          <cell r="FJ57">
            <v>39.729837107667855</v>
          </cell>
          <cell r="FK57">
            <v>0</v>
          </cell>
          <cell r="FL57">
            <v>0</v>
          </cell>
          <cell r="FM57">
            <v>0</v>
          </cell>
          <cell r="FN57">
            <v>0</v>
          </cell>
          <cell r="FO57">
            <v>0</v>
          </cell>
          <cell r="FP57">
            <v>0</v>
          </cell>
        </row>
        <row r="58">
          <cell r="A58" t="str">
            <v>知内町</v>
          </cell>
          <cell r="B58">
            <v>69</v>
          </cell>
          <cell r="C58">
            <v>35</v>
          </cell>
          <cell r="D58">
            <v>34</v>
          </cell>
          <cell r="E58">
            <v>1436.6021236727045</v>
          </cell>
          <cell r="F58">
            <v>1513.1863380890618</v>
          </cell>
          <cell r="G58">
            <v>1365.4618473895582</v>
          </cell>
          <cell r="H58">
            <v>0</v>
          </cell>
          <cell r="I58">
            <v>0</v>
          </cell>
          <cell r="J58">
            <v>0</v>
          </cell>
          <cell r="K58">
            <v>0</v>
          </cell>
          <cell r="L58">
            <v>0</v>
          </cell>
          <cell r="M58">
            <v>0</v>
          </cell>
          <cell r="N58">
            <v>20</v>
          </cell>
          <cell r="O58">
            <v>15</v>
          </cell>
          <cell r="P58">
            <v>5</v>
          </cell>
          <cell r="Q58">
            <v>416.40641265875496</v>
          </cell>
          <cell r="R58">
            <v>648.50843060959801</v>
          </cell>
          <cell r="S58">
            <v>200.80321285140559</v>
          </cell>
          <cell r="T58">
            <v>1</v>
          </cell>
          <cell r="U58">
            <v>0</v>
          </cell>
          <cell r="V58">
            <v>1</v>
          </cell>
          <cell r="W58">
            <v>20.820320632937747</v>
          </cell>
          <cell r="X58">
            <v>0</v>
          </cell>
          <cell r="Y58">
            <v>40.160642570281126</v>
          </cell>
          <cell r="Z58">
            <v>0</v>
          </cell>
          <cell r="AA58">
            <v>0</v>
          </cell>
          <cell r="AB58">
            <v>0</v>
          </cell>
          <cell r="AC58">
            <v>0</v>
          </cell>
          <cell r="AD58">
            <v>0</v>
          </cell>
          <cell r="AE58">
            <v>0</v>
          </cell>
          <cell r="AF58">
            <v>11</v>
          </cell>
          <cell r="AG58">
            <v>3</v>
          </cell>
          <cell r="AH58">
            <v>8</v>
          </cell>
          <cell r="AI58">
            <v>229.02352696231523</v>
          </cell>
          <cell r="AJ58">
            <v>129.70168612191958</v>
          </cell>
          <cell r="AK58">
            <v>321.28514056224901</v>
          </cell>
          <cell r="AL58">
            <v>8</v>
          </cell>
          <cell r="AM58">
            <v>4</v>
          </cell>
          <cell r="AN58">
            <v>4</v>
          </cell>
          <cell r="AO58">
            <v>166.56256506350198</v>
          </cell>
          <cell r="AP58">
            <v>172.93558149589276</v>
          </cell>
          <cell r="AQ58">
            <v>160.64257028112451</v>
          </cell>
          <cell r="AR58">
            <v>5</v>
          </cell>
          <cell r="AS58">
            <v>2</v>
          </cell>
          <cell r="AT58">
            <v>3</v>
          </cell>
          <cell r="AU58">
            <v>104.10160316468874</v>
          </cell>
          <cell r="AV58">
            <v>86.467790747946381</v>
          </cell>
          <cell r="AW58">
            <v>120.48192771084338</v>
          </cell>
          <cell r="AX58">
            <v>1</v>
          </cell>
          <cell r="AY58">
            <v>1</v>
          </cell>
          <cell r="AZ58">
            <v>0</v>
          </cell>
          <cell r="BA58">
            <v>20.820320632937747</v>
          </cell>
          <cell r="BB58">
            <v>43.233895373973191</v>
          </cell>
          <cell r="BC58">
            <v>0</v>
          </cell>
          <cell r="BD58">
            <v>1</v>
          </cell>
          <cell r="BE58">
            <v>1</v>
          </cell>
          <cell r="BF58">
            <v>0</v>
          </cell>
          <cell r="BG58">
            <v>20.820320632937747</v>
          </cell>
          <cell r="BH58">
            <v>43.233895373973191</v>
          </cell>
          <cell r="BI58">
            <v>0</v>
          </cell>
          <cell r="BJ58">
            <v>8</v>
          </cell>
          <cell r="BK58">
            <v>3</v>
          </cell>
          <cell r="BL58">
            <v>5</v>
          </cell>
          <cell r="BM58">
            <v>166.56256506350198</v>
          </cell>
          <cell r="BN58">
            <v>129.70168612191958</v>
          </cell>
          <cell r="BO58">
            <v>200.80321285140559</v>
          </cell>
          <cell r="BP58">
            <v>1</v>
          </cell>
          <cell r="BQ58">
            <v>1</v>
          </cell>
          <cell r="BR58">
            <v>0</v>
          </cell>
          <cell r="BS58">
            <v>20.820320632937747</v>
          </cell>
          <cell r="BT58">
            <v>43.233895373973191</v>
          </cell>
          <cell r="BU58">
            <v>0</v>
          </cell>
          <cell r="BV58">
            <v>1</v>
          </cell>
          <cell r="BW58">
            <v>0</v>
          </cell>
          <cell r="BX58">
            <v>1</v>
          </cell>
          <cell r="BY58">
            <v>20.820320632937747</v>
          </cell>
          <cell r="BZ58">
            <v>0</v>
          </cell>
          <cell r="CA58">
            <v>40.160642570281126</v>
          </cell>
          <cell r="CB58">
            <v>0</v>
          </cell>
          <cell r="CC58">
            <v>0</v>
          </cell>
          <cell r="CD58">
            <v>0</v>
          </cell>
          <cell r="CE58">
            <v>0</v>
          </cell>
          <cell r="CF58">
            <v>0</v>
          </cell>
          <cell r="CG58">
            <v>0</v>
          </cell>
          <cell r="CH58">
            <v>4803</v>
          </cell>
          <cell r="CI58">
            <v>2313</v>
          </cell>
          <cell r="CJ58">
            <v>2490</v>
          </cell>
          <cell r="CK58">
            <v>69</v>
          </cell>
          <cell r="CL58">
            <v>35</v>
          </cell>
          <cell r="CM58">
            <v>34</v>
          </cell>
          <cell r="CN58">
            <v>1436.6021236727045</v>
          </cell>
          <cell r="CO58">
            <v>1513.1863380890618</v>
          </cell>
          <cell r="CP58">
            <v>1365.4618473895582</v>
          </cell>
          <cell r="CQ58">
            <v>0</v>
          </cell>
          <cell r="CR58">
            <v>0</v>
          </cell>
          <cell r="CS58">
            <v>0</v>
          </cell>
          <cell r="CT58">
            <v>0</v>
          </cell>
          <cell r="CU58">
            <v>0</v>
          </cell>
          <cell r="CV58">
            <v>0</v>
          </cell>
          <cell r="CW58">
            <v>20</v>
          </cell>
          <cell r="CX58">
            <v>15</v>
          </cell>
          <cell r="CY58">
            <v>5</v>
          </cell>
          <cell r="CZ58">
            <v>416.40641265875496</v>
          </cell>
          <cell r="DA58">
            <v>648.50843060959801</v>
          </cell>
          <cell r="DB58">
            <v>200.80321285140559</v>
          </cell>
          <cell r="DC58">
            <v>1</v>
          </cell>
          <cell r="DD58">
            <v>0</v>
          </cell>
          <cell r="DE58">
            <v>1</v>
          </cell>
          <cell r="DF58">
            <v>20.820320632937747</v>
          </cell>
          <cell r="DG58">
            <v>0</v>
          </cell>
          <cell r="DH58">
            <v>40.160642570281126</v>
          </cell>
          <cell r="DI58">
            <v>0</v>
          </cell>
          <cell r="DJ58">
            <v>0</v>
          </cell>
          <cell r="DK58">
            <v>0</v>
          </cell>
          <cell r="DL58">
            <v>0</v>
          </cell>
          <cell r="DM58">
            <v>0</v>
          </cell>
          <cell r="DN58">
            <v>0</v>
          </cell>
          <cell r="DO58">
            <v>11</v>
          </cell>
          <cell r="DP58">
            <v>3</v>
          </cell>
          <cell r="DQ58">
            <v>8</v>
          </cell>
          <cell r="DR58">
            <v>229.02352696231523</v>
          </cell>
          <cell r="DS58">
            <v>129.70168612191958</v>
          </cell>
          <cell r="DT58">
            <v>321.28514056224901</v>
          </cell>
          <cell r="DU58">
            <v>8</v>
          </cell>
          <cell r="DV58">
            <v>4</v>
          </cell>
          <cell r="DW58">
            <v>4</v>
          </cell>
          <cell r="DX58">
            <v>166.56256506350198</v>
          </cell>
          <cell r="DY58">
            <v>172.93558149589276</v>
          </cell>
          <cell r="DZ58">
            <v>160.64257028112451</v>
          </cell>
          <cell r="EA58">
            <v>5</v>
          </cell>
          <cell r="EB58">
            <v>2</v>
          </cell>
          <cell r="EC58">
            <v>3</v>
          </cell>
          <cell r="ED58">
            <v>104.10160316468874</v>
          </cell>
          <cell r="EE58">
            <v>86.467790747946381</v>
          </cell>
          <cell r="EF58">
            <v>120.48192771084338</v>
          </cell>
          <cell r="EG58">
            <v>1</v>
          </cell>
          <cell r="EH58">
            <v>1</v>
          </cell>
          <cell r="EI58">
            <v>0</v>
          </cell>
          <cell r="EJ58">
            <v>20.820320632937747</v>
          </cell>
          <cell r="EK58">
            <v>43.233895373973191</v>
          </cell>
          <cell r="EL58">
            <v>0</v>
          </cell>
          <cell r="EM58">
            <v>1</v>
          </cell>
          <cell r="EN58">
            <v>1</v>
          </cell>
          <cell r="EO58">
            <v>0</v>
          </cell>
          <cell r="EP58">
            <v>20.820320632937747</v>
          </cell>
          <cell r="EQ58">
            <v>43.233895373973191</v>
          </cell>
          <cell r="ER58">
            <v>0</v>
          </cell>
          <cell r="ES58">
            <v>8</v>
          </cell>
          <cell r="ET58">
            <v>3</v>
          </cell>
          <cell r="EU58">
            <v>5</v>
          </cell>
          <cell r="EV58">
            <v>166.56256506350198</v>
          </cell>
          <cell r="EW58">
            <v>129.70168612191958</v>
          </cell>
          <cell r="EX58">
            <v>200.80321285140559</v>
          </cell>
          <cell r="EY58">
            <v>1</v>
          </cell>
          <cell r="EZ58">
            <v>1</v>
          </cell>
          <cell r="FA58">
            <v>0</v>
          </cell>
          <cell r="FB58">
            <v>20.820320632937747</v>
          </cell>
          <cell r="FC58">
            <v>43.233895373973191</v>
          </cell>
          <cell r="FD58">
            <v>0</v>
          </cell>
          <cell r="FE58">
            <v>1</v>
          </cell>
          <cell r="FF58">
            <v>0</v>
          </cell>
          <cell r="FG58">
            <v>1</v>
          </cell>
          <cell r="FH58">
            <v>20.820320632937747</v>
          </cell>
          <cell r="FI58">
            <v>0</v>
          </cell>
          <cell r="FJ58">
            <v>40.160642570281126</v>
          </cell>
          <cell r="FK58">
            <v>0</v>
          </cell>
          <cell r="FL58">
            <v>0</v>
          </cell>
          <cell r="FM58">
            <v>0</v>
          </cell>
          <cell r="FN58">
            <v>0</v>
          </cell>
          <cell r="FO58">
            <v>0</v>
          </cell>
          <cell r="FP58">
            <v>0</v>
          </cell>
        </row>
        <row r="59">
          <cell r="A59" t="str">
            <v>木古内町</v>
          </cell>
          <cell r="B59">
            <v>88</v>
          </cell>
          <cell r="C59">
            <v>43</v>
          </cell>
          <cell r="D59">
            <v>45</v>
          </cell>
          <cell r="E59">
            <v>1867.9685841647208</v>
          </cell>
          <cell r="F59">
            <v>1958.1056466302368</v>
          </cell>
          <cell r="G59">
            <v>1789.2644135188866</v>
          </cell>
          <cell r="H59">
            <v>1</v>
          </cell>
          <cell r="I59">
            <v>0</v>
          </cell>
          <cell r="J59">
            <v>1</v>
          </cell>
          <cell r="K59">
            <v>21.226915729144554</v>
          </cell>
          <cell r="L59">
            <v>0</v>
          </cell>
          <cell r="M59">
            <v>39.761431411530815</v>
          </cell>
          <cell r="N59">
            <v>25</v>
          </cell>
          <cell r="O59">
            <v>12</v>
          </cell>
          <cell r="P59">
            <v>13</v>
          </cell>
          <cell r="Q59">
            <v>530.67289322861393</v>
          </cell>
          <cell r="R59">
            <v>546.44808743169403</v>
          </cell>
          <cell r="S59">
            <v>516.89860834990054</v>
          </cell>
          <cell r="T59">
            <v>0</v>
          </cell>
          <cell r="U59">
            <v>0</v>
          </cell>
          <cell r="V59">
            <v>0</v>
          </cell>
          <cell r="W59">
            <v>0</v>
          </cell>
          <cell r="X59">
            <v>0</v>
          </cell>
          <cell r="Y59">
            <v>0</v>
          </cell>
          <cell r="Z59">
            <v>0</v>
          </cell>
          <cell r="AA59">
            <v>0</v>
          </cell>
          <cell r="AB59">
            <v>0</v>
          </cell>
          <cell r="AC59">
            <v>0</v>
          </cell>
          <cell r="AD59">
            <v>0</v>
          </cell>
          <cell r="AE59">
            <v>0</v>
          </cell>
          <cell r="AF59">
            <v>12</v>
          </cell>
          <cell r="AG59">
            <v>4</v>
          </cell>
          <cell r="AH59">
            <v>8</v>
          </cell>
          <cell r="AI59">
            <v>254.72298874973467</v>
          </cell>
          <cell r="AJ59">
            <v>182.14936247723134</v>
          </cell>
          <cell r="AK59">
            <v>318.09145129224652</v>
          </cell>
          <cell r="AL59">
            <v>8</v>
          </cell>
          <cell r="AM59">
            <v>3</v>
          </cell>
          <cell r="AN59">
            <v>5</v>
          </cell>
          <cell r="AO59">
            <v>169.81532583315644</v>
          </cell>
          <cell r="AP59">
            <v>136.61202185792351</v>
          </cell>
          <cell r="AQ59">
            <v>198.80715705765405</v>
          </cell>
          <cell r="AR59">
            <v>7</v>
          </cell>
          <cell r="AS59">
            <v>6</v>
          </cell>
          <cell r="AT59">
            <v>1</v>
          </cell>
          <cell r="AU59">
            <v>148.58841010401187</v>
          </cell>
          <cell r="AV59">
            <v>273.22404371584702</v>
          </cell>
          <cell r="AW59">
            <v>39.761431411530815</v>
          </cell>
          <cell r="AX59">
            <v>1</v>
          </cell>
          <cell r="AY59">
            <v>0</v>
          </cell>
          <cell r="AZ59">
            <v>1</v>
          </cell>
          <cell r="BA59">
            <v>21.226915729144554</v>
          </cell>
          <cell r="BB59">
            <v>0</v>
          </cell>
          <cell r="BC59">
            <v>39.761431411530815</v>
          </cell>
          <cell r="BD59">
            <v>3</v>
          </cell>
          <cell r="BE59">
            <v>1</v>
          </cell>
          <cell r="BF59">
            <v>2</v>
          </cell>
          <cell r="BG59">
            <v>63.680747187433667</v>
          </cell>
          <cell r="BH59">
            <v>45.537340619307834</v>
          </cell>
          <cell r="BI59">
            <v>79.522862823061629</v>
          </cell>
          <cell r="BJ59">
            <v>9</v>
          </cell>
          <cell r="BK59">
            <v>3</v>
          </cell>
          <cell r="BL59">
            <v>6</v>
          </cell>
          <cell r="BM59">
            <v>191.042241562301</v>
          </cell>
          <cell r="BN59">
            <v>136.61202185792351</v>
          </cell>
          <cell r="BO59">
            <v>238.5685884691849</v>
          </cell>
          <cell r="BP59">
            <v>1</v>
          </cell>
          <cell r="BQ59">
            <v>1</v>
          </cell>
          <cell r="BR59">
            <v>0</v>
          </cell>
          <cell r="BS59">
            <v>21.226915729144554</v>
          </cell>
          <cell r="BT59">
            <v>45.537340619307834</v>
          </cell>
          <cell r="BU59">
            <v>0</v>
          </cell>
          <cell r="BV59">
            <v>2</v>
          </cell>
          <cell r="BW59">
            <v>2</v>
          </cell>
          <cell r="BX59">
            <v>0</v>
          </cell>
          <cell r="BY59">
            <v>42.453831458289109</v>
          </cell>
          <cell r="BZ59">
            <v>91.074681238615668</v>
          </cell>
          <cell r="CA59">
            <v>0</v>
          </cell>
          <cell r="CB59">
            <v>1</v>
          </cell>
          <cell r="CC59">
            <v>1</v>
          </cell>
          <cell r="CD59">
            <v>0</v>
          </cell>
          <cell r="CE59">
            <v>21.226915729144554</v>
          </cell>
          <cell r="CF59">
            <v>45.537340619307834</v>
          </cell>
          <cell r="CG59">
            <v>0</v>
          </cell>
          <cell r="CH59">
            <v>4711</v>
          </cell>
          <cell r="CI59">
            <v>2196</v>
          </cell>
          <cell r="CJ59">
            <v>2515</v>
          </cell>
          <cell r="CK59">
            <v>88</v>
          </cell>
          <cell r="CL59">
            <v>43</v>
          </cell>
          <cell r="CM59">
            <v>45</v>
          </cell>
          <cell r="CN59">
            <v>1867.9685841647208</v>
          </cell>
          <cell r="CO59">
            <v>1958.1056466302368</v>
          </cell>
          <cell r="CP59">
            <v>1789.2644135188866</v>
          </cell>
          <cell r="CQ59">
            <v>1</v>
          </cell>
          <cell r="CR59">
            <v>0</v>
          </cell>
          <cell r="CS59">
            <v>1</v>
          </cell>
          <cell r="CT59">
            <v>21.226915729144554</v>
          </cell>
          <cell r="CU59">
            <v>0</v>
          </cell>
          <cell r="CV59">
            <v>39.761431411530815</v>
          </cell>
          <cell r="CW59">
            <v>25</v>
          </cell>
          <cell r="CX59">
            <v>12</v>
          </cell>
          <cell r="CY59">
            <v>13</v>
          </cell>
          <cell r="CZ59">
            <v>530.67289322861393</v>
          </cell>
          <cell r="DA59">
            <v>546.44808743169403</v>
          </cell>
          <cell r="DB59">
            <v>516.89860834990054</v>
          </cell>
          <cell r="DC59">
            <v>0</v>
          </cell>
          <cell r="DD59">
            <v>0</v>
          </cell>
          <cell r="DE59">
            <v>0</v>
          </cell>
          <cell r="DF59">
            <v>0</v>
          </cell>
          <cell r="DG59">
            <v>0</v>
          </cell>
          <cell r="DH59">
            <v>0</v>
          </cell>
          <cell r="DI59">
            <v>0</v>
          </cell>
          <cell r="DJ59">
            <v>0</v>
          </cell>
          <cell r="DK59">
            <v>0</v>
          </cell>
          <cell r="DL59">
            <v>0</v>
          </cell>
          <cell r="DM59">
            <v>0</v>
          </cell>
          <cell r="DN59">
            <v>0</v>
          </cell>
          <cell r="DO59">
            <v>12</v>
          </cell>
          <cell r="DP59">
            <v>4</v>
          </cell>
          <cell r="DQ59">
            <v>8</v>
          </cell>
          <cell r="DR59">
            <v>254.72298874973467</v>
          </cell>
          <cell r="DS59">
            <v>182.14936247723134</v>
          </cell>
          <cell r="DT59">
            <v>318.09145129224652</v>
          </cell>
          <cell r="DU59">
            <v>8</v>
          </cell>
          <cell r="DV59">
            <v>3</v>
          </cell>
          <cell r="DW59">
            <v>5</v>
          </cell>
          <cell r="DX59">
            <v>169.81532583315644</v>
          </cell>
          <cell r="DY59">
            <v>136.61202185792351</v>
          </cell>
          <cell r="DZ59">
            <v>198.80715705765405</v>
          </cell>
          <cell r="EA59">
            <v>7</v>
          </cell>
          <cell r="EB59">
            <v>6</v>
          </cell>
          <cell r="EC59">
            <v>1</v>
          </cell>
          <cell r="ED59">
            <v>148.58841010401187</v>
          </cell>
          <cell r="EE59">
            <v>273.22404371584702</v>
          </cell>
          <cell r="EF59">
            <v>39.761431411530815</v>
          </cell>
          <cell r="EG59">
            <v>1</v>
          </cell>
          <cell r="EH59">
            <v>0</v>
          </cell>
          <cell r="EI59">
            <v>1</v>
          </cell>
          <cell r="EJ59">
            <v>21.226915729144554</v>
          </cell>
          <cell r="EK59">
            <v>0</v>
          </cell>
          <cell r="EL59">
            <v>39.761431411530815</v>
          </cell>
          <cell r="EM59">
            <v>3</v>
          </cell>
          <cell r="EN59">
            <v>1</v>
          </cell>
          <cell r="EO59">
            <v>2</v>
          </cell>
          <cell r="EP59">
            <v>63.680747187433667</v>
          </cell>
          <cell r="EQ59">
            <v>45.537340619307834</v>
          </cell>
          <cell r="ER59">
            <v>79.522862823061629</v>
          </cell>
          <cell r="ES59">
            <v>9</v>
          </cell>
          <cell r="ET59">
            <v>3</v>
          </cell>
          <cell r="EU59">
            <v>6</v>
          </cell>
          <cell r="EV59">
            <v>191.042241562301</v>
          </cell>
          <cell r="EW59">
            <v>136.61202185792351</v>
          </cell>
          <cell r="EX59">
            <v>238.5685884691849</v>
          </cell>
          <cell r="EY59">
            <v>1</v>
          </cell>
          <cell r="EZ59">
            <v>1</v>
          </cell>
          <cell r="FA59">
            <v>0</v>
          </cell>
          <cell r="FB59">
            <v>21.226915729144554</v>
          </cell>
          <cell r="FC59">
            <v>45.537340619307834</v>
          </cell>
          <cell r="FD59">
            <v>0</v>
          </cell>
          <cell r="FE59">
            <v>2</v>
          </cell>
          <cell r="FF59">
            <v>2</v>
          </cell>
          <cell r="FG59">
            <v>0</v>
          </cell>
          <cell r="FH59">
            <v>42.453831458289109</v>
          </cell>
          <cell r="FI59">
            <v>91.074681238615668</v>
          </cell>
          <cell r="FJ59">
            <v>0</v>
          </cell>
          <cell r="FK59">
            <v>1</v>
          </cell>
          <cell r="FL59">
            <v>1</v>
          </cell>
          <cell r="FM59">
            <v>0</v>
          </cell>
          <cell r="FN59">
            <v>21.226915729144554</v>
          </cell>
          <cell r="FO59">
            <v>45.537340619307834</v>
          </cell>
          <cell r="FP59">
            <v>0</v>
          </cell>
        </row>
        <row r="60">
          <cell r="A60" t="str">
            <v>七飯町</v>
          </cell>
          <cell r="B60">
            <v>353</v>
          </cell>
          <cell r="C60">
            <v>192</v>
          </cell>
          <cell r="D60">
            <v>161</v>
          </cell>
          <cell r="E60">
            <v>1224.9713710656904</v>
          </cell>
          <cell r="F60">
            <v>1448.0730070141035</v>
          </cell>
          <cell r="G60">
            <v>1034.8373826970046</v>
          </cell>
          <cell r="H60">
            <v>0</v>
          </cell>
          <cell r="I60">
            <v>0</v>
          </cell>
          <cell r="J60">
            <v>0</v>
          </cell>
          <cell r="K60">
            <v>0</v>
          </cell>
          <cell r="L60">
            <v>0</v>
          </cell>
          <cell r="M60">
            <v>0</v>
          </cell>
          <cell r="N60">
            <v>118</v>
          </cell>
          <cell r="O60">
            <v>73</v>
          </cell>
          <cell r="P60">
            <v>45</v>
          </cell>
          <cell r="Q60">
            <v>409.48051497380015</v>
          </cell>
          <cell r="R60">
            <v>550.56942454182069</v>
          </cell>
          <cell r="S60">
            <v>289.24026224450444</v>
          </cell>
          <cell r="T60">
            <v>3</v>
          </cell>
          <cell r="U60">
            <v>2</v>
          </cell>
          <cell r="V60">
            <v>1</v>
          </cell>
          <cell r="W60">
            <v>10.410521567130514</v>
          </cell>
          <cell r="X60">
            <v>15.084093823063579</v>
          </cell>
          <cell r="Y60">
            <v>6.4275613832112093</v>
          </cell>
          <cell r="Z60">
            <v>2</v>
          </cell>
          <cell r="AA60">
            <v>0</v>
          </cell>
          <cell r="AB60">
            <v>2</v>
          </cell>
          <cell r="AC60">
            <v>6.9403477114203422</v>
          </cell>
          <cell r="AD60">
            <v>0</v>
          </cell>
          <cell r="AE60">
            <v>12.855122766422419</v>
          </cell>
          <cell r="AF60">
            <v>47</v>
          </cell>
          <cell r="AG60">
            <v>21</v>
          </cell>
          <cell r="AH60">
            <v>26</v>
          </cell>
          <cell r="AI60">
            <v>163.09817121837804</v>
          </cell>
          <cell r="AJ60">
            <v>158.3829851421676</v>
          </cell>
          <cell r="AK60">
            <v>167.11659596349145</v>
          </cell>
          <cell r="AL60">
            <v>33</v>
          </cell>
          <cell r="AM60">
            <v>20</v>
          </cell>
          <cell r="AN60">
            <v>13</v>
          </cell>
          <cell r="AO60">
            <v>114.51573723843563</v>
          </cell>
          <cell r="AP60">
            <v>150.84093823063577</v>
          </cell>
          <cell r="AQ60">
            <v>83.558297981745724</v>
          </cell>
          <cell r="AR60">
            <v>37</v>
          </cell>
          <cell r="AS60">
            <v>20</v>
          </cell>
          <cell r="AT60">
            <v>17</v>
          </cell>
          <cell r="AU60">
            <v>128.39643266127635</v>
          </cell>
          <cell r="AV60">
            <v>150.84093823063577</v>
          </cell>
          <cell r="AW60">
            <v>109.26854351459056</v>
          </cell>
          <cell r="AX60">
            <v>3</v>
          </cell>
          <cell r="AY60">
            <v>2</v>
          </cell>
          <cell r="AZ60">
            <v>1</v>
          </cell>
          <cell r="BA60">
            <v>10.410521567130514</v>
          </cell>
          <cell r="BB60">
            <v>15.084093823063579</v>
          </cell>
          <cell r="BC60">
            <v>6.4275613832112093</v>
          </cell>
          <cell r="BD60">
            <v>9</v>
          </cell>
          <cell r="BE60">
            <v>4</v>
          </cell>
          <cell r="BF60">
            <v>5</v>
          </cell>
          <cell r="BG60">
            <v>31.231564701391541</v>
          </cell>
          <cell r="BH60">
            <v>30.168187646127159</v>
          </cell>
          <cell r="BI60">
            <v>32.13780691605605</v>
          </cell>
          <cell r="BJ60">
            <v>14</v>
          </cell>
          <cell r="BK60">
            <v>3</v>
          </cell>
          <cell r="BL60">
            <v>11</v>
          </cell>
          <cell r="BM60">
            <v>48.582433979942394</v>
          </cell>
          <cell r="BN60">
            <v>22.626140734595367</v>
          </cell>
          <cell r="BO60">
            <v>70.703175215323299</v>
          </cell>
          <cell r="BP60">
            <v>4</v>
          </cell>
          <cell r="BQ60">
            <v>3</v>
          </cell>
          <cell r="BR60">
            <v>1</v>
          </cell>
          <cell r="BS60">
            <v>13.880695422840684</v>
          </cell>
          <cell r="BT60">
            <v>22.626140734595367</v>
          </cell>
          <cell r="BU60">
            <v>6.4275613832112093</v>
          </cell>
          <cell r="BV60">
            <v>4</v>
          </cell>
          <cell r="BW60">
            <v>3</v>
          </cell>
          <cell r="BX60">
            <v>1</v>
          </cell>
          <cell r="BY60">
            <v>13.880695422840684</v>
          </cell>
          <cell r="BZ60">
            <v>22.626140734595367</v>
          </cell>
          <cell r="CA60">
            <v>6.4275613832112093</v>
          </cell>
          <cell r="CB60">
            <v>0</v>
          </cell>
          <cell r="CC60">
            <v>0</v>
          </cell>
          <cell r="CD60">
            <v>0</v>
          </cell>
          <cell r="CE60">
            <v>0</v>
          </cell>
          <cell r="CF60">
            <v>0</v>
          </cell>
          <cell r="CG60">
            <v>0</v>
          </cell>
          <cell r="CH60">
            <v>28817</v>
          </cell>
          <cell r="CI60">
            <v>13259</v>
          </cell>
          <cell r="CJ60">
            <v>15558</v>
          </cell>
          <cell r="CK60">
            <v>353</v>
          </cell>
          <cell r="CL60">
            <v>192</v>
          </cell>
          <cell r="CM60">
            <v>161</v>
          </cell>
          <cell r="CN60">
            <v>1224.9713710656904</v>
          </cell>
          <cell r="CO60">
            <v>1448.0730070141035</v>
          </cell>
          <cell r="CP60">
            <v>1034.8373826970046</v>
          </cell>
          <cell r="CQ60">
            <v>0</v>
          </cell>
          <cell r="CR60">
            <v>0</v>
          </cell>
          <cell r="CS60">
            <v>0</v>
          </cell>
          <cell r="CT60">
            <v>0</v>
          </cell>
          <cell r="CU60">
            <v>0</v>
          </cell>
          <cell r="CV60">
            <v>0</v>
          </cell>
          <cell r="CW60">
            <v>118</v>
          </cell>
          <cell r="CX60">
            <v>73</v>
          </cell>
          <cell r="CY60">
            <v>45</v>
          </cell>
          <cell r="CZ60">
            <v>409.48051497380015</v>
          </cell>
          <cell r="DA60">
            <v>550.56942454182069</v>
          </cell>
          <cell r="DB60">
            <v>289.24026224450444</v>
          </cell>
          <cell r="DC60">
            <v>3</v>
          </cell>
          <cell r="DD60">
            <v>2</v>
          </cell>
          <cell r="DE60">
            <v>1</v>
          </cell>
          <cell r="DF60">
            <v>10.410521567130514</v>
          </cell>
          <cell r="DG60">
            <v>15.084093823063579</v>
          </cell>
          <cell r="DH60">
            <v>6.4275613832112093</v>
          </cell>
          <cell r="DI60">
            <v>2</v>
          </cell>
          <cell r="DJ60">
            <v>0</v>
          </cell>
          <cell r="DK60">
            <v>2</v>
          </cell>
          <cell r="DL60">
            <v>6.9403477114203422</v>
          </cell>
          <cell r="DM60">
            <v>0</v>
          </cell>
          <cell r="DN60">
            <v>12.855122766422419</v>
          </cell>
          <cell r="DO60">
            <v>47</v>
          </cell>
          <cell r="DP60">
            <v>21</v>
          </cell>
          <cell r="DQ60">
            <v>26</v>
          </cell>
          <cell r="DR60">
            <v>163.09817121837804</v>
          </cell>
          <cell r="DS60">
            <v>158.3829851421676</v>
          </cell>
          <cell r="DT60">
            <v>167.11659596349145</v>
          </cell>
          <cell r="DU60">
            <v>33</v>
          </cell>
          <cell r="DV60">
            <v>20</v>
          </cell>
          <cell r="DW60">
            <v>13</v>
          </cell>
          <cell r="DX60">
            <v>114.51573723843563</v>
          </cell>
          <cell r="DY60">
            <v>150.84093823063577</v>
          </cell>
          <cell r="DZ60">
            <v>83.558297981745724</v>
          </cell>
          <cell r="EA60">
            <v>37</v>
          </cell>
          <cell r="EB60">
            <v>20</v>
          </cell>
          <cell r="EC60">
            <v>17</v>
          </cell>
          <cell r="ED60">
            <v>128.39643266127635</v>
          </cell>
          <cell r="EE60">
            <v>150.84093823063577</v>
          </cell>
          <cell r="EF60">
            <v>109.26854351459056</v>
          </cell>
          <cell r="EG60">
            <v>3</v>
          </cell>
          <cell r="EH60">
            <v>2</v>
          </cell>
          <cell r="EI60">
            <v>1</v>
          </cell>
          <cell r="EJ60">
            <v>10.410521567130514</v>
          </cell>
          <cell r="EK60">
            <v>15.084093823063579</v>
          </cell>
          <cell r="EL60">
            <v>6.4275613832112093</v>
          </cell>
          <cell r="EM60">
            <v>9</v>
          </cell>
          <cell r="EN60">
            <v>4</v>
          </cell>
          <cell r="EO60">
            <v>5</v>
          </cell>
          <cell r="EP60">
            <v>31.231564701391541</v>
          </cell>
          <cell r="EQ60">
            <v>30.168187646127159</v>
          </cell>
          <cell r="ER60">
            <v>32.13780691605605</v>
          </cell>
          <cell r="ES60">
            <v>14</v>
          </cell>
          <cell r="ET60">
            <v>3</v>
          </cell>
          <cell r="EU60">
            <v>11</v>
          </cell>
          <cell r="EV60">
            <v>48.582433979942394</v>
          </cell>
          <cell r="EW60">
            <v>22.626140734595367</v>
          </cell>
          <cell r="EX60">
            <v>70.703175215323299</v>
          </cell>
          <cell r="EY60">
            <v>4</v>
          </cell>
          <cell r="EZ60">
            <v>3</v>
          </cell>
          <cell r="FA60">
            <v>1</v>
          </cell>
          <cell r="FB60">
            <v>13.880695422840684</v>
          </cell>
          <cell r="FC60">
            <v>22.626140734595367</v>
          </cell>
          <cell r="FD60">
            <v>6.4275613832112093</v>
          </cell>
          <cell r="FE60">
            <v>4</v>
          </cell>
          <cell r="FF60">
            <v>3</v>
          </cell>
          <cell r="FG60">
            <v>1</v>
          </cell>
          <cell r="FH60">
            <v>13.880695422840684</v>
          </cell>
          <cell r="FI60">
            <v>22.626140734595367</v>
          </cell>
          <cell r="FJ60">
            <v>6.4275613832112093</v>
          </cell>
          <cell r="FK60">
            <v>0</v>
          </cell>
          <cell r="FL60">
            <v>0</v>
          </cell>
          <cell r="FM60">
            <v>0</v>
          </cell>
          <cell r="FN60">
            <v>0</v>
          </cell>
          <cell r="FO60">
            <v>0</v>
          </cell>
          <cell r="FP60">
            <v>0</v>
          </cell>
        </row>
        <row r="61">
          <cell r="A61" t="str">
            <v>鹿部町</v>
          </cell>
          <cell r="B61">
            <v>53</v>
          </cell>
          <cell r="C61">
            <v>27</v>
          </cell>
          <cell r="D61">
            <v>26</v>
          </cell>
          <cell r="E61">
            <v>1243.2559230588786</v>
          </cell>
          <cell r="F61">
            <v>1317.7159590043925</v>
          </cell>
          <cell r="G61">
            <v>1174.3450767841011</v>
          </cell>
          <cell r="H61">
            <v>0</v>
          </cell>
          <cell r="I61">
            <v>0</v>
          </cell>
          <cell r="J61">
            <v>0</v>
          </cell>
          <cell r="K61">
            <v>0</v>
          </cell>
          <cell r="L61">
            <v>0</v>
          </cell>
          <cell r="M61">
            <v>0</v>
          </cell>
          <cell r="N61">
            <v>21</v>
          </cell>
          <cell r="O61">
            <v>14</v>
          </cell>
          <cell r="P61">
            <v>7</v>
          </cell>
          <cell r="Q61">
            <v>492.61083743842363</v>
          </cell>
          <cell r="R61">
            <v>683.26012689116646</v>
          </cell>
          <cell r="S61">
            <v>316.16982836495032</v>
          </cell>
          <cell r="T61">
            <v>0</v>
          </cell>
          <cell r="U61">
            <v>0</v>
          </cell>
          <cell r="V61">
            <v>0</v>
          </cell>
          <cell r="W61">
            <v>0</v>
          </cell>
          <cell r="X61">
            <v>0</v>
          </cell>
          <cell r="Y61">
            <v>0</v>
          </cell>
          <cell r="Z61">
            <v>0</v>
          </cell>
          <cell r="AA61">
            <v>0</v>
          </cell>
          <cell r="AB61">
            <v>0</v>
          </cell>
          <cell r="AC61">
            <v>0</v>
          </cell>
          <cell r="AD61">
            <v>0</v>
          </cell>
          <cell r="AE61">
            <v>0</v>
          </cell>
          <cell r="AF61">
            <v>9</v>
          </cell>
          <cell r="AG61">
            <v>2</v>
          </cell>
          <cell r="AH61">
            <v>7</v>
          </cell>
          <cell r="AI61">
            <v>211.11893033075299</v>
          </cell>
          <cell r="AJ61">
            <v>97.608589555880926</v>
          </cell>
          <cell r="AK61">
            <v>316.16982836495032</v>
          </cell>
          <cell r="AL61">
            <v>8</v>
          </cell>
          <cell r="AM61">
            <v>2</v>
          </cell>
          <cell r="AN61">
            <v>6</v>
          </cell>
          <cell r="AO61">
            <v>187.66127140511375</v>
          </cell>
          <cell r="AP61">
            <v>97.608589555880926</v>
          </cell>
          <cell r="AQ61">
            <v>271.00271002710025</v>
          </cell>
          <cell r="AR61">
            <v>4</v>
          </cell>
          <cell r="AS61">
            <v>2</v>
          </cell>
          <cell r="AT61">
            <v>2</v>
          </cell>
          <cell r="AU61">
            <v>93.830635702556876</v>
          </cell>
          <cell r="AV61">
            <v>97.608589555880926</v>
          </cell>
          <cell r="AW61">
            <v>90.334236675700083</v>
          </cell>
          <cell r="AX61">
            <v>0</v>
          </cell>
          <cell r="AY61">
            <v>0</v>
          </cell>
          <cell r="AZ61">
            <v>0</v>
          </cell>
          <cell r="BA61">
            <v>0</v>
          </cell>
          <cell r="BB61">
            <v>0</v>
          </cell>
          <cell r="BC61">
            <v>0</v>
          </cell>
          <cell r="BD61">
            <v>1</v>
          </cell>
          <cell r="BE61">
            <v>0</v>
          </cell>
          <cell r="BF61">
            <v>1</v>
          </cell>
          <cell r="BG61">
            <v>23.457658925639219</v>
          </cell>
          <cell r="BH61">
            <v>0</v>
          </cell>
          <cell r="BI61">
            <v>45.167118337850042</v>
          </cell>
          <cell r="BJ61">
            <v>1</v>
          </cell>
          <cell r="BK61">
            <v>1</v>
          </cell>
          <cell r="BL61">
            <v>0</v>
          </cell>
          <cell r="BM61">
            <v>23.457658925639219</v>
          </cell>
          <cell r="BN61">
            <v>48.804294777940463</v>
          </cell>
          <cell r="BO61">
            <v>0</v>
          </cell>
          <cell r="BP61">
            <v>2</v>
          </cell>
          <cell r="BQ61">
            <v>1</v>
          </cell>
          <cell r="BR61">
            <v>1</v>
          </cell>
          <cell r="BS61">
            <v>46.915317851278438</v>
          </cell>
          <cell r="BT61">
            <v>48.804294777940463</v>
          </cell>
          <cell r="BU61">
            <v>45.167118337850042</v>
          </cell>
          <cell r="BV61">
            <v>0</v>
          </cell>
          <cell r="BW61">
            <v>0</v>
          </cell>
          <cell r="BX61">
            <v>0</v>
          </cell>
          <cell r="BY61">
            <v>0</v>
          </cell>
          <cell r="BZ61">
            <v>0</v>
          </cell>
          <cell r="CA61">
            <v>0</v>
          </cell>
          <cell r="CB61">
            <v>0</v>
          </cell>
          <cell r="CC61">
            <v>0</v>
          </cell>
          <cell r="CD61">
            <v>0</v>
          </cell>
          <cell r="CE61">
            <v>0</v>
          </cell>
          <cell r="CF61">
            <v>0</v>
          </cell>
          <cell r="CG61">
            <v>0</v>
          </cell>
          <cell r="CH61">
            <v>4263</v>
          </cell>
          <cell r="CI61">
            <v>2049</v>
          </cell>
          <cell r="CJ61">
            <v>2214</v>
          </cell>
          <cell r="CK61">
            <v>53</v>
          </cell>
          <cell r="CL61">
            <v>27</v>
          </cell>
          <cell r="CM61">
            <v>26</v>
          </cell>
          <cell r="CN61">
            <v>1243.2559230588786</v>
          </cell>
          <cell r="CO61">
            <v>1317.7159590043925</v>
          </cell>
          <cell r="CP61">
            <v>1174.3450767841011</v>
          </cell>
          <cell r="CQ61">
            <v>0</v>
          </cell>
          <cell r="CR61">
            <v>0</v>
          </cell>
          <cell r="CS61">
            <v>0</v>
          </cell>
          <cell r="CT61">
            <v>0</v>
          </cell>
          <cell r="CU61">
            <v>0</v>
          </cell>
          <cell r="CV61">
            <v>0</v>
          </cell>
          <cell r="CW61">
            <v>21</v>
          </cell>
          <cell r="CX61">
            <v>14</v>
          </cell>
          <cell r="CY61">
            <v>7</v>
          </cell>
          <cell r="CZ61">
            <v>492.61083743842363</v>
          </cell>
          <cell r="DA61">
            <v>683.26012689116646</v>
          </cell>
          <cell r="DB61">
            <v>316.16982836495032</v>
          </cell>
          <cell r="DC61">
            <v>0</v>
          </cell>
          <cell r="DD61">
            <v>0</v>
          </cell>
          <cell r="DE61">
            <v>0</v>
          </cell>
          <cell r="DF61">
            <v>0</v>
          </cell>
          <cell r="DG61">
            <v>0</v>
          </cell>
          <cell r="DH61">
            <v>0</v>
          </cell>
          <cell r="DI61">
            <v>0</v>
          </cell>
          <cell r="DJ61">
            <v>0</v>
          </cell>
          <cell r="DK61">
            <v>0</v>
          </cell>
          <cell r="DL61">
            <v>0</v>
          </cell>
          <cell r="DM61">
            <v>0</v>
          </cell>
          <cell r="DN61">
            <v>0</v>
          </cell>
          <cell r="DO61">
            <v>9</v>
          </cell>
          <cell r="DP61">
            <v>2</v>
          </cell>
          <cell r="DQ61">
            <v>7</v>
          </cell>
          <cell r="DR61">
            <v>211.11893033075299</v>
          </cell>
          <cell r="DS61">
            <v>97.608589555880926</v>
          </cell>
          <cell r="DT61">
            <v>316.16982836495032</v>
          </cell>
          <cell r="DU61">
            <v>8</v>
          </cell>
          <cell r="DV61">
            <v>2</v>
          </cell>
          <cell r="DW61">
            <v>6</v>
          </cell>
          <cell r="DX61">
            <v>187.66127140511375</v>
          </cell>
          <cell r="DY61">
            <v>97.608589555880926</v>
          </cell>
          <cell r="DZ61">
            <v>271.00271002710025</v>
          </cell>
          <cell r="EA61">
            <v>4</v>
          </cell>
          <cell r="EB61">
            <v>2</v>
          </cell>
          <cell r="EC61">
            <v>2</v>
          </cell>
          <cell r="ED61">
            <v>93.830635702556876</v>
          </cell>
          <cell r="EE61">
            <v>97.608589555880926</v>
          </cell>
          <cell r="EF61">
            <v>90.334236675700083</v>
          </cell>
          <cell r="EG61">
            <v>0</v>
          </cell>
          <cell r="EH61">
            <v>0</v>
          </cell>
          <cell r="EI61">
            <v>0</v>
          </cell>
          <cell r="EJ61">
            <v>0</v>
          </cell>
          <cell r="EK61">
            <v>0</v>
          </cell>
          <cell r="EL61">
            <v>0</v>
          </cell>
          <cell r="EM61">
            <v>1</v>
          </cell>
          <cell r="EN61">
            <v>0</v>
          </cell>
          <cell r="EO61">
            <v>1</v>
          </cell>
          <cell r="EP61">
            <v>23.457658925639219</v>
          </cell>
          <cell r="EQ61">
            <v>0</v>
          </cell>
          <cell r="ER61">
            <v>45.167118337850042</v>
          </cell>
          <cell r="ES61">
            <v>1</v>
          </cell>
          <cell r="ET61">
            <v>1</v>
          </cell>
          <cell r="EU61">
            <v>0</v>
          </cell>
          <cell r="EV61">
            <v>23.457658925639219</v>
          </cell>
          <cell r="EW61">
            <v>48.804294777940463</v>
          </cell>
          <cell r="EX61">
            <v>0</v>
          </cell>
          <cell r="EY61">
            <v>2</v>
          </cell>
          <cell r="EZ61">
            <v>1</v>
          </cell>
          <cell r="FA61">
            <v>1</v>
          </cell>
          <cell r="FB61">
            <v>46.915317851278438</v>
          </cell>
          <cell r="FC61">
            <v>48.804294777940463</v>
          </cell>
          <cell r="FD61">
            <v>45.167118337850042</v>
          </cell>
          <cell r="FE61">
            <v>0</v>
          </cell>
          <cell r="FF61">
            <v>0</v>
          </cell>
          <cell r="FG61">
            <v>0</v>
          </cell>
          <cell r="FH61">
            <v>0</v>
          </cell>
          <cell r="FI61">
            <v>0</v>
          </cell>
          <cell r="FJ61">
            <v>0</v>
          </cell>
          <cell r="FK61">
            <v>0</v>
          </cell>
          <cell r="FL61">
            <v>0</v>
          </cell>
          <cell r="FM61">
            <v>0</v>
          </cell>
          <cell r="FN61">
            <v>0</v>
          </cell>
          <cell r="FO61">
            <v>0</v>
          </cell>
          <cell r="FP61">
            <v>0</v>
          </cell>
        </row>
        <row r="62">
          <cell r="A62" t="str">
            <v>森町</v>
          </cell>
          <cell r="B62">
            <v>278</v>
          </cell>
          <cell r="C62">
            <v>151</v>
          </cell>
          <cell r="D62">
            <v>127</v>
          </cell>
          <cell r="E62">
            <v>1627.4440931975178</v>
          </cell>
          <cell r="F62">
            <v>1883.0278089537348</v>
          </cell>
          <cell r="G62">
            <v>1401.3019971311928</v>
          </cell>
          <cell r="H62">
            <v>0</v>
          </cell>
          <cell r="I62">
            <v>0</v>
          </cell>
          <cell r="J62">
            <v>0</v>
          </cell>
          <cell r="K62">
            <v>0</v>
          </cell>
          <cell r="L62">
            <v>0</v>
          </cell>
          <cell r="M62">
            <v>0</v>
          </cell>
          <cell r="N62">
            <v>90</v>
          </cell>
          <cell r="O62">
            <v>56</v>
          </cell>
          <cell r="P62">
            <v>34</v>
          </cell>
          <cell r="Q62">
            <v>526.87038988408847</v>
          </cell>
          <cell r="R62">
            <v>698.34143908217982</v>
          </cell>
          <cell r="S62">
            <v>375.15171576740596</v>
          </cell>
          <cell r="T62">
            <v>4</v>
          </cell>
          <cell r="U62">
            <v>2</v>
          </cell>
          <cell r="V62">
            <v>2</v>
          </cell>
          <cell r="W62">
            <v>23.416461772626157</v>
          </cell>
          <cell r="X62">
            <v>24.940765681506424</v>
          </cell>
          <cell r="Y62">
            <v>22.067747986317997</v>
          </cell>
          <cell r="Z62">
            <v>2</v>
          </cell>
          <cell r="AA62">
            <v>0</v>
          </cell>
          <cell r="AB62">
            <v>2</v>
          </cell>
          <cell r="AC62">
            <v>11.708230886313078</v>
          </cell>
          <cell r="AD62">
            <v>0</v>
          </cell>
          <cell r="AE62">
            <v>22.067747986317997</v>
          </cell>
          <cell r="AF62">
            <v>52</v>
          </cell>
          <cell r="AG62">
            <v>27</v>
          </cell>
          <cell r="AH62">
            <v>25</v>
          </cell>
          <cell r="AI62">
            <v>304.41400304414003</v>
          </cell>
          <cell r="AJ62">
            <v>336.70033670033666</v>
          </cell>
          <cell r="AK62">
            <v>275.84684982897494</v>
          </cell>
          <cell r="AL62">
            <v>18</v>
          </cell>
          <cell r="AM62">
            <v>9</v>
          </cell>
          <cell r="AN62">
            <v>9</v>
          </cell>
          <cell r="AO62">
            <v>105.3740779768177</v>
          </cell>
          <cell r="AP62">
            <v>112.23344556677891</v>
          </cell>
          <cell r="AQ62">
            <v>99.304865938430979</v>
          </cell>
          <cell r="AR62">
            <v>29</v>
          </cell>
          <cell r="AS62">
            <v>18</v>
          </cell>
          <cell r="AT62">
            <v>11</v>
          </cell>
          <cell r="AU62">
            <v>169.76934785153964</v>
          </cell>
          <cell r="AV62">
            <v>224.46689113355782</v>
          </cell>
          <cell r="AW62">
            <v>121.37261392474899</v>
          </cell>
          <cell r="AX62">
            <v>2</v>
          </cell>
          <cell r="AY62">
            <v>1</v>
          </cell>
          <cell r="AZ62">
            <v>1</v>
          </cell>
          <cell r="BA62">
            <v>11.708230886313078</v>
          </cell>
          <cell r="BB62">
            <v>12.470382840753212</v>
          </cell>
          <cell r="BC62">
            <v>11.033873993158998</v>
          </cell>
          <cell r="BD62">
            <v>16</v>
          </cell>
          <cell r="BE62">
            <v>9</v>
          </cell>
          <cell r="BF62">
            <v>7</v>
          </cell>
          <cell r="BG62">
            <v>93.665847090504627</v>
          </cell>
          <cell r="BH62">
            <v>112.23344556677891</v>
          </cell>
          <cell r="BI62">
            <v>77.237117952112982</v>
          </cell>
          <cell r="BJ62">
            <v>13</v>
          </cell>
          <cell r="BK62">
            <v>1</v>
          </cell>
          <cell r="BL62">
            <v>12</v>
          </cell>
          <cell r="BM62">
            <v>76.103500761035008</v>
          </cell>
          <cell r="BN62">
            <v>12.470382840753212</v>
          </cell>
          <cell r="BO62">
            <v>132.40648791790798</v>
          </cell>
          <cell r="BP62">
            <v>8</v>
          </cell>
          <cell r="BQ62">
            <v>8</v>
          </cell>
          <cell r="BR62">
            <v>0</v>
          </cell>
          <cell r="BS62">
            <v>46.832923545252314</v>
          </cell>
          <cell r="BT62">
            <v>99.763062726025694</v>
          </cell>
          <cell r="BU62">
            <v>0</v>
          </cell>
          <cell r="BV62">
            <v>5</v>
          </cell>
          <cell r="BW62">
            <v>3</v>
          </cell>
          <cell r="BX62">
            <v>2</v>
          </cell>
          <cell r="BY62">
            <v>29.270577215782698</v>
          </cell>
          <cell r="BZ62">
            <v>37.41114852225963</v>
          </cell>
          <cell r="CA62">
            <v>22.067747986317997</v>
          </cell>
          <cell r="CB62">
            <v>3</v>
          </cell>
          <cell r="CC62">
            <v>3</v>
          </cell>
          <cell r="CD62">
            <v>0</v>
          </cell>
          <cell r="CE62">
            <v>17.562346329469616</v>
          </cell>
          <cell r="CF62">
            <v>37.41114852225963</v>
          </cell>
          <cell r="CG62">
            <v>0</v>
          </cell>
          <cell r="CH62">
            <v>17082</v>
          </cell>
          <cell r="CI62">
            <v>8019</v>
          </cell>
          <cell r="CJ62">
            <v>9063</v>
          </cell>
          <cell r="CK62">
            <v>278</v>
          </cell>
          <cell r="CL62">
            <v>151</v>
          </cell>
          <cell r="CM62">
            <v>127</v>
          </cell>
          <cell r="CN62">
            <v>1627.4440931975178</v>
          </cell>
          <cell r="CO62">
            <v>1883.0278089537348</v>
          </cell>
          <cell r="CP62">
            <v>1401.3019971311928</v>
          </cell>
          <cell r="CQ62">
            <v>0</v>
          </cell>
          <cell r="CR62">
            <v>0</v>
          </cell>
          <cell r="CS62">
            <v>0</v>
          </cell>
          <cell r="CT62">
            <v>0</v>
          </cell>
          <cell r="CU62">
            <v>0</v>
          </cell>
          <cell r="CV62">
            <v>0</v>
          </cell>
          <cell r="CW62">
            <v>90</v>
          </cell>
          <cell r="CX62">
            <v>56</v>
          </cell>
          <cell r="CY62">
            <v>34</v>
          </cell>
          <cell r="CZ62">
            <v>526.87038988408847</v>
          </cell>
          <cell r="DA62">
            <v>698.34143908217982</v>
          </cell>
          <cell r="DB62">
            <v>375.15171576740596</v>
          </cell>
          <cell r="DC62">
            <v>4</v>
          </cell>
          <cell r="DD62">
            <v>2</v>
          </cell>
          <cell r="DE62">
            <v>2</v>
          </cell>
          <cell r="DF62">
            <v>23.416461772626157</v>
          </cell>
          <cell r="DG62">
            <v>24.940765681506424</v>
          </cell>
          <cell r="DH62">
            <v>22.067747986317997</v>
          </cell>
          <cell r="DI62">
            <v>2</v>
          </cell>
          <cell r="DJ62">
            <v>0</v>
          </cell>
          <cell r="DK62">
            <v>2</v>
          </cell>
          <cell r="DL62">
            <v>11.708230886313078</v>
          </cell>
          <cell r="DM62">
            <v>0</v>
          </cell>
          <cell r="DN62">
            <v>22.067747986317997</v>
          </cell>
          <cell r="DO62">
            <v>52</v>
          </cell>
          <cell r="DP62">
            <v>27</v>
          </cell>
          <cell r="DQ62">
            <v>25</v>
          </cell>
          <cell r="DR62">
            <v>304.41400304414003</v>
          </cell>
          <cell r="DS62">
            <v>336.70033670033666</v>
          </cell>
          <cell r="DT62">
            <v>275.84684982897494</v>
          </cell>
          <cell r="DU62">
            <v>18</v>
          </cell>
          <cell r="DV62">
            <v>9</v>
          </cell>
          <cell r="DW62">
            <v>9</v>
          </cell>
          <cell r="DX62">
            <v>105.3740779768177</v>
          </cell>
          <cell r="DY62">
            <v>112.23344556677891</v>
          </cell>
          <cell r="DZ62">
            <v>99.304865938430979</v>
          </cell>
          <cell r="EA62">
            <v>29</v>
          </cell>
          <cell r="EB62">
            <v>18</v>
          </cell>
          <cell r="EC62">
            <v>11</v>
          </cell>
          <cell r="ED62">
            <v>169.76934785153964</v>
          </cell>
          <cell r="EE62">
            <v>224.46689113355782</v>
          </cell>
          <cell r="EF62">
            <v>121.37261392474899</v>
          </cell>
          <cell r="EG62">
            <v>2</v>
          </cell>
          <cell r="EH62">
            <v>1</v>
          </cell>
          <cell r="EI62">
            <v>1</v>
          </cell>
          <cell r="EJ62">
            <v>11.708230886313078</v>
          </cell>
          <cell r="EK62">
            <v>12.470382840753212</v>
          </cell>
          <cell r="EL62">
            <v>11.033873993158998</v>
          </cell>
          <cell r="EM62">
            <v>16</v>
          </cell>
          <cell r="EN62">
            <v>9</v>
          </cell>
          <cell r="EO62">
            <v>7</v>
          </cell>
          <cell r="EP62">
            <v>93.665847090504627</v>
          </cell>
          <cell r="EQ62">
            <v>112.23344556677891</v>
          </cell>
          <cell r="ER62">
            <v>77.237117952112982</v>
          </cell>
          <cell r="ES62">
            <v>13</v>
          </cell>
          <cell r="ET62">
            <v>1</v>
          </cell>
          <cell r="EU62">
            <v>12</v>
          </cell>
          <cell r="EV62">
            <v>76.103500761035008</v>
          </cell>
          <cell r="EW62">
            <v>12.470382840753212</v>
          </cell>
          <cell r="EX62">
            <v>132.40648791790798</v>
          </cell>
          <cell r="EY62">
            <v>8</v>
          </cell>
          <cell r="EZ62">
            <v>8</v>
          </cell>
          <cell r="FA62">
            <v>0</v>
          </cell>
          <cell r="FB62">
            <v>46.832923545252314</v>
          </cell>
          <cell r="FC62">
            <v>99.763062726025694</v>
          </cell>
          <cell r="FD62">
            <v>0</v>
          </cell>
          <cell r="FE62">
            <v>5</v>
          </cell>
          <cell r="FF62">
            <v>3</v>
          </cell>
          <cell r="FG62">
            <v>2</v>
          </cell>
          <cell r="FH62">
            <v>29.270577215782698</v>
          </cell>
          <cell r="FI62">
            <v>37.41114852225963</v>
          </cell>
          <cell r="FJ62">
            <v>22.067747986317997</v>
          </cell>
          <cell r="FK62">
            <v>3</v>
          </cell>
          <cell r="FL62">
            <v>3</v>
          </cell>
          <cell r="FM62">
            <v>0</v>
          </cell>
          <cell r="FN62">
            <v>17.562346329469616</v>
          </cell>
          <cell r="FO62">
            <v>37.41114852225963</v>
          </cell>
          <cell r="FP62">
            <v>0</v>
          </cell>
        </row>
        <row r="63">
          <cell r="A63" t="str">
            <v>八雲町</v>
          </cell>
          <cell r="B63">
            <v>252</v>
          </cell>
          <cell r="C63">
            <v>130</v>
          </cell>
          <cell r="D63">
            <v>122</v>
          </cell>
          <cell r="E63">
            <v>1406.4069650630649</v>
          </cell>
          <cell r="F63">
            <v>1493.9094461043437</v>
          </cell>
          <cell r="G63">
            <v>1323.7847222222222</v>
          </cell>
          <cell r="H63">
            <v>0</v>
          </cell>
          <cell r="I63">
            <v>0</v>
          </cell>
          <cell r="J63">
            <v>0</v>
          </cell>
          <cell r="K63">
            <v>0</v>
          </cell>
          <cell r="L63">
            <v>0</v>
          </cell>
          <cell r="M63">
            <v>0</v>
          </cell>
          <cell r="N63">
            <v>72</v>
          </cell>
          <cell r="O63">
            <v>48</v>
          </cell>
          <cell r="P63">
            <v>24</v>
          </cell>
          <cell r="Q63">
            <v>401.83056144658997</v>
          </cell>
          <cell r="R63">
            <v>551.59733394621924</v>
          </cell>
          <cell r="S63">
            <v>260.41666666666663</v>
          </cell>
          <cell r="T63">
            <v>1</v>
          </cell>
          <cell r="U63">
            <v>1</v>
          </cell>
          <cell r="V63">
            <v>0</v>
          </cell>
          <cell r="W63">
            <v>5.5809800200915278</v>
          </cell>
          <cell r="X63">
            <v>11.491611123879567</v>
          </cell>
          <cell r="Y63">
            <v>0</v>
          </cell>
          <cell r="Z63">
            <v>1</v>
          </cell>
          <cell r="AA63">
            <v>0</v>
          </cell>
          <cell r="AB63">
            <v>1</v>
          </cell>
          <cell r="AC63">
            <v>5.5809800200915278</v>
          </cell>
          <cell r="AD63">
            <v>0</v>
          </cell>
          <cell r="AE63">
            <v>10.850694444444445</v>
          </cell>
          <cell r="AF63">
            <v>50</v>
          </cell>
          <cell r="AG63">
            <v>20</v>
          </cell>
          <cell r="AH63">
            <v>30</v>
          </cell>
          <cell r="AI63">
            <v>279.04900100457644</v>
          </cell>
          <cell r="AJ63">
            <v>229.83222247759133</v>
          </cell>
          <cell r="AK63">
            <v>325.52083333333337</v>
          </cell>
          <cell r="AL63">
            <v>19</v>
          </cell>
          <cell r="AM63">
            <v>6</v>
          </cell>
          <cell r="AN63">
            <v>13</v>
          </cell>
          <cell r="AO63">
            <v>106.03862038173902</v>
          </cell>
          <cell r="AP63">
            <v>68.949666743277405</v>
          </cell>
          <cell r="AQ63">
            <v>141.05902777777777</v>
          </cell>
          <cell r="AR63">
            <v>25</v>
          </cell>
          <cell r="AS63">
            <v>12</v>
          </cell>
          <cell r="AT63">
            <v>13</v>
          </cell>
          <cell r="AU63">
            <v>139.52450050228822</v>
          </cell>
          <cell r="AV63">
            <v>137.89933348655481</v>
          </cell>
          <cell r="AW63">
            <v>141.05902777777777</v>
          </cell>
          <cell r="AX63">
            <v>3</v>
          </cell>
          <cell r="AY63">
            <v>2</v>
          </cell>
          <cell r="AZ63">
            <v>1</v>
          </cell>
          <cell r="BA63">
            <v>16.742940060274584</v>
          </cell>
          <cell r="BB63">
            <v>22.983222247759134</v>
          </cell>
          <cell r="BC63">
            <v>10.850694444444445</v>
          </cell>
          <cell r="BD63">
            <v>3</v>
          </cell>
          <cell r="BE63">
            <v>2</v>
          </cell>
          <cell r="BF63">
            <v>1</v>
          </cell>
          <cell r="BG63">
            <v>16.742940060274584</v>
          </cell>
          <cell r="BH63">
            <v>22.983222247759134</v>
          </cell>
          <cell r="BI63">
            <v>10.850694444444445</v>
          </cell>
          <cell r="BJ63">
            <v>13</v>
          </cell>
          <cell r="BK63">
            <v>4</v>
          </cell>
          <cell r="BL63">
            <v>9</v>
          </cell>
          <cell r="BM63">
            <v>72.552740261189868</v>
          </cell>
          <cell r="BN63">
            <v>45.966444495518267</v>
          </cell>
          <cell r="BO63">
            <v>97.65625</v>
          </cell>
          <cell r="BP63">
            <v>10</v>
          </cell>
          <cell r="BQ63">
            <v>6</v>
          </cell>
          <cell r="BR63">
            <v>4</v>
          </cell>
          <cell r="BS63">
            <v>55.809800200915276</v>
          </cell>
          <cell r="BT63">
            <v>68.949666743277405</v>
          </cell>
          <cell r="BU63">
            <v>43.402777777777779</v>
          </cell>
          <cell r="BV63">
            <v>4</v>
          </cell>
          <cell r="BW63">
            <v>1</v>
          </cell>
          <cell r="BX63">
            <v>3</v>
          </cell>
          <cell r="BY63">
            <v>22.323920080366111</v>
          </cell>
          <cell r="BZ63">
            <v>11.491611123879567</v>
          </cell>
          <cell r="CA63">
            <v>32.552083333333329</v>
          </cell>
          <cell r="CB63">
            <v>2</v>
          </cell>
          <cell r="CC63">
            <v>2</v>
          </cell>
          <cell r="CD63">
            <v>0</v>
          </cell>
          <cell r="CE63">
            <v>11.161960040183056</v>
          </cell>
          <cell r="CF63">
            <v>22.983222247759134</v>
          </cell>
          <cell r="CG63">
            <v>0</v>
          </cell>
          <cell r="CH63">
            <v>17918</v>
          </cell>
          <cell r="CI63">
            <v>8702</v>
          </cell>
          <cell r="CJ63">
            <v>9216</v>
          </cell>
          <cell r="CK63">
            <v>252</v>
          </cell>
          <cell r="CL63">
            <v>130</v>
          </cell>
          <cell r="CM63">
            <v>122</v>
          </cell>
          <cell r="CN63">
            <v>1406.4069650630649</v>
          </cell>
          <cell r="CO63">
            <v>1493.9094461043437</v>
          </cell>
          <cell r="CP63">
            <v>1323.7847222222222</v>
          </cell>
          <cell r="CQ63">
            <v>0</v>
          </cell>
          <cell r="CR63">
            <v>0</v>
          </cell>
          <cell r="CS63">
            <v>0</v>
          </cell>
          <cell r="CT63">
            <v>0</v>
          </cell>
          <cell r="CU63">
            <v>0</v>
          </cell>
          <cell r="CV63">
            <v>0</v>
          </cell>
          <cell r="CW63">
            <v>72</v>
          </cell>
          <cell r="CX63">
            <v>48</v>
          </cell>
          <cell r="CY63">
            <v>24</v>
          </cell>
          <cell r="CZ63">
            <v>401.83056144658997</v>
          </cell>
          <cell r="DA63">
            <v>551.59733394621924</v>
          </cell>
          <cell r="DB63">
            <v>260.41666666666663</v>
          </cell>
          <cell r="DC63">
            <v>1</v>
          </cell>
          <cell r="DD63">
            <v>1</v>
          </cell>
          <cell r="DE63">
            <v>0</v>
          </cell>
          <cell r="DF63">
            <v>5.5809800200915278</v>
          </cell>
          <cell r="DG63">
            <v>11.491611123879567</v>
          </cell>
          <cell r="DH63">
            <v>0</v>
          </cell>
          <cell r="DI63">
            <v>1</v>
          </cell>
          <cell r="DJ63">
            <v>0</v>
          </cell>
          <cell r="DK63">
            <v>1</v>
          </cell>
          <cell r="DL63">
            <v>5.5809800200915278</v>
          </cell>
          <cell r="DM63">
            <v>0</v>
          </cell>
          <cell r="DN63">
            <v>10.850694444444445</v>
          </cell>
          <cell r="DO63">
            <v>50</v>
          </cell>
          <cell r="DP63">
            <v>20</v>
          </cell>
          <cell r="DQ63">
            <v>30</v>
          </cell>
          <cell r="DR63">
            <v>279.04900100457644</v>
          </cell>
          <cell r="DS63">
            <v>229.83222247759133</v>
          </cell>
          <cell r="DT63">
            <v>325.52083333333337</v>
          </cell>
          <cell r="DU63">
            <v>19</v>
          </cell>
          <cell r="DV63">
            <v>6</v>
          </cell>
          <cell r="DW63">
            <v>13</v>
          </cell>
          <cell r="DX63">
            <v>106.03862038173902</v>
          </cell>
          <cell r="DY63">
            <v>68.949666743277405</v>
          </cell>
          <cell r="DZ63">
            <v>141.05902777777777</v>
          </cell>
          <cell r="EA63">
            <v>25</v>
          </cell>
          <cell r="EB63">
            <v>12</v>
          </cell>
          <cell r="EC63">
            <v>13</v>
          </cell>
          <cell r="ED63">
            <v>139.52450050228822</v>
          </cell>
          <cell r="EE63">
            <v>137.89933348655481</v>
          </cell>
          <cell r="EF63">
            <v>141.05902777777777</v>
          </cell>
          <cell r="EG63">
            <v>3</v>
          </cell>
          <cell r="EH63">
            <v>2</v>
          </cell>
          <cell r="EI63">
            <v>1</v>
          </cell>
          <cell r="EJ63">
            <v>16.742940060274584</v>
          </cell>
          <cell r="EK63">
            <v>22.983222247759134</v>
          </cell>
          <cell r="EL63">
            <v>10.850694444444445</v>
          </cell>
          <cell r="EM63">
            <v>3</v>
          </cell>
          <cell r="EN63">
            <v>2</v>
          </cell>
          <cell r="EO63">
            <v>1</v>
          </cell>
          <cell r="EP63">
            <v>16.742940060274584</v>
          </cell>
          <cell r="EQ63">
            <v>22.983222247759134</v>
          </cell>
          <cell r="ER63">
            <v>10.850694444444445</v>
          </cell>
          <cell r="ES63">
            <v>13</v>
          </cell>
          <cell r="ET63">
            <v>4</v>
          </cell>
          <cell r="EU63">
            <v>9</v>
          </cell>
          <cell r="EV63">
            <v>72.552740261189868</v>
          </cell>
          <cell r="EW63">
            <v>45.966444495518267</v>
          </cell>
          <cell r="EX63">
            <v>97.65625</v>
          </cell>
          <cell r="EY63">
            <v>10</v>
          </cell>
          <cell r="EZ63">
            <v>6</v>
          </cell>
          <cell r="FA63">
            <v>4</v>
          </cell>
          <cell r="FB63">
            <v>55.809800200915276</v>
          </cell>
          <cell r="FC63">
            <v>68.949666743277405</v>
          </cell>
          <cell r="FD63">
            <v>43.402777777777779</v>
          </cell>
          <cell r="FE63">
            <v>4</v>
          </cell>
          <cell r="FF63">
            <v>1</v>
          </cell>
          <cell r="FG63">
            <v>3</v>
          </cell>
          <cell r="FH63">
            <v>22.323920080366111</v>
          </cell>
          <cell r="FI63">
            <v>11.491611123879567</v>
          </cell>
          <cell r="FJ63">
            <v>32.552083333333329</v>
          </cell>
          <cell r="FK63">
            <v>2</v>
          </cell>
          <cell r="FL63">
            <v>2</v>
          </cell>
          <cell r="FM63">
            <v>0</v>
          </cell>
          <cell r="FN63">
            <v>11.161960040183056</v>
          </cell>
          <cell r="FO63">
            <v>22.983222247759134</v>
          </cell>
          <cell r="FP63">
            <v>0</v>
          </cell>
        </row>
        <row r="64">
          <cell r="A64" t="str">
            <v>長万部町</v>
          </cell>
          <cell r="B64">
            <v>87</v>
          </cell>
          <cell r="C64">
            <v>46</v>
          </cell>
          <cell r="D64">
            <v>41</v>
          </cell>
          <cell r="E64">
            <v>1451.6936425830133</v>
          </cell>
          <cell r="F64">
            <v>1635.2648418059011</v>
          </cell>
          <cell r="G64">
            <v>1289.308176100629</v>
          </cell>
          <cell r="H64">
            <v>0</v>
          </cell>
          <cell r="I64">
            <v>0</v>
          </cell>
          <cell r="J64">
            <v>0</v>
          </cell>
          <cell r="K64">
            <v>0</v>
          </cell>
          <cell r="L64">
            <v>0</v>
          </cell>
          <cell r="M64">
            <v>0</v>
          </cell>
          <cell r="N64">
            <v>26</v>
          </cell>
          <cell r="O64">
            <v>21</v>
          </cell>
          <cell r="P64">
            <v>5</v>
          </cell>
          <cell r="Q64">
            <v>433.83947939262475</v>
          </cell>
          <cell r="R64">
            <v>746.53394952008534</v>
          </cell>
          <cell r="S64">
            <v>157.23270440251574</v>
          </cell>
          <cell r="T64">
            <v>0</v>
          </cell>
          <cell r="U64">
            <v>0</v>
          </cell>
          <cell r="V64">
            <v>0</v>
          </cell>
          <cell r="W64">
            <v>0</v>
          </cell>
          <cell r="X64">
            <v>0</v>
          </cell>
          <cell r="Y64">
            <v>0</v>
          </cell>
          <cell r="Z64">
            <v>0</v>
          </cell>
          <cell r="AA64">
            <v>0</v>
          </cell>
          <cell r="AB64">
            <v>0</v>
          </cell>
          <cell r="AC64">
            <v>0</v>
          </cell>
          <cell r="AD64">
            <v>0</v>
          </cell>
          <cell r="AE64">
            <v>0</v>
          </cell>
          <cell r="AF64">
            <v>19</v>
          </cell>
          <cell r="AG64">
            <v>8</v>
          </cell>
          <cell r="AH64">
            <v>11</v>
          </cell>
          <cell r="AI64">
            <v>317.03654263307192</v>
          </cell>
          <cell r="AJ64">
            <v>284.39388553146108</v>
          </cell>
          <cell r="AK64">
            <v>345.91194968553458</v>
          </cell>
          <cell r="AL64">
            <v>9</v>
          </cell>
          <cell r="AM64">
            <v>3</v>
          </cell>
          <cell r="AN64">
            <v>6</v>
          </cell>
          <cell r="AO64">
            <v>150.17520440513931</v>
          </cell>
          <cell r="AP64">
            <v>106.64770707429791</v>
          </cell>
          <cell r="AQ64">
            <v>188.67924528301887</v>
          </cell>
          <cell r="AR64">
            <v>10</v>
          </cell>
          <cell r="AS64">
            <v>4</v>
          </cell>
          <cell r="AT64">
            <v>6</v>
          </cell>
          <cell r="AU64">
            <v>166.86133822793258</v>
          </cell>
          <cell r="AV64">
            <v>142.19694276573054</v>
          </cell>
          <cell r="AW64">
            <v>188.67924528301887</v>
          </cell>
          <cell r="AX64">
            <v>1</v>
          </cell>
          <cell r="AY64">
            <v>1</v>
          </cell>
          <cell r="AZ64">
            <v>0</v>
          </cell>
          <cell r="BA64">
            <v>16.686133822793259</v>
          </cell>
          <cell r="BB64">
            <v>35.549235691432635</v>
          </cell>
          <cell r="BC64">
            <v>0</v>
          </cell>
          <cell r="BD64">
            <v>2</v>
          </cell>
          <cell r="BE64">
            <v>2</v>
          </cell>
          <cell r="BF64">
            <v>0</v>
          </cell>
          <cell r="BG64">
            <v>33.372267645586518</v>
          </cell>
          <cell r="BH64">
            <v>71.09847138286527</v>
          </cell>
          <cell r="BI64">
            <v>0</v>
          </cell>
          <cell r="BJ64">
            <v>4</v>
          </cell>
          <cell r="BK64">
            <v>0</v>
          </cell>
          <cell r="BL64">
            <v>4</v>
          </cell>
          <cell r="BM64">
            <v>66.744535291173037</v>
          </cell>
          <cell r="BN64">
            <v>0</v>
          </cell>
          <cell r="BO64">
            <v>125.78616352201257</v>
          </cell>
          <cell r="BP64">
            <v>1</v>
          </cell>
          <cell r="BQ64">
            <v>0</v>
          </cell>
          <cell r="BR64">
            <v>1</v>
          </cell>
          <cell r="BS64">
            <v>16.686133822793259</v>
          </cell>
          <cell r="BT64">
            <v>0</v>
          </cell>
          <cell r="BU64">
            <v>31.446540880503143</v>
          </cell>
          <cell r="BV64">
            <v>1</v>
          </cell>
          <cell r="BW64">
            <v>1</v>
          </cell>
          <cell r="BX64">
            <v>0</v>
          </cell>
          <cell r="BY64">
            <v>16.686133822793259</v>
          </cell>
          <cell r="BZ64">
            <v>35.549235691432635</v>
          </cell>
          <cell r="CA64">
            <v>0</v>
          </cell>
          <cell r="CB64">
            <v>0</v>
          </cell>
          <cell r="CC64">
            <v>0</v>
          </cell>
          <cell r="CD64">
            <v>0</v>
          </cell>
          <cell r="CE64">
            <v>0</v>
          </cell>
          <cell r="CF64">
            <v>0</v>
          </cell>
          <cell r="CG64">
            <v>0</v>
          </cell>
          <cell r="CH64">
            <v>5993</v>
          </cell>
          <cell r="CI64">
            <v>2813</v>
          </cell>
          <cell r="CJ64">
            <v>3180</v>
          </cell>
          <cell r="CK64">
            <v>87</v>
          </cell>
          <cell r="CL64">
            <v>46</v>
          </cell>
          <cell r="CM64">
            <v>41</v>
          </cell>
          <cell r="CN64">
            <v>1451.6936425830133</v>
          </cell>
          <cell r="CO64">
            <v>1635.2648418059011</v>
          </cell>
          <cell r="CP64">
            <v>1289.308176100629</v>
          </cell>
          <cell r="CQ64">
            <v>0</v>
          </cell>
          <cell r="CR64">
            <v>0</v>
          </cell>
          <cell r="CS64">
            <v>0</v>
          </cell>
          <cell r="CT64">
            <v>0</v>
          </cell>
          <cell r="CU64">
            <v>0</v>
          </cell>
          <cell r="CV64">
            <v>0</v>
          </cell>
          <cell r="CW64">
            <v>26</v>
          </cell>
          <cell r="CX64">
            <v>21</v>
          </cell>
          <cell r="CY64">
            <v>5</v>
          </cell>
          <cell r="CZ64">
            <v>433.83947939262475</v>
          </cell>
          <cell r="DA64">
            <v>746.53394952008534</v>
          </cell>
          <cell r="DB64">
            <v>157.23270440251574</v>
          </cell>
          <cell r="DC64">
            <v>0</v>
          </cell>
          <cell r="DD64">
            <v>0</v>
          </cell>
          <cell r="DE64">
            <v>0</v>
          </cell>
          <cell r="DF64">
            <v>0</v>
          </cell>
          <cell r="DG64">
            <v>0</v>
          </cell>
          <cell r="DH64">
            <v>0</v>
          </cell>
          <cell r="DI64">
            <v>0</v>
          </cell>
          <cell r="DJ64">
            <v>0</v>
          </cell>
          <cell r="DK64">
            <v>0</v>
          </cell>
          <cell r="DL64">
            <v>0</v>
          </cell>
          <cell r="DM64">
            <v>0</v>
          </cell>
          <cell r="DN64">
            <v>0</v>
          </cell>
          <cell r="DO64">
            <v>19</v>
          </cell>
          <cell r="DP64">
            <v>8</v>
          </cell>
          <cell r="DQ64">
            <v>11</v>
          </cell>
          <cell r="DR64">
            <v>317.03654263307192</v>
          </cell>
          <cell r="DS64">
            <v>284.39388553146108</v>
          </cell>
          <cell r="DT64">
            <v>345.91194968553458</v>
          </cell>
          <cell r="DU64">
            <v>9</v>
          </cell>
          <cell r="DV64">
            <v>3</v>
          </cell>
          <cell r="DW64">
            <v>6</v>
          </cell>
          <cell r="DX64">
            <v>150.17520440513931</v>
          </cell>
          <cell r="DY64">
            <v>106.64770707429791</v>
          </cell>
          <cell r="DZ64">
            <v>188.67924528301887</v>
          </cell>
          <cell r="EA64">
            <v>10</v>
          </cell>
          <cell r="EB64">
            <v>4</v>
          </cell>
          <cell r="EC64">
            <v>6</v>
          </cell>
          <cell r="ED64">
            <v>166.86133822793258</v>
          </cell>
          <cell r="EE64">
            <v>142.19694276573054</v>
          </cell>
          <cell r="EF64">
            <v>188.67924528301887</v>
          </cell>
          <cell r="EG64">
            <v>1</v>
          </cell>
          <cell r="EH64">
            <v>1</v>
          </cell>
          <cell r="EI64">
            <v>0</v>
          </cell>
          <cell r="EJ64">
            <v>16.686133822793259</v>
          </cell>
          <cell r="EK64">
            <v>35.549235691432635</v>
          </cell>
          <cell r="EL64">
            <v>0</v>
          </cell>
          <cell r="EM64">
            <v>2</v>
          </cell>
          <cell r="EN64">
            <v>2</v>
          </cell>
          <cell r="EO64">
            <v>0</v>
          </cell>
          <cell r="EP64">
            <v>33.372267645586518</v>
          </cell>
          <cell r="EQ64">
            <v>71.09847138286527</v>
          </cell>
          <cell r="ER64">
            <v>0</v>
          </cell>
          <cell r="ES64">
            <v>4</v>
          </cell>
          <cell r="ET64">
            <v>0</v>
          </cell>
          <cell r="EU64">
            <v>4</v>
          </cell>
          <cell r="EV64">
            <v>66.744535291173037</v>
          </cell>
          <cell r="EW64">
            <v>0</v>
          </cell>
          <cell r="EX64">
            <v>125.78616352201257</v>
          </cell>
          <cell r="EY64">
            <v>1</v>
          </cell>
          <cell r="EZ64">
            <v>0</v>
          </cell>
          <cell r="FA64">
            <v>1</v>
          </cell>
          <cell r="FB64">
            <v>16.686133822793259</v>
          </cell>
          <cell r="FC64">
            <v>0</v>
          </cell>
          <cell r="FD64">
            <v>31.446540880503143</v>
          </cell>
          <cell r="FE64">
            <v>1</v>
          </cell>
          <cell r="FF64">
            <v>1</v>
          </cell>
          <cell r="FG64">
            <v>0</v>
          </cell>
          <cell r="FH64">
            <v>16.686133822793259</v>
          </cell>
          <cell r="FI64">
            <v>35.549235691432635</v>
          </cell>
          <cell r="FJ64">
            <v>0</v>
          </cell>
          <cell r="FK64">
            <v>0</v>
          </cell>
          <cell r="FL64">
            <v>0</v>
          </cell>
          <cell r="FM64">
            <v>0</v>
          </cell>
          <cell r="FN64">
            <v>0</v>
          </cell>
          <cell r="FO64">
            <v>0</v>
          </cell>
          <cell r="FP64">
            <v>0</v>
          </cell>
        </row>
        <row r="65">
          <cell r="A65" t="str">
            <v>江差町</v>
          </cell>
          <cell r="B65">
            <v>111</v>
          </cell>
          <cell r="C65">
            <v>54</v>
          </cell>
          <cell r="D65">
            <v>57</v>
          </cell>
          <cell r="E65">
            <v>1304.9612038561015</v>
          </cell>
          <cell r="F65">
            <v>1331.0327828444663</v>
          </cell>
          <cell r="G65">
            <v>1281.1867835468645</v>
          </cell>
          <cell r="H65">
            <v>0</v>
          </cell>
          <cell r="I65">
            <v>0</v>
          </cell>
          <cell r="J65">
            <v>0</v>
          </cell>
          <cell r="K65">
            <v>0</v>
          </cell>
          <cell r="L65">
            <v>0</v>
          </cell>
          <cell r="M65">
            <v>0</v>
          </cell>
          <cell r="N65">
            <v>38</v>
          </cell>
          <cell r="O65">
            <v>22</v>
          </cell>
          <cell r="P65">
            <v>16</v>
          </cell>
          <cell r="Q65">
            <v>446.74347519398077</v>
          </cell>
          <cell r="R65">
            <v>542.27261523293078</v>
          </cell>
          <cell r="S65">
            <v>359.63137783771634</v>
          </cell>
          <cell r="T65">
            <v>1</v>
          </cell>
          <cell r="U65">
            <v>0</v>
          </cell>
          <cell r="V65">
            <v>1</v>
          </cell>
          <cell r="W65">
            <v>11.756407241946862</v>
          </cell>
          <cell r="X65">
            <v>0</v>
          </cell>
          <cell r="Y65">
            <v>22.476961114857271</v>
          </cell>
          <cell r="Z65">
            <v>0</v>
          </cell>
          <cell r="AA65">
            <v>0</v>
          </cell>
          <cell r="AB65">
            <v>0</v>
          </cell>
          <cell r="AC65">
            <v>0</v>
          </cell>
          <cell r="AD65">
            <v>0</v>
          </cell>
          <cell r="AE65">
            <v>0</v>
          </cell>
          <cell r="AF65">
            <v>19</v>
          </cell>
          <cell r="AG65">
            <v>8</v>
          </cell>
          <cell r="AH65">
            <v>11</v>
          </cell>
          <cell r="AI65">
            <v>223.37173759699039</v>
          </cell>
          <cell r="AJ65">
            <v>197.19004190288391</v>
          </cell>
          <cell r="AK65">
            <v>247.24657226342998</v>
          </cell>
          <cell r="AL65">
            <v>10</v>
          </cell>
          <cell r="AM65">
            <v>6</v>
          </cell>
          <cell r="AN65">
            <v>4</v>
          </cell>
          <cell r="AO65">
            <v>117.56407241946862</v>
          </cell>
          <cell r="AP65">
            <v>147.89253142716291</v>
          </cell>
          <cell r="AQ65">
            <v>89.907844459429086</v>
          </cell>
          <cell r="AR65">
            <v>4</v>
          </cell>
          <cell r="AS65">
            <v>1</v>
          </cell>
          <cell r="AT65">
            <v>3</v>
          </cell>
          <cell r="AU65">
            <v>47.025628967787448</v>
          </cell>
          <cell r="AV65">
            <v>24.648755237860488</v>
          </cell>
          <cell r="AW65">
            <v>67.430883344571811</v>
          </cell>
          <cell r="AX65">
            <v>1</v>
          </cell>
          <cell r="AY65">
            <v>1</v>
          </cell>
          <cell r="AZ65">
            <v>0</v>
          </cell>
          <cell r="BA65">
            <v>11.756407241946862</v>
          </cell>
          <cell r="BB65">
            <v>24.648755237860488</v>
          </cell>
          <cell r="BC65">
            <v>0</v>
          </cell>
          <cell r="BD65">
            <v>4</v>
          </cell>
          <cell r="BE65">
            <v>1</v>
          </cell>
          <cell r="BF65">
            <v>3</v>
          </cell>
          <cell r="BG65">
            <v>47.025628967787448</v>
          </cell>
          <cell r="BH65">
            <v>24.648755237860488</v>
          </cell>
          <cell r="BI65">
            <v>67.430883344571811</v>
          </cell>
          <cell r="BJ65">
            <v>8</v>
          </cell>
          <cell r="BK65">
            <v>1</v>
          </cell>
          <cell r="BL65">
            <v>7</v>
          </cell>
          <cell r="BM65">
            <v>94.051257935574895</v>
          </cell>
          <cell r="BN65">
            <v>24.648755237860488</v>
          </cell>
          <cell r="BO65">
            <v>157.33872780400091</v>
          </cell>
          <cell r="BP65">
            <v>4</v>
          </cell>
          <cell r="BQ65">
            <v>2</v>
          </cell>
          <cell r="BR65">
            <v>2</v>
          </cell>
          <cell r="BS65">
            <v>47.025628967787448</v>
          </cell>
          <cell r="BT65">
            <v>49.297510475720976</v>
          </cell>
          <cell r="BU65">
            <v>44.953922229714543</v>
          </cell>
          <cell r="BV65">
            <v>0</v>
          </cell>
          <cell r="BW65">
            <v>0</v>
          </cell>
          <cell r="BX65">
            <v>0</v>
          </cell>
          <cell r="BY65">
            <v>0</v>
          </cell>
          <cell r="BZ65">
            <v>0</v>
          </cell>
          <cell r="CA65">
            <v>0</v>
          </cell>
          <cell r="CB65">
            <v>1</v>
          </cell>
          <cell r="CC65">
            <v>1</v>
          </cell>
          <cell r="CD65">
            <v>0</v>
          </cell>
          <cell r="CE65">
            <v>11.756407241946862</v>
          </cell>
          <cell r="CF65">
            <v>24.648755237860488</v>
          </cell>
          <cell r="CG65">
            <v>0</v>
          </cell>
          <cell r="CH65">
            <v>8506</v>
          </cell>
          <cell r="CI65">
            <v>4057</v>
          </cell>
          <cell r="CJ65">
            <v>4449</v>
          </cell>
          <cell r="CK65">
            <v>111</v>
          </cell>
          <cell r="CL65">
            <v>54</v>
          </cell>
          <cell r="CM65">
            <v>57</v>
          </cell>
          <cell r="CN65">
            <v>1304.9612038561015</v>
          </cell>
          <cell r="CO65">
            <v>1331.0327828444663</v>
          </cell>
          <cell r="CP65">
            <v>1281.1867835468645</v>
          </cell>
          <cell r="CQ65">
            <v>0</v>
          </cell>
          <cell r="CR65">
            <v>0</v>
          </cell>
          <cell r="CS65">
            <v>0</v>
          </cell>
          <cell r="CT65">
            <v>0</v>
          </cell>
          <cell r="CU65">
            <v>0</v>
          </cell>
          <cell r="CV65">
            <v>0</v>
          </cell>
          <cell r="CW65">
            <v>38</v>
          </cell>
          <cell r="CX65">
            <v>22</v>
          </cell>
          <cell r="CY65">
            <v>16</v>
          </cell>
          <cell r="CZ65">
            <v>446.74347519398077</v>
          </cell>
          <cell r="DA65">
            <v>542.27261523293078</v>
          </cell>
          <cell r="DB65">
            <v>359.63137783771634</v>
          </cell>
          <cell r="DC65">
            <v>1</v>
          </cell>
          <cell r="DD65">
            <v>0</v>
          </cell>
          <cell r="DE65">
            <v>1</v>
          </cell>
          <cell r="DF65">
            <v>11.756407241946862</v>
          </cell>
          <cell r="DG65">
            <v>0</v>
          </cell>
          <cell r="DH65">
            <v>22.476961114857271</v>
          </cell>
          <cell r="DI65">
            <v>0</v>
          </cell>
          <cell r="DJ65">
            <v>0</v>
          </cell>
          <cell r="DK65">
            <v>0</v>
          </cell>
          <cell r="DL65">
            <v>0</v>
          </cell>
          <cell r="DM65">
            <v>0</v>
          </cell>
          <cell r="DN65">
            <v>0</v>
          </cell>
          <cell r="DO65">
            <v>19</v>
          </cell>
          <cell r="DP65">
            <v>8</v>
          </cell>
          <cell r="DQ65">
            <v>11</v>
          </cell>
          <cell r="DR65">
            <v>223.37173759699039</v>
          </cell>
          <cell r="DS65">
            <v>197.19004190288391</v>
          </cell>
          <cell r="DT65">
            <v>247.24657226342998</v>
          </cell>
          <cell r="DU65">
            <v>10</v>
          </cell>
          <cell r="DV65">
            <v>6</v>
          </cell>
          <cell r="DW65">
            <v>4</v>
          </cell>
          <cell r="DX65">
            <v>117.56407241946862</v>
          </cell>
          <cell r="DY65">
            <v>147.89253142716291</v>
          </cell>
          <cell r="DZ65">
            <v>89.907844459429086</v>
          </cell>
          <cell r="EA65">
            <v>4</v>
          </cell>
          <cell r="EB65">
            <v>1</v>
          </cell>
          <cell r="EC65">
            <v>3</v>
          </cell>
          <cell r="ED65">
            <v>47.025628967787448</v>
          </cell>
          <cell r="EE65">
            <v>24.648755237860488</v>
          </cell>
          <cell r="EF65">
            <v>67.430883344571811</v>
          </cell>
          <cell r="EG65">
            <v>1</v>
          </cell>
          <cell r="EH65">
            <v>1</v>
          </cell>
          <cell r="EI65">
            <v>0</v>
          </cell>
          <cell r="EJ65">
            <v>11.756407241946862</v>
          </cell>
          <cell r="EK65">
            <v>24.648755237860488</v>
          </cell>
          <cell r="EL65">
            <v>0</v>
          </cell>
          <cell r="EM65">
            <v>4</v>
          </cell>
          <cell r="EN65">
            <v>1</v>
          </cell>
          <cell r="EO65">
            <v>3</v>
          </cell>
          <cell r="EP65">
            <v>47.025628967787448</v>
          </cell>
          <cell r="EQ65">
            <v>24.648755237860488</v>
          </cell>
          <cell r="ER65">
            <v>67.430883344571811</v>
          </cell>
          <cell r="ES65">
            <v>8</v>
          </cell>
          <cell r="ET65">
            <v>1</v>
          </cell>
          <cell r="EU65">
            <v>7</v>
          </cell>
          <cell r="EV65">
            <v>94.051257935574895</v>
          </cell>
          <cell r="EW65">
            <v>24.648755237860488</v>
          </cell>
          <cell r="EX65">
            <v>157.33872780400091</v>
          </cell>
          <cell r="EY65">
            <v>4</v>
          </cell>
          <cell r="EZ65">
            <v>2</v>
          </cell>
          <cell r="FA65">
            <v>2</v>
          </cell>
          <cell r="FB65">
            <v>47.025628967787448</v>
          </cell>
          <cell r="FC65">
            <v>49.297510475720976</v>
          </cell>
          <cell r="FD65">
            <v>44.953922229714543</v>
          </cell>
          <cell r="FE65">
            <v>0</v>
          </cell>
          <cell r="FF65">
            <v>0</v>
          </cell>
          <cell r="FG65">
            <v>0</v>
          </cell>
          <cell r="FH65">
            <v>0</v>
          </cell>
          <cell r="FI65">
            <v>0</v>
          </cell>
          <cell r="FJ65">
            <v>0</v>
          </cell>
          <cell r="FK65">
            <v>1</v>
          </cell>
          <cell r="FL65">
            <v>1</v>
          </cell>
          <cell r="FM65">
            <v>0</v>
          </cell>
          <cell r="FN65">
            <v>11.756407241946862</v>
          </cell>
          <cell r="FO65">
            <v>24.648755237860488</v>
          </cell>
          <cell r="FP65">
            <v>0</v>
          </cell>
        </row>
        <row r="66">
          <cell r="A66" t="str">
            <v>上ノ国町</v>
          </cell>
          <cell r="B66">
            <v>88</v>
          </cell>
          <cell r="C66">
            <v>44</v>
          </cell>
          <cell r="D66">
            <v>44</v>
          </cell>
          <cell r="E66">
            <v>1604.0831206707983</v>
          </cell>
          <cell r="F66">
            <v>1709.4017094017095</v>
          </cell>
          <cell r="G66">
            <v>1510.9890109890109</v>
          </cell>
          <cell r="H66">
            <v>0</v>
          </cell>
          <cell r="I66">
            <v>0</v>
          </cell>
          <cell r="J66">
            <v>0</v>
          </cell>
          <cell r="K66">
            <v>0</v>
          </cell>
          <cell r="L66">
            <v>0</v>
          </cell>
          <cell r="M66">
            <v>0</v>
          </cell>
          <cell r="N66">
            <v>37</v>
          </cell>
          <cell r="O66">
            <v>19</v>
          </cell>
          <cell r="P66">
            <v>18</v>
          </cell>
          <cell r="Q66">
            <v>674.44403937294931</v>
          </cell>
          <cell r="R66">
            <v>738.15073815073822</v>
          </cell>
          <cell r="S66">
            <v>618.13186813186815</v>
          </cell>
          <cell r="T66">
            <v>6</v>
          </cell>
          <cell r="U66">
            <v>1</v>
          </cell>
          <cell r="V66">
            <v>5</v>
          </cell>
          <cell r="W66">
            <v>109.3693036820999</v>
          </cell>
          <cell r="X66">
            <v>38.85003885003885</v>
          </cell>
          <cell r="Y66">
            <v>171.7032967032967</v>
          </cell>
          <cell r="Z66">
            <v>1</v>
          </cell>
          <cell r="AA66">
            <v>0</v>
          </cell>
          <cell r="AB66">
            <v>1</v>
          </cell>
          <cell r="AC66">
            <v>18.22821728034998</v>
          </cell>
          <cell r="AD66">
            <v>0</v>
          </cell>
          <cell r="AE66">
            <v>34.340659340659343</v>
          </cell>
          <cell r="AF66">
            <v>10</v>
          </cell>
          <cell r="AG66">
            <v>5</v>
          </cell>
          <cell r="AH66">
            <v>5</v>
          </cell>
          <cell r="AI66">
            <v>182.28217280349983</v>
          </cell>
          <cell r="AJ66">
            <v>194.25019425019426</v>
          </cell>
          <cell r="AK66">
            <v>171.7032967032967</v>
          </cell>
          <cell r="AL66">
            <v>4</v>
          </cell>
          <cell r="AM66">
            <v>2</v>
          </cell>
          <cell r="AN66">
            <v>2</v>
          </cell>
          <cell r="AO66">
            <v>72.912869121399922</v>
          </cell>
          <cell r="AP66">
            <v>77.700077700077699</v>
          </cell>
          <cell r="AQ66">
            <v>68.681318681318686</v>
          </cell>
          <cell r="AR66">
            <v>13</v>
          </cell>
          <cell r="AS66">
            <v>8</v>
          </cell>
          <cell r="AT66">
            <v>5</v>
          </cell>
          <cell r="AU66">
            <v>236.96682464454977</v>
          </cell>
          <cell r="AV66">
            <v>310.8003108003108</v>
          </cell>
          <cell r="AW66">
            <v>171.7032967032967</v>
          </cell>
          <cell r="AX66">
            <v>1</v>
          </cell>
          <cell r="AY66">
            <v>1</v>
          </cell>
          <cell r="AZ66">
            <v>0</v>
          </cell>
          <cell r="BA66">
            <v>18.22821728034998</v>
          </cell>
          <cell r="BB66">
            <v>38.85003885003885</v>
          </cell>
          <cell r="BC66">
            <v>0</v>
          </cell>
          <cell r="BD66">
            <v>1</v>
          </cell>
          <cell r="BE66">
            <v>0</v>
          </cell>
          <cell r="BF66">
            <v>1</v>
          </cell>
          <cell r="BG66">
            <v>18.22821728034998</v>
          </cell>
          <cell r="BH66">
            <v>0</v>
          </cell>
          <cell r="BI66">
            <v>34.340659340659343</v>
          </cell>
          <cell r="BJ66">
            <v>3</v>
          </cell>
          <cell r="BK66">
            <v>2</v>
          </cell>
          <cell r="BL66">
            <v>1</v>
          </cell>
          <cell r="BM66">
            <v>54.684651841049948</v>
          </cell>
          <cell r="BN66">
            <v>77.700077700077699</v>
          </cell>
          <cell r="BO66">
            <v>34.340659340659343</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5486</v>
          </cell>
          <cell r="CI66">
            <v>2574</v>
          </cell>
          <cell r="CJ66">
            <v>2912</v>
          </cell>
          <cell r="CK66">
            <v>88</v>
          </cell>
          <cell r="CL66">
            <v>44</v>
          </cell>
          <cell r="CM66">
            <v>44</v>
          </cell>
          <cell r="CN66">
            <v>1604.0831206707983</v>
          </cell>
          <cell r="CO66">
            <v>1709.4017094017095</v>
          </cell>
          <cell r="CP66">
            <v>1510.9890109890109</v>
          </cell>
          <cell r="CQ66">
            <v>0</v>
          </cell>
          <cell r="CR66">
            <v>0</v>
          </cell>
          <cell r="CS66">
            <v>0</v>
          </cell>
          <cell r="CT66">
            <v>0</v>
          </cell>
          <cell r="CU66">
            <v>0</v>
          </cell>
          <cell r="CV66">
            <v>0</v>
          </cell>
          <cell r="CW66">
            <v>37</v>
          </cell>
          <cell r="CX66">
            <v>19</v>
          </cell>
          <cell r="CY66">
            <v>18</v>
          </cell>
          <cell r="CZ66">
            <v>674.44403937294931</v>
          </cell>
          <cell r="DA66">
            <v>738.15073815073822</v>
          </cell>
          <cell r="DB66">
            <v>618.13186813186815</v>
          </cell>
          <cell r="DC66">
            <v>6</v>
          </cell>
          <cell r="DD66">
            <v>1</v>
          </cell>
          <cell r="DE66">
            <v>5</v>
          </cell>
          <cell r="DF66">
            <v>109.3693036820999</v>
          </cell>
          <cell r="DG66">
            <v>38.85003885003885</v>
          </cell>
          <cell r="DH66">
            <v>171.7032967032967</v>
          </cell>
          <cell r="DI66">
            <v>1</v>
          </cell>
          <cell r="DJ66">
            <v>0</v>
          </cell>
          <cell r="DK66">
            <v>1</v>
          </cell>
          <cell r="DL66">
            <v>18.22821728034998</v>
          </cell>
          <cell r="DM66">
            <v>0</v>
          </cell>
          <cell r="DN66">
            <v>34.340659340659343</v>
          </cell>
          <cell r="DO66">
            <v>10</v>
          </cell>
          <cell r="DP66">
            <v>5</v>
          </cell>
          <cell r="DQ66">
            <v>5</v>
          </cell>
          <cell r="DR66">
            <v>182.28217280349983</v>
          </cell>
          <cell r="DS66">
            <v>194.25019425019426</v>
          </cell>
          <cell r="DT66">
            <v>171.7032967032967</v>
          </cell>
          <cell r="DU66">
            <v>4</v>
          </cell>
          <cell r="DV66">
            <v>2</v>
          </cell>
          <cell r="DW66">
            <v>2</v>
          </cell>
          <cell r="DX66">
            <v>72.912869121399922</v>
          </cell>
          <cell r="DY66">
            <v>77.700077700077699</v>
          </cell>
          <cell r="DZ66">
            <v>68.681318681318686</v>
          </cell>
          <cell r="EA66">
            <v>13</v>
          </cell>
          <cell r="EB66">
            <v>8</v>
          </cell>
          <cell r="EC66">
            <v>5</v>
          </cell>
          <cell r="ED66">
            <v>236.96682464454977</v>
          </cell>
          <cell r="EE66">
            <v>310.8003108003108</v>
          </cell>
          <cell r="EF66">
            <v>171.7032967032967</v>
          </cell>
          <cell r="EG66">
            <v>1</v>
          </cell>
          <cell r="EH66">
            <v>1</v>
          </cell>
          <cell r="EI66">
            <v>0</v>
          </cell>
          <cell r="EJ66">
            <v>18.22821728034998</v>
          </cell>
          <cell r="EK66">
            <v>38.85003885003885</v>
          </cell>
          <cell r="EL66">
            <v>0</v>
          </cell>
          <cell r="EM66">
            <v>1</v>
          </cell>
          <cell r="EN66">
            <v>0</v>
          </cell>
          <cell r="EO66">
            <v>1</v>
          </cell>
          <cell r="EP66">
            <v>18.22821728034998</v>
          </cell>
          <cell r="EQ66">
            <v>0</v>
          </cell>
          <cell r="ER66">
            <v>34.340659340659343</v>
          </cell>
          <cell r="ES66">
            <v>3</v>
          </cell>
          <cell r="ET66">
            <v>2</v>
          </cell>
          <cell r="EU66">
            <v>1</v>
          </cell>
          <cell r="EV66">
            <v>54.684651841049948</v>
          </cell>
          <cell r="EW66">
            <v>77.700077700077699</v>
          </cell>
          <cell r="EX66">
            <v>34.340659340659343</v>
          </cell>
          <cell r="EY66">
            <v>0</v>
          </cell>
          <cell r="EZ66">
            <v>0</v>
          </cell>
          <cell r="FA66">
            <v>0</v>
          </cell>
          <cell r="FB66">
            <v>0</v>
          </cell>
          <cell r="FC66">
            <v>0</v>
          </cell>
          <cell r="FD66">
            <v>0</v>
          </cell>
          <cell r="FE66">
            <v>0</v>
          </cell>
          <cell r="FF66">
            <v>0</v>
          </cell>
          <cell r="FG66">
            <v>0</v>
          </cell>
          <cell r="FH66">
            <v>0</v>
          </cell>
          <cell r="FI66">
            <v>0</v>
          </cell>
          <cell r="FJ66">
            <v>0</v>
          </cell>
          <cell r="FK66">
            <v>0</v>
          </cell>
          <cell r="FL66">
            <v>0</v>
          </cell>
          <cell r="FM66">
            <v>0</v>
          </cell>
          <cell r="FN66">
            <v>0</v>
          </cell>
          <cell r="FO66">
            <v>0</v>
          </cell>
          <cell r="FP66">
            <v>0</v>
          </cell>
        </row>
        <row r="67">
          <cell r="A67" t="str">
            <v>厚沢部町</v>
          </cell>
          <cell r="B67">
            <v>76</v>
          </cell>
          <cell r="C67">
            <v>45</v>
          </cell>
          <cell r="D67">
            <v>31</v>
          </cell>
          <cell r="E67">
            <v>1777.7777777777778</v>
          </cell>
          <cell r="F67">
            <v>2188.7159533073927</v>
          </cell>
          <cell r="G67">
            <v>1397.0256872465075</v>
          </cell>
          <cell r="H67">
            <v>1</v>
          </cell>
          <cell r="I67">
            <v>0</v>
          </cell>
          <cell r="J67">
            <v>1</v>
          </cell>
          <cell r="K67">
            <v>23.391812865497077</v>
          </cell>
          <cell r="L67">
            <v>0</v>
          </cell>
          <cell r="M67">
            <v>45.065344749887338</v>
          </cell>
          <cell r="N67">
            <v>25</v>
          </cell>
          <cell r="O67">
            <v>16</v>
          </cell>
          <cell r="P67">
            <v>9</v>
          </cell>
          <cell r="Q67">
            <v>584.79532163742692</v>
          </cell>
          <cell r="R67">
            <v>778.21011673151747</v>
          </cell>
          <cell r="S67">
            <v>405.58810274898599</v>
          </cell>
          <cell r="T67">
            <v>0</v>
          </cell>
          <cell r="U67">
            <v>0</v>
          </cell>
          <cell r="V67">
            <v>0</v>
          </cell>
          <cell r="W67">
            <v>0</v>
          </cell>
          <cell r="X67">
            <v>0</v>
          </cell>
          <cell r="Y67">
            <v>0</v>
          </cell>
          <cell r="Z67">
            <v>0</v>
          </cell>
          <cell r="AA67">
            <v>0</v>
          </cell>
          <cell r="AB67">
            <v>0</v>
          </cell>
          <cell r="AC67">
            <v>0</v>
          </cell>
          <cell r="AD67">
            <v>0</v>
          </cell>
          <cell r="AE67">
            <v>0</v>
          </cell>
          <cell r="AF67">
            <v>12</v>
          </cell>
          <cell r="AG67">
            <v>5</v>
          </cell>
          <cell r="AH67">
            <v>7</v>
          </cell>
          <cell r="AI67">
            <v>280.70175438596488</v>
          </cell>
          <cell r="AJ67">
            <v>243.19066147859922</v>
          </cell>
          <cell r="AK67">
            <v>315.45741324921136</v>
          </cell>
          <cell r="AL67">
            <v>11</v>
          </cell>
          <cell r="AM67">
            <v>8</v>
          </cell>
          <cell r="AN67">
            <v>3</v>
          </cell>
          <cell r="AO67">
            <v>257.30994152046787</v>
          </cell>
          <cell r="AP67">
            <v>389.10505836575874</v>
          </cell>
          <cell r="AQ67">
            <v>135.19603424966201</v>
          </cell>
          <cell r="AR67">
            <v>4</v>
          </cell>
          <cell r="AS67">
            <v>3</v>
          </cell>
          <cell r="AT67">
            <v>1</v>
          </cell>
          <cell r="AU67">
            <v>93.567251461988306</v>
          </cell>
          <cell r="AV67">
            <v>145.91439688715954</v>
          </cell>
          <cell r="AW67">
            <v>45.065344749887338</v>
          </cell>
          <cell r="AX67">
            <v>1</v>
          </cell>
          <cell r="AY67">
            <v>0</v>
          </cell>
          <cell r="AZ67">
            <v>1</v>
          </cell>
          <cell r="BA67">
            <v>23.391812865497077</v>
          </cell>
          <cell r="BB67">
            <v>0</v>
          </cell>
          <cell r="BC67">
            <v>45.065344749887338</v>
          </cell>
          <cell r="BD67">
            <v>5</v>
          </cell>
          <cell r="BE67">
            <v>3</v>
          </cell>
          <cell r="BF67">
            <v>2</v>
          </cell>
          <cell r="BG67">
            <v>116.95906432748538</v>
          </cell>
          <cell r="BH67">
            <v>145.91439688715954</v>
          </cell>
          <cell r="BI67">
            <v>90.130689499774675</v>
          </cell>
          <cell r="BJ67">
            <v>2</v>
          </cell>
          <cell r="BK67">
            <v>0</v>
          </cell>
          <cell r="BL67">
            <v>2</v>
          </cell>
          <cell r="BM67">
            <v>46.783625730994153</v>
          </cell>
          <cell r="BN67">
            <v>0</v>
          </cell>
          <cell r="BO67">
            <v>90.130689499774675</v>
          </cell>
          <cell r="BP67">
            <v>3</v>
          </cell>
          <cell r="BQ67">
            <v>2</v>
          </cell>
          <cell r="BR67">
            <v>1</v>
          </cell>
          <cell r="BS67">
            <v>70.175438596491219</v>
          </cell>
          <cell r="BT67">
            <v>97.276264591439684</v>
          </cell>
          <cell r="BU67">
            <v>45.065344749887338</v>
          </cell>
          <cell r="BV67">
            <v>2</v>
          </cell>
          <cell r="BW67">
            <v>2</v>
          </cell>
          <cell r="BX67">
            <v>0</v>
          </cell>
          <cell r="BY67">
            <v>46.783625730994153</v>
          </cell>
          <cell r="BZ67">
            <v>97.276264591439684</v>
          </cell>
          <cell r="CA67">
            <v>0</v>
          </cell>
          <cell r="CB67">
            <v>0</v>
          </cell>
          <cell r="CC67">
            <v>0</v>
          </cell>
          <cell r="CD67">
            <v>0</v>
          </cell>
          <cell r="CE67">
            <v>0</v>
          </cell>
          <cell r="CF67">
            <v>0</v>
          </cell>
          <cell r="CG67">
            <v>0</v>
          </cell>
          <cell r="CH67">
            <v>4275</v>
          </cell>
          <cell r="CI67">
            <v>2056</v>
          </cell>
          <cell r="CJ67">
            <v>2219</v>
          </cell>
          <cell r="CK67">
            <v>76</v>
          </cell>
          <cell r="CL67">
            <v>45</v>
          </cell>
          <cell r="CM67">
            <v>31</v>
          </cell>
          <cell r="CN67">
            <v>1777.7777777777778</v>
          </cell>
          <cell r="CO67">
            <v>2188.7159533073927</v>
          </cell>
          <cell r="CP67">
            <v>1397.0256872465075</v>
          </cell>
          <cell r="CQ67">
            <v>1</v>
          </cell>
          <cell r="CR67">
            <v>0</v>
          </cell>
          <cell r="CS67">
            <v>1</v>
          </cell>
          <cell r="CT67">
            <v>23.391812865497077</v>
          </cell>
          <cell r="CU67">
            <v>0</v>
          </cell>
          <cell r="CV67">
            <v>45.065344749887338</v>
          </cell>
          <cell r="CW67">
            <v>25</v>
          </cell>
          <cell r="CX67">
            <v>16</v>
          </cell>
          <cell r="CY67">
            <v>9</v>
          </cell>
          <cell r="CZ67">
            <v>584.79532163742692</v>
          </cell>
          <cell r="DA67">
            <v>778.21011673151747</v>
          </cell>
          <cell r="DB67">
            <v>405.58810274898599</v>
          </cell>
          <cell r="DC67">
            <v>0</v>
          </cell>
          <cell r="DD67">
            <v>0</v>
          </cell>
          <cell r="DE67">
            <v>0</v>
          </cell>
          <cell r="DF67">
            <v>0</v>
          </cell>
          <cell r="DG67">
            <v>0</v>
          </cell>
          <cell r="DH67">
            <v>0</v>
          </cell>
          <cell r="DI67">
            <v>0</v>
          </cell>
          <cell r="DJ67">
            <v>0</v>
          </cell>
          <cell r="DK67">
            <v>0</v>
          </cell>
          <cell r="DL67">
            <v>0</v>
          </cell>
          <cell r="DM67">
            <v>0</v>
          </cell>
          <cell r="DN67">
            <v>0</v>
          </cell>
          <cell r="DO67">
            <v>12</v>
          </cell>
          <cell r="DP67">
            <v>5</v>
          </cell>
          <cell r="DQ67">
            <v>7</v>
          </cell>
          <cell r="DR67">
            <v>280.70175438596488</v>
          </cell>
          <cell r="DS67">
            <v>243.19066147859922</v>
          </cell>
          <cell r="DT67">
            <v>315.45741324921136</v>
          </cell>
          <cell r="DU67">
            <v>11</v>
          </cell>
          <cell r="DV67">
            <v>8</v>
          </cell>
          <cell r="DW67">
            <v>3</v>
          </cell>
          <cell r="DX67">
            <v>257.30994152046787</v>
          </cell>
          <cell r="DY67">
            <v>389.10505836575874</v>
          </cell>
          <cell r="DZ67">
            <v>135.19603424966201</v>
          </cell>
          <cell r="EA67">
            <v>4</v>
          </cell>
          <cell r="EB67">
            <v>3</v>
          </cell>
          <cell r="EC67">
            <v>1</v>
          </cell>
          <cell r="ED67">
            <v>93.567251461988306</v>
          </cell>
          <cell r="EE67">
            <v>145.91439688715954</v>
          </cell>
          <cell r="EF67">
            <v>45.065344749887338</v>
          </cell>
          <cell r="EG67">
            <v>1</v>
          </cell>
          <cell r="EH67">
            <v>0</v>
          </cell>
          <cell r="EI67">
            <v>1</v>
          </cell>
          <cell r="EJ67">
            <v>23.391812865497077</v>
          </cell>
          <cell r="EK67">
            <v>0</v>
          </cell>
          <cell r="EL67">
            <v>45.065344749887338</v>
          </cell>
          <cell r="EM67">
            <v>5</v>
          </cell>
          <cell r="EN67">
            <v>3</v>
          </cell>
          <cell r="EO67">
            <v>2</v>
          </cell>
          <cell r="EP67">
            <v>116.95906432748538</v>
          </cell>
          <cell r="EQ67">
            <v>145.91439688715954</v>
          </cell>
          <cell r="ER67">
            <v>90.130689499774675</v>
          </cell>
          <cell r="ES67">
            <v>2</v>
          </cell>
          <cell r="ET67">
            <v>0</v>
          </cell>
          <cell r="EU67">
            <v>2</v>
          </cell>
          <cell r="EV67">
            <v>46.783625730994153</v>
          </cell>
          <cell r="EW67">
            <v>0</v>
          </cell>
          <cell r="EX67">
            <v>90.130689499774675</v>
          </cell>
          <cell r="EY67">
            <v>3</v>
          </cell>
          <cell r="EZ67">
            <v>2</v>
          </cell>
          <cell r="FA67">
            <v>1</v>
          </cell>
          <cell r="FB67">
            <v>70.175438596491219</v>
          </cell>
          <cell r="FC67">
            <v>97.276264591439684</v>
          </cell>
          <cell r="FD67">
            <v>45.065344749887338</v>
          </cell>
          <cell r="FE67">
            <v>2</v>
          </cell>
          <cell r="FF67">
            <v>2</v>
          </cell>
          <cell r="FG67">
            <v>0</v>
          </cell>
          <cell r="FH67">
            <v>46.783625730994153</v>
          </cell>
          <cell r="FI67">
            <v>97.276264591439684</v>
          </cell>
          <cell r="FJ67">
            <v>0</v>
          </cell>
          <cell r="FK67">
            <v>0</v>
          </cell>
          <cell r="FL67">
            <v>0</v>
          </cell>
          <cell r="FM67">
            <v>0</v>
          </cell>
          <cell r="FN67">
            <v>0</v>
          </cell>
          <cell r="FO67">
            <v>0</v>
          </cell>
          <cell r="FP67">
            <v>0</v>
          </cell>
        </row>
        <row r="68">
          <cell r="A68" t="str">
            <v>乙部町</v>
          </cell>
          <cell r="B68">
            <v>61</v>
          </cell>
          <cell r="C68">
            <v>28</v>
          </cell>
          <cell r="D68">
            <v>33</v>
          </cell>
          <cell r="E68">
            <v>1496.1981849399067</v>
          </cell>
          <cell r="F68">
            <v>1487.7789585547291</v>
          </cell>
          <cell r="G68">
            <v>1503.4168564920274</v>
          </cell>
          <cell r="H68">
            <v>0</v>
          </cell>
          <cell r="I68">
            <v>0</v>
          </cell>
          <cell r="J68">
            <v>0</v>
          </cell>
          <cell r="K68">
            <v>0</v>
          </cell>
          <cell r="L68">
            <v>0</v>
          </cell>
          <cell r="M68">
            <v>0</v>
          </cell>
          <cell r="N68">
            <v>11</v>
          </cell>
          <cell r="O68">
            <v>4</v>
          </cell>
          <cell r="P68">
            <v>7</v>
          </cell>
          <cell r="Q68">
            <v>269.8062300711307</v>
          </cell>
          <cell r="R68">
            <v>212.53985122210412</v>
          </cell>
          <cell r="S68">
            <v>318.90660592255125</v>
          </cell>
          <cell r="T68">
            <v>1</v>
          </cell>
          <cell r="U68">
            <v>0</v>
          </cell>
          <cell r="V68">
            <v>1</v>
          </cell>
          <cell r="W68">
            <v>24.527839097375519</v>
          </cell>
          <cell r="X68">
            <v>0</v>
          </cell>
          <cell r="Y68">
            <v>45.558086560364465</v>
          </cell>
          <cell r="Z68">
            <v>1</v>
          </cell>
          <cell r="AA68">
            <v>1</v>
          </cell>
          <cell r="AB68">
            <v>0</v>
          </cell>
          <cell r="AC68">
            <v>24.527839097375519</v>
          </cell>
          <cell r="AD68">
            <v>53.13496280552603</v>
          </cell>
          <cell r="AE68">
            <v>0</v>
          </cell>
          <cell r="AF68">
            <v>15</v>
          </cell>
          <cell r="AG68">
            <v>4</v>
          </cell>
          <cell r="AH68">
            <v>11</v>
          </cell>
          <cell r="AI68">
            <v>367.91758646063283</v>
          </cell>
          <cell r="AJ68">
            <v>212.53985122210412</v>
          </cell>
          <cell r="AK68">
            <v>501.13895216400914</v>
          </cell>
          <cell r="AL68">
            <v>8</v>
          </cell>
          <cell r="AM68">
            <v>6</v>
          </cell>
          <cell r="AN68">
            <v>2</v>
          </cell>
          <cell r="AO68">
            <v>196.22271277900415</v>
          </cell>
          <cell r="AP68">
            <v>318.80977683315621</v>
          </cell>
          <cell r="AQ68">
            <v>91.116173120728931</v>
          </cell>
          <cell r="AR68">
            <v>8</v>
          </cell>
          <cell r="AS68">
            <v>7</v>
          </cell>
          <cell r="AT68">
            <v>1</v>
          </cell>
          <cell r="AU68">
            <v>196.22271277900415</v>
          </cell>
          <cell r="AV68">
            <v>371.94473963868228</v>
          </cell>
          <cell r="AW68">
            <v>45.558086560364465</v>
          </cell>
          <cell r="AX68">
            <v>1</v>
          </cell>
          <cell r="AY68">
            <v>0</v>
          </cell>
          <cell r="AZ68">
            <v>1</v>
          </cell>
          <cell r="BA68">
            <v>24.527839097375519</v>
          </cell>
          <cell r="BB68">
            <v>0</v>
          </cell>
          <cell r="BC68">
            <v>45.558086560364465</v>
          </cell>
          <cell r="BD68">
            <v>1</v>
          </cell>
          <cell r="BE68">
            <v>0</v>
          </cell>
          <cell r="BF68">
            <v>1</v>
          </cell>
          <cell r="BG68">
            <v>24.527839097375519</v>
          </cell>
          <cell r="BH68">
            <v>0</v>
          </cell>
          <cell r="BI68">
            <v>45.558086560364465</v>
          </cell>
          <cell r="BJ68">
            <v>3</v>
          </cell>
          <cell r="BK68">
            <v>0</v>
          </cell>
          <cell r="BL68">
            <v>3</v>
          </cell>
          <cell r="BM68">
            <v>73.583517292126558</v>
          </cell>
          <cell r="BN68">
            <v>0</v>
          </cell>
          <cell r="BO68">
            <v>136.67425968109339</v>
          </cell>
          <cell r="BP68">
            <v>1</v>
          </cell>
          <cell r="BQ68">
            <v>1</v>
          </cell>
          <cell r="BR68">
            <v>0</v>
          </cell>
          <cell r="BS68">
            <v>24.527839097375519</v>
          </cell>
          <cell r="BT68">
            <v>53.13496280552603</v>
          </cell>
          <cell r="BU68">
            <v>0</v>
          </cell>
          <cell r="BV68">
            <v>0</v>
          </cell>
          <cell r="BW68">
            <v>0</v>
          </cell>
          <cell r="BX68">
            <v>0</v>
          </cell>
          <cell r="BY68">
            <v>0</v>
          </cell>
          <cell r="BZ68">
            <v>0</v>
          </cell>
          <cell r="CA68">
            <v>0</v>
          </cell>
          <cell r="CB68">
            <v>0</v>
          </cell>
          <cell r="CC68">
            <v>0</v>
          </cell>
          <cell r="CD68">
            <v>0</v>
          </cell>
          <cell r="CE68">
            <v>0</v>
          </cell>
          <cell r="CF68">
            <v>0</v>
          </cell>
          <cell r="CG68">
            <v>0</v>
          </cell>
          <cell r="CH68">
            <v>4077</v>
          </cell>
          <cell r="CI68">
            <v>1882</v>
          </cell>
          <cell r="CJ68">
            <v>2195</v>
          </cell>
          <cell r="CK68">
            <v>61</v>
          </cell>
          <cell r="CL68">
            <v>28</v>
          </cell>
          <cell r="CM68">
            <v>33</v>
          </cell>
          <cell r="CN68">
            <v>1496.1981849399067</v>
          </cell>
          <cell r="CO68">
            <v>1487.7789585547291</v>
          </cell>
          <cell r="CP68">
            <v>1503.4168564920274</v>
          </cell>
          <cell r="CQ68">
            <v>0</v>
          </cell>
          <cell r="CR68">
            <v>0</v>
          </cell>
          <cell r="CS68">
            <v>0</v>
          </cell>
          <cell r="CT68">
            <v>0</v>
          </cell>
          <cell r="CU68">
            <v>0</v>
          </cell>
          <cell r="CV68">
            <v>0</v>
          </cell>
          <cell r="CW68">
            <v>11</v>
          </cell>
          <cell r="CX68">
            <v>4</v>
          </cell>
          <cell r="CY68">
            <v>7</v>
          </cell>
          <cell r="CZ68">
            <v>269.8062300711307</v>
          </cell>
          <cell r="DA68">
            <v>212.53985122210412</v>
          </cell>
          <cell r="DB68">
            <v>318.90660592255125</v>
          </cell>
          <cell r="DC68">
            <v>1</v>
          </cell>
          <cell r="DD68">
            <v>0</v>
          </cell>
          <cell r="DE68">
            <v>1</v>
          </cell>
          <cell r="DF68">
            <v>24.527839097375519</v>
          </cell>
          <cell r="DG68">
            <v>0</v>
          </cell>
          <cell r="DH68">
            <v>45.558086560364465</v>
          </cell>
          <cell r="DI68">
            <v>1</v>
          </cell>
          <cell r="DJ68">
            <v>1</v>
          </cell>
          <cell r="DK68">
            <v>0</v>
          </cell>
          <cell r="DL68">
            <v>24.527839097375519</v>
          </cell>
          <cell r="DM68">
            <v>53.13496280552603</v>
          </cell>
          <cell r="DN68">
            <v>0</v>
          </cell>
          <cell r="DO68">
            <v>15</v>
          </cell>
          <cell r="DP68">
            <v>4</v>
          </cell>
          <cell r="DQ68">
            <v>11</v>
          </cell>
          <cell r="DR68">
            <v>367.91758646063283</v>
          </cell>
          <cell r="DS68">
            <v>212.53985122210412</v>
          </cell>
          <cell r="DT68">
            <v>501.13895216400914</v>
          </cell>
          <cell r="DU68">
            <v>8</v>
          </cell>
          <cell r="DV68">
            <v>6</v>
          </cell>
          <cell r="DW68">
            <v>2</v>
          </cell>
          <cell r="DX68">
            <v>196.22271277900415</v>
          </cell>
          <cell r="DY68">
            <v>318.80977683315621</v>
          </cell>
          <cell r="DZ68">
            <v>91.116173120728931</v>
          </cell>
          <cell r="EA68">
            <v>8</v>
          </cell>
          <cell r="EB68">
            <v>7</v>
          </cell>
          <cell r="EC68">
            <v>1</v>
          </cell>
          <cell r="ED68">
            <v>196.22271277900415</v>
          </cell>
          <cell r="EE68">
            <v>371.94473963868228</v>
          </cell>
          <cell r="EF68">
            <v>45.558086560364465</v>
          </cell>
          <cell r="EG68">
            <v>1</v>
          </cell>
          <cell r="EH68">
            <v>0</v>
          </cell>
          <cell r="EI68">
            <v>1</v>
          </cell>
          <cell r="EJ68">
            <v>24.527839097375519</v>
          </cell>
          <cell r="EK68">
            <v>0</v>
          </cell>
          <cell r="EL68">
            <v>45.558086560364465</v>
          </cell>
          <cell r="EM68">
            <v>1</v>
          </cell>
          <cell r="EN68">
            <v>0</v>
          </cell>
          <cell r="EO68">
            <v>1</v>
          </cell>
          <cell r="EP68">
            <v>24.527839097375519</v>
          </cell>
          <cell r="EQ68">
            <v>0</v>
          </cell>
          <cell r="ER68">
            <v>45.558086560364465</v>
          </cell>
          <cell r="ES68">
            <v>3</v>
          </cell>
          <cell r="ET68">
            <v>0</v>
          </cell>
          <cell r="EU68">
            <v>3</v>
          </cell>
          <cell r="EV68">
            <v>73.583517292126558</v>
          </cell>
          <cell r="EW68">
            <v>0</v>
          </cell>
          <cell r="EX68">
            <v>136.67425968109339</v>
          </cell>
          <cell r="EY68">
            <v>1</v>
          </cell>
          <cell r="EZ68">
            <v>1</v>
          </cell>
          <cell r="FA68">
            <v>0</v>
          </cell>
          <cell r="FB68">
            <v>24.527839097375519</v>
          </cell>
          <cell r="FC68">
            <v>53.13496280552603</v>
          </cell>
          <cell r="FD68">
            <v>0</v>
          </cell>
          <cell r="FE68">
            <v>0</v>
          </cell>
          <cell r="FF68">
            <v>0</v>
          </cell>
          <cell r="FG68">
            <v>0</v>
          </cell>
          <cell r="FH68">
            <v>0</v>
          </cell>
          <cell r="FI68">
            <v>0</v>
          </cell>
          <cell r="FJ68">
            <v>0</v>
          </cell>
          <cell r="FK68">
            <v>0</v>
          </cell>
          <cell r="FL68">
            <v>0</v>
          </cell>
          <cell r="FM68">
            <v>0</v>
          </cell>
          <cell r="FN68">
            <v>0</v>
          </cell>
          <cell r="FO68">
            <v>0</v>
          </cell>
          <cell r="FP68">
            <v>0</v>
          </cell>
        </row>
        <row r="69">
          <cell r="A69" t="str">
            <v>奥尻町</v>
          </cell>
          <cell r="B69">
            <v>42</v>
          </cell>
          <cell r="C69">
            <v>26</v>
          </cell>
          <cell r="D69">
            <v>16</v>
          </cell>
          <cell r="E69">
            <v>1427.1151885830784</v>
          </cell>
          <cell r="F69">
            <v>1724.1379310344828</v>
          </cell>
          <cell r="G69">
            <v>1114.9825783972126</v>
          </cell>
          <cell r="H69">
            <v>0</v>
          </cell>
          <cell r="I69">
            <v>0</v>
          </cell>
          <cell r="J69">
            <v>0</v>
          </cell>
          <cell r="K69">
            <v>0</v>
          </cell>
          <cell r="L69">
            <v>0</v>
          </cell>
          <cell r="M69">
            <v>0</v>
          </cell>
          <cell r="N69">
            <v>15</v>
          </cell>
          <cell r="O69">
            <v>9</v>
          </cell>
          <cell r="P69">
            <v>6</v>
          </cell>
          <cell r="Q69">
            <v>509.68399592252803</v>
          </cell>
          <cell r="R69">
            <v>596.81697612732091</v>
          </cell>
          <cell r="S69">
            <v>418.11846689895469</v>
          </cell>
          <cell r="T69">
            <v>0</v>
          </cell>
          <cell r="U69">
            <v>0</v>
          </cell>
          <cell r="V69">
            <v>0</v>
          </cell>
          <cell r="W69">
            <v>0</v>
          </cell>
          <cell r="X69">
            <v>0</v>
          </cell>
          <cell r="Y69">
            <v>0</v>
          </cell>
          <cell r="Z69">
            <v>0</v>
          </cell>
          <cell r="AA69">
            <v>0</v>
          </cell>
          <cell r="AB69">
            <v>0</v>
          </cell>
          <cell r="AC69">
            <v>0</v>
          </cell>
          <cell r="AD69">
            <v>0</v>
          </cell>
          <cell r="AE69">
            <v>0</v>
          </cell>
          <cell r="AF69">
            <v>7</v>
          </cell>
          <cell r="AG69">
            <v>5</v>
          </cell>
          <cell r="AH69">
            <v>2</v>
          </cell>
          <cell r="AI69">
            <v>237.85253143051307</v>
          </cell>
          <cell r="AJ69">
            <v>331.56498673740055</v>
          </cell>
          <cell r="AK69">
            <v>139.37282229965157</v>
          </cell>
          <cell r="AL69">
            <v>2</v>
          </cell>
          <cell r="AM69">
            <v>2</v>
          </cell>
          <cell r="AN69">
            <v>0</v>
          </cell>
          <cell r="AO69">
            <v>67.95786612300374</v>
          </cell>
          <cell r="AP69">
            <v>132.62599469496021</v>
          </cell>
          <cell r="AQ69">
            <v>0</v>
          </cell>
          <cell r="AR69">
            <v>6</v>
          </cell>
          <cell r="AS69">
            <v>4</v>
          </cell>
          <cell r="AT69">
            <v>2</v>
          </cell>
          <cell r="AU69">
            <v>203.87359836901123</v>
          </cell>
          <cell r="AV69">
            <v>265.25198938992042</v>
          </cell>
          <cell r="AW69">
            <v>139.37282229965157</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3</v>
          </cell>
          <cell r="BQ69">
            <v>2</v>
          </cell>
          <cell r="BR69">
            <v>1</v>
          </cell>
          <cell r="BS69">
            <v>101.93679918450562</v>
          </cell>
          <cell r="BT69">
            <v>132.62599469496021</v>
          </cell>
          <cell r="BU69">
            <v>69.686411149825787</v>
          </cell>
          <cell r="BV69">
            <v>0</v>
          </cell>
          <cell r="BW69">
            <v>0</v>
          </cell>
          <cell r="BX69">
            <v>0</v>
          </cell>
          <cell r="BY69">
            <v>0</v>
          </cell>
          <cell r="BZ69">
            <v>0</v>
          </cell>
          <cell r="CA69">
            <v>0</v>
          </cell>
          <cell r="CB69">
            <v>2</v>
          </cell>
          <cell r="CC69">
            <v>2</v>
          </cell>
          <cell r="CD69">
            <v>0</v>
          </cell>
          <cell r="CE69">
            <v>67.95786612300374</v>
          </cell>
          <cell r="CF69">
            <v>132.62599469496021</v>
          </cell>
          <cell r="CG69">
            <v>0</v>
          </cell>
          <cell r="CH69">
            <v>2943</v>
          </cell>
          <cell r="CI69">
            <v>1508</v>
          </cell>
          <cell r="CJ69">
            <v>1435</v>
          </cell>
          <cell r="CK69">
            <v>42</v>
          </cell>
          <cell r="CL69">
            <v>26</v>
          </cell>
          <cell r="CM69">
            <v>16</v>
          </cell>
          <cell r="CN69">
            <v>1427.1151885830784</v>
          </cell>
          <cell r="CO69">
            <v>1724.1379310344828</v>
          </cell>
          <cell r="CP69">
            <v>1114.9825783972126</v>
          </cell>
          <cell r="CQ69">
            <v>0</v>
          </cell>
          <cell r="CR69">
            <v>0</v>
          </cell>
          <cell r="CS69">
            <v>0</v>
          </cell>
          <cell r="CT69">
            <v>0</v>
          </cell>
          <cell r="CU69">
            <v>0</v>
          </cell>
          <cell r="CV69">
            <v>0</v>
          </cell>
          <cell r="CW69">
            <v>15</v>
          </cell>
          <cell r="CX69">
            <v>9</v>
          </cell>
          <cell r="CY69">
            <v>6</v>
          </cell>
          <cell r="CZ69">
            <v>509.68399592252803</v>
          </cell>
          <cell r="DA69">
            <v>596.81697612732091</v>
          </cell>
          <cell r="DB69">
            <v>418.11846689895469</v>
          </cell>
          <cell r="DC69">
            <v>0</v>
          </cell>
          <cell r="DD69">
            <v>0</v>
          </cell>
          <cell r="DE69">
            <v>0</v>
          </cell>
          <cell r="DF69">
            <v>0</v>
          </cell>
          <cell r="DG69">
            <v>0</v>
          </cell>
          <cell r="DH69">
            <v>0</v>
          </cell>
          <cell r="DI69">
            <v>0</v>
          </cell>
          <cell r="DJ69">
            <v>0</v>
          </cell>
          <cell r="DK69">
            <v>0</v>
          </cell>
          <cell r="DL69">
            <v>0</v>
          </cell>
          <cell r="DM69">
            <v>0</v>
          </cell>
          <cell r="DN69">
            <v>0</v>
          </cell>
          <cell r="DO69">
            <v>7</v>
          </cell>
          <cell r="DP69">
            <v>5</v>
          </cell>
          <cell r="DQ69">
            <v>2</v>
          </cell>
          <cell r="DR69">
            <v>237.85253143051307</v>
          </cell>
          <cell r="DS69">
            <v>331.56498673740055</v>
          </cell>
          <cell r="DT69">
            <v>139.37282229965157</v>
          </cell>
          <cell r="DU69">
            <v>2</v>
          </cell>
          <cell r="DV69">
            <v>2</v>
          </cell>
          <cell r="DW69">
            <v>0</v>
          </cell>
          <cell r="DX69">
            <v>67.95786612300374</v>
          </cell>
          <cell r="DY69">
            <v>132.62599469496021</v>
          </cell>
          <cell r="DZ69">
            <v>0</v>
          </cell>
          <cell r="EA69">
            <v>6</v>
          </cell>
          <cell r="EB69">
            <v>4</v>
          </cell>
          <cell r="EC69">
            <v>2</v>
          </cell>
          <cell r="ED69">
            <v>203.87359836901123</v>
          </cell>
          <cell r="EE69">
            <v>265.25198938992042</v>
          </cell>
          <cell r="EF69">
            <v>139.37282229965157</v>
          </cell>
          <cell r="EG69">
            <v>0</v>
          </cell>
          <cell r="EH69">
            <v>0</v>
          </cell>
          <cell r="EI69">
            <v>0</v>
          </cell>
          <cell r="EJ69">
            <v>0</v>
          </cell>
          <cell r="EK69">
            <v>0</v>
          </cell>
          <cell r="EL69">
            <v>0</v>
          </cell>
          <cell r="EM69">
            <v>0</v>
          </cell>
          <cell r="EN69">
            <v>0</v>
          </cell>
          <cell r="EO69">
            <v>0</v>
          </cell>
          <cell r="EP69">
            <v>0</v>
          </cell>
          <cell r="EQ69">
            <v>0</v>
          </cell>
          <cell r="ER69">
            <v>0</v>
          </cell>
          <cell r="ES69">
            <v>0</v>
          </cell>
          <cell r="ET69">
            <v>0</v>
          </cell>
          <cell r="EU69">
            <v>0</v>
          </cell>
          <cell r="EV69">
            <v>0</v>
          </cell>
          <cell r="EW69">
            <v>0</v>
          </cell>
          <cell r="EX69">
            <v>0</v>
          </cell>
          <cell r="EY69">
            <v>3</v>
          </cell>
          <cell r="EZ69">
            <v>2</v>
          </cell>
          <cell r="FA69">
            <v>1</v>
          </cell>
          <cell r="FB69">
            <v>101.93679918450562</v>
          </cell>
          <cell r="FC69">
            <v>132.62599469496021</v>
          </cell>
          <cell r="FD69">
            <v>69.686411149825787</v>
          </cell>
          <cell r="FE69">
            <v>0</v>
          </cell>
          <cell r="FF69">
            <v>0</v>
          </cell>
          <cell r="FG69">
            <v>0</v>
          </cell>
          <cell r="FH69">
            <v>0</v>
          </cell>
          <cell r="FI69">
            <v>0</v>
          </cell>
          <cell r="FJ69">
            <v>0</v>
          </cell>
          <cell r="FK69">
            <v>2</v>
          </cell>
          <cell r="FL69">
            <v>2</v>
          </cell>
          <cell r="FM69">
            <v>0</v>
          </cell>
          <cell r="FN69">
            <v>67.95786612300374</v>
          </cell>
          <cell r="FO69">
            <v>132.62599469496021</v>
          </cell>
          <cell r="FP69">
            <v>0</v>
          </cell>
        </row>
        <row r="70">
          <cell r="A70" t="str">
            <v>今金町</v>
          </cell>
          <cell r="B70">
            <v>77</v>
          </cell>
          <cell r="C70">
            <v>35</v>
          </cell>
          <cell r="D70">
            <v>42</v>
          </cell>
          <cell r="E70">
            <v>1336.10966510498</v>
          </cell>
          <cell r="F70">
            <v>1282.051282051282</v>
          </cell>
          <cell r="G70">
            <v>1384.7675568743819</v>
          </cell>
          <cell r="H70">
            <v>0</v>
          </cell>
          <cell r="I70">
            <v>0</v>
          </cell>
          <cell r="J70">
            <v>0</v>
          </cell>
          <cell r="K70">
            <v>0</v>
          </cell>
          <cell r="L70">
            <v>0</v>
          </cell>
          <cell r="M70">
            <v>0</v>
          </cell>
          <cell r="N70">
            <v>22</v>
          </cell>
          <cell r="O70">
            <v>14</v>
          </cell>
          <cell r="P70">
            <v>8</v>
          </cell>
          <cell r="Q70">
            <v>381.74561860142285</v>
          </cell>
          <cell r="R70">
            <v>512.82051282051282</v>
          </cell>
          <cell r="S70">
            <v>263.76524892845367</v>
          </cell>
          <cell r="T70">
            <v>2</v>
          </cell>
          <cell r="U70">
            <v>1</v>
          </cell>
          <cell r="V70">
            <v>1</v>
          </cell>
          <cell r="W70">
            <v>34.704147145583896</v>
          </cell>
          <cell r="X70">
            <v>36.630036630036628</v>
          </cell>
          <cell r="Y70">
            <v>32.970656116056709</v>
          </cell>
          <cell r="Z70">
            <v>0</v>
          </cell>
          <cell r="AA70">
            <v>0</v>
          </cell>
          <cell r="AB70">
            <v>0</v>
          </cell>
          <cell r="AC70">
            <v>0</v>
          </cell>
          <cell r="AD70">
            <v>0</v>
          </cell>
          <cell r="AE70">
            <v>0</v>
          </cell>
          <cell r="AF70">
            <v>11</v>
          </cell>
          <cell r="AG70">
            <v>3</v>
          </cell>
          <cell r="AH70">
            <v>8</v>
          </cell>
          <cell r="AI70">
            <v>190.87280930071142</v>
          </cell>
          <cell r="AJ70">
            <v>109.89010989010988</v>
          </cell>
          <cell r="AK70">
            <v>263.76524892845367</v>
          </cell>
          <cell r="AL70">
            <v>12</v>
          </cell>
          <cell r="AM70">
            <v>6</v>
          </cell>
          <cell r="AN70">
            <v>6</v>
          </cell>
          <cell r="AO70">
            <v>208.22488287350339</v>
          </cell>
          <cell r="AP70">
            <v>219.78021978021977</v>
          </cell>
          <cell r="AQ70">
            <v>197.82393669634024</v>
          </cell>
          <cell r="AR70">
            <v>5</v>
          </cell>
          <cell r="AS70">
            <v>2</v>
          </cell>
          <cell r="AT70">
            <v>3</v>
          </cell>
          <cell r="AU70">
            <v>86.760367863959743</v>
          </cell>
          <cell r="AV70">
            <v>73.260073260073256</v>
          </cell>
          <cell r="AW70">
            <v>98.91196834817012</v>
          </cell>
          <cell r="AX70">
            <v>0</v>
          </cell>
          <cell r="AY70">
            <v>0</v>
          </cell>
          <cell r="AZ70">
            <v>0</v>
          </cell>
          <cell r="BA70">
            <v>0</v>
          </cell>
          <cell r="BB70">
            <v>0</v>
          </cell>
          <cell r="BC70">
            <v>0</v>
          </cell>
          <cell r="BD70">
            <v>2</v>
          </cell>
          <cell r="BE70">
            <v>0</v>
          </cell>
          <cell r="BF70">
            <v>2</v>
          </cell>
          <cell r="BG70">
            <v>34.704147145583896</v>
          </cell>
          <cell r="BH70">
            <v>0</v>
          </cell>
          <cell r="BI70">
            <v>65.941312232113418</v>
          </cell>
          <cell r="BJ70">
            <v>3</v>
          </cell>
          <cell r="BK70">
            <v>0</v>
          </cell>
          <cell r="BL70">
            <v>3</v>
          </cell>
          <cell r="BM70">
            <v>52.056220718375847</v>
          </cell>
          <cell r="BN70">
            <v>0</v>
          </cell>
          <cell r="BO70">
            <v>98.91196834817012</v>
          </cell>
          <cell r="BP70">
            <v>0</v>
          </cell>
          <cell r="BQ70">
            <v>0</v>
          </cell>
          <cell r="BR70">
            <v>0</v>
          </cell>
          <cell r="BS70">
            <v>0</v>
          </cell>
          <cell r="BT70">
            <v>0</v>
          </cell>
          <cell r="BU70">
            <v>0</v>
          </cell>
          <cell r="BV70">
            <v>1</v>
          </cell>
          <cell r="BW70">
            <v>1</v>
          </cell>
          <cell r="BX70">
            <v>0</v>
          </cell>
          <cell r="BY70">
            <v>17.352073572791948</v>
          </cell>
          <cell r="BZ70">
            <v>36.630036630036628</v>
          </cell>
          <cell r="CA70">
            <v>0</v>
          </cell>
          <cell r="CB70">
            <v>0</v>
          </cell>
          <cell r="CC70">
            <v>0</v>
          </cell>
          <cell r="CD70">
            <v>0</v>
          </cell>
          <cell r="CE70">
            <v>0</v>
          </cell>
          <cell r="CF70">
            <v>0</v>
          </cell>
          <cell r="CG70">
            <v>0</v>
          </cell>
          <cell r="CH70">
            <v>5763</v>
          </cell>
          <cell r="CI70">
            <v>2730</v>
          </cell>
          <cell r="CJ70">
            <v>3033</v>
          </cell>
          <cell r="CK70">
            <v>77</v>
          </cell>
          <cell r="CL70">
            <v>35</v>
          </cell>
          <cell r="CM70">
            <v>42</v>
          </cell>
          <cell r="CN70">
            <v>1336.10966510498</v>
          </cell>
          <cell r="CO70">
            <v>1282.051282051282</v>
          </cell>
          <cell r="CP70">
            <v>1384.7675568743819</v>
          </cell>
          <cell r="CQ70">
            <v>0</v>
          </cell>
          <cell r="CR70">
            <v>0</v>
          </cell>
          <cell r="CS70">
            <v>0</v>
          </cell>
          <cell r="CT70">
            <v>0</v>
          </cell>
          <cell r="CU70">
            <v>0</v>
          </cell>
          <cell r="CV70">
            <v>0</v>
          </cell>
          <cell r="CW70">
            <v>22</v>
          </cell>
          <cell r="CX70">
            <v>14</v>
          </cell>
          <cell r="CY70">
            <v>8</v>
          </cell>
          <cell r="CZ70">
            <v>381.74561860142285</v>
          </cell>
          <cell r="DA70">
            <v>512.82051282051282</v>
          </cell>
          <cell r="DB70">
            <v>263.76524892845367</v>
          </cell>
          <cell r="DC70">
            <v>2</v>
          </cell>
          <cell r="DD70">
            <v>1</v>
          </cell>
          <cell r="DE70">
            <v>1</v>
          </cell>
          <cell r="DF70">
            <v>34.704147145583896</v>
          </cell>
          <cell r="DG70">
            <v>36.630036630036628</v>
          </cell>
          <cell r="DH70">
            <v>32.970656116056709</v>
          </cell>
          <cell r="DI70">
            <v>0</v>
          </cell>
          <cell r="DJ70">
            <v>0</v>
          </cell>
          <cell r="DK70">
            <v>0</v>
          </cell>
          <cell r="DL70">
            <v>0</v>
          </cell>
          <cell r="DM70">
            <v>0</v>
          </cell>
          <cell r="DN70">
            <v>0</v>
          </cell>
          <cell r="DO70">
            <v>11</v>
          </cell>
          <cell r="DP70">
            <v>3</v>
          </cell>
          <cell r="DQ70">
            <v>8</v>
          </cell>
          <cell r="DR70">
            <v>190.87280930071142</v>
          </cell>
          <cell r="DS70">
            <v>109.89010989010988</v>
          </cell>
          <cell r="DT70">
            <v>263.76524892845367</v>
          </cell>
          <cell r="DU70">
            <v>12</v>
          </cell>
          <cell r="DV70">
            <v>6</v>
          </cell>
          <cell r="DW70">
            <v>6</v>
          </cell>
          <cell r="DX70">
            <v>208.22488287350339</v>
          </cell>
          <cell r="DY70">
            <v>219.78021978021977</v>
          </cell>
          <cell r="DZ70">
            <v>197.82393669634024</v>
          </cell>
          <cell r="EA70">
            <v>5</v>
          </cell>
          <cell r="EB70">
            <v>2</v>
          </cell>
          <cell r="EC70">
            <v>3</v>
          </cell>
          <cell r="ED70">
            <v>86.760367863959743</v>
          </cell>
          <cell r="EE70">
            <v>73.260073260073256</v>
          </cell>
          <cell r="EF70">
            <v>98.91196834817012</v>
          </cell>
          <cell r="EG70">
            <v>0</v>
          </cell>
          <cell r="EH70">
            <v>0</v>
          </cell>
          <cell r="EI70">
            <v>0</v>
          </cell>
          <cell r="EJ70">
            <v>0</v>
          </cell>
          <cell r="EK70">
            <v>0</v>
          </cell>
          <cell r="EL70">
            <v>0</v>
          </cell>
          <cell r="EM70">
            <v>2</v>
          </cell>
          <cell r="EN70">
            <v>0</v>
          </cell>
          <cell r="EO70">
            <v>2</v>
          </cell>
          <cell r="EP70">
            <v>34.704147145583896</v>
          </cell>
          <cell r="EQ70">
            <v>0</v>
          </cell>
          <cell r="ER70">
            <v>65.941312232113418</v>
          </cell>
          <cell r="ES70">
            <v>3</v>
          </cell>
          <cell r="ET70">
            <v>0</v>
          </cell>
          <cell r="EU70">
            <v>3</v>
          </cell>
          <cell r="EV70">
            <v>52.056220718375847</v>
          </cell>
          <cell r="EW70">
            <v>0</v>
          </cell>
          <cell r="EX70">
            <v>98.91196834817012</v>
          </cell>
          <cell r="EY70">
            <v>0</v>
          </cell>
          <cell r="EZ70">
            <v>0</v>
          </cell>
          <cell r="FA70">
            <v>0</v>
          </cell>
          <cell r="FB70">
            <v>0</v>
          </cell>
          <cell r="FC70">
            <v>0</v>
          </cell>
          <cell r="FD70">
            <v>0</v>
          </cell>
          <cell r="FE70">
            <v>1</v>
          </cell>
          <cell r="FF70">
            <v>1</v>
          </cell>
          <cell r="FG70">
            <v>0</v>
          </cell>
          <cell r="FH70">
            <v>17.352073572791948</v>
          </cell>
          <cell r="FI70">
            <v>36.630036630036628</v>
          </cell>
          <cell r="FJ70">
            <v>0</v>
          </cell>
          <cell r="FK70">
            <v>0</v>
          </cell>
          <cell r="FL70">
            <v>0</v>
          </cell>
          <cell r="FM70">
            <v>0</v>
          </cell>
          <cell r="FN70">
            <v>0</v>
          </cell>
          <cell r="FO70">
            <v>0</v>
          </cell>
          <cell r="FP70">
            <v>0</v>
          </cell>
        </row>
        <row r="71">
          <cell r="A71" t="str">
            <v>せたな町</v>
          </cell>
          <cell r="B71">
            <v>148</v>
          </cell>
          <cell r="C71">
            <v>80</v>
          </cell>
          <cell r="D71">
            <v>68</v>
          </cell>
          <cell r="E71">
            <v>1668.9219666215606</v>
          </cell>
          <cell r="F71">
            <v>1916.1676646706587</v>
          </cell>
          <cell r="G71">
            <v>1448.9665459194546</v>
          </cell>
          <cell r="H71">
            <v>1</v>
          </cell>
          <cell r="I71">
            <v>0</v>
          </cell>
          <cell r="J71">
            <v>1</v>
          </cell>
          <cell r="K71">
            <v>11.276499774470004</v>
          </cell>
          <cell r="L71">
            <v>0</v>
          </cell>
          <cell r="M71">
            <v>21.308331557639036</v>
          </cell>
          <cell r="N71">
            <v>49</v>
          </cell>
          <cell r="O71">
            <v>33</v>
          </cell>
          <cell r="P71">
            <v>16</v>
          </cell>
          <cell r="Q71">
            <v>552.54848894903023</v>
          </cell>
          <cell r="R71">
            <v>790.4191616766467</v>
          </cell>
          <cell r="S71">
            <v>340.93330492222458</v>
          </cell>
          <cell r="T71">
            <v>2</v>
          </cell>
          <cell r="U71">
            <v>0</v>
          </cell>
          <cell r="V71">
            <v>2</v>
          </cell>
          <cell r="W71">
            <v>22.552999548940008</v>
          </cell>
          <cell r="X71">
            <v>0</v>
          </cell>
          <cell r="Y71">
            <v>42.616663115278072</v>
          </cell>
          <cell r="Z71">
            <v>2</v>
          </cell>
          <cell r="AA71">
            <v>0</v>
          </cell>
          <cell r="AB71">
            <v>2</v>
          </cell>
          <cell r="AC71">
            <v>22.552999548940008</v>
          </cell>
          <cell r="AD71">
            <v>0</v>
          </cell>
          <cell r="AE71">
            <v>42.616663115278072</v>
          </cell>
          <cell r="AF71">
            <v>21</v>
          </cell>
          <cell r="AG71">
            <v>10</v>
          </cell>
          <cell r="AH71">
            <v>11</v>
          </cell>
          <cell r="AI71">
            <v>236.80649526387009</v>
          </cell>
          <cell r="AJ71">
            <v>239.52095808383234</v>
          </cell>
          <cell r="AK71">
            <v>234.39164713402943</v>
          </cell>
          <cell r="AL71">
            <v>13</v>
          </cell>
          <cell r="AM71">
            <v>6</v>
          </cell>
          <cell r="AN71">
            <v>7</v>
          </cell>
          <cell r="AO71">
            <v>146.59449706811006</v>
          </cell>
          <cell r="AP71">
            <v>143.7125748502994</v>
          </cell>
          <cell r="AQ71">
            <v>149.15832090347325</v>
          </cell>
          <cell r="AR71">
            <v>14</v>
          </cell>
          <cell r="AS71">
            <v>11</v>
          </cell>
          <cell r="AT71">
            <v>3</v>
          </cell>
          <cell r="AU71">
            <v>157.87099684258007</v>
          </cell>
          <cell r="AV71">
            <v>263.47305389221555</v>
          </cell>
          <cell r="AW71">
            <v>63.924994672917116</v>
          </cell>
          <cell r="AX71">
            <v>1</v>
          </cell>
          <cell r="AY71">
            <v>1</v>
          </cell>
          <cell r="AZ71">
            <v>0</v>
          </cell>
          <cell r="BA71">
            <v>11.276499774470004</v>
          </cell>
          <cell r="BB71">
            <v>23.952095808383234</v>
          </cell>
          <cell r="BC71">
            <v>0</v>
          </cell>
          <cell r="BD71">
            <v>3</v>
          </cell>
          <cell r="BE71">
            <v>1</v>
          </cell>
          <cell r="BF71">
            <v>2</v>
          </cell>
          <cell r="BG71">
            <v>33.829499323410019</v>
          </cell>
          <cell r="BH71">
            <v>23.952095808383234</v>
          </cell>
          <cell r="BI71">
            <v>42.616663115278072</v>
          </cell>
          <cell r="BJ71">
            <v>10</v>
          </cell>
          <cell r="BK71">
            <v>1</v>
          </cell>
          <cell r="BL71">
            <v>9</v>
          </cell>
          <cell r="BM71">
            <v>112.76499774470004</v>
          </cell>
          <cell r="BN71">
            <v>23.952095808383234</v>
          </cell>
          <cell r="BO71">
            <v>191.77498401875133</v>
          </cell>
          <cell r="BP71">
            <v>4</v>
          </cell>
          <cell r="BQ71">
            <v>2</v>
          </cell>
          <cell r="BR71">
            <v>2</v>
          </cell>
          <cell r="BS71">
            <v>45.105999097880016</v>
          </cell>
          <cell r="BT71">
            <v>47.904191616766468</v>
          </cell>
          <cell r="BU71">
            <v>42.616663115278072</v>
          </cell>
          <cell r="BV71">
            <v>0</v>
          </cell>
          <cell r="BW71">
            <v>0</v>
          </cell>
          <cell r="BX71">
            <v>0</v>
          </cell>
          <cell r="BY71">
            <v>0</v>
          </cell>
          <cell r="BZ71">
            <v>0</v>
          </cell>
          <cell r="CA71">
            <v>0</v>
          </cell>
          <cell r="CB71">
            <v>3</v>
          </cell>
          <cell r="CC71">
            <v>2</v>
          </cell>
          <cell r="CD71">
            <v>1</v>
          </cell>
          <cell r="CE71">
            <v>33.829499323410019</v>
          </cell>
          <cell r="CF71">
            <v>47.904191616766468</v>
          </cell>
          <cell r="CG71">
            <v>21.308331557639036</v>
          </cell>
          <cell r="CH71">
            <v>8868</v>
          </cell>
          <cell r="CI71">
            <v>4175</v>
          </cell>
          <cell r="CJ71">
            <v>4693</v>
          </cell>
          <cell r="CK71">
            <v>148</v>
          </cell>
          <cell r="CL71">
            <v>80</v>
          </cell>
          <cell r="CM71">
            <v>68</v>
          </cell>
          <cell r="CN71">
            <v>1668.9219666215606</v>
          </cell>
          <cell r="CO71">
            <v>1916.1676646706587</v>
          </cell>
          <cell r="CP71">
            <v>1448.9665459194546</v>
          </cell>
          <cell r="CQ71">
            <v>1</v>
          </cell>
          <cell r="CR71">
            <v>0</v>
          </cell>
          <cell r="CS71">
            <v>1</v>
          </cell>
          <cell r="CT71">
            <v>11.276499774470004</v>
          </cell>
          <cell r="CU71">
            <v>0</v>
          </cell>
          <cell r="CV71">
            <v>21.308331557639036</v>
          </cell>
          <cell r="CW71">
            <v>49</v>
          </cell>
          <cell r="CX71">
            <v>33</v>
          </cell>
          <cell r="CY71">
            <v>16</v>
          </cell>
          <cell r="CZ71">
            <v>552.54848894903023</v>
          </cell>
          <cell r="DA71">
            <v>790.4191616766467</v>
          </cell>
          <cell r="DB71">
            <v>340.93330492222458</v>
          </cell>
          <cell r="DC71">
            <v>2</v>
          </cell>
          <cell r="DD71">
            <v>0</v>
          </cell>
          <cell r="DE71">
            <v>2</v>
          </cell>
          <cell r="DF71">
            <v>22.552999548940008</v>
          </cell>
          <cell r="DG71">
            <v>0</v>
          </cell>
          <cell r="DH71">
            <v>42.616663115278072</v>
          </cell>
          <cell r="DI71">
            <v>2</v>
          </cell>
          <cell r="DJ71">
            <v>0</v>
          </cell>
          <cell r="DK71">
            <v>2</v>
          </cell>
          <cell r="DL71">
            <v>22.552999548940008</v>
          </cell>
          <cell r="DM71">
            <v>0</v>
          </cell>
          <cell r="DN71">
            <v>42.616663115278072</v>
          </cell>
          <cell r="DO71">
            <v>21</v>
          </cell>
          <cell r="DP71">
            <v>10</v>
          </cell>
          <cell r="DQ71">
            <v>11</v>
          </cell>
          <cell r="DR71">
            <v>236.80649526387009</v>
          </cell>
          <cell r="DS71">
            <v>239.52095808383234</v>
          </cell>
          <cell r="DT71">
            <v>234.39164713402943</v>
          </cell>
          <cell r="DU71">
            <v>13</v>
          </cell>
          <cell r="DV71">
            <v>6</v>
          </cell>
          <cell r="DW71">
            <v>7</v>
          </cell>
          <cell r="DX71">
            <v>146.59449706811006</v>
          </cell>
          <cell r="DY71">
            <v>143.7125748502994</v>
          </cell>
          <cell r="DZ71">
            <v>149.15832090347325</v>
          </cell>
          <cell r="EA71">
            <v>14</v>
          </cell>
          <cell r="EB71">
            <v>11</v>
          </cell>
          <cell r="EC71">
            <v>3</v>
          </cell>
          <cell r="ED71">
            <v>157.87099684258007</v>
          </cell>
          <cell r="EE71">
            <v>263.47305389221555</v>
          </cell>
          <cell r="EF71">
            <v>63.924994672917116</v>
          </cell>
          <cell r="EG71">
            <v>1</v>
          </cell>
          <cell r="EH71">
            <v>1</v>
          </cell>
          <cell r="EI71">
            <v>0</v>
          </cell>
          <cell r="EJ71">
            <v>11.276499774470004</v>
          </cell>
          <cell r="EK71">
            <v>23.952095808383234</v>
          </cell>
          <cell r="EL71">
            <v>0</v>
          </cell>
          <cell r="EM71">
            <v>3</v>
          </cell>
          <cell r="EN71">
            <v>1</v>
          </cell>
          <cell r="EO71">
            <v>2</v>
          </cell>
          <cell r="EP71">
            <v>33.829499323410019</v>
          </cell>
          <cell r="EQ71">
            <v>23.952095808383234</v>
          </cell>
          <cell r="ER71">
            <v>42.616663115278072</v>
          </cell>
          <cell r="ES71">
            <v>10</v>
          </cell>
          <cell r="ET71">
            <v>1</v>
          </cell>
          <cell r="EU71">
            <v>9</v>
          </cell>
          <cell r="EV71">
            <v>112.76499774470004</v>
          </cell>
          <cell r="EW71">
            <v>23.952095808383234</v>
          </cell>
          <cell r="EX71">
            <v>191.77498401875133</v>
          </cell>
          <cell r="EY71">
            <v>4</v>
          </cell>
          <cell r="EZ71">
            <v>2</v>
          </cell>
          <cell r="FA71">
            <v>2</v>
          </cell>
          <cell r="FB71">
            <v>45.105999097880016</v>
          </cell>
          <cell r="FC71">
            <v>47.904191616766468</v>
          </cell>
          <cell r="FD71">
            <v>42.616663115278072</v>
          </cell>
          <cell r="FE71">
            <v>0</v>
          </cell>
          <cell r="FF71">
            <v>0</v>
          </cell>
          <cell r="FG71">
            <v>0</v>
          </cell>
          <cell r="FH71">
            <v>0</v>
          </cell>
          <cell r="FI71">
            <v>0</v>
          </cell>
          <cell r="FJ71">
            <v>0</v>
          </cell>
          <cell r="FK71">
            <v>3</v>
          </cell>
          <cell r="FL71">
            <v>2</v>
          </cell>
          <cell r="FM71">
            <v>1</v>
          </cell>
          <cell r="FN71">
            <v>33.829499323410019</v>
          </cell>
          <cell r="FO71">
            <v>47.904191616766468</v>
          </cell>
          <cell r="FP71">
            <v>21.308331557639036</v>
          </cell>
        </row>
        <row r="72">
          <cell r="A72" t="str">
            <v>島牧村</v>
          </cell>
          <cell r="B72">
            <v>27</v>
          </cell>
          <cell r="C72">
            <v>15</v>
          </cell>
          <cell r="D72">
            <v>12</v>
          </cell>
          <cell r="E72">
            <v>1635.3725015142338</v>
          </cell>
          <cell r="F72">
            <v>1858.7360594795539</v>
          </cell>
          <cell r="G72">
            <v>1421.8009478672984</v>
          </cell>
          <cell r="H72">
            <v>0</v>
          </cell>
          <cell r="I72">
            <v>0</v>
          </cell>
          <cell r="J72">
            <v>0</v>
          </cell>
          <cell r="K72">
            <v>0</v>
          </cell>
          <cell r="L72">
            <v>0</v>
          </cell>
          <cell r="M72">
            <v>0</v>
          </cell>
          <cell r="N72">
            <v>6</v>
          </cell>
          <cell r="O72">
            <v>2</v>
          </cell>
          <cell r="P72">
            <v>4</v>
          </cell>
          <cell r="Q72">
            <v>363.41611144760753</v>
          </cell>
          <cell r="R72">
            <v>247.83147459727385</v>
          </cell>
          <cell r="S72">
            <v>473.93364928909955</v>
          </cell>
          <cell r="T72">
            <v>0</v>
          </cell>
          <cell r="U72">
            <v>0</v>
          </cell>
          <cell r="V72">
            <v>0</v>
          </cell>
          <cell r="W72">
            <v>0</v>
          </cell>
          <cell r="X72">
            <v>0</v>
          </cell>
          <cell r="Y72">
            <v>0</v>
          </cell>
          <cell r="Z72">
            <v>0</v>
          </cell>
          <cell r="AA72">
            <v>0</v>
          </cell>
          <cell r="AB72">
            <v>0</v>
          </cell>
          <cell r="AC72">
            <v>0</v>
          </cell>
          <cell r="AD72">
            <v>0</v>
          </cell>
          <cell r="AE72">
            <v>0</v>
          </cell>
          <cell r="AF72">
            <v>6</v>
          </cell>
          <cell r="AG72">
            <v>2</v>
          </cell>
          <cell r="AH72">
            <v>4</v>
          </cell>
          <cell r="AI72">
            <v>363.41611144760753</v>
          </cell>
          <cell r="AJ72">
            <v>247.83147459727385</v>
          </cell>
          <cell r="AK72">
            <v>473.93364928909955</v>
          </cell>
          <cell r="AL72">
            <v>0</v>
          </cell>
          <cell r="AM72">
            <v>0</v>
          </cell>
          <cell r="AN72">
            <v>0</v>
          </cell>
          <cell r="AO72">
            <v>0</v>
          </cell>
          <cell r="AP72">
            <v>0</v>
          </cell>
          <cell r="AQ72">
            <v>0</v>
          </cell>
          <cell r="AR72">
            <v>4</v>
          </cell>
          <cell r="AS72">
            <v>3</v>
          </cell>
          <cell r="AT72">
            <v>1</v>
          </cell>
          <cell r="AU72">
            <v>242.27740763173833</v>
          </cell>
          <cell r="AV72">
            <v>371.74721189591077</v>
          </cell>
          <cell r="AW72">
            <v>118.48341232227489</v>
          </cell>
          <cell r="AX72">
            <v>0</v>
          </cell>
          <cell r="AY72">
            <v>0</v>
          </cell>
          <cell r="AZ72">
            <v>0</v>
          </cell>
          <cell r="BA72">
            <v>0</v>
          </cell>
          <cell r="BB72">
            <v>0</v>
          </cell>
          <cell r="BC72">
            <v>0</v>
          </cell>
          <cell r="BD72">
            <v>1</v>
          </cell>
          <cell r="BE72">
            <v>0</v>
          </cell>
          <cell r="BF72">
            <v>1</v>
          </cell>
          <cell r="BG72">
            <v>60.569351907934582</v>
          </cell>
          <cell r="BH72">
            <v>0</v>
          </cell>
          <cell r="BI72">
            <v>118.48341232227489</v>
          </cell>
          <cell r="BJ72">
            <v>5</v>
          </cell>
          <cell r="BK72">
            <v>3</v>
          </cell>
          <cell r="BL72">
            <v>2</v>
          </cell>
          <cell r="BM72">
            <v>302.84675953967292</v>
          </cell>
          <cell r="BN72">
            <v>371.74721189591077</v>
          </cell>
          <cell r="BO72">
            <v>236.96682464454977</v>
          </cell>
          <cell r="BP72">
            <v>0</v>
          </cell>
          <cell r="BQ72">
            <v>0</v>
          </cell>
          <cell r="BR72">
            <v>0</v>
          </cell>
          <cell r="BS72">
            <v>0</v>
          </cell>
          <cell r="BT72">
            <v>0</v>
          </cell>
          <cell r="BU72">
            <v>0</v>
          </cell>
          <cell r="BV72">
            <v>2</v>
          </cell>
          <cell r="BW72">
            <v>2</v>
          </cell>
          <cell r="BX72">
            <v>0</v>
          </cell>
          <cell r="BY72">
            <v>121.13870381586916</v>
          </cell>
          <cell r="BZ72">
            <v>247.83147459727385</v>
          </cell>
          <cell r="CA72">
            <v>0</v>
          </cell>
          <cell r="CB72">
            <v>0</v>
          </cell>
          <cell r="CC72">
            <v>0</v>
          </cell>
          <cell r="CD72">
            <v>0</v>
          </cell>
          <cell r="CE72">
            <v>0</v>
          </cell>
          <cell r="CF72">
            <v>0</v>
          </cell>
          <cell r="CG72">
            <v>0</v>
          </cell>
          <cell r="CH72">
            <v>1651</v>
          </cell>
          <cell r="CI72">
            <v>807</v>
          </cell>
          <cell r="CJ72">
            <v>844</v>
          </cell>
          <cell r="CK72">
            <v>27</v>
          </cell>
          <cell r="CL72">
            <v>15</v>
          </cell>
          <cell r="CM72">
            <v>12</v>
          </cell>
          <cell r="CN72">
            <v>1635.3725015142338</v>
          </cell>
          <cell r="CO72">
            <v>1858.7360594795539</v>
          </cell>
          <cell r="CP72">
            <v>1421.8009478672984</v>
          </cell>
          <cell r="CQ72">
            <v>0</v>
          </cell>
          <cell r="CR72">
            <v>0</v>
          </cell>
          <cell r="CS72">
            <v>0</v>
          </cell>
          <cell r="CT72">
            <v>0</v>
          </cell>
          <cell r="CU72">
            <v>0</v>
          </cell>
          <cell r="CV72">
            <v>0</v>
          </cell>
          <cell r="CW72">
            <v>6</v>
          </cell>
          <cell r="CX72">
            <v>2</v>
          </cell>
          <cell r="CY72">
            <v>4</v>
          </cell>
          <cell r="CZ72">
            <v>363.41611144760753</v>
          </cell>
          <cell r="DA72">
            <v>247.83147459727385</v>
          </cell>
          <cell r="DB72">
            <v>473.93364928909955</v>
          </cell>
          <cell r="DC72">
            <v>0</v>
          </cell>
          <cell r="DD72">
            <v>0</v>
          </cell>
          <cell r="DE72">
            <v>0</v>
          </cell>
          <cell r="DF72">
            <v>0</v>
          </cell>
          <cell r="DG72">
            <v>0</v>
          </cell>
          <cell r="DH72">
            <v>0</v>
          </cell>
          <cell r="DI72">
            <v>0</v>
          </cell>
          <cell r="DJ72">
            <v>0</v>
          </cell>
          <cell r="DK72">
            <v>0</v>
          </cell>
          <cell r="DL72">
            <v>0</v>
          </cell>
          <cell r="DM72">
            <v>0</v>
          </cell>
          <cell r="DN72">
            <v>0</v>
          </cell>
          <cell r="DO72">
            <v>6</v>
          </cell>
          <cell r="DP72">
            <v>2</v>
          </cell>
          <cell r="DQ72">
            <v>4</v>
          </cell>
          <cell r="DR72">
            <v>363.41611144760753</v>
          </cell>
          <cell r="DS72">
            <v>247.83147459727385</v>
          </cell>
          <cell r="DT72">
            <v>473.93364928909955</v>
          </cell>
          <cell r="DU72">
            <v>0</v>
          </cell>
          <cell r="DV72">
            <v>0</v>
          </cell>
          <cell r="DW72">
            <v>0</v>
          </cell>
          <cell r="DX72">
            <v>0</v>
          </cell>
          <cell r="DY72">
            <v>0</v>
          </cell>
          <cell r="DZ72">
            <v>0</v>
          </cell>
          <cell r="EA72">
            <v>4</v>
          </cell>
          <cell r="EB72">
            <v>3</v>
          </cell>
          <cell r="EC72">
            <v>1</v>
          </cell>
          <cell r="ED72">
            <v>242.27740763173833</v>
          </cell>
          <cell r="EE72">
            <v>371.74721189591077</v>
          </cell>
          <cell r="EF72">
            <v>118.48341232227489</v>
          </cell>
          <cell r="EG72">
            <v>0</v>
          </cell>
          <cell r="EH72">
            <v>0</v>
          </cell>
          <cell r="EI72">
            <v>0</v>
          </cell>
          <cell r="EJ72">
            <v>0</v>
          </cell>
          <cell r="EK72">
            <v>0</v>
          </cell>
          <cell r="EL72">
            <v>0</v>
          </cell>
          <cell r="EM72">
            <v>1</v>
          </cell>
          <cell r="EN72">
            <v>0</v>
          </cell>
          <cell r="EO72">
            <v>1</v>
          </cell>
          <cell r="EP72">
            <v>60.569351907934582</v>
          </cell>
          <cell r="EQ72">
            <v>0</v>
          </cell>
          <cell r="ER72">
            <v>118.48341232227489</v>
          </cell>
          <cell r="ES72">
            <v>5</v>
          </cell>
          <cell r="ET72">
            <v>3</v>
          </cell>
          <cell r="EU72">
            <v>2</v>
          </cell>
          <cell r="EV72">
            <v>302.84675953967292</v>
          </cell>
          <cell r="EW72">
            <v>371.74721189591077</v>
          </cell>
          <cell r="EX72">
            <v>236.96682464454977</v>
          </cell>
          <cell r="EY72">
            <v>0</v>
          </cell>
          <cell r="EZ72">
            <v>0</v>
          </cell>
          <cell r="FA72">
            <v>0</v>
          </cell>
          <cell r="FB72">
            <v>0</v>
          </cell>
          <cell r="FC72">
            <v>0</v>
          </cell>
          <cell r="FD72">
            <v>0</v>
          </cell>
          <cell r="FE72">
            <v>2</v>
          </cell>
          <cell r="FF72">
            <v>2</v>
          </cell>
          <cell r="FG72">
            <v>0</v>
          </cell>
          <cell r="FH72">
            <v>121.13870381586916</v>
          </cell>
          <cell r="FI72">
            <v>247.83147459727385</v>
          </cell>
          <cell r="FJ72">
            <v>0</v>
          </cell>
          <cell r="FK72">
            <v>0</v>
          </cell>
          <cell r="FL72">
            <v>0</v>
          </cell>
          <cell r="FM72">
            <v>0</v>
          </cell>
          <cell r="FN72">
            <v>0</v>
          </cell>
          <cell r="FO72">
            <v>0</v>
          </cell>
          <cell r="FP72">
            <v>0</v>
          </cell>
        </row>
        <row r="73">
          <cell r="A73" t="str">
            <v>寿都町</v>
          </cell>
          <cell r="B73">
            <v>51</v>
          </cell>
          <cell r="C73">
            <v>32</v>
          </cell>
          <cell r="D73">
            <v>19</v>
          </cell>
          <cell r="E73">
            <v>1562.5</v>
          </cell>
          <cell r="F73">
            <v>2012.5786163522012</v>
          </cell>
          <cell r="G73">
            <v>1135.0059737156512</v>
          </cell>
          <cell r="H73">
            <v>0</v>
          </cell>
          <cell r="I73">
            <v>0</v>
          </cell>
          <cell r="J73">
            <v>0</v>
          </cell>
          <cell r="K73">
            <v>0</v>
          </cell>
          <cell r="L73">
            <v>0</v>
          </cell>
          <cell r="M73">
            <v>0</v>
          </cell>
          <cell r="N73">
            <v>22</v>
          </cell>
          <cell r="O73">
            <v>17</v>
          </cell>
          <cell r="P73">
            <v>5</v>
          </cell>
          <cell r="Q73">
            <v>674.01960784313724</v>
          </cell>
          <cell r="R73">
            <v>1069.1823899371068</v>
          </cell>
          <cell r="S73">
            <v>298.68578255675033</v>
          </cell>
          <cell r="T73">
            <v>0</v>
          </cell>
          <cell r="U73">
            <v>0</v>
          </cell>
          <cell r="V73">
            <v>0</v>
          </cell>
          <cell r="W73">
            <v>0</v>
          </cell>
          <cell r="X73">
            <v>0</v>
          </cell>
          <cell r="Y73">
            <v>0</v>
          </cell>
          <cell r="Z73">
            <v>0</v>
          </cell>
          <cell r="AA73">
            <v>0</v>
          </cell>
          <cell r="AB73">
            <v>0</v>
          </cell>
          <cell r="AC73">
            <v>0</v>
          </cell>
          <cell r="AD73">
            <v>0</v>
          </cell>
          <cell r="AE73">
            <v>0</v>
          </cell>
          <cell r="AF73">
            <v>5</v>
          </cell>
          <cell r="AG73">
            <v>3</v>
          </cell>
          <cell r="AH73">
            <v>2</v>
          </cell>
          <cell r="AI73">
            <v>153.18627450980392</v>
          </cell>
          <cell r="AJ73">
            <v>188.67924528301887</v>
          </cell>
          <cell r="AK73">
            <v>119.47431302270012</v>
          </cell>
          <cell r="AL73">
            <v>6</v>
          </cell>
          <cell r="AM73">
            <v>2</v>
          </cell>
          <cell r="AN73">
            <v>4</v>
          </cell>
          <cell r="AO73">
            <v>183.8235294117647</v>
          </cell>
          <cell r="AP73">
            <v>125.78616352201257</v>
          </cell>
          <cell r="AQ73">
            <v>238.94862604540023</v>
          </cell>
          <cell r="AR73">
            <v>3</v>
          </cell>
          <cell r="AS73">
            <v>1</v>
          </cell>
          <cell r="AT73">
            <v>2</v>
          </cell>
          <cell r="AU73">
            <v>91.911764705882348</v>
          </cell>
          <cell r="AV73">
            <v>62.893081761006286</v>
          </cell>
          <cell r="AW73">
            <v>119.47431302270012</v>
          </cell>
          <cell r="AX73">
            <v>0</v>
          </cell>
          <cell r="AY73">
            <v>0</v>
          </cell>
          <cell r="AZ73">
            <v>0</v>
          </cell>
          <cell r="BA73">
            <v>0</v>
          </cell>
          <cell r="BB73">
            <v>0</v>
          </cell>
          <cell r="BC73">
            <v>0</v>
          </cell>
          <cell r="BD73">
            <v>1</v>
          </cell>
          <cell r="BE73">
            <v>0</v>
          </cell>
          <cell r="BF73">
            <v>1</v>
          </cell>
          <cell r="BG73">
            <v>30.637254901960784</v>
          </cell>
          <cell r="BH73">
            <v>0</v>
          </cell>
          <cell r="BI73">
            <v>59.737156511350058</v>
          </cell>
          <cell r="BJ73">
            <v>6</v>
          </cell>
          <cell r="BK73">
            <v>3</v>
          </cell>
          <cell r="BL73">
            <v>3</v>
          </cell>
          <cell r="BM73">
            <v>183.8235294117647</v>
          </cell>
          <cell r="BN73">
            <v>188.67924528301887</v>
          </cell>
          <cell r="BO73">
            <v>179.21146953405017</v>
          </cell>
          <cell r="BP73">
            <v>0</v>
          </cell>
          <cell r="BQ73">
            <v>0</v>
          </cell>
          <cell r="BR73">
            <v>0</v>
          </cell>
          <cell r="BS73">
            <v>0</v>
          </cell>
          <cell r="BT73">
            <v>0</v>
          </cell>
          <cell r="BU73">
            <v>0</v>
          </cell>
          <cell r="BV73">
            <v>1</v>
          </cell>
          <cell r="BW73">
            <v>1</v>
          </cell>
          <cell r="BX73">
            <v>0</v>
          </cell>
          <cell r="BY73">
            <v>30.637254901960784</v>
          </cell>
          <cell r="BZ73">
            <v>62.893081761006286</v>
          </cell>
          <cell r="CA73">
            <v>0</v>
          </cell>
          <cell r="CB73">
            <v>0</v>
          </cell>
          <cell r="CC73">
            <v>0</v>
          </cell>
          <cell r="CD73">
            <v>0</v>
          </cell>
          <cell r="CE73">
            <v>0</v>
          </cell>
          <cell r="CF73">
            <v>0</v>
          </cell>
          <cell r="CG73">
            <v>0</v>
          </cell>
          <cell r="CH73">
            <v>3264</v>
          </cell>
          <cell r="CI73">
            <v>1590</v>
          </cell>
          <cell r="CJ73">
            <v>1674</v>
          </cell>
          <cell r="CK73">
            <v>51</v>
          </cell>
          <cell r="CL73">
            <v>32</v>
          </cell>
          <cell r="CM73">
            <v>19</v>
          </cell>
          <cell r="CN73">
            <v>1562.5</v>
          </cell>
          <cell r="CO73">
            <v>2012.5786163522012</v>
          </cell>
          <cell r="CP73">
            <v>1135.0059737156512</v>
          </cell>
          <cell r="CQ73">
            <v>0</v>
          </cell>
          <cell r="CR73">
            <v>0</v>
          </cell>
          <cell r="CS73">
            <v>0</v>
          </cell>
          <cell r="CT73">
            <v>0</v>
          </cell>
          <cell r="CU73">
            <v>0</v>
          </cell>
          <cell r="CV73">
            <v>0</v>
          </cell>
          <cell r="CW73">
            <v>22</v>
          </cell>
          <cell r="CX73">
            <v>17</v>
          </cell>
          <cell r="CY73">
            <v>5</v>
          </cell>
          <cell r="CZ73">
            <v>674.01960784313724</v>
          </cell>
          <cell r="DA73">
            <v>1069.1823899371068</v>
          </cell>
          <cell r="DB73">
            <v>298.68578255675033</v>
          </cell>
          <cell r="DC73">
            <v>0</v>
          </cell>
          <cell r="DD73">
            <v>0</v>
          </cell>
          <cell r="DE73">
            <v>0</v>
          </cell>
          <cell r="DF73">
            <v>0</v>
          </cell>
          <cell r="DG73">
            <v>0</v>
          </cell>
          <cell r="DH73">
            <v>0</v>
          </cell>
          <cell r="DI73">
            <v>0</v>
          </cell>
          <cell r="DJ73">
            <v>0</v>
          </cell>
          <cell r="DK73">
            <v>0</v>
          </cell>
          <cell r="DL73">
            <v>0</v>
          </cell>
          <cell r="DM73">
            <v>0</v>
          </cell>
          <cell r="DN73">
            <v>0</v>
          </cell>
          <cell r="DO73">
            <v>5</v>
          </cell>
          <cell r="DP73">
            <v>3</v>
          </cell>
          <cell r="DQ73">
            <v>2</v>
          </cell>
          <cell r="DR73">
            <v>153.18627450980392</v>
          </cell>
          <cell r="DS73">
            <v>188.67924528301887</v>
          </cell>
          <cell r="DT73">
            <v>119.47431302270012</v>
          </cell>
          <cell r="DU73">
            <v>6</v>
          </cell>
          <cell r="DV73">
            <v>2</v>
          </cell>
          <cell r="DW73">
            <v>4</v>
          </cell>
          <cell r="DX73">
            <v>183.8235294117647</v>
          </cell>
          <cell r="DY73">
            <v>125.78616352201257</v>
          </cell>
          <cell r="DZ73">
            <v>238.94862604540023</v>
          </cell>
          <cell r="EA73">
            <v>3</v>
          </cell>
          <cell r="EB73">
            <v>1</v>
          </cell>
          <cell r="EC73">
            <v>2</v>
          </cell>
          <cell r="ED73">
            <v>91.911764705882348</v>
          </cell>
          <cell r="EE73">
            <v>62.893081761006286</v>
          </cell>
          <cell r="EF73">
            <v>119.47431302270012</v>
          </cell>
          <cell r="EG73">
            <v>0</v>
          </cell>
          <cell r="EH73">
            <v>0</v>
          </cell>
          <cell r="EI73">
            <v>0</v>
          </cell>
          <cell r="EJ73">
            <v>0</v>
          </cell>
          <cell r="EK73">
            <v>0</v>
          </cell>
          <cell r="EL73">
            <v>0</v>
          </cell>
          <cell r="EM73">
            <v>1</v>
          </cell>
          <cell r="EN73">
            <v>0</v>
          </cell>
          <cell r="EO73">
            <v>1</v>
          </cell>
          <cell r="EP73">
            <v>30.637254901960784</v>
          </cell>
          <cell r="EQ73">
            <v>0</v>
          </cell>
          <cell r="ER73">
            <v>59.737156511350058</v>
          </cell>
          <cell r="ES73">
            <v>6</v>
          </cell>
          <cell r="ET73">
            <v>3</v>
          </cell>
          <cell r="EU73">
            <v>3</v>
          </cell>
          <cell r="EV73">
            <v>183.8235294117647</v>
          </cell>
          <cell r="EW73">
            <v>188.67924528301887</v>
          </cell>
          <cell r="EX73">
            <v>179.21146953405017</v>
          </cell>
          <cell r="EY73">
            <v>0</v>
          </cell>
          <cell r="EZ73">
            <v>0</v>
          </cell>
          <cell r="FA73">
            <v>0</v>
          </cell>
          <cell r="FB73">
            <v>0</v>
          </cell>
          <cell r="FC73">
            <v>0</v>
          </cell>
          <cell r="FD73">
            <v>0</v>
          </cell>
          <cell r="FE73">
            <v>1</v>
          </cell>
          <cell r="FF73">
            <v>1</v>
          </cell>
          <cell r="FG73">
            <v>0</v>
          </cell>
          <cell r="FH73">
            <v>30.637254901960784</v>
          </cell>
          <cell r="FI73">
            <v>62.893081761006286</v>
          </cell>
          <cell r="FJ73">
            <v>0</v>
          </cell>
          <cell r="FK73">
            <v>0</v>
          </cell>
          <cell r="FL73">
            <v>0</v>
          </cell>
          <cell r="FM73">
            <v>0</v>
          </cell>
          <cell r="FN73">
            <v>0</v>
          </cell>
          <cell r="FO73">
            <v>0</v>
          </cell>
          <cell r="FP73">
            <v>0</v>
          </cell>
        </row>
        <row r="74">
          <cell r="A74" t="str">
            <v>黒松内町</v>
          </cell>
          <cell r="B74">
            <v>54</v>
          </cell>
          <cell r="C74">
            <v>23</v>
          </cell>
          <cell r="D74">
            <v>31</v>
          </cell>
          <cell r="E74">
            <v>1740.2513696422816</v>
          </cell>
          <cell r="F74">
            <v>1564.6258503401361</v>
          </cell>
          <cell r="G74">
            <v>1898.3466013472137</v>
          </cell>
          <cell r="H74">
            <v>0</v>
          </cell>
          <cell r="I74">
            <v>0</v>
          </cell>
          <cell r="J74">
            <v>0</v>
          </cell>
          <cell r="K74">
            <v>0</v>
          </cell>
          <cell r="L74">
            <v>0</v>
          </cell>
          <cell r="M74">
            <v>0</v>
          </cell>
          <cell r="N74">
            <v>11</v>
          </cell>
          <cell r="O74">
            <v>6</v>
          </cell>
          <cell r="P74">
            <v>5</v>
          </cell>
          <cell r="Q74">
            <v>354.49564937157589</v>
          </cell>
          <cell r="R74">
            <v>408.16326530612247</v>
          </cell>
          <cell r="S74">
            <v>306.18493570116351</v>
          </cell>
          <cell r="T74">
            <v>0</v>
          </cell>
          <cell r="U74">
            <v>0</v>
          </cell>
          <cell r="V74">
            <v>0</v>
          </cell>
          <cell r="W74">
            <v>0</v>
          </cell>
          <cell r="X74">
            <v>0</v>
          </cell>
          <cell r="Y74">
            <v>0</v>
          </cell>
          <cell r="Z74">
            <v>0</v>
          </cell>
          <cell r="AA74">
            <v>0</v>
          </cell>
          <cell r="AB74">
            <v>0</v>
          </cell>
          <cell r="AC74">
            <v>0</v>
          </cell>
          <cell r="AD74">
            <v>0</v>
          </cell>
          <cell r="AE74">
            <v>0</v>
          </cell>
          <cell r="AF74">
            <v>11</v>
          </cell>
          <cell r="AG74">
            <v>4</v>
          </cell>
          <cell r="AH74">
            <v>7</v>
          </cell>
          <cell r="AI74">
            <v>354.49564937157589</v>
          </cell>
          <cell r="AJ74">
            <v>272.10884353741494</v>
          </cell>
          <cell r="AK74">
            <v>428.65890998162894</v>
          </cell>
          <cell r="AL74">
            <v>9</v>
          </cell>
          <cell r="AM74">
            <v>2</v>
          </cell>
          <cell r="AN74">
            <v>7</v>
          </cell>
          <cell r="AO74">
            <v>290.04189494038025</v>
          </cell>
          <cell r="AP74">
            <v>136.05442176870747</v>
          </cell>
          <cell r="AQ74">
            <v>428.65890998162894</v>
          </cell>
          <cell r="AR74">
            <v>7</v>
          </cell>
          <cell r="AS74">
            <v>2</v>
          </cell>
          <cell r="AT74">
            <v>5</v>
          </cell>
          <cell r="AU74">
            <v>225.58814050918468</v>
          </cell>
          <cell r="AV74">
            <v>136.05442176870747</v>
          </cell>
          <cell r="AW74">
            <v>306.18493570116351</v>
          </cell>
          <cell r="AX74">
            <v>0</v>
          </cell>
          <cell r="AY74">
            <v>0</v>
          </cell>
          <cell r="AZ74">
            <v>0</v>
          </cell>
          <cell r="BA74">
            <v>0</v>
          </cell>
          <cell r="BB74">
            <v>0</v>
          </cell>
          <cell r="BC74">
            <v>0</v>
          </cell>
          <cell r="BD74">
            <v>0</v>
          </cell>
          <cell r="BE74">
            <v>0</v>
          </cell>
          <cell r="BF74">
            <v>0</v>
          </cell>
          <cell r="BG74">
            <v>0</v>
          </cell>
          <cell r="BH74">
            <v>0</v>
          </cell>
          <cell r="BI74">
            <v>0</v>
          </cell>
          <cell r="BJ74">
            <v>5</v>
          </cell>
          <cell r="BK74">
            <v>2</v>
          </cell>
          <cell r="BL74">
            <v>3</v>
          </cell>
          <cell r="BM74">
            <v>161.13438607798903</v>
          </cell>
          <cell r="BN74">
            <v>136.05442176870747</v>
          </cell>
          <cell r="BO74">
            <v>183.71096142069811</v>
          </cell>
          <cell r="BP74">
            <v>2</v>
          </cell>
          <cell r="BQ74">
            <v>0</v>
          </cell>
          <cell r="BR74">
            <v>2</v>
          </cell>
          <cell r="BS74">
            <v>64.45375443119562</v>
          </cell>
          <cell r="BT74">
            <v>0</v>
          </cell>
          <cell r="BU74">
            <v>122.4739742804654</v>
          </cell>
          <cell r="BV74">
            <v>2</v>
          </cell>
          <cell r="BW74">
            <v>2</v>
          </cell>
          <cell r="BX74">
            <v>0</v>
          </cell>
          <cell r="BY74">
            <v>64.45375443119562</v>
          </cell>
          <cell r="BZ74">
            <v>136.05442176870747</v>
          </cell>
          <cell r="CA74">
            <v>0</v>
          </cell>
          <cell r="CB74">
            <v>0</v>
          </cell>
          <cell r="CC74">
            <v>0</v>
          </cell>
          <cell r="CD74">
            <v>0</v>
          </cell>
          <cell r="CE74">
            <v>0</v>
          </cell>
          <cell r="CF74">
            <v>0</v>
          </cell>
          <cell r="CG74">
            <v>0</v>
          </cell>
          <cell r="CH74">
            <v>3103</v>
          </cell>
          <cell r="CI74">
            <v>1470</v>
          </cell>
          <cell r="CJ74">
            <v>1633</v>
          </cell>
          <cell r="CK74">
            <v>54</v>
          </cell>
          <cell r="CL74">
            <v>23</v>
          </cell>
          <cell r="CM74">
            <v>31</v>
          </cell>
          <cell r="CN74">
            <v>1740.2513696422816</v>
          </cell>
          <cell r="CO74">
            <v>1564.6258503401361</v>
          </cell>
          <cell r="CP74">
            <v>1898.3466013472137</v>
          </cell>
          <cell r="CQ74">
            <v>0</v>
          </cell>
          <cell r="CR74">
            <v>0</v>
          </cell>
          <cell r="CS74">
            <v>0</v>
          </cell>
          <cell r="CT74">
            <v>0</v>
          </cell>
          <cell r="CU74">
            <v>0</v>
          </cell>
          <cell r="CV74">
            <v>0</v>
          </cell>
          <cell r="CW74">
            <v>11</v>
          </cell>
          <cell r="CX74">
            <v>6</v>
          </cell>
          <cell r="CY74">
            <v>5</v>
          </cell>
          <cell r="CZ74">
            <v>354.49564937157589</v>
          </cell>
          <cell r="DA74">
            <v>408.16326530612247</v>
          </cell>
          <cell r="DB74">
            <v>306.18493570116351</v>
          </cell>
          <cell r="DC74">
            <v>0</v>
          </cell>
          <cell r="DD74">
            <v>0</v>
          </cell>
          <cell r="DE74">
            <v>0</v>
          </cell>
          <cell r="DF74">
            <v>0</v>
          </cell>
          <cell r="DG74">
            <v>0</v>
          </cell>
          <cell r="DH74">
            <v>0</v>
          </cell>
          <cell r="DI74">
            <v>0</v>
          </cell>
          <cell r="DJ74">
            <v>0</v>
          </cell>
          <cell r="DK74">
            <v>0</v>
          </cell>
          <cell r="DL74">
            <v>0</v>
          </cell>
          <cell r="DM74">
            <v>0</v>
          </cell>
          <cell r="DN74">
            <v>0</v>
          </cell>
          <cell r="DO74">
            <v>11</v>
          </cell>
          <cell r="DP74">
            <v>4</v>
          </cell>
          <cell r="DQ74">
            <v>7</v>
          </cell>
          <cell r="DR74">
            <v>354.49564937157589</v>
          </cell>
          <cell r="DS74">
            <v>272.10884353741494</v>
          </cell>
          <cell r="DT74">
            <v>428.65890998162894</v>
          </cell>
          <cell r="DU74">
            <v>9</v>
          </cell>
          <cell r="DV74">
            <v>2</v>
          </cell>
          <cell r="DW74">
            <v>7</v>
          </cell>
          <cell r="DX74">
            <v>290.04189494038025</v>
          </cell>
          <cell r="DY74">
            <v>136.05442176870747</v>
          </cell>
          <cell r="DZ74">
            <v>428.65890998162894</v>
          </cell>
          <cell r="EA74">
            <v>7</v>
          </cell>
          <cell r="EB74">
            <v>2</v>
          </cell>
          <cell r="EC74">
            <v>5</v>
          </cell>
          <cell r="ED74">
            <v>225.58814050918468</v>
          </cell>
          <cell r="EE74">
            <v>136.05442176870747</v>
          </cell>
          <cell r="EF74">
            <v>306.18493570116351</v>
          </cell>
          <cell r="EG74">
            <v>0</v>
          </cell>
          <cell r="EH74">
            <v>0</v>
          </cell>
          <cell r="EI74">
            <v>0</v>
          </cell>
          <cell r="EJ74">
            <v>0</v>
          </cell>
          <cell r="EK74">
            <v>0</v>
          </cell>
          <cell r="EL74">
            <v>0</v>
          </cell>
          <cell r="EM74">
            <v>0</v>
          </cell>
          <cell r="EN74">
            <v>0</v>
          </cell>
          <cell r="EO74">
            <v>0</v>
          </cell>
          <cell r="EP74">
            <v>0</v>
          </cell>
          <cell r="EQ74">
            <v>0</v>
          </cell>
          <cell r="ER74">
            <v>0</v>
          </cell>
          <cell r="ES74">
            <v>5</v>
          </cell>
          <cell r="ET74">
            <v>2</v>
          </cell>
          <cell r="EU74">
            <v>3</v>
          </cell>
          <cell r="EV74">
            <v>161.13438607798903</v>
          </cell>
          <cell r="EW74">
            <v>136.05442176870747</v>
          </cell>
          <cell r="EX74">
            <v>183.71096142069811</v>
          </cell>
          <cell r="EY74">
            <v>2</v>
          </cell>
          <cell r="EZ74">
            <v>0</v>
          </cell>
          <cell r="FA74">
            <v>2</v>
          </cell>
          <cell r="FB74">
            <v>64.45375443119562</v>
          </cell>
          <cell r="FC74">
            <v>0</v>
          </cell>
          <cell r="FD74">
            <v>122.4739742804654</v>
          </cell>
          <cell r="FE74">
            <v>2</v>
          </cell>
          <cell r="FF74">
            <v>2</v>
          </cell>
          <cell r="FG74">
            <v>0</v>
          </cell>
          <cell r="FH74">
            <v>64.45375443119562</v>
          </cell>
          <cell r="FI74">
            <v>136.05442176870747</v>
          </cell>
          <cell r="FJ74">
            <v>0</v>
          </cell>
          <cell r="FK74">
            <v>0</v>
          </cell>
          <cell r="FL74">
            <v>0</v>
          </cell>
          <cell r="FM74">
            <v>0</v>
          </cell>
          <cell r="FN74">
            <v>0</v>
          </cell>
          <cell r="FO74">
            <v>0</v>
          </cell>
          <cell r="FP74">
            <v>0</v>
          </cell>
        </row>
        <row r="75">
          <cell r="A75" t="str">
            <v>蘭越町</v>
          </cell>
          <cell r="B75">
            <v>63</v>
          </cell>
          <cell r="C75">
            <v>32</v>
          </cell>
          <cell r="D75">
            <v>31</v>
          </cell>
          <cell r="E75">
            <v>1249.7520333267209</v>
          </cell>
          <cell r="F75">
            <v>1330.0083125519534</v>
          </cell>
          <cell r="G75">
            <v>1176.4705882352941</v>
          </cell>
          <cell r="H75">
            <v>0</v>
          </cell>
          <cell r="I75">
            <v>0</v>
          </cell>
          <cell r="J75">
            <v>0</v>
          </cell>
          <cell r="K75">
            <v>0</v>
          </cell>
          <cell r="L75">
            <v>0</v>
          </cell>
          <cell r="M75">
            <v>0</v>
          </cell>
          <cell r="N75">
            <v>23</v>
          </cell>
          <cell r="O75">
            <v>15</v>
          </cell>
          <cell r="P75">
            <v>8</v>
          </cell>
          <cell r="Q75">
            <v>456.25867883356483</v>
          </cell>
          <cell r="R75">
            <v>623.44139650872819</v>
          </cell>
          <cell r="S75">
            <v>303.60531309297915</v>
          </cell>
          <cell r="T75">
            <v>3</v>
          </cell>
          <cell r="U75">
            <v>0</v>
          </cell>
          <cell r="V75">
            <v>3</v>
          </cell>
          <cell r="W75">
            <v>59.512001586986713</v>
          </cell>
          <cell r="X75">
            <v>0</v>
          </cell>
          <cell r="Y75">
            <v>113.85199240986717</v>
          </cell>
          <cell r="Z75">
            <v>1</v>
          </cell>
          <cell r="AA75">
            <v>0</v>
          </cell>
          <cell r="AB75">
            <v>1</v>
          </cell>
          <cell r="AC75">
            <v>19.837333862328904</v>
          </cell>
          <cell r="AD75">
            <v>0</v>
          </cell>
          <cell r="AE75">
            <v>37.950664136622393</v>
          </cell>
          <cell r="AF75">
            <v>8</v>
          </cell>
          <cell r="AG75">
            <v>2</v>
          </cell>
          <cell r="AH75">
            <v>6</v>
          </cell>
          <cell r="AI75">
            <v>158.69867089863124</v>
          </cell>
          <cell r="AJ75">
            <v>83.125519534497087</v>
          </cell>
          <cell r="AK75">
            <v>227.70398481973433</v>
          </cell>
          <cell r="AL75">
            <v>10</v>
          </cell>
          <cell r="AM75">
            <v>4</v>
          </cell>
          <cell r="AN75">
            <v>6</v>
          </cell>
          <cell r="AO75">
            <v>198.37333862328904</v>
          </cell>
          <cell r="AP75">
            <v>166.25103906899417</v>
          </cell>
          <cell r="AQ75">
            <v>227.70398481973433</v>
          </cell>
          <cell r="AR75">
            <v>4</v>
          </cell>
          <cell r="AS75">
            <v>4</v>
          </cell>
          <cell r="AT75">
            <v>0</v>
          </cell>
          <cell r="AU75">
            <v>79.349335449315618</v>
          </cell>
          <cell r="AV75">
            <v>166.25103906899417</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cell r="BO75">
            <v>0</v>
          </cell>
          <cell r="BP75">
            <v>1</v>
          </cell>
          <cell r="BQ75">
            <v>0</v>
          </cell>
          <cell r="BR75">
            <v>1</v>
          </cell>
          <cell r="BS75">
            <v>19.837333862328904</v>
          </cell>
          <cell r="BT75">
            <v>0</v>
          </cell>
          <cell r="BU75">
            <v>37.950664136622393</v>
          </cell>
          <cell r="BV75">
            <v>0</v>
          </cell>
          <cell r="BW75">
            <v>0</v>
          </cell>
          <cell r="BX75">
            <v>0</v>
          </cell>
          <cell r="BY75">
            <v>0</v>
          </cell>
          <cell r="BZ75">
            <v>0</v>
          </cell>
          <cell r="CA75">
            <v>0</v>
          </cell>
          <cell r="CB75">
            <v>0</v>
          </cell>
          <cell r="CC75">
            <v>0</v>
          </cell>
          <cell r="CD75">
            <v>0</v>
          </cell>
          <cell r="CE75">
            <v>0</v>
          </cell>
          <cell r="CF75">
            <v>0</v>
          </cell>
          <cell r="CG75">
            <v>0</v>
          </cell>
          <cell r="CH75">
            <v>5041</v>
          </cell>
          <cell r="CI75">
            <v>2406</v>
          </cell>
          <cell r="CJ75">
            <v>2635</v>
          </cell>
          <cell r="CK75">
            <v>63</v>
          </cell>
          <cell r="CL75">
            <v>32</v>
          </cell>
          <cell r="CM75">
            <v>31</v>
          </cell>
          <cell r="CN75">
            <v>1249.7520333267209</v>
          </cell>
          <cell r="CO75">
            <v>1330.0083125519534</v>
          </cell>
          <cell r="CP75">
            <v>1176.4705882352941</v>
          </cell>
          <cell r="CQ75">
            <v>0</v>
          </cell>
          <cell r="CR75">
            <v>0</v>
          </cell>
          <cell r="CS75">
            <v>0</v>
          </cell>
          <cell r="CT75">
            <v>0</v>
          </cell>
          <cell r="CU75">
            <v>0</v>
          </cell>
          <cell r="CV75">
            <v>0</v>
          </cell>
          <cell r="CW75">
            <v>23</v>
          </cell>
          <cell r="CX75">
            <v>15</v>
          </cell>
          <cell r="CY75">
            <v>8</v>
          </cell>
          <cell r="CZ75">
            <v>456.25867883356483</v>
          </cell>
          <cell r="DA75">
            <v>623.44139650872819</v>
          </cell>
          <cell r="DB75">
            <v>303.60531309297915</v>
          </cell>
          <cell r="DC75">
            <v>3</v>
          </cell>
          <cell r="DD75">
            <v>0</v>
          </cell>
          <cell r="DE75">
            <v>3</v>
          </cell>
          <cell r="DF75">
            <v>59.512001586986713</v>
          </cell>
          <cell r="DG75">
            <v>0</v>
          </cell>
          <cell r="DH75">
            <v>113.85199240986717</v>
          </cell>
          <cell r="DI75">
            <v>1</v>
          </cell>
          <cell r="DJ75">
            <v>0</v>
          </cell>
          <cell r="DK75">
            <v>1</v>
          </cell>
          <cell r="DL75">
            <v>19.837333862328904</v>
          </cell>
          <cell r="DM75">
            <v>0</v>
          </cell>
          <cell r="DN75">
            <v>37.950664136622393</v>
          </cell>
          <cell r="DO75">
            <v>8</v>
          </cell>
          <cell r="DP75">
            <v>2</v>
          </cell>
          <cell r="DQ75">
            <v>6</v>
          </cell>
          <cell r="DR75">
            <v>158.69867089863124</v>
          </cell>
          <cell r="DS75">
            <v>83.125519534497087</v>
          </cell>
          <cell r="DT75">
            <v>227.70398481973433</v>
          </cell>
          <cell r="DU75">
            <v>10</v>
          </cell>
          <cell r="DV75">
            <v>4</v>
          </cell>
          <cell r="DW75">
            <v>6</v>
          </cell>
          <cell r="DX75">
            <v>198.37333862328904</v>
          </cell>
          <cell r="DY75">
            <v>166.25103906899417</v>
          </cell>
          <cell r="DZ75">
            <v>227.70398481973433</v>
          </cell>
          <cell r="EA75">
            <v>4</v>
          </cell>
          <cell r="EB75">
            <v>4</v>
          </cell>
          <cell r="EC75">
            <v>0</v>
          </cell>
          <cell r="ED75">
            <v>79.349335449315618</v>
          </cell>
          <cell r="EE75">
            <v>166.25103906899417</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1</v>
          </cell>
          <cell r="EZ75">
            <v>0</v>
          </cell>
          <cell r="FA75">
            <v>1</v>
          </cell>
          <cell r="FB75">
            <v>19.837333862328904</v>
          </cell>
          <cell r="FC75">
            <v>0</v>
          </cell>
          <cell r="FD75">
            <v>37.950664136622393</v>
          </cell>
          <cell r="FE75">
            <v>0</v>
          </cell>
          <cell r="FF75">
            <v>0</v>
          </cell>
          <cell r="FG75">
            <v>0</v>
          </cell>
          <cell r="FH75">
            <v>0</v>
          </cell>
          <cell r="FI75">
            <v>0</v>
          </cell>
          <cell r="FJ75">
            <v>0</v>
          </cell>
          <cell r="FK75">
            <v>0</v>
          </cell>
          <cell r="FL75">
            <v>0</v>
          </cell>
          <cell r="FM75">
            <v>0</v>
          </cell>
          <cell r="FN75">
            <v>0</v>
          </cell>
          <cell r="FO75">
            <v>0</v>
          </cell>
          <cell r="FP75">
            <v>0</v>
          </cell>
        </row>
        <row r="76">
          <cell r="A76" t="str">
            <v>ニセコ町</v>
          </cell>
          <cell r="B76">
            <v>45</v>
          </cell>
          <cell r="C76">
            <v>26</v>
          </cell>
          <cell r="D76">
            <v>19</v>
          </cell>
          <cell r="E76">
            <v>926.30712227254014</v>
          </cell>
          <cell r="F76">
            <v>1073.0499380932727</v>
          </cell>
          <cell r="G76">
            <v>780.2874743326488</v>
          </cell>
          <cell r="H76">
            <v>0</v>
          </cell>
          <cell r="I76">
            <v>0</v>
          </cell>
          <cell r="J76">
            <v>0</v>
          </cell>
          <cell r="K76">
            <v>0</v>
          </cell>
          <cell r="L76">
            <v>0</v>
          </cell>
          <cell r="M76">
            <v>0</v>
          </cell>
          <cell r="N76">
            <v>11</v>
          </cell>
          <cell r="O76">
            <v>10</v>
          </cell>
          <cell r="P76">
            <v>1</v>
          </cell>
          <cell r="Q76">
            <v>226.43062988884316</v>
          </cell>
          <cell r="R76">
            <v>412.71151465125877</v>
          </cell>
          <cell r="S76">
            <v>41.067761806981515</v>
          </cell>
          <cell r="T76">
            <v>1</v>
          </cell>
          <cell r="U76">
            <v>0</v>
          </cell>
          <cell r="V76">
            <v>1</v>
          </cell>
          <cell r="W76">
            <v>20.584602717167559</v>
          </cell>
          <cell r="X76">
            <v>0</v>
          </cell>
          <cell r="Y76">
            <v>41.067761806981515</v>
          </cell>
          <cell r="Z76">
            <v>2</v>
          </cell>
          <cell r="AA76">
            <v>0</v>
          </cell>
          <cell r="AB76">
            <v>2</v>
          </cell>
          <cell r="AC76">
            <v>41.169205434335119</v>
          </cell>
          <cell r="AD76">
            <v>0</v>
          </cell>
          <cell r="AE76">
            <v>82.135523613963031</v>
          </cell>
          <cell r="AF76">
            <v>8</v>
          </cell>
          <cell r="AG76">
            <v>3</v>
          </cell>
          <cell r="AH76">
            <v>5</v>
          </cell>
          <cell r="AI76">
            <v>164.67682173734048</v>
          </cell>
          <cell r="AJ76">
            <v>123.81345439537762</v>
          </cell>
          <cell r="AK76">
            <v>205.3388090349076</v>
          </cell>
          <cell r="AL76">
            <v>4</v>
          </cell>
          <cell r="AM76">
            <v>3</v>
          </cell>
          <cell r="AN76">
            <v>1</v>
          </cell>
          <cell r="AO76">
            <v>82.338410868670238</v>
          </cell>
          <cell r="AP76">
            <v>123.81345439537762</v>
          </cell>
          <cell r="AQ76">
            <v>41.067761806981515</v>
          </cell>
          <cell r="AR76">
            <v>4</v>
          </cell>
          <cell r="AS76">
            <v>2</v>
          </cell>
          <cell r="AT76">
            <v>2</v>
          </cell>
          <cell r="AU76">
            <v>82.338410868670238</v>
          </cell>
          <cell r="AV76">
            <v>82.542302930251765</v>
          </cell>
          <cell r="AW76">
            <v>82.135523613963031</v>
          </cell>
          <cell r="AX76">
            <v>1</v>
          </cell>
          <cell r="AY76">
            <v>1</v>
          </cell>
          <cell r="AZ76">
            <v>0</v>
          </cell>
          <cell r="BA76">
            <v>20.584602717167559</v>
          </cell>
          <cell r="BB76">
            <v>41.271151465125882</v>
          </cell>
          <cell r="BC76">
            <v>0</v>
          </cell>
          <cell r="BD76">
            <v>2</v>
          </cell>
          <cell r="BE76">
            <v>1</v>
          </cell>
          <cell r="BF76">
            <v>1</v>
          </cell>
          <cell r="BG76">
            <v>41.169205434335119</v>
          </cell>
          <cell r="BH76">
            <v>41.271151465125882</v>
          </cell>
          <cell r="BI76">
            <v>41.067761806981515</v>
          </cell>
          <cell r="BJ76">
            <v>1</v>
          </cell>
          <cell r="BK76">
            <v>0</v>
          </cell>
          <cell r="BL76">
            <v>1</v>
          </cell>
          <cell r="BM76">
            <v>20.584602717167559</v>
          </cell>
          <cell r="BN76">
            <v>0</v>
          </cell>
          <cell r="BO76">
            <v>41.067761806981515</v>
          </cell>
          <cell r="BP76">
            <v>1</v>
          </cell>
          <cell r="BQ76">
            <v>0</v>
          </cell>
          <cell r="BR76">
            <v>1</v>
          </cell>
          <cell r="BS76">
            <v>20.584602717167559</v>
          </cell>
          <cell r="BT76">
            <v>0</v>
          </cell>
          <cell r="BU76">
            <v>41.067761806981515</v>
          </cell>
          <cell r="BV76">
            <v>0</v>
          </cell>
          <cell r="BW76">
            <v>0</v>
          </cell>
          <cell r="BX76">
            <v>0</v>
          </cell>
          <cell r="BY76">
            <v>0</v>
          </cell>
          <cell r="BZ76">
            <v>0</v>
          </cell>
          <cell r="CA76">
            <v>0</v>
          </cell>
          <cell r="CB76">
            <v>0</v>
          </cell>
          <cell r="CC76">
            <v>0</v>
          </cell>
          <cell r="CD76">
            <v>0</v>
          </cell>
          <cell r="CE76">
            <v>0</v>
          </cell>
          <cell r="CF76">
            <v>0</v>
          </cell>
          <cell r="CG76">
            <v>0</v>
          </cell>
          <cell r="CH76">
            <v>4858</v>
          </cell>
          <cell r="CI76">
            <v>2423</v>
          </cell>
          <cell r="CJ76">
            <v>2435</v>
          </cell>
          <cell r="CK76">
            <v>45</v>
          </cell>
          <cell r="CL76">
            <v>26</v>
          </cell>
          <cell r="CM76">
            <v>19</v>
          </cell>
          <cell r="CN76">
            <v>926.30712227254014</v>
          </cell>
          <cell r="CO76">
            <v>1073.0499380932727</v>
          </cell>
          <cell r="CP76">
            <v>780.2874743326488</v>
          </cell>
          <cell r="CQ76">
            <v>0</v>
          </cell>
          <cell r="CR76">
            <v>0</v>
          </cell>
          <cell r="CS76">
            <v>0</v>
          </cell>
          <cell r="CT76">
            <v>0</v>
          </cell>
          <cell r="CU76">
            <v>0</v>
          </cell>
          <cell r="CV76">
            <v>0</v>
          </cell>
          <cell r="CW76">
            <v>11</v>
          </cell>
          <cell r="CX76">
            <v>10</v>
          </cell>
          <cell r="CY76">
            <v>1</v>
          </cell>
          <cell r="CZ76">
            <v>226.43062988884316</v>
          </cell>
          <cell r="DA76">
            <v>412.71151465125877</v>
          </cell>
          <cell r="DB76">
            <v>41.067761806981515</v>
          </cell>
          <cell r="DC76">
            <v>1</v>
          </cell>
          <cell r="DD76">
            <v>0</v>
          </cell>
          <cell r="DE76">
            <v>1</v>
          </cell>
          <cell r="DF76">
            <v>20.584602717167559</v>
          </cell>
          <cell r="DG76">
            <v>0</v>
          </cell>
          <cell r="DH76">
            <v>41.067761806981515</v>
          </cell>
          <cell r="DI76">
            <v>2</v>
          </cell>
          <cell r="DJ76">
            <v>0</v>
          </cell>
          <cell r="DK76">
            <v>2</v>
          </cell>
          <cell r="DL76">
            <v>41.169205434335119</v>
          </cell>
          <cell r="DM76">
            <v>0</v>
          </cell>
          <cell r="DN76">
            <v>82.135523613963031</v>
          </cell>
          <cell r="DO76">
            <v>8</v>
          </cell>
          <cell r="DP76">
            <v>3</v>
          </cell>
          <cell r="DQ76">
            <v>5</v>
          </cell>
          <cell r="DR76">
            <v>164.67682173734048</v>
          </cell>
          <cell r="DS76">
            <v>123.81345439537762</v>
          </cell>
          <cell r="DT76">
            <v>205.3388090349076</v>
          </cell>
          <cell r="DU76">
            <v>4</v>
          </cell>
          <cell r="DV76">
            <v>3</v>
          </cell>
          <cell r="DW76">
            <v>1</v>
          </cell>
          <cell r="DX76">
            <v>82.338410868670238</v>
          </cell>
          <cell r="DY76">
            <v>123.81345439537762</v>
          </cell>
          <cell r="DZ76">
            <v>41.067761806981515</v>
          </cell>
          <cell r="EA76">
            <v>4</v>
          </cell>
          <cell r="EB76">
            <v>2</v>
          </cell>
          <cell r="EC76">
            <v>2</v>
          </cell>
          <cell r="ED76">
            <v>82.338410868670238</v>
          </cell>
          <cell r="EE76">
            <v>82.542302930251765</v>
          </cell>
          <cell r="EF76">
            <v>82.135523613963031</v>
          </cell>
          <cell r="EG76">
            <v>1</v>
          </cell>
          <cell r="EH76">
            <v>1</v>
          </cell>
          <cell r="EI76">
            <v>0</v>
          </cell>
          <cell r="EJ76">
            <v>20.584602717167559</v>
          </cell>
          <cell r="EK76">
            <v>41.271151465125882</v>
          </cell>
          <cell r="EL76">
            <v>0</v>
          </cell>
          <cell r="EM76">
            <v>2</v>
          </cell>
          <cell r="EN76">
            <v>1</v>
          </cell>
          <cell r="EO76">
            <v>1</v>
          </cell>
          <cell r="EP76">
            <v>41.169205434335119</v>
          </cell>
          <cell r="EQ76">
            <v>41.271151465125882</v>
          </cell>
          <cell r="ER76">
            <v>41.067761806981515</v>
          </cell>
          <cell r="ES76">
            <v>1</v>
          </cell>
          <cell r="ET76">
            <v>0</v>
          </cell>
          <cell r="EU76">
            <v>1</v>
          </cell>
          <cell r="EV76">
            <v>20.584602717167559</v>
          </cell>
          <cell r="EW76">
            <v>0</v>
          </cell>
          <cell r="EX76">
            <v>41.067761806981515</v>
          </cell>
          <cell r="EY76">
            <v>1</v>
          </cell>
          <cell r="EZ76">
            <v>0</v>
          </cell>
          <cell r="FA76">
            <v>1</v>
          </cell>
          <cell r="FB76">
            <v>20.584602717167559</v>
          </cell>
          <cell r="FC76">
            <v>0</v>
          </cell>
          <cell r="FD76">
            <v>41.067761806981515</v>
          </cell>
          <cell r="FE76">
            <v>0</v>
          </cell>
          <cell r="FF76">
            <v>0</v>
          </cell>
          <cell r="FG76">
            <v>0</v>
          </cell>
          <cell r="FH76">
            <v>0</v>
          </cell>
          <cell r="FI76">
            <v>0</v>
          </cell>
          <cell r="FJ76">
            <v>0</v>
          </cell>
          <cell r="FK76">
            <v>0</v>
          </cell>
          <cell r="FL76">
            <v>0</v>
          </cell>
          <cell r="FM76">
            <v>0</v>
          </cell>
          <cell r="FN76">
            <v>0</v>
          </cell>
          <cell r="FO76">
            <v>0</v>
          </cell>
          <cell r="FP76">
            <v>0</v>
          </cell>
        </row>
        <row r="77">
          <cell r="A77" t="str">
            <v>真狩村</v>
          </cell>
          <cell r="B77">
            <v>21</v>
          </cell>
          <cell r="C77">
            <v>11</v>
          </cell>
          <cell r="D77">
            <v>10</v>
          </cell>
          <cell r="E77">
            <v>970.87378640776694</v>
          </cell>
          <cell r="F77">
            <v>1039.6975425330813</v>
          </cell>
          <cell r="G77">
            <v>904.97737556561094</v>
          </cell>
          <cell r="H77">
            <v>0</v>
          </cell>
          <cell r="I77">
            <v>0</v>
          </cell>
          <cell r="J77">
            <v>0</v>
          </cell>
          <cell r="K77">
            <v>0</v>
          </cell>
          <cell r="L77">
            <v>0</v>
          </cell>
          <cell r="M77">
            <v>0</v>
          </cell>
          <cell r="N77">
            <v>8</v>
          </cell>
          <cell r="O77">
            <v>5</v>
          </cell>
          <cell r="P77">
            <v>3</v>
          </cell>
          <cell r="Q77">
            <v>369.85668053629217</v>
          </cell>
          <cell r="R77">
            <v>472.5897920604915</v>
          </cell>
          <cell r="S77">
            <v>271.49321266968326</v>
          </cell>
          <cell r="T77">
            <v>0</v>
          </cell>
          <cell r="U77">
            <v>0</v>
          </cell>
          <cell r="V77">
            <v>0</v>
          </cell>
          <cell r="W77">
            <v>0</v>
          </cell>
          <cell r="X77">
            <v>0</v>
          </cell>
          <cell r="Y77">
            <v>0</v>
          </cell>
          <cell r="Z77">
            <v>0</v>
          </cell>
          <cell r="AA77">
            <v>0</v>
          </cell>
          <cell r="AB77">
            <v>0</v>
          </cell>
          <cell r="AC77">
            <v>0</v>
          </cell>
          <cell r="AD77">
            <v>0</v>
          </cell>
          <cell r="AE77">
            <v>0</v>
          </cell>
          <cell r="AF77">
            <v>1</v>
          </cell>
          <cell r="AG77">
            <v>0</v>
          </cell>
          <cell r="AH77">
            <v>1</v>
          </cell>
          <cell r="AI77">
            <v>46.232085067036522</v>
          </cell>
          <cell r="AJ77">
            <v>0</v>
          </cell>
          <cell r="AK77">
            <v>90.497737556561091</v>
          </cell>
          <cell r="AL77">
            <v>1</v>
          </cell>
          <cell r="AM77">
            <v>1</v>
          </cell>
          <cell r="AN77">
            <v>0</v>
          </cell>
          <cell r="AO77">
            <v>46.232085067036522</v>
          </cell>
          <cell r="AP77">
            <v>94.517958412098295</v>
          </cell>
          <cell r="AQ77">
            <v>0</v>
          </cell>
          <cell r="AR77">
            <v>2</v>
          </cell>
          <cell r="AS77">
            <v>0</v>
          </cell>
          <cell r="AT77">
            <v>2</v>
          </cell>
          <cell r="AU77">
            <v>92.464170134073044</v>
          </cell>
          <cell r="AV77">
            <v>0</v>
          </cell>
          <cell r="AW77">
            <v>180.99547511312218</v>
          </cell>
          <cell r="AX77">
            <v>1</v>
          </cell>
          <cell r="AY77">
            <v>1</v>
          </cell>
          <cell r="AZ77">
            <v>0</v>
          </cell>
          <cell r="BA77">
            <v>46.232085067036522</v>
          </cell>
          <cell r="BB77">
            <v>94.517958412098295</v>
          </cell>
          <cell r="BC77">
            <v>0</v>
          </cell>
          <cell r="BD77">
            <v>1</v>
          </cell>
          <cell r="BE77">
            <v>1</v>
          </cell>
          <cell r="BF77">
            <v>0</v>
          </cell>
          <cell r="BG77">
            <v>46.232085067036522</v>
          </cell>
          <cell r="BH77">
            <v>94.517958412098295</v>
          </cell>
          <cell r="BI77">
            <v>0</v>
          </cell>
          <cell r="BJ77">
            <v>3</v>
          </cell>
          <cell r="BK77">
            <v>1</v>
          </cell>
          <cell r="BL77">
            <v>2</v>
          </cell>
          <cell r="BM77">
            <v>138.69625520110958</v>
          </cell>
          <cell r="BN77">
            <v>94.517958412098295</v>
          </cell>
          <cell r="BO77">
            <v>180.99547511312218</v>
          </cell>
          <cell r="BP77">
            <v>0</v>
          </cell>
          <cell r="BQ77">
            <v>0</v>
          </cell>
          <cell r="BR77">
            <v>0</v>
          </cell>
          <cell r="BS77">
            <v>0</v>
          </cell>
          <cell r="BT77">
            <v>0</v>
          </cell>
          <cell r="BU77">
            <v>0</v>
          </cell>
          <cell r="BV77">
            <v>0</v>
          </cell>
          <cell r="BW77">
            <v>0</v>
          </cell>
          <cell r="BX77">
            <v>0</v>
          </cell>
          <cell r="BY77">
            <v>0</v>
          </cell>
          <cell r="BZ77">
            <v>0</v>
          </cell>
          <cell r="CA77">
            <v>0</v>
          </cell>
          <cell r="CB77">
            <v>0</v>
          </cell>
          <cell r="CC77">
            <v>0</v>
          </cell>
          <cell r="CD77">
            <v>0</v>
          </cell>
          <cell r="CE77">
            <v>0</v>
          </cell>
          <cell r="CF77">
            <v>0</v>
          </cell>
          <cell r="CG77">
            <v>0</v>
          </cell>
          <cell r="CH77">
            <v>2163</v>
          </cell>
          <cell r="CI77">
            <v>1058</v>
          </cell>
          <cell r="CJ77">
            <v>1105</v>
          </cell>
          <cell r="CK77">
            <v>21</v>
          </cell>
          <cell r="CL77">
            <v>11</v>
          </cell>
          <cell r="CM77">
            <v>10</v>
          </cell>
          <cell r="CN77">
            <v>970.87378640776694</v>
          </cell>
          <cell r="CO77">
            <v>1039.6975425330813</v>
          </cell>
          <cell r="CP77">
            <v>904.97737556561094</v>
          </cell>
          <cell r="CQ77">
            <v>0</v>
          </cell>
          <cell r="CR77">
            <v>0</v>
          </cell>
          <cell r="CS77">
            <v>0</v>
          </cell>
          <cell r="CT77">
            <v>0</v>
          </cell>
          <cell r="CU77">
            <v>0</v>
          </cell>
          <cell r="CV77">
            <v>0</v>
          </cell>
          <cell r="CW77">
            <v>8</v>
          </cell>
          <cell r="CX77">
            <v>5</v>
          </cell>
          <cell r="CY77">
            <v>3</v>
          </cell>
          <cell r="CZ77">
            <v>369.85668053629217</v>
          </cell>
          <cell r="DA77">
            <v>472.5897920604915</v>
          </cell>
          <cell r="DB77">
            <v>271.49321266968326</v>
          </cell>
          <cell r="DC77">
            <v>0</v>
          </cell>
          <cell r="DD77">
            <v>0</v>
          </cell>
          <cell r="DE77">
            <v>0</v>
          </cell>
          <cell r="DF77">
            <v>0</v>
          </cell>
          <cell r="DG77">
            <v>0</v>
          </cell>
          <cell r="DH77">
            <v>0</v>
          </cell>
          <cell r="DI77">
            <v>0</v>
          </cell>
          <cell r="DJ77">
            <v>0</v>
          </cell>
          <cell r="DK77">
            <v>0</v>
          </cell>
          <cell r="DL77">
            <v>0</v>
          </cell>
          <cell r="DM77">
            <v>0</v>
          </cell>
          <cell r="DN77">
            <v>0</v>
          </cell>
          <cell r="DO77">
            <v>1</v>
          </cell>
          <cell r="DP77">
            <v>0</v>
          </cell>
          <cell r="DQ77">
            <v>1</v>
          </cell>
          <cell r="DR77">
            <v>46.232085067036522</v>
          </cell>
          <cell r="DS77">
            <v>0</v>
          </cell>
          <cell r="DT77">
            <v>90.497737556561091</v>
          </cell>
          <cell r="DU77">
            <v>1</v>
          </cell>
          <cell r="DV77">
            <v>1</v>
          </cell>
          <cell r="DW77">
            <v>0</v>
          </cell>
          <cell r="DX77">
            <v>46.232085067036522</v>
          </cell>
          <cell r="DY77">
            <v>94.517958412098295</v>
          </cell>
          <cell r="DZ77">
            <v>0</v>
          </cell>
          <cell r="EA77">
            <v>2</v>
          </cell>
          <cell r="EB77">
            <v>0</v>
          </cell>
          <cell r="EC77">
            <v>2</v>
          </cell>
          <cell r="ED77">
            <v>92.464170134073044</v>
          </cell>
          <cell r="EE77">
            <v>0</v>
          </cell>
          <cell r="EF77">
            <v>180.99547511312218</v>
          </cell>
          <cell r="EG77">
            <v>1</v>
          </cell>
          <cell r="EH77">
            <v>1</v>
          </cell>
          <cell r="EI77">
            <v>0</v>
          </cell>
          <cell r="EJ77">
            <v>46.232085067036522</v>
          </cell>
          <cell r="EK77">
            <v>94.517958412098295</v>
          </cell>
          <cell r="EL77">
            <v>0</v>
          </cell>
          <cell r="EM77">
            <v>1</v>
          </cell>
          <cell r="EN77">
            <v>1</v>
          </cell>
          <cell r="EO77">
            <v>0</v>
          </cell>
          <cell r="EP77">
            <v>46.232085067036522</v>
          </cell>
          <cell r="EQ77">
            <v>94.517958412098295</v>
          </cell>
          <cell r="ER77">
            <v>0</v>
          </cell>
          <cell r="ES77">
            <v>3</v>
          </cell>
          <cell r="ET77">
            <v>1</v>
          </cell>
          <cell r="EU77">
            <v>2</v>
          </cell>
          <cell r="EV77">
            <v>138.69625520110958</v>
          </cell>
          <cell r="EW77">
            <v>94.517958412098295</v>
          </cell>
          <cell r="EX77">
            <v>180.99547511312218</v>
          </cell>
          <cell r="EY77">
            <v>0</v>
          </cell>
          <cell r="EZ77">
            <v>0</v>
          </cell>
          <cell r="FA77">
            <v>0</v>
          </cell>
          <cell r="FB77">
            <v>0</v>
          </cell>
          <cell r="FC77">
            <v>0</v>
          </cell>
          <cell r="FD77">
            <v>0</v>
          </cell>
          <cell r="FE77">
            <v>0</v>
          </cell>
          <cell r="FF77">
            <v>0</v>
          </cell>
          <cell r="FG77">
            <v>0</v>
          </cell>
          <cell r="FH77">
            <v>0</v>
          </cell>
          <cell r="FI77">
            <v>0</v>
          </cell>
          <cell r="FJ77">
            <v>0</v>
          </cell>
          <cell r="FK77">
            <v>0</v>
          </cell>
          <cell r="FL77">
            <v>0</v>
          </cell>
          <cell r="FM77">
            <v>0</v>
          </cell>
          <cell r="FN77">
            <v>0</v>
          </cell>
          <cell r="FO77">
            <v>0</v>
          </cell>
          <cell r="FP77">
            <v>0</v>
          </cell>
        </row>
        <row r="78">
          <cell r="A78" t="str">
            <v>留寿都村</v>
          </cell>
          <cell r="B78">
            <v>24</v>
          </cell>
          <cell r="C78">
            <v>12</v>
          </cell>
          <cell r="D78">
            <v>12</v>
          </cell>
          <cell r="E78">
            <v>1256.5445026178011</v>
          </cell>
          <cell r="F78">
            <v>1267.1594508975713</v>
          </cell>
          <cell r="G78">
            <v>1246.1059190031153</v>
          </cell>
          <cell r="H78">
            <v>0</v>
          </cell>
          <cell r="I78">
            <v>0</v>
          </cell>
          <cell r="J78">
            <v>0</v>
          </cell>
          <cell r="K78">
            <v>0</v>
          </cell>
          <cell r="L78">
            <v>0</v>
          </cell>
          <cell r="M78">
            <v>0</v>
          </cell>
          <cell r="N78">
            <v>7</v>
          </cell>
          <cell r="O78">
            <v>2</v>
          </cell>
          <cell r="P78">
            <v>5</v>
          </cell>
          <cell r="Q78">
            <v>366.49214659685862</v>
          </cell>
          <cell r="R78">
            <v>211.19324181626186</v>
          </cell>
          <cell r="S78">
            <v>519.21079958463145</v>
          </cell>
          <cell r="T78">
            <v>0</v>
          </cell>
          <cell r="U78">
            <v>0</v>
          </cell>
          <cell r="V78">
            <v>0</v>
          </cell>
          <cell r="W78">
            <v>0</v>
          </cell>
          <cell r="X78">
            <v>0</v>
          </cell>
          <cell r="Y78">
            <v>0</v>
          </cell>
          <cell r="Z78">
            <v>0</v>
          </cell>
          <cell r="AA78">
            <v>0</v>
          </cell>
          <cell r="AB78">
            <v>0</v>
          </cell>
          <cell r="AC78">
            <v>0</v>
          </cell>
          <cell r="AD78">
            <v>0</v>
          </cell>
          <cell r="AE78">
            <v>0</v>
          </cell>
          <cell r="AF78">
            <v>3</v>
          </cell>
          <cell r="AG78">
            <v>2</v>
          </cell>
          <cell r="AH78">
            <v>1</v>
          </cell>
          <cell r="AI78">
            <v>157.06806282722513</v>
          </cell>
          <cell r="AJ78">
            <v>211.19324181626186</v>
          </cell>
          <cell r="AK78">
            <v>103.84215991692626</v>
          </cell>
          <cell r="AL78">
            <v>5</v>
          </cell>
          <cell r="AM78">
            <v>2</v>
          </cell>
          <cell r="AN78">
            <v>3</v>
          </cell>
          <cell r="AO78">
            <v>261.78010471204192</v>
          </cell>
          <cell r="AP78">
            <v>211.19324181626186</v>
          </cell>
          <cell r="AQ78">
            <v>311.52647975077883</v>
          </cell>
          <cell r="AR78">
            <v>2</v>
          </cell>
          <cell r="AS78">
            <v>1</v>
          </cell>
          <cell r="AT78">
            <v>1</v>
          </cell>
          <cell r="AU78">
            <v>104.71204188481677</v>
          </cell>
          <cell r="AV78">
            <v>105.59662090813093</v>
          </cell>
          <cell r="AW78">
            <v>103.84215991692626</v>
          </cell>
          <cell r="AX78">
            <v>0</v>
          </cell>
          <cell r="AY78">
            <v>0</v>
          </cell>
          <cell r="AZ78">
            <v>0</v>
          </cell>
          <cell r="BA78">
            <v>0</v>
          </cell>
          <cell r="BB78">
            <v>0</v>
          </cell>
          <cell r="BC78">
            <v>0</v>
          </cell>
          <cell r="BD78">
            <v>0</v>
          </cell>
          <cell r="BE78">
            <v>0</v>
          </cell>
          <cell r="BF78">
            <v>0</v>
          </cell>
          <cell r="BG78">
            <v>0</v>
          </cell>
          <cell r="BH78">
            <v>0</v>
          </cell>
          <cell r="BI78">
            <v>0</v>
          </cell>
          <cell r="BJ78">
            <v>3</v>
          </cell>
          <cell r="BK78">
            <v>1</v>
          </cell>
          <cell r="BL78">
            <v>2</v>
          </cell>
          <cell r="BM78">
            <v>157.06806282722513</v>
          </cell>
          <cell r="BN78">
            <v>105.59662090813093</v>
          </cell>
          <cell r="BO78">
            <v>207.68431983385253</v>
          </cell>
          <cell r="BP78">
            <v>0</v>
          </cell>
          <cell r="BQ78">
            <v>0</v>
          </cell>
          <cell r="BR78">
            <v>0</v>
          </cell>
          <cell r="BS78">
            <v>0</v>
          </cell>
          <cell r="BT78">
            <v>0</v>
          </cell>
          <cell r="BU78">
            <v>0</v>
          </cell>
          <cell r="BV78">
            <v>0</v>
          </cell>
          <cell r="BW78">
            <v>0</v>
          </cell>
          <cell r="BX78">
            <v>0</v>
          </cell>
          <cell r="BY78">
            <v>0</v>
          </cell>
          <cell r="BZ78">
            <v>0</v>
          </cell>
          <cell r="CA78">
            <v>0</v>
          </cell>
          <cell r="CB78">
            <v>0</v>
          </cell>
          <cell r="CC78">
            <v>0</v>
          </cell>
          <cell r="CD78">
            <v>0</v>
          </cell>
          <cell r="CE78">
            <v>0</v>
          </cell>
          <cell r="CF78">
            <v>0</v>
          </cell>
          <cell r="CG78">
            <v>0</v>
          </cell>
          <cell r="CH78">
            <v>1910</v>
          </cell>
          <cell r="CI78">
            <v>947</v>
          </cell>
          <cell r="CJ78">
            <v>963</v>
          </cell>
          <cell r="CK78">
            <v>24</v>
          </cell>
          <cell r="CL78">
            <v>12</v>
          </cell>
          <cell r="CM78">
            <v>12</v>
          </cell>
          <cell r="CN78">
            <v>1256.5445026178011</v>
          </cell>
          <cell r="CO78">
            <v>1267.1594508975713</v>
          </cell>
          <cell r="CP78">
            <v>1246.1059190031153</v>
          </cell>
          <cell r="CQ78">
            <v>0</v>
          </cell>
          <cell r="CR78">
            <v>0</v>
          </cell>
          <cell r="CS78">
            <v>0</v>
          </cell>
          <cell r="CT78">
            <v>0</v>
          </cell>
          <cell r="CU78">
            <v>0</v>
          </cell>
          <cell r="CV78">
            <v>0</v>
          </cell>
          <cell r="CW78">
            <v>7</v>
          </cell>
          <cell r="CX78">
            <v>2</v>
          </cell>
          <cell r="CY78">
            <v>5</v>
          </cell>
          <cell r="CZ78">
            <v>366.49214659685862</v>
          </cell>
          <cell r="DA78">
            <v>211.19324181626186</v>
          </cell>
          <cell r="DB78">
            <v>519.21079958463145</v>
          </cell>
          <cell r="DC78">
            <v>0</v>
          </cell>
          <cell r="DD78">
            <v>0</v>
          </cell>
          <cell r="DE78">
            <v>0</v>
          </cell>
          <cell r="DF78">
            <v>0</v>
          </cell>
          <cell r="DG78">
            <v>0</v>
          </cell>
          <cell r="DH78">
            <v>0</v>
          </cell>
          <cell r="DI78">
            <v>0</v>
          </cell>
          <cell r="DJ78">
            <v>0</v>
          </cell>
          <cell r="DK78">
            <v>0</v>
          </cell>
          <cell r="DL78">
            <v>0</v>
          </cell>
          <cell r="DM78">
            <v>0</v>
          </cell>
          <cell r="DN78">
            <v>0</v>
          </cell>
          <cell r="DO78">
            <v>3</v>
          </cell>
          <cell r="DP78">
            <v>2</v>
          </cell>
          <cell r="DQ78">
            <v>1</v>
          </cell>
          <cell r="DR78">
            <v>157.06806282722513</v>
          </cell>
          <cell r="DS78">
            <v>211.19324181626186</v>
          </cell>
          <cell r="DT78">
            <v>103.84215991692626</v>
          </cell>
          <cell r="DU78">
            <v>5</v>
          </cell>
          <cell r="DV78">
            <v>2</v>
          </cell>
          <cell r="DW78">
            <v>3</v>
          </cell>
          <cell r="DX78">
            <v>261.78010471204192</v>
          </cell>
          <cell r="DY78">
            <v>211.19324181626186</v>
          </cell>
          <cell r="DZ78">
            <v>311.52647975077883</v>
          </cell>
          <cell r="EA78">
            <v>2</v>
          </cell>
          <cell r="EB78">
            <v>1</v>
          </cell>
          <cell r="EC78">
            <v>1</v>
          </cell>
          <cell r="ED78">
            <v>104.71204188481677</v>
          </cell>
          <cell r="EE78">
            <v>105.59662090813093</v>
          </cell>
          <cell r="EF78">
            <v>103.84215991692626</v>
          </cell>
          <cell r="EG78">
            <v>0</v>
          </cell>
          <cell r="EH78">
            <v>0</v>
          </cell>
          <cell r="EI78">
            <v>0</v>
          </cell>
          <cell r="EJ78">
            <v>0</v>
          </cell>
          <cell r="EK78">
            <v>0</v>
          </cell>
          <cell r="EL78">
            <v>0</v>
          </cell>
          <cell r="EM78">
            <v>0</v>
          </cell>
          <cell r="EN78">
            <v>0</v>
          </cell>
          <cell r="EO78">
            <v>0</v>
          </cell>
          <cell r="EP78">
            <v>0</v>
          </cell>
          <cell r="EQ78">
            <v>0</v>
          </cell>
          <cell r="ER78">
            <v>0</v>
          </cell>
          <cell r="ES78">
            <v>3</v>
          </cell>
          <cell r="ET78">
            <v>1</v>
          </cell>
          <cell r="EU78">
            <v>2</v>
          </cell>
          <cell r="EV78">
            <v>157.06806282722513</v>
          </cell>
          <cell r="EW78">
            <v>105.59662090813093</v>
          </cell>
          <cell r="EX78">
            <v>207.68431983385253</v>
          </cell>
          <cell r="EY78">
            <v>0</v>
          </cell>
          <cell r="EZ78">
            <v>0</v>
          </cell>
          <cell r="FA78">
            <v>0</v>
          </cell>
          <cell r="FB78">
            <v>0</v>
          </cell>
          <cell r="FC78">
            <v>0</v>
          </cell>
          <cell r="FD78">
            <v>0</v>
          </cell>
          <cell r="FE78">
            <v>0</v>
          </cell>
          <cell r="FF78">
            <v>0</v>
          </cell>
          <cell r="FG78">
            <v>0</v>
          </cell>
          <cell r="FH78">
            <v>0</v>
          </cell>
          <cell r="FI78">
            <v>0</v>
          </cell>
          <cell r="FJ78">
            <v>0</v>
          </cell>
          <cell r="FK78">
            <v>0</v>
          </cell>
          <cell r="FL78">
            <v>0</v>
          </cell>
          <cell r="FM78">
            <v>0</v>
          </cell>
          <cell r="FN78">
            <v>0</v>
          </cell>
          <cell r="FO78">
            <v>0</v>
          </cell>
          <cell r="FP78">
            <v>0</v>
          </cell>
        </row>
        <row r="79">
          <cell r="A79" t="str">
            <v>喜茂別町</v>
          </cell>
          <cell r="B79">
            <v>36</v>
          </cell>
          <cell r="C79">
            <v>16</v>
          </cell>
          <cell r="D79">
            <v>20</v>
          </cell>
          <cell r="E79">
            <v>1506.9066555043951</v>
          </cell>
          <cell r="F79">
            <v>1328.9036544850499</v>
          </cell>
          <cell r="G79">
            <v>1687.7637130801686</v>
          </cell>
          <cell r="H79">
            <v>0</v>
          </cell>
          <cell r="I79">
            <v>0</v>
          </cell>
          <cell r="J79">
            <v>0</v>
          </cell>
          <cell r="K79">
            <v>0</v>
          </cell>
          <cell r="L79">
            <v>0</v>
          </cell>
          <cell r="M79">
            <v>0</v>
          </cell>
          <cell r="N79">
            <v>15</v>
          </cell>
          <cell r="O79">
            <v>10</v>
          </cell>
          <cell r="P79">
            <v>5</v>
          </cell>
          <cell r="Q79">
            <v>627.87777312683136</v>
          </cell>
          <cell r="R79">
            <v>830.56478405315625</v>
          </cell>
          <cell r="S79">
            <v>421.94092827004215</v>
          </cell>
          <cell r="T79">
            <v>1</v>
          </cell>
          <cell r="U79">
            <v>0</v>
          </cell>
          <cell r="V79">
            <v>1</v>
          </cell>
          <cell r="W79">
            <v>41.858518208455422</v>
          </cell>
          <cell r="X79">
            <v>0</v>
          </cell>
          <cell r="Y79">
            <v>84.388185654008439</v>
          </cell>
          <cell r="Z79">
            <v>0</v>
          </cell>
          <cell r="AA79">
            <v>0</v>
          </cell>
          <cell r="AB79">
            <v>0</v>
          </cell>
          <cell r="AC79">
            <v>0</v>
          </cell>
          <cell r="AD79">
            <v>0</v>
          </cell>
          <cell r="AE79">
            <v>0</v>
          </cell>
          <cell r="AF79">
            <v>6</v>
          </cell>
          <cell r="AG79">
            <v>3</v>
          </cell>
          <cell r="AH79">
            <v>3</v>
          </cell>
          <cell r="AI79">
            <v>251.15110925073253</v>
          </cell>
          <cell r="AJ79">
            <v>249.16943521594683</v>
          </cell>
          <cell r="AK79">
            <v>253.16455696202533</v>
          </cell>
          <cell r="AL79">
            <v>2</v>
          </cell>
          <cell r="AM79">
            <v>0</v>
          </cell>
          <cell r="AN79">
            <v>2</v>
          </cell>
          <cell r="AO79">
            <v>83.717036416910844</v>
          </cell>
          <cell r="AP79">
            <v>0</v>
          </cell>
          <cell r="AQ79">
            <v>168.77637130801688</v>
          </cell>
          <cell r="AR79">
            <v>1</v>
          </cell>
          <cell r="AS79">
            <v>0</v>
          </cell>
          <cell r="AT79">
            <v>1</v>
          </cell>
          <cell r="AU79">
            <v>41.858518208455422</v>
          </cell>
          <cell r="AV79">
            <v>0</v>
          </cell>
          <cell r="AW79">
            <v>84.388185654008439</v>
          </cell>
          <cell r="AX79">
            <v>0</v>
          </cell>
          <cell r="AY79">
            <v>0</v>
          </cell>
          <cell r="AZ79">
            <v>0</v>
          </cell>
          <cell r="BA79">
            <v>0</v>
          </cell>
          <cell r="BB79">
            <v>0</v>
          </cell>
          <cell r="BC79">
            <v>0</v>
          </cell>
          <cell r="BD79">
            <v>0</v>
          </cell>
          <cell r="BE79">
            <v>0</v>
          </cell>
          <cell r="BF79">
            <v>0</v>
          </cell>
          <cell r="BG79">
            <v>0</v>
          </cell>
          <cell r="BH79">
            <v>0</v>
          </cell>
          <cell r="BI79">
            <v>0</v>
          </cell>
          <cell r="BJ79">
            <v>3</v>
          </cell>
          <cell r="BK79">
            <v>0</v>
          </cell>
          <cell r="BL79">
            <v>3</v>
          </cell>
          <cell r="BM79">
            <v>125.57555462536627</v>
          </cell>
          <cell r="BN79">
            <v>0</v>
          </cell>
          <cell r="BO79">
            <v>253.16455696202533</v>
          </cell>
          <cell r="BP79">
            <v>3</v>
          </cell>
          <cell r="BQ79">
            <v>1</v>
          </cell>
          <cell r="BR79">
            <v>2</v>
          </cell>
          <cell r="BS79">
            <v>125.57555462536627</v>
          </cell>
          <cell r="BT79">
            <v>83.056478405315616</v>
          </cell>
          <cell r="BU79">
            <v>168.77637130801688</v>
          </cell>
          <cell r="BV79">
            <v>1</v>
          </cell>
          <cell r="BW79">
            <v>1</v>
          </cell>
          <cell r="BX79">
            <v>0</v>
          </cell>
          <cell r="BY79">
            <v>41.858518208455422</v>
          </cell>
          <cell r="BZ79">
            <v>83.056478405315616</v>
          </cell>
          <cell r="CA79">
            <v>0</v>
          </cell>
          <cell r="CB79">
            <v>1</v>
          </cell>
          <cell r="CC79">
            <v>0</v>
          </cell>
          <cell r="CD79">
            <v>1</v>
          </cell>
          <cell r="CE79">
            <v>41.858518208455422</v>
          </cell>
          <cell r="CF79">
            <v>0</v>
          </cell>
          <cell r="CG79">
            <v>84.388185654008439</v>
          </cell>
          <cell r="CH79">
            <v>2389</v>
          </cell>
          <cell r="CI79">
            <v>1204</v>
          </cell>
          <cell r="CJ79">
            <v>1185</v>
          </cell>
          <cell r="CK79">
            <v>36</v>
          </cell>
          <cell r="CL79">
            <v>16</v>
          </cell>
          <cell r="CM79">
            <v>20</v>
          </cell>
          <cell r="CN79">
            <v>1506.9066555043951</v>
          </cell>
          <cell r="CO79">
            <v>1328.9036544850499</v>
          </cell>
          <cell r="CP79">
            <v>1687.7637130801686</v>
          </cell>
          <cell r="CQ79">
            <v>0</v>
          </cell>
          <cell r="CR79">
            <v>0</v>
          </cell>
          <cell r="CS79">
            <v>0</v>
          </cell>
          <cell r="CT79">
            <v>0</v>
          </cell>
          <cell r="CU79">
            <v>0</v>
          </cell>
          <cell r="CV79">
            <v>0</v>
          </cell>
          <cell r="CW79">
            <v>15</v>
          </cell>
          <cell r="CX79">
            <v>10</v>
          </cell>
          <cell r="CY79">
            <v>5</v>
          </cell>
          <cell r="CZ79">
            <v>627.87777312683136</v>
          </cell>
          <cell r="DA79">
            <v>830.56478405315625</v>
          </cell>
          <cell r="DB79">
            <v>421.94092827004215</v>
          </cell>
          <cell r="DC79">
            <v>1</v>
          </cell>
          <cell r="DD79">
            <v>0</v>
          </cell>
          <cell r="DE79">
            <v>1</v>
          </cell>
          <cell r="DF79">
            <v>41.858518208455422</v>
          </cell>
          <cell r="DG79">
            <v>0</v>
          </cell>
          <cell r="DH79">
            <v>84.388185654008439</v>
          </cell>
          <cell r="DI79">
            <v>0</v>
          </cell>
          <cell r="DJ79">
            <v>0</v>
          </cell>
          <cell r="DK79">
            <v>0</v>
          </cell>
          <cell r="DL79">
            <v>0</v>
          </cell>
          <cell r="DM79">
            <v>0</v>
          </cell>
          <cell r="DN79">
            <v>0</v>
          </cell>
          <cell r="DO79">
            <v>6</v>
          </cell>
          <cell r="DP79">
            <v>3</v>
          </cell>
          <cell r="DQ79">
            <v>3</v>
          </cell>
          <cell r="DR79">
            <v>251.15110925073253</v>
          </cell>
          <cell r="DS79">
            <v>249.16943521594683</v>
          </cell>
          <cell r="DT79">
            <v>253.16455696202533</v>
          </cell>
          <cell r="DU79">
            <v>2</v>
          </cell>
          <cell r="DV79">
            <v>0</v>
          </cell>
          <cell r="DW79">
            <v>2</v>
          </cell>
          <cell r="DX79">
            <v>83.717036416910844</v>
          </cell>
          <cell r="DY79">
            <v>0</v>
          </cell>
          <cell r="DZ79">
            <v>168.77637130801688</v>
          </cell>
          <cell r="EA79">
            <v>1</v>
          </cell>
          <cell r="EB79">
            <v>0</v>
          </cell>
          <cell r="EC79">
            <v>1</v>
          </cell>
          <cell r="ED79">
            <v>41.858518208455422</v>
          </cell>
          <cell r="EE79">
            <v>0</v>
          </cell>
          <cell r="EF79">
            <v>84.388185654008439</v>
          </cell>
          <cell r="EG79">
            <v>0</v>
          </cell>
          <cell r="EH79">
            <v>0</v>
          </cell>
          <cell r="EI79">
            <v>0</v>
          </cell>
          <cell r="EJ79">
            <v>0</v>
          </cell>
          <cell r="EK79">
            <v>0</v>
          </cell>
          <cell r="EL79">
            <v>0</v>
          </cell>
          <cell r="EM79">
            <v>0</v>
          </cell>
          <cell r="EN79">
            <v>0</v>
          </cell>
          <cell r="EO79">
            <v>0</v>
          </cell>
          <cell r="EP79">
            <v>0</v>
          </cell>
          <cell r="EQ79">
            <v>0</v>
          </cell>
          <cell r="ER79">
            <v>0</v>
          </cell>
          <cell r="ES79">
            <v>3</v>
          </cell>
          <cell r="ET79">
            <v>0</v>
          </cell>
          <cell r="EU79">
            <v>3</v>
          </cell>
          <cell r="EV79">
            <v>125.57555462536627</v>
          </cell>
          <cell r="EW79">
            <v>0</v>
          </cell>
          <cell r="EX79">
            <v>253.16455696202533</v>
          </cell>
          <cell r="EY79">
            <v>3</v>
          </cell>
          <cell r="EZ79">
            <v>1</v>
          </cell>
          <cell r="FA79">
            <v>2</v>
          </cell>
          <cell r="FB79">
            <v>125.57555462536627</v>
          </cell>
          <cell r="FC79">
            <v>83.056478405315616</v>
          </cell>
          <cell r="FD79">
            <v>168.77637130801688</v>
          </cell>
          <cell r="FE79">
            <v>1</v>
          </cell>
          <cell r="FF79">
            <v>1</v>
          </cell>
          <cell r="FG79">
            <v>0</v>
          </cell>
          <cell r="FH79">
            <v>41.858518208455422</v>
          </cell>
          <cell r="FI79">
            <v>83.056478405315616</v>
          </cell>
          <cell r="FJ79">
            <v>0</v>
          </cell>
          <cell r="FK79">
            <v>1</v>
          </cell>
          <cell r="FL79">
            <v>0</v>
          </cell>
          <cell r="FM79">
            <v>1</v>
          </cell>
          <cell r="FN79">
            <v>41.858518208455422</v>
          </cell>
          <cell r="FO79">
            <v>0</v>
          </cell>
          <cell r="FP79">
            <v>84.388185654008439</v>
          </cell>
        </row>
        <row r="80">
          <cell r="A80" t="str">
            <v>京極町</v>
          </cell>
          <cell r="B80">
            <v>36</v>
          </cell>
          <cell r="C80">
            <v>16</v>
          </cell>
          <cell r="D80">
            <v>20</v>
          </cell>
          <cell r="E80">
            <v>1120.4481792717088</v>
          </cell>
          <cell r="F80">
            <v>1019.7578075207138</v>
          </cell>
          <cell r="G80">
            <v>1216.5450121654501</v>
          </cell>
          <cell r="H80">
            <v>0</v>
          </cell>
          <cell r="I80">
            <v>0</v>
          </cell>
          <cell r="J80">
            <v>0</v>
          </cell>
          <cell r="K80">
            <v>0</v>
          </cell>
          <cell r="L80">
            <v>0</v>
          </cell>
          <cell r="M80">
            <v>0</v>
          </cell>
          <cell r="N80">
            <v>12</v>
          </cell>
          <cell r="O80">
            <v>6</v>
          </cell>
          <cell r="P80">
            <v>6</v>
          </cell>
          <cell r="Q80">
            <v>373.48272642390293</v>
          </cell>
          <cell r="R80">
            <v>382.4091778202677</v>
          </cell>
          <cell r="S80">
            <v>364.96350364963502</v>
          </cell>
          <cell r="T80">
            <v>0</v>
          </cell>
          <cell r="U80">
            <v>0</v>
          </cell>
          <cell r="V80">
            <v>0</v>
          </cell>
          <cell r="W80">
            <v>0</v>
          </cell>
          <cell r="X80">
            <v>0</v>
          </cell>
          <cell r="Y80">
            <v>0</v>
          </cell>
          <cell r="Z80">
            <v>0</v>
          </cell>
          <cell r="AA80">
            <v>0</v>
          </cell>
          <cell r="AB80">
            <v>0</v>
          </cell>
          <cell r="AC80">
            <v>0</v>
          </cell>
          <cell r="AD80">
            <v>0</v>
          </cell>
          <cell r="AE80">
            <v>0</v>
          </cell>
          <cell r="AF80">
            <v>7</v>
          </cell>
          <cell r="AG80">
            <v>4</v>
          </cell>
          <cell r="AH80">
            <v>3</v>
          </cell>
          <cell r="AI80">
            <v>217.86492374727672</v>
          </cell>
          <cell r="AJ80">
            <v>254.93945188017844</v>
          </cell>
          <cell r="AK80">
            <v>182.48175182481751</v>
          </cell>
          <cell r="AL80">
            <v>2</v>
          </cell>
          <cell r="AM80">
            <v>1</v>
          </cell>
          <cell r="AN80">
            <v>1</v>
          </cell>
          <cell r="AO80">
            <v>62.247121070650486</v>
          </cell>
          <cell r="AP80">
            <v>63.73486297004461</v>
          </cell>
          <cell r="AQ80">
            <v>60.827250608272507</v>
          </cell>
          <cell r="AR80">
            <v>2</v>
          </cell>
          <cell r="AS80">
            <v>0</v>
          </cell>
          <cell r="AT80">
            <v>2</v>
          </cell>
          <cell r="AU80">
            <v>62.247121070650486</v>
          </cell>
          <cell r="AV80">
            <v>0</v>
          </cell>
          <cell r="AW80">
            <v>121.65450121654501</v>
          </cell>
          <cell r="AX80">
            <v>1</v>
          </cell>
          <cell r="AY80">
            <v>0</v>
          </cell>
          <cell r="AZ80">
            <v>1</v>
          </cell>
          <cell r="BA80">
            <v>31.123560535325243</v>
          </cell>
          <cell r="BB80">
            <v>0</v>
          </cell>
          <cell r="BC80">
            <v>60.827250608272507</v>
          </cell>
          <cell r="BD80">
            <v>1</v>
          </cell>
          <cell r="BE80">
            <v>1</v>
          </cell>
          <cell r="BF80">
            <v>0</v>
          </cell>
          <cell r="BG80">
            <v>31.123560535325243</v>
          </cell>
          <cell r="BH80">
            <v>63.73486297004461</v>
          </cell>
          <cell r="BI80">
            <v>0</v>
          </cell>
          <cell r="BJ80">
            <v>2</v>
          </cell>
          <cell r="BK80">
            <v>1</v>
          </cell>
          <cell r="BL80">
            <v>1</v>
          </cell>
          <cell r="BM80">
            <v>62.247121070650486</v>
          </cell>
          <cell r="BN80">
            <v>63.73486297004461</v>
          </cell>
          <cell r="BO80">
            <v>60.827250608272507</v>
          </cell>
          <cell r="BP80">
            <v>2</v>
          </cell>
          <cell r="BQ80">
            <v>0</v>
          </cell>
          <cell r="BR80">
            <v>2</v>
          </cell>
          <cell r="BS80">
            <v>62.247121070650486</v>
          </cell>
          <cell r="BT80">
            <v>0</v>
          </cell>
          <cell r="BU80">
            <v>121.65450121654501</v>
          </cell>
          <cell r="BV80">
            <v>0</v>
          </cell>
          <cell r="BW80">
            <v>0</v>
          </cell>
          <cell r="BX80">
            <v>0</v>
          </cell>
          <cell r="BY80">
            <v>0</v>
          </cell>
          <cell r="BZ80">
            <v>0</v>
          </cell>
          <cell r="CA80">
            <v>0</v>
          </cell>
          <cell r="CB80">
            <v>0</v>
          </cell>
          <cell r="CC80">
            <v>0</v>
          </cell>
          <cell r="CD80">
            <v>0</v>
          </cell>
          <cell r="CE80">
            <v>0</v>
          </cell>
          <cell r="CF80">
            <v>0</v>
          </cell>
          <cell r="CG80">
            <v>0</v>
          </cell>
          <cell r="CH80">
            <v>3213</v>
          </cell>
          <cell r="CI80">
            <v>1569</v>
          </cell>
          <cell r="CJ80">
            <v>1644</v>
          </cell>
          <cell r="CK80">
            <v>36</v>
          </cell>
          <cell r="CL80">
            <v>16</v>
          </cell>
          <cell r="CM80">
            <v>20</v>
          </cell>
          <cell r="CN80">
            <v>1120.4481792717088</v>
          </cell>
          <cell r="CO80">
            <v>1019.7578075207138</v>
          </cell>
          <cell r="CP80">
            <v>1216.5450121654501</v>
          </cell>
          <cell r="CQ80">
            <v>0</v>
          </cell>
          <cell r="CR80">
            <v>0</v>
          </cell>
          <cell r="CS80">
            <v>0</v>
          </cell>
          <cell r="CT80">
            <v>0</v>
          </cell>
          <cell r="CU80">
            <v>0</v>
          </cell>
          <cell r="CV80">
            <v>0</v>
          </cell>
          <cell r="CW80">
            <v>12</v>
          </cell>
          <cell r="CX80">
            <v>6</v>
          </cell>
          <cell r="CY80">
            <v>6</v>
          </cell>
          <cell r="CZ80">
            <v>373.48272642390293</v>
          </cell>
          <cell r="DA80">
            <v>382.4091778202677</v>
          </cell>
          <cell r="DB80">
            <v>364.96350364963502</v>
          </cell>
          <cell r="DC80">
            <v>0</v>
          </cell>
          <cell r="DD80">
            <v>0</v>
          </cell>
          <cell r="DE80">
            <v>0</v>
          </cell>
          <cell r="DF80">
            <v>0</v>
          </cell>
          <cell r="DG80">
            <v>0</v>
          </cell>
          <cell r="DH80">
            <v>0</v>
          </cell>
          <cell r="DI80">
            <v>0</v>
          </cell>
          <cell r="DJ80">
            <v>0</v>
          </cell>
          <cell r="DK80">
            <v>0</v>
          </cell>
          <cell r="DL80">
            <v>0</v>
          </cell>
          <cell r="DM80">
            <v>0</v>
          </cell>
          <cell r="DN80">
            <v>0</v>
          </cell>
          <cell r="DO80">
            <v>7</v>
          </cell>
          <cell r="DP80">
            <v>4</v>
          </cell>
          <cell r="DQ80">
            <v>3</v>
          </cell>
          <cell r="DR80">
            <v>217.86492374727672</v>
          </cell>
          <cell r="DS80">
            <v>254.93945188017844</v>
          </cell>
          <cell r="DT80">
            <v>182.48175182481751</v>
          </cell>
          <cell r="DU80">
            <v>2</v>
          </cell>
          <cell r="DV80">
            <v>1</v>
          </cell>
          <cell r="DW80">
            <v>1</v>
          </cell>
          <cell r="DX80">
            <v>62.247121070650486</v>
          </cell>
          <cell r="DY80">
            <v>63.73486297004461</v>
          </cell>
          <cell r="DZ80">
            <v>60.827250608272507</v>
          </cell>
          <cell r="EA80">
            <v>2</v>
          </cell>
          <cell r="EB80">
            <v>0</v>
          </cell>
          <cell r="EC80">
            <v>2</v>
          </cell>
          <cell r="ED80">
            <v>62.247121070650486</v>
          </cell>
          <cell r="EE80">
            <v>0</v>
          </cell>
          <cell r="EF80">
            <v>121.65450121654501</v>
          </cell>
          <cell r="EG80">
            <v>1</v>
          </cell>
          <cell r="EH80">
            <v>0</v>
          </cell>
          <cell r="EI80">
            <v>1</v>
          </cell>
          <cell r="EJ80">
            <v>31.123560535325243</v>
          </cell>
          <cell r="EK80">
            <v>0</v>
          </cell>
          <cell r="EL80">
            <v>60.827250608272507</v>
          </cell>
          <cell r="EM80">
            <v>1</v>
          </cell>
          <cell r="EN80">
            <v>1</v>
          </cell>
          <cell r="EO80">
            <v>0</v>
          </cell>
          <cell r="EP80">
            <v>31.123560535325243</v>
          </cell>
          <cell r="EQ80">
            <v>63.73486297004461</v>
          </cell>
          <cell r="ER80">
            <v>0</v>
          </cell>
          <cell r="ES80">
            <v>2</v>
          </cell>
          <cell r="ET80">
            <v>1</v>
          </cell>
          <cell r="EU80">
            <v>1</v>
          </cell>
          <cell r="EV80">
            <v>62.247121070650486</v>
          </cell>
          <cell r="EW80">
            <v>63.73486297004461</v>
          </cell>
          <cell r="EX80">
            <v>60.827250608272507</v>
          </cell>
          <cell r="EY80">
            <v>2</v>
          </cell>
          <cell r="EZ80">
            <v>0</v>
          </cell>
          <cell r="FA80">
            <v>2</v>
          </cell>
          <cell r="FB80">
            <v>62.247121070650486</v>
          </cell>
          <cell r="FC80">
            <v>0</v>
          </cell>
          <cell r="FD80">
            <v>121.65450121654501</v>
          </cell>
          <cell r="FE80">
            <v>0</v>
          </cell>
          <cell r="FF80">
            <v>0</v>
          </cell>
          <cell r="FG80">
            <v>0</v>
          </cell>
          <cell r="FH80">
            <v>0</v>
          </cell>
          <cell r="FI80">
            <v>0</v>
          </cell>
          <cell r="FJ80">
            <v>0</v>
          </cell>
          <cell r="FK80">
            <v>0</v>
          </cell>
          <cell r="FL80">
            <v>0</v>
          </cell>
          <cell r="FM80">
            <v>0</v>
          </cell>
          <cell r="FN80">
            <v>0</v>
          </cell>
          <cell r="FO80">
            <v>0</v>
          </cell>
          <cell r="FP80">
            <v>0</v>
          </cell>
        </row>
        <row r="81">
          <cell r="A81" t="str">
            <v>倶知安町</v>
          </cell>
          <cell r="B81">
            <v>174</v>
          </cell>
          <cell r="C81">
            <v>97</v>
          </cell>
          <cell r="D81">
            <v>77</v>
          </cell>
          <cell r="E81">
            <v>1136.8833714472394</v>
          </cell>
          <cell r="F81">
            <v>1272.9658792650919</v>
          </cell>
          <cell r="G81">
            <v>1001.9518542615485</v>
          </cell>
          <cell r="H81">
            <v>0</v>
          </cell>
          <cell r="I81">
            <v>0</v>
          </cell>
          <cell r="J81">
            <v>0</v>
          </cell>
          <cell r="K81">
            <v>0</v>
          </cell>
          <cell r="L81">
            <v>0</v>
          </cell>
          <cell r="M81">
            <v>0</v>
          </cell>
          <cell r="N81">
            <v>61</v>
          </cell>
          <cell r="O81">
            <v>39</v>
          </cell>
          <cell r="P81">
            <v>22</v>
          </cell>
          <cell r="Q81">
            <v>398.56256125449198</v>
          </cell>
          <cell r="R81">
            <v>511.81102362204723</v>
          </cell>
          <cell r="S81">
            <v>286.2719583604424</v>
          </cell>
          <cell r="T81">
            <v>3</v>
          </cell>
          <cell r="U81">
            <v>3</v>
          </cell>
          <cell r="V81">
            <v>0</v>
          </cell>
          <cell r="W81">
            <v>19.60143743874551</v>
          </cell>
          <cell r="X81">
            <v>39.370078740157481</v>
          </cell>
          <cell r="Y81">
            <v>0</v>
          </cell>
          <cell r="Z81">
            <v>3</v>
          </cell>
          <cell r="AA81">
            <v>0</v>
          </cell>
          <cell r="AB81">
            <v>3</v>
          </cell>
          <cell r="AC81">
            <v>19.60143743874551</v>
          </cell>
          <cell r="AD81">
            <v>0</v>
          </cell>
          <cell r="AE81">
            <v>39.037085230969417</v>
          </cell>
          <cell r="AF81">
            <v>24</v>
          </cell>
          <cell r="AG81">
            <v>15</v>
          </cell>
          <cell r="AH81">
            <v>9</v>
          </cell>
          <cell r="AI81">
            <v>156.81149950996408</v>
          </cell>
          <cell r="AJ81">
            <v>196.85039370078741</v>
          </cell>
          <cell r="AK81">
            <v>117.11125569290827</v>
          </cell>
          <cell r="AL81">
            <v>10</v>
          </cell>
          <cell r="AM81">
            <v>3</v>
          </cell>
          <cell r="AN81">
            <v>7</v>
          </cell>
          <cell r="AO81">
            <v>65.338124795818359</v>
          </cell>
          <cell r="AP81">
            <v>39.370078740157481</v>
          </cell>
          <cell r="AQ81">
            <v>91.086532205595319</v>
          </cell>
          <cell r="AR81">
            <v>12</v>
          </cell>
          <cell r="AS81">
            <v>6</v>
          </cell>
          <cell r="AT81">
            <v>6</v>
          </cell>
          <cell r="AU81">
            <v>78.40574975498204</v>
          </cell>
          <cell r="AV81">
            <v>78.740157480314963</v>
          </cell>
          <cell r="AW81">
            <v>78.074170461938834</v>
          </cell>
          <cell r="AX81">
            <v>1</v>
          </cell>
          <cell r="AY81">
            <v>1</v>
          </cell>
          <cell r="AZ81">
            <v>0</v>
          </cell>
          <cell r="BA81">
            <v>6.5338124795818366</v>
          </cell>
          <cell r="BB81">
            <v>13.123359580052494</v>
          </cell>
          <cell r="BC81">
            <v>0</v>
          </cell>
          <cell r="BD81">
            <v>2</v>
          </cell>
          <cell r="BE81">
            <v>0</v>
          </cell>
          <cell r="BF81">
            <v>2</v>
          </cell>
          <cell r="BG81">
            <v>13.067624959163673</v>
          </cell>
          <cell r="BH81">
            <v>0</v>
          </cell>
          <cell r="BI81">
            <v>26.024723487312947</v>
          </cell>
          <cell r="BJ81">
            <v>11</v>
          </cell>
          <cell r="BK81">
            <v>2</v>
          </cell>
          <cell r="BL81">
            <v>9</v>
          </cell>
          <cell r="BM81">
            <v>71.871937275400199</v>
          </cell>
          <cell r="BN81">
            <v>26.246719160104988</v>
          </cell>
          <cell r="BO81">
            <v>117.11125569290827</v>
          </cell>
          <cell r="BP81">
            <v>7</v>
          </cell>
          <cell r="BQ81">
            <v>4</v>
          </cell>
          <cell r="BR81">
            <v>3</v>
          </cell>
          <cell r="BS81">
            <v>45.736687357072853</v>
          </cell>
          <cell r="BT81">
            <v>52.493438320209975</v>
          </cell>
          <cell r="BU81">
            <v>39.037085230969417</v>
          </cell>
          <cell r="BV81">
            <v>3</v>
          </cell>
          <cell r="BW81">
            <v>3</v>
          </cell>
          <cell r="BX81">
            <v>0</v>
          </cell>
          <cell r="BY81">
            <v>19.60143743874551</v>
          </cell>
          <cell r="BZ81">
            <v>39.370078740157481</v>
          </cell>
          <cell r="CA81">
            <v>0</v>
          </cell>
          <cell r="CB81">
            <v>1</v>
          </cell>
          <cell r="CC81">
            <v>0</v>
          </cell>
          <cell r="CD81">
            <v>1</v>
          </cell>
          <cell r="CE81">
            <v>6.5338124795818366</v>
          </cell>
          <cell r="CF81">
            <v>0</v>
          </cell>
          <cell r="CG81">
            <v>13.012361743656474</v>
          </cell>
          <cell r="CH81">
            <v>15305</v>
          </cell>
          <cell r="CI81">
            <v>7620</v>
          </cell>
          <cell r="CJ81">
            <v>7685</v>
          </cell>
          <cell r="CK81">
            <v>174</v>
          </cell>
          <cell r="CL81">
            <v>97</v>
          </cell>
          <cell r="CM81">
            <v>77</v>
          </cell>
          <cell r="CN81">
            <v>1136.8833714472394</v>
          </cell>
          <cell r="CO81">
            <v>1272.9658792650919</v>
          </cell>
          <cell r="CP81">
            <v>1001.9518542615485</v>
          </cell>
          <cell r="CQ81">
            <v>0</v>
          </cell>
          <cell r="CR81">
            <v>0</v>
          </cell>
          <cell r="CS81">
            <v>0</v>
          </cell>
          <cell r="CT81">
            <v>0</v>
          </cell>
          <cell r="CU81">
            <v>0</v>
          </cell>
          <cell r="CV81">
            <v>0</v>
          </cell>
          <cell r="CW81">
            <v>61</v>
          </cell>
          <cell r="CX81">
            <v>39</v>
          </cell>
          <cell r="CY81">
            <v>22</v>
          </cell>
          <cell r="CZ81">
            <v>398.56256125449198</v>
          </cell>
          <cell r="DA81">
            <v>511.81102362204723</v>
          </cell>
          <cell r="DB81">
            <v>286.2719583604424</v>
          </cell>
          <cell r="DC81">
            <v>3</v>
          </cell>
          <cell r="DD81">
            <v>3</v>
          </cell>
          <cell r="DE81">
            <v>0</v>
          </cell>
          <cell r="DF81">
            <v>19.60143743874551</v>
          </cell>
          <cell r="DG81">
            <v>39.370078740157481</v>
          </cell>
          <cell r="DH81">
            <v>0</v>
          </cell>
          <cell r="DI81">
            <v>3</v>
          </cell>
          <cell r="DJ81">
            <v>0</v>
          </cell>
          <cell r="DK81">
            <v>3</v>
          </cell>
          <cell r="DL81">
            <v>19.60143743874551</v>
          </cell>
          <cell r="DM81">
            <v>0</v>
          </cell>
          <cell r="DN81">
            <v>39.037085230969417</v>
          </cell>
          <cell r="DO81">
            <v>24</v>
          </cell>
          <cell r="DP81">
            <v>15</v>
          </cell>
          <cell r="DQ81">
            <v>9</v>
          </cell>
          <cell r="DR81">
            <v>156.81149950996408</v>
          </cell>
          <cell r="DS81">
            <v>196.85039370078741</v>
          </cell>
          <cell r="DT81">
            <v>117.11125569290827</v>
          </cell>
          <cell r="DU81">
            <v>10</v>
          </cell>
          <cell r="DV81">
            <v>3</v>
          </cell>
          <cell r="DW81">
            <v>7</v>
          </cell>
          <cell r="DX81">
            <v>65.338124795818359</v>
          </cell>
          <cell r="DY81">
            <v>39.370078740157481</v>
          </cell>
          <cell r="DZ81">
            <v>91.086532205595319</v>
          </cell>
          <cell r="EA81">
            <v>12</v>
          </cell>
          <cell r="EB81">
            <v>6</v>
          </cell>
          <cell r="EC81">
            <v>6</v>
          </cell>
          <cell r="ED81">
            <v>78.40574975498204</v>
          </cell>
          <cell r="EE81">
            <v>78.740157480314963</v>
          </cell>
          <cell r="EF81">
            <v>78.074170461938834</v>
          </cell>
          <cell r="EG81">
            <v>1</v>
          </cell>
          <cell r="EH81">
            <v>1</v>
          </cell>
          <cell r="EI81">
            <v>0</v>
          </cell>
          <cell r="EJ81">
            <v>6.5338124795818366</v>
          </cell>
          <cell r="EK81">
            <v>13.123359580052494</v>
          </cell>
          <cell r="EL81">
            <v>0</v>
          </cell>
          <cell r="EM81">
            <v>2</v>
          </cell>
          <cell r="EN81">
            <v>0</v>
          </cell>
          <cell r="EO81">
            <v>2</v>
          </cell>
          <cell r="EP81">
            <v>13.067624959163673</v>
          </cell>
          <cell r="EQ81">
            <v>0</v>
          </cell>
          <cell r="ER81">
            <v>26.024723487312947</v>
          </cell>
          <cell r="ES81">
            <v>11</v>
          </cell>
          <cell r="ET81">
            <v>2</v>
          </cell>
          <cell r="EU81">
            <v>9</v>
          </cell>
          <cell r="EV81">
            <v>71.871937275400199</v>
          </cell>
          <cell r="EW81">
            <v>26.246719160104988</v>
          </cell>
          <cell r="EX81">
            <v>117.11125569290827</v>
          </cell>
          <cell r="EY81">
            <v>7</v>
          </cell>
          <cell r="EZ81">
            <v>4</v>
          </cell>
          <cell r="FA81">
            <v>3</v>
          </cell>
          <cell r="FB81">
            <v>45.736687357072853</v>
          </cell>
          <cell r="FC81">
            <v>52.493438320209975</v>
          </cell>
          <cell r="FD81">
            <v>39.037085230969417</v>
          </cell>
          <cell r="FE81">
            <v>3</v>
          </cell>
          <cell r="FF81">
            <v>3</v>
          </cell>
          <cell r="FG81">
            <v>0</v>
          </cell>
          <cell r="FH81">
            <v>19.60143743874551</v>
          </cell>
          <cell r="FI81">
            <v>39.370078740157481</v>
          </cell>
          <cell r="FJ81">
            <v>0</v>
          </cell>
          <cell r="FK81">
            <v>1</v>
          </cell>
          <cell r="FL81">
            <v>0</v>
          </cell>
          <cell r="FM81">
            <v>1</v>
          </cell>
          <cell r="FN81">
            <v>6.5338124795818366</v>
          </cell>
          <cell r="FO81">
            <v>0</v>
          </cell>
          <cell r="FP81">
            <v>13.012361743656474</v>
          </cell>
        </row>
        <row r="82">
          <cell r="A82" t="str">
            <v>共和町</v>
          </cell>
          <cell r="B82">
            <v>81</v>
          </cell>
          <cell r="C82">
            <v>38</v>
          </cell>
          <cell r="D82">
            <v>43</v>
          </cell>
          <cell r="E82">
            <v>1273.5849056603774</v>
          </cell>
          <cell r="F82">
            <v>1188.61432593056</v>
          </cell>
          <cell r="G82">
            <v>1359.4688586784698</v>
          </cell>
          <cell r="H82">
            <v>0</v>
          </cell>
          <cell r="I82">
            <v>0</v>
          </cell>
          <cell r="J82">
            <v>0</v>
          </cell>
          <cell r="K82">
            <v>0</v>
          </cell>
          <cell r="L82">
            <v>0</v>
          </cell>
          <cell r="M82">
            <v>0</v>
          </cell>
          <cell r="N82">
            <v>22</v>
          </cell>
          <cell r="O82">
            <v>14</v>
          </cell>
          <cell r="P82">
            <v>8</v>
          </cell>
          <cell r="Q82">
            <v>345.91194968553458</v>
          </cell>
          <cell r="R82">
            <v>437.91054113231155</v>
          </cell>
          <cell r="S82">
            <v>252.92443882390137</v>
          </cell>
          <cell r="T82">
            <v>1</v>
          </cell>
          <cell r="U82">
            <v>1</v>
          </cell>
          <cell r="V82">
            <v>0</v>
          </cell>
          <cell r="W82">
            <v>15.723270440251572</v>
          </cell>
          <cell r="X82">
            <v>31.279324366593684</v>
          </cell>
          <cell r="Y82">
            <v>0</v>
          </cell>
          <cell r="Z82">
            <v>0</v>
          </cell>
          <cell r="AA82">
            <v>0</v>
          </cell>
          <cell r="AB82">
            <v>0</v>
          </cell>
          <cell r="AC82">
            <v>0</v>
          </cell>
          <cell r="AD82">
            <v>0</v>
          </cell>
          <cell r="AE82">
            <v>0</v>
          </cell>
          <cell r="AF82">
            <v>21</v>
          </cell>
          <cell r="AG82">
            <v>5</v>
          </cell>
          <cell r="AH82">
            <v>16</v>
          </cell>
          <cell r="AI82">
            <v>330.18867924528303</v>
          </cell>
          <cell r="AJ82">
            <v>156.39662183296841</v>
          </cell>
          <cell r="AK82">
            <v>505.84887764780274</v>
          </cell>
          <cell r="AL82">
            <v>6</v>
          </cell>
          <cell r="AM82">
            <v>3</v>
          </cell>
          <cell r="AN82">
            <v>3</v>
          </cell>
          <cell r="AO82">
            <v>94.339622641509436</v>
          </cell>
          <cell r="AP82">
            <v>93.837973099781053</v>
          </cell>
          <cell r="AQ82">
            <v>94.846664558963013</v>
          </cell>
          <cell r="AR82">
            <v>5</v>
          </cell>
          <cell r="AS82">
            <v>5</v>
          </cell>
          <cell r="AT82">
            <v>0</v>
          </cell>
          <cell r="AU82">
            <v>78.616352201257868</v>
          </cell>
          <cell r="AV82">
            <v>156.39662183296841</v>
          </cell>
          <cell r="AW82">
            <v>0</v>
          </cell>
          <cell r="AX82">
            <v>0</v>
          </cell>
          <cell r="AY82">
            <v>0</v>
          </cell>
          <cell r="AZ82">
            <v>0</v>
          </cell>
          <cell r="BA82">
            <v>0</v>
          </cell>
          <cell r="BB82">
            <v>0</v>
          </cell>
          <cell r="BC82">
            <v>0</v>
          </cell>
          <cell r="BD82">
            <v>2</v>
          </cell>
          <cell r="BE82">
            <v>1</v>
          </cell>
          <cell r="BF82">
            <v>1</v>
          </cell>
          <cell r="BG82">
            <v>31.446540880503143</v>
          </cell>
          <cell r="BH82">
            <v>31.279324366593684</v>
          </cell>
          <cell r="BI82">
            <v>31.615554852987671</v>
          </cell>
          <cell r="BJ82">
            <v>3</v>
          </cell>
          <cell r="BK82">
            <v>0</v>
          </cell>
          <cell r="BL82">
            <v>3</v>
          </cell>
          <cell r="BM82">
            <v>47.169811320754718</v>
          </cell>
          <cell r="BN82">
            <v>0</v>
          </cell>
          <cell r="BO82">
            <v>94.846664558963013</v>
          </cell>
          <cell r="BP82">
            <v>2</v>
          </cell>
          <cell r="BQ82">
            <v>1</v>
          </cell>
          <cell r="BR82">
            <v>1</v>
          </cell>
          <cell r="BS82">
            <v>31.446540880503143</v>
          </cell>
          <cell r="BT82">
            <v>31.279324366593684</v>
          </cell>
          <cell r="BU82">
            <v>31.615554852987671</v>
          </cell>
          <cell r="BV82">
            <v>1</v>
          </cell>
          <cell r="BW82">
            <v>1</v>
          </cell>
          <cell r="BX82">
            <v>0</v>
          </cell>
          <cell r="BY82">
            <v>15.723270440251572</v>
          </cell>
          <cell r="BZ82">
            <v>31.279324366593684</v>
          </cell>
          <cell r="CA82">
            <v>0</v>
          </cell>
          <cell r="CB82">
            <v>0</v>
          </cell>
          <cell r="CC82">
            <v>0</v>
          </cell>
          <cell r="CD82">
            <v>0</v>
          </cell>
          <cell r="CE82">
            <v>0</v>
          </cell>
          <cell r="CF82">
            <v>0</v>
          </cell>
          <cell r="CG82">
            <v>0</v>
          </cell>
          <cell r="CH82">
            <v>6360</v>
          </cell>
          <cell r="CI82">
            <v>3197</v>
          </cell>
          <cell r="CJ82">
            <v>3163</v>
          </cell>
          <cell r="CK82">
            <v>81</v>
          </cell>
          <cell r="CL82">
            <v>38</v>
          </cell>
          <cell r="CM82">
            <v>43</v>
          </cell>
          <cell r="CN82">
            <v>1273.5849056603774</v>
          </cell>
          <cell r="CO82">
            <v>1188.61432593056</v>
          </cell>
          <cell r="CP82">
            <v>1359.4688586784698</v>
          </cell>
          <cell r="CQ82">
            <v>0</v>
          </cell>
          <cell r="CR82">
            <v>0</v>
          </cell>
          <cell r="CS82">
            <v>0</v>
          </cell>
          <cell r="CT82">
            <v>0</v>
          </cell>
          <cell r="CU82">
            <v>0</v>
          </cell>
          <cell r="CV82">
            <v>0</v>
          </cell>
          <cell r="CW82">
            <v>22</v>
          </cell>
          <cell r="CX82">
            <v>14</v>
          </cell>
          <cell r="CY82">
            <v>8</v>
          </cell>
          <cell r="CZ82">
            <v>345.91194968553458</v>
          </cell>
          <cell r="DA82">
            <v>437.91054113231155</v>
          </cell>
          <cell r="DB82">
            <v>252.92443882390137</v>
          </cell>
          <cell r="DC82">
            <v>1</v>
          </cell>
          <cell r="DD82">
            <v>1</v>
          </cell>
          <cell r="DE82">
            <v>0</v>
          </cell>
          <cell r="DF82">
            <v>15.723270440251572</v>
          </cell>
          <cell r="DG82">
            <v>31.279324366593684</v>
          </cell>
          <cell r="DH82">
            <v>0</v>
          </cell>
          <cell r="DI82">
            <v>0</v>
          </cell>
          <cell r="DJ82">
            <v>0</v>
          </cell>
          <cell r="DK82">
            <v>0</v>
          </cell>
          <cell r="DL82">
            <v>0</v>
          </cell>
          <cell r="DM82">
            <v>0</v>
          </cell>
          <cell r="DN82">
            <v>0</v>
          </cell>
          <cell r="DO82">
            <v>21</v>
          </cell>
          <cell r="DP82">
            <v>5</v>
          </cell>
          <cell r="DQ82">
            <v>16</v>
          </cell>
          <cell r="DR82">
            <v>330.18867924528303</v>
          </cell>
          <cell r="DS82">
            <v>156.39662183296841</v>
          </cell>
          <cell r="DT82">
            <v>505.84887764780274</v>
          </cell>
          <cell r="DU82">
            <v>6</v>
          </cell>
          <cell r="DV82">
            <v>3</v>
          </cell>
          <cell r="DW82">
            <v>3</v>
          </cell>
          <cell r="DX82">
            <v>94.339622641509436</v>
          </cell>
          <cell r="DY82">
            <v>93.837973099781053</v>
          </cell>
          <cell r="DZ82">
            <v>94.846664558963013</v>
          </cell>
          <cell r="EA82">
            <v>5</v>
          </cell>
          <cell r="EB82">
            <v>5</v>
          </cell>
          <cell r="EC82">
            <v>0</v>
          </cell>
          <cell r="ED82">
            <v>78.616352201257868</v>
          </cell>
          <cell r="EE82">
            <v>156.39662183296841</v>
          </cell>
          <cell r="EF82">
            <v>0</v>
          </cell>
          <cell r="EG82">
            <v>0</v>
          </cell>
          <cell r="EH82">
            <v>0</v>
          </cell>
          <cell r="EI82">
            <v>0</v>
          </cell>
          <cell r="EJ82">
            <v>0</v>
          </cell>
          <cell r="EK82">
            <v>0</v>
          </cell>
          <cell r="EL82">
            <v>0</v>
          </cell>
          <cell r="EM82">
            <v>2</v>
          </cell>
          <cell r="EN82">
            <v>1</v>
          </cell>
          <cell r="EO82">
            <v>1</v>
          </cell>
          <cell r="EP82">
            <v>31.446540880503143</v>
          </cell>
          <cell r="EQ82">
            <v>31.279324366593684</v>
          </cell>
          <cell r="ER82">
            <v>31.615554852987671</v>
          </cell>
          <cell r="ES82">
            <v>3</v>
          </cell>
          <cell r="ET82">
            <v>0</v>
          </cell>
          <cell r="EU82">
            <v>3</v>
          </cell>
          <cell r="EV82">
            <v>47.169811320754718</v>
          </cell>
          <cell r="EW82">
            <v>0</v>
          </cell>
          <cell r="EX82">
            <v>94.846664558963013</v>
          </cell>
          <cell r="EY82">
            <v>2</v>
          </cell>
          <cell r="EZ82">
            <v>1</v>
          </cell>
          <cell r="FA82">
            <v>1</v>
          </cell>
          <cell r="FB82">
            <v>31.446540880503143</v>
          </cell>
          <cell r="FC82">
            <v>31.279324366593684</v>
          </cell>
          <cell r="FD82">
            <v>31.615554852987671</v>
          </cell>
          <cell r="FE82">
            <v>1</v>
          </cell>
          <cell r="FF82">
            <v>1</v>
          </cell>
          <cell r="FG82">
            <v>0</v>
          </cell>
          <cell r="FH82">
            <v>15.723270440251572</v>
          </cell>
          <cell r="FI82">
            <v>31.279324366593684</v>
          </cell>
          <cell r="FJ82">
            <v>0</v>
          </cell>
          <cell r="FK82">
            <v>0</v>
          </cell>
          <cell r="FL82">
            <v>0</v>
          </cell>
          <cell r="FM82">
            <v>0</v>
          </cell>
          <cell r="FN82">
            <v>0</v>
          </cell>
          <cell r="FO82">
            <v>0</v>
          </cell>
          <cell r="FP82">
            <v>0</v>
          </cell>
        </row>
        <row r="83">
          <cell r="A83" t="str">
            <v>岩内町</v>
          </cell>
          <cell r="B83">
            <v>212</v>
          </cell>
          <cell r="C83">
            <v>117</v>
          </cell>
          <cell r="D83">
            <v>95</v>
          </cell>
          <cell r="E83">
            <v>1532.7886631480008</v>
          </cell>
          <cell r="F83">
            <v>1802.7734976887518</v>
          </cell>
          <cell r="G83">
            <v>1294.101621032557</v>
          </cell>
          <cell r="H83">
            <v>0</v>
          </cell>
          <cell r="I83">
            <v>0</v>
          </cell>
          <cell r="J83">
            <v>0</v>
          </cell>
          <cell r="K83">
            <v>0</v>
          </cell>
          <cell r="L83">
            <v>0</v>
          </cell>
          <cell r="M83">
            <v>0</v>
          </cell>
          <cell r="N83">
            <v>75</v>
          </cell>
          <cell r="O83">
            <v>44</v>
          </cell>
          <cell r="P83">
            <v>31</v>
          </cell>
          <cell r="Q83">
            <v>542.26014026462292</v>
          </cell>
          <cell r="R83">
            <v>677.96610169491521</v>
          </cell>
          <cell r="S83">
            <v>422.28579212641324</v>
          </cell>
          <cell r="T83">
            <v>2</v>
          </cell>
          <cell r="U83">
            <v>2</v>
          </cell>
          <cell r="V83">
            <v>0</v>
          </cell>
          <cell r="W83">
            <v>14.460270407056612</v>
          </cell>
          <cell r="X83">
            <v>30.816640986132512</v>
          </cell>
          <cell r="Y83">
            <v>0</v>
          </cell>
          <cell r="Z83">
            <v>1</v>
          </cell>
          <cell r="AA83">
            <v>1</v>
          </cell>
          <cell r="AB83">
            <v>0</v>
          </cell>
          <cell r="AC83">
            <v>7.230135203528306</v>
          </cell>
          <cell r="AD83">
            <v>15.408320493066256</v>
          </cell>
          <cell r="AE83">
            <v>0</v>
          </cell>
          <cell r="AF83">
            <v>47</v>
          </cell>
          <cell r="AG83">
            <v>26</v>
          </cell>
          <cell r="AH83">
            <v>21</v>
          </cell>
          <cell r="AI83">
            <v>339.81635456583035</v>
          </cell>
          <cell r="AJ83">
            <v>400.61633281972263</v>
          </cell>
          <cell r="AK83">
            <v>286.06456885982834</v>
          </cell>
          <cell r="AL83">
            <v>15</v>
          </cell>
          <cell r="AM83">
            <v>7</v>
          </cell>
          <cell r="AN83">
            <v>8</v>
          </cell>
          <cell r="AO83">
            <v>108.45202805292459</v>
          </cell>
          <cell r="AP83">
            <v>107.85824345146378</v>
          </cell>
          <cell r="AQ83">
            <v>108.97697861326796</v>
          </cell>
          <cell r="AR83">
            <v>13</v>
          </cell>
          <cell r="AS83">
            <v>9</v>
          </cell>
          <cell r="AT83">
            <v>4</v>
          </cell>
          <cell r="AU83">
            <v>93.991757645867978</v>
          </cell>
          <cell r="AV83">
            <v>138.67488443759629</v>
          </cell>
          <cell r="AW83">
            <v>54.48848930663398</v>
          </cell>
          <cell r="AX83">
            <v>4</v>
          </cell>
          <cell r="AY83">
            <v>3</v>
          </cell>
          <cell r="AZ83">
            <v>1</v>
          </cell>
          <cell r="BA83">
            <v>28.920540814113224</v>
          </cell>
          <cell r="BB83">
            <v>46.224961479198768</v>
          </cell>
          <cell r="BC83">
            <v>13.622122326658495</v>
          </cell>
          <cell r="BD83">
            <v>3</v>
          </cell>
          <cell r="BE83">
            <v>1</v>
          </cell>
          <cell r="BF83">
            <v>2</v>
          </cell>
          <cell r="BG83">
            <v>21.690405610584918</v>
          </cell>
          <cell r="BH83">
            <v>15.408320493066256</v>
          </cell>
          <cell r="BI83">
            <v>27.24424465331699</v>
          </cell>
          <cell r="BJ83">
            <v>6</v>
          </cell>
          <cell r="BK83">
            <v>3</v>
          </cell>
          <cell r="BL83">
            <v>3</v>
          </cell>
          <cell r="BM83">
            <v>43.380811221169836</v>
          </cell>
          <cell r="BN83">
            <v>46.224961479198768</v>
          </cell>
          <cell r="BO83">
            <v>40.866366979975481</v>
          </cell>
          <cell r="BP83">
            <v>2</v>
          </cell>
          <cell r="BQ83">
            <v>0</v>
          </cell>
          <cell r="BR83">
            <v>2</v>
          </cell>
          <cell r="BS83">
            <v>14.460270407056612</v>
          </cell>
          <cell r="BT83">
            <v>0</v>
          </cell>
          <cell r="BU83">
            <v>27.24424465331699</v>
          </cell>
          <cell r="BV83">
            <v>4</v>
          </cell>
          <cell r="BW83">
            <v>2</v>
          </cell>
          <cell r="BX83">
            <v>2</v>
          </cell>
          <cell r="BY83">
            <v>28.920540814113224</v>
          </cell>
          <cell r="BZ83">
            <v>30.816640986132512</v>
          </cell>
          <cell r="CA83">
            <v>27.24424465331699</v>
          </cell>
          <cell r="CB83">
            <v>0</v>
          </cell>
          <cell r="CC83">
            <v>0</v>
          </cell>
          <cell r="CD83">
            <v>0</v>
          </cell>
          <cell r="CE83">
            <v>0</v>
          </cell>
          <cell r="CF83">
            <v>0</v>
          </cell>
          <cell r="CG83">
            <v>0</v>
          </cell>
          <cell r="CH83">
            <v>13831</v>
          </cell>
          <cell r="CI83">
            <v>6490</v>
          </cell>
          <cell r="CJ83">
            <v>7341</v>
          </cell>
          <cell r="CK83">
            <v>212</v>
          </cell>
          <cell r="CL83">
            <v>117</v>
          </cell>
          <cell r="CM83">
            <v>95</v>
          </cell>
          <cell r="CN83">
            <v>1532.7886631480008</v>
          </cell>
          <cell r="CO83">
            <v>1802.7734976887518</v>
          </cell>
          <cell r="CP83">
            <v>1294.101621032557</v>
          </cell>
          <cell r="CQ83">
            <v>0</v>
          </cell>
          <cell r="CR83">
            <v>0</v>
          </cell>
          <cell r="CS83">
            <v>0</v>
          </cell>
          <cell r="CT83">
            <v>0</v>
          </cell>
          <cell r="CU83">
            <v>0</v>
          </cell>
          <cell r="CV83">
            <v>0</v>
          </cell>
          <cell r="CW83">
            <v>75</v>
          </cell>
          <cell r="CX83">
            <v>44</v>
          </cell>
          <cell r="CY83">
            <v>31</v>
          </cell>
          <cell r="CZ83">
            <v>542.26014026462292</v>
          </cell>
          <cell r="DA83">
            <v>677.96610169491521</v>
          </cell>
          <cell r="DB83">
            <v>422.28579212641324</v>
          </cell>
          <cell r="DC83">
            <v>2</v>
          </cell>
          <cell r="DD83">
            <v>2</v>
          </cell>
          <cell r="DE83">
            <v>0</v>
          </cell>
          <cell r="DF83">
            <v>14.460270407056612</v>
          </cell>
          <cell r="DG83">
            <v>30.816640986132512</v>
          </cell>
          <cell r="DH83">
            <v>0</v>
          </cell>
          <cell r="DI83">
            <v>1</v>
          </cell>
          <cell r="DJ83">
            <v>1</v>
          </cell>
          <cell r="DK83">
            <v>0</v>
          </cell>
          <cell r="DL83">
            <v>7.230135203528306</v>
          </cell>
          <cell r="DM83">
            <v>15.408320493066256</v>
          </cell>
          <cell r="DN83">
            <v>0</v>
          </cell>
          <cell r="DO83">
            <v>47</v>
          </cell>
          <cell r="DP83">
            <v>26</v>
          </cell>
          <cell r="DQ83">
            <v>21</v>
          </cell>
          <cell r="DR83">
            <v>339.81635456583035</v>
          </cell>
          <cell r="DS83">
            <v>400.61633281972263</v>
          </cell>
          <cell r="DT83">
            <v>286.06456885982834</v>
          </cell>
          <cell r="DU83">
            <v>15</v>
          </cell>
          <cell r="DV83">
            <v>7</v>
          </cell>
          <cell r="DW83">
            <v>8</v>
          </cell>
          <cell r="DX83">
            <v>108.45202805292459</v>
          </cell>
          <cell r="DY83">
            <v>107.85824345146378</v>
          </cell>
          <cell r="DZ83">
            <v>108.97697861326796</v>
          </cell>
          <cell r="EA83">
            <v>13</v>
          </cell>
          <cell r="EB83">
            <v>9</v>
          </cell>
          <cell r="EC83">
            <v>4</v>
          </cell>
          <cell r="ED83">
            <v>93.991757645867978</v>
          </cell>
          <cell r="EE83">
            <v>138.67488443759629</v>
          </cell>
          <cell r="EF83">
            <v>54.48848930663398</v>
          </cell>
          <cell r="EG83">
            <v>4</v>
          </cell>
          <cell r="EH83">
            <v>3</v>
          </cell>
          <cell r="EI83">
            <v>1</v>
          </cell>
          <cell r="EJ83">
            <v>28.920540814113224</v>
          </cell>
          <cell r="EK83">
            <v>46.224961479198768</v>
          </cell>
          <cell r="EL83">
            <v>13.622122326658495</v>
          </cell>
          <cell r="EM83">
            <v>3</v>
          </cell>
          <cell r="EN83">
            <v>1</v>
          </cell>
          <cell r="EO83">
            <v>2</v>
          </cell>
          <cell r="EP83">
            <v>21.690405610584918</v>
          </cell>
          <cell r="EQ83">
            <v>15.408320493066256</v>
          </cell>
          <cell r="ER83">
            <v>27.24424465331699</v>
          </cell>
          <cell r="ES83">
            <v>6</v>
          </cell>
          <cell r="ET83">
            <v>3</v>
          </cell>
          <cell r="EU83">
            <v>3</v>
          </cell>
          <cell r="EV83">
            <v>43.380811221169836</v>
          </cell>
          <cell r="EW83">
            <v>46.224961479198768</v>
          </cell>
          <cell r="EX83">
            <v>40.866366979975481</v>
          </cell>
          <cell r="EY83">
            <v>2</v>
          </cell>
          <cell r="EZ83">
            <v>0</v>
          </cell>
          <cell r="FA83">
            <v>2</v>
          </cell>
          <cell r="FB83">
            <v>14.460270407056612</v>
          </cell>
          <cell r="FC83">
            <v>0</v>
          </cell>
          <cell r="FD83">
            <v>27.24424465331699</v>
          </cell>
          <cell r="FE83">
            <v>4</v>
          </cell>
          <cell r="FF83">
            <v>2</v>
          </cell>
          <cell r="FG83">
            <v>2</v>
          </cell>
          <cell r="FH83">
            <v>28.920540814113224</v>
          </cell>
          <cell r="FI83">
            <v>30.816640986132512</v>
          </cell>
          <cell r="FJ83">
            <v>27.24424465331699</v>
          </cell>
          <cell r="FK83">
            <v>0</v>
          </cell>
          <cell r="FL83">
            <v>0</v>
          </cell>
          <cell r="FM83">
            <v>0</v>
          </cell>
          <cell r="FN83">
            <v>0</v>
          </cell>
          <cell r="FO83">
            <v>0</v>
          </cell>
          <cell r="FP83">
            <v>0</v>
          </cell>
        </row>
        <row r="84">
          <cell r="A84" t="str">
            <v>泊村</v>
          </cell>
          <cell r="B84">
            <v>40</v>
          </cell>
          <cell r="C84">
            <v>17</v>
          </cell>
          <cell r="D84">
            <v>23</v>
          </cell>
          <cell r="E84">
            <v>2249.7187851518561</v>
          </cell>
          <cell r="F84">
            <v>2028.639618138425</v>
          </cell>
          <cell r="G84">
            <v>2446.8085106382978</v>
          </cell>
          <cell r="H84">
            <v>0</v>
          </cell>
          <cell r="I84">
            <v>0</v>
          </cell>
          <cell r="J84">
            <v>0</v>
          </cell>
          <cell r="K84">
            <v>0</v>
          </cell>
          <cell r="L84">
            <v>0</v>
          </cell>
          <cell r="M84">
            <v>0</v>
          </cell>
          <cell r="N84">
            <v>10</v>
          </cell>
          <cell r="O84">
            <v>6</v>
          </cell>
          <cell r="P84">
            <v>4</v>
          </cell>
          <cell r="Q84">
            <v>562.42969628796402</v>
          </cell>
          <cell r="R84">
            <v>715.99045346062053</v>
          </cell>
          <cell r="S84">
            <v>425.53191489361706</v>
          </cell>
          <cell r="T84">
            <v>0</v>
          </cell>
          <cell r="U84">
            <v>0</v>
          </cell>
          <cell r="V84">
            <v>0</v>
          </cell>
          <cell r="W84">
            <v>0</v>
          </cell>
          <cell r="X84">
            <v>0</v>
          </cell>
          <cell r="Y84">
            <v>0</v>
          </cell>
          <cell r="Z84">
            <v>5</v>
          </cell>
          <cell r="AA84">
            <v>0</v>
          </cell>
          <cell r="AB84">
            <v>5</v>
          </cell>
          <cell r="AC84">
            <v>281.21484814398201</v>
          </cell>
          <cell r="AD84">
            <v>0</v>
          </cell>
          <cell r="AE84">
            <v>531.91489361702122</v>
          </cell>
          <cell r="AF84">
            <v>7</v>
          </cell>
          <cell r="AG84">
            <v>3</v>
          </cell>
          <cell r="AH84">
            <v>4</v>
          </cell>
          <cell r="AI84">
            <v>393.70078740157481</v>
          </cell>
          <cell r="AJ84">
            <v>357.99522673031026</v>
          </cell>
          <cell r="AK84">
            <v>425.53191489361706</v>
          </cell>
          <cell r="AL84">
            <v>6</v>
          </cell>
          <cell r="AM84">
            <v>4</v>
          </cell>
          <cell r="AN84">
            <v>2</v>
          </cell>
          <cell r="AO84">
            <v>337.45781777277841</v>
          </cell>
          <cell r="AP84">
            <v>477.32696897374706</v>
          </cell>
          <cell r="AQ84">
            <v>212.76595744680853</v>
          </cell>
          <cell r="AR84">
            <v>2</v>
          </cell>
          <cell r="AS84">
            <v>0</v>
          </cell>
          <cell r="AT84">
            <v>2</v>
          </cell>
          <cell r="AU84">
            <v>112.48593925759282</v>
          </cell>
          <cell r="AV84">
            <v>0</v>
          </cell>
          <cell r="AW84">
            <v>212.76595744680853</v>
          </cell>
          <cell r="AX84">
            <v>0</v>
          </cell>
          <cell r="AY84">
            <v>0</v>
          </cell>
          <cell r="AZ84">
            <v>0</v>
          </cell>
          <cell r="BA84">
            <v>0</v>
          </cell>
          <cell r="BB84">
            <v>0</v>
          </cell>
          <cell r="BC84">
            <v>0</v>
          </cell>
          <cell r="BD84">
            <v>3</v>
          </cell>
          <cell r="BE84">
            <v>0</v>
          </cell>
          <cell r="BF84">
            <v>3</v>
          </cell>
          <cell r="BG84">
            <v>168.72890888638921</v>
          </cell>
          <cell r="BH84">
            <v>0</v>
          </cell>
          <cell r="BI84">
            <v>319.14893617021272</v>
          </cell>
          <cell r="BJ84">
            <v>1</v>
          </cell>
          <cell r="BK84">
            <v>1</v>
          </cell>
          <cell r="BL84">
            <v>0</v>
          </cell>
          <cell r="BM84">
            <v>56.242969628796409</v>
          </cell>
          <cell r="BN84">
            <v>119.33174224343676</v>
          </cell>
          <cell r="BO84">
            <v>0</v>
          </cell>
          <cell r="BP84">
            <v>0</v>
          </cell>
          <cell r="BQ84">
            <v>0</v>
          </cell>
          <cell r="BR84">
            <v>0</v>
          </cell>
          <cell r="BS84">
            <v>0</v>
          </cell>
          <cell r="BT84">
            <v>0</v>
          </cell>
          <cell r="BU84">
            <v>0</v>
          </cell>
          <cell r="BV84">
            <v>0</v>
          </cell>
          <cell r="BW84">
            <v>0</v>
          </cell>
          <cell r="BX84">
            <v>0</v>
          </cell>
          <cell r="BY84">
            <v>0</v>
          </cell>
          <cell r="BZ84">
            <v>0</v>
          </cell>
          <cell r="CA84">
            <v>0</v>
          </cell>
          <cell r="CB84">
            <v>0</v>
          </cell>
          <cell r="CC84">
            <v>0</v>
          </cell>
          <cell r="CD84">
            <v>0</v>
          </cell>
          <cell r="CE84">
            <v>0</v>
          </cell>
          <cell r="CF84">
            <v>0</v>
          </cell>
          <cell r="CG84">
            <v>0</v>
          </cell>
          <cell r="CH84">
            <v>1778</v>
          </cell>
          <cell r="CI84">
            <v>838</v>
          </cell>
          <cell r="CJ84">
            <v>940</v>
          </cell>
          <cell r="CK84">
            <v>40</v>
          </cell>
          <cell r="CL84">
            <v>17</v>
          </cell>
          <cell r="CM84">
            <v>23</v>
          </cell>
          <cell r="CN84">
            <v>2249.7187851518561</v>
          </cell>
          <cell r="CO84">
            <v>2028.639618138425</v>
          </cell>
          <cell r="CP84">
            <v>2446.8085106382978</v>
          </cell>
          <cell r="CQ84">
            <v>0</v>
          </cell>
          <cell r="CR84">
            <v>0</v>
          </cell>
          <cell r="CS84">
            <v>0</v>
          </cell>
          <cell r="CT84">
            <v>0</v>
          </cell>
          <cell r="CU84">
            <v>0</v>
          </cell>
          <cell r="CV84">
            <v>0</v>
          </cell>
          <cell r="CW84">
            <v>10</v>
          </cell>
          <cell r="CX84">
            <v>6</v>
          </cell>
          <cell r="CY84">
            <v>4</v>
          </cell>
          <cell r="CZ84">
            <v>562.42969628796402</v>
          </cell>
          <cell r="DA84">
            <v>715.99045346062053</v>
          </cell>
          <cell r="DB84">
            <v>425.53191489361706</v>
          </cell>
          <cell r="DC84">
            <v>0</v>
          </cell>
          <cell r="DD84">
            <v>0</v>
          </cell>
          <cell r="DE84">
            <v>0</v>
          </cell>
          <cell r="DF84">
            <v>0</v>
          </cell>
          <cell r="DG84">
            <v>0</v>
          </cell>
          <cell r="DH84">
            <v>0</v>
          </cell>
          <cell r="DI84">
            <v>5</v>
          </cell>
          <cell r="DJ84">
            <v>0</v>
          </cell>
          <cell r="DK84">
            <v>5</v>
          </cell>
          <cell r="DL84">
            <v>281.21484814398201</v>
          </cell>
          <cell r="DM84">
            <v>0</v>
          </cell>
          <cell r="DN84">
            <v>531.91489361702122</v>
          </cell>
          <cell r="DO84">
            <v>7</v>
          </cell>
          <cell r="DP84">
            <v>3</v>
          </cell>
          <cell r="DQ84">
            <v>4</v>
          </cell>
          <cell r="DR84">
            <v>393.70078740157481</v>
          </cell>
          <cell r="DS84">
            <v>357.99522673031026</v>
          </cell>
          <cell r="DT84">
            <v>425.53191489361706</v>
          </cell>
          <cell r="DU84">
            <v>6</v>
          </cell>
          <cell r="DV84">
            <v>4</v>
          </cell>
          <cell r="DW84">
            <v>2</v>
          </cell>
          <cell r="DX84">
            <v>337.45781777277841</v>
          </cell>
          <cell r="DY84">
            <v>477.32696897374706</v>
          </cell>
          <cell r="DZ84">
            <v>212.76595744680853</v>
          </cell>
          <cell r="EA84">
            <v>2</v>
          </cell>
          <cell r="EB84">
            <v>0</v>
          </cell>
          <cell r="EC84">
            <v>2</v>
          </cell>
          <cell r="ED84">
            <v>112.48593925759282</v>
          </cell>
          <cell r="EE84">
            <v>0</v>
          </cell>
          <cell r="EF84">
            <v>212.76595744680853</v>
          </cell>
          <cell r="EG84">
            <v>0</v>
          </cell>
          <cell r="EH84">
            <v>0</v>
          </cell>
          <cell r="EI84">
            <v>0</v>
          </cell>
          <cell r="EJ84">
            <v>0</v>
          </cell>
          <cell r="EK84">
            <v>0</v>
          </cell>
          <cell r="EL84">
            <v>0</v>
          </cell>
          <cell r="EM84">
            <v>3</v>
          </cell>
          <cell r="EN84">
            <v>0</v>
          </cell>
          <cell r="EO84">
            <v>3</v>
          </cell>
          <cell r="EP84">
            <v>168.72890888638921</v>
          </cell>
          <cell r="EQ84">
            <v>0</v>
          </cell>
          <cell r="ER84">
            <v>319.14893617021272</v>
          </cell>
          <cell r="ES84">
            <v>1</v>
          </cell>
          <cell r="ET84">
            <v>1</v>
          </cell>
          <cell r="EU84">
            <v>0</v>
          </cell>
          <cell r="EV84">
            <v>56.242969628796409</v>
          </cell>
          <cell r="EW84">
            <v>119.33174224343676</v>
          </cell>
          <cell r="EX84">
            <v>0</v>
          </cell>
          <cell r="EY84">
            <v>0</v>
          </cell>
          <cell r="EZ84">
            <v>0</v>
          </cell>
          <cell r="FA84">
            <v>0</v>
          </cell>
          <cell r="FB84">
            <v>0</v>
          </cell>
          <cell r="FC84">
            <v>0</v>
          </cell>
          <cell r="FD84">
            <v>0</v>
          </cell>
          <cell r="FE84">
            <v>0</v>
          </cell>
          <cell r="FF84">
            <v>0</v>
          </cell>
          <cell r="FG84">
            <v>0</v>
          </cell>
          <cell r="FH84">
            <v>0</v>
          </cell>
          <cell r="FI84">
            <v>0</v>
          </cell>
          <cell r="FJ84">
            <v>0</v>
          </cell>
          <cell r="FK84">
            <v>0</v>
          </cell>
          <cell r="FL84">
            <v>0</v>
          </cell>
          <cell r="FM84">
            <v>0</v>
          </cell>
          <cell r="FN84">
            <v>0</v>
          </cell>
          <cell r="FO84">
            <v>0</v>
          </cell>
          <cell r="FP84">
            <v>0</v>
          </cell>
        </row>
        <row r="85">
          <cell r="A85" t="str">
            <v>神恵内村</v>
          </cell>
          <cell r="B85">
            <v>21</v>
          </cell>
          <cell r="C85">
            <v>10</v>
          </cell>
          <cell r="D85">
            <v>11</v>
          </cell>
          <cell r="E85">
            <v>2194.3573667711598</v>
          </cell>
          <cell r="F85">
            <v>2188.1838074398247</v>
          </cell>
          <cell r="G85">
            <v>2200</v>
          </cell>
          <cell r="H85">
            <v>0</v>
          </cell>
          <cell r="I85">
            <v>0</v>
          </cell>
          <cell r="J85">
            <v>0</v>
          </cell>
          <cell r="K85">
            <v>0</v>
          </cell>
          <cell r="L85">
            <v>0</v>
          </cell>
          <cell r="M85">
            <v>0</v>
          </cell>
          <cell r="N85">
            <v>4</v>
          </cell>
          <cell r="O85">
            <v>3</v>
          </cell>
          <cell r="P85">
            <v>1</v>
          </cell>
          <cell r="Q85">
            <v>417.97283176593527</v>
          </cell>
          <cell r="R85">
            <v>656.45514223194743</v>
          </cell>
          <cell r="S85">
            <v>200</v>
          </cell>
          <cell r="T85">
            <v>0</v>
          </cell>
          <cell r="U85">
            <v>0</v>
          </cell>
          <cell r="V85">
            <v>0</v>
          </cell>
          <cell r="W85">
            <v>0</v>
          </cell>
          <cell r="X85">
            <v>0</v>
          </cell>
          <cell r="Y85">
            <v>0</v>
          </cell>
          <cell r="Z85">
            <v>0</v>
          </cell>
          <cell r="AA85">
            <v>0</v>
          </cell>
          <cell r="AB85">
            <v>0</v>
          </cell>
          <cell r="AC85">
            <v>0</v>
          </cell>
          <cell r="AD85">
            <v>0</v>
          </cell>
          <cell r="AE85">
            <v>0</v>
          </cell>
          <cell r="AF85">
            <v>7</v>
          </cell>
          <cell r="AG85">
            <v>2</v>
          </cell>
          <cell r="AH85">
            <v>5</v>
          </cell>
          <cell r="AI85">
            <v>731.45245559038665</v>
          </cell>
          <cell r="AJ85">
            <v>437.63676148796498</v>
          </cell>
          <cell r="AK85">
            <v>1000</v>
          </cell>
          <cell r="AL85">
            <v>2</v>
          </cell>
          <cell r="AM85">
            <v>1</v>
          </cell>
          <cell r="AN85">
            <v>1</v>
          </cell>
          <cell r="AO85">
            <v>208.98641588296763</v>
          </cell>
          <cell r="AP85">
            <v>218.81838074398249</v>
          </cell>
          <cell r="AQ85">
            <v>200</v>
          </cell>
          <cell r="AR85">
            <v>4</v>
          </cell>
          <cell r="AS85">
            <v>2</v>
          </cell>
          <cell r="AT85">
            <v>2</v>
          </cell>
          <cell r="AU85">
            <v>417.97283176593527</v>
          </cell>
          <cell r="AV85">
            <v>437.63676148796498</v>
          </cell>
          <cell r="AW85">
            <v>400</v>
          </cell>
          <cell r="AX85">
            <v>0</v>
          </cell>
          <cell r="AY85">
            <v>0</v>
          </cell>
          <cell r="AZ85">
            <v>0</v>
          </cell>
          <cell r="BA85">
            <v>0</v>
          </cell>
          <cell r="BB85">
            <v>0</v>
          </cell>
          <cell r="BC85">
            <v>0</v>
          </cell>
          <cell r="BD85">
            <v>0</v>
          </cell>
          <cell r="BE85">
            <v>0</v>
          </cell>
          <cell r="BF85">
            <v>0</v>
          </cell>
          <cell r="BG85">
            <v>0</v>
          </cell>
          <cell r="BH85">
            <v>0</v>
          </cell>
          <cell r="BI85">
            <v>0</v>
          </cell>
          <cell r="BJ85">
            <v>2</v>
          </cell>
          <cell r="BK85">
            <v>1</v>
          </cell>
          <cell r="BL85">
            <v>1</v>
          </cell>
          <cell r="BM85">
            <v>208.98641588296763</v>
          </cell>
          <cell r="BN85">
            <v>218.81838074398249</v>
          </cell>
          <cell r="BO85">
            <v>200</v>
          </cell>
          <cell r="BP85">
            <v>1</v>
          </cell>
          <cell r="BQ85">
            <v>1</v>
          </cell>
          <cell r="BR85">
            <v>0</v>
          </cell>
          <cell r="BS85">
            <v>104.49320794148382</v>
          </cell>
          <cell r="BT85">
            <v>218.81838074398249</v>
          </cell>
          <cell r="BU85">
            <v>0</v>
          </cell>
          <cell r="BV85">
            <v>0</v>
          </cell>
          <cell r="BW85">
            <v>0</v>
          </cell>
          <cell r="BX85">
            <v>0</v>
          </cell>
          <cell r="BY85">
            <v>0</v>
          </cell>
          <cell r="BZ85">
            <v>0</v>
          </cell>
          <cell r="CA85">
            <v>0</v>
          </cell>
          <cell r="CB85">
            <v>0</v>
          </cell>
          <cell r="CC85">
            <v>0</v>
          </cell>
          <cell r="CD85">
            <v>0</v>
          </cell>
          <cell r="CE85">
            <v>0</v>
          </cell>
          <cell r="CF85">
            <v>0</v>
          </cell>
          <cell r="CG85">
            <v>0</v>
          </cell>
          <cell r="CH85">
            <v>957</v>
          </cell>
          <cell r="CI85">
            <v>457</v>
          </cell>
          <cell r="CJ85">
            <v>500</v>
          </cell>
          <cell r="CK85">
            <v>21</v>
          </cell>
          <cell r="CL85">
            <v>10</v>
          </cell>
          <cell r="CM85">
            <v>11</v>
          </cell>
          <cell r="CN85">
            <v>2194.3573667711598</v>
          </cell>
          <cell r="CO85">
            <v>2188.1838074398247</v>
          </cell>
          <cell r="CP85">
            <v>2200</v>
          </cell>
          <cell r="CQ85">
            <v>0</v>
          </cell>
          <cell r="CR85">
            <v>0</v>
          </cell>
          <cell r="CS85">
            <v>0</v>
          </cell>
          <cell r="CT85">
            <v>0</v>
          </cell>
          <cell r="CU85">
            <v>0</v>
          </cell>
          <cell r="CV85">
            <v>0</v>
          </cell>
          <cell r="CW85">
            <v>4</v>
          </cell>
          <cell r="CX85">
            <v>3</v>
          </cell>
          <cell r="CY85">
            <v>1</v>
          </cell>
          <cell r="CZ85">
            <v>417.97283176593527</v>
          </cell>
          <cell r="DA85">
            <v>656.45514223194743</v>
          </cell>
          <cell r="DB85">
            <v>200</v>
          </cell>
          <cell r="DC85">
            <v>0</v>
          </cell>
          <cell r="DD85">
            <v>0</v>
          </cell>
          <cell r="DE85">
            <v>0</v>
          </cell>
          <cell r="DF85">
            <v>0</v>
          </cell>
          <cell r="DG85">
            <v>0</v>
          </cell>
          <cell r="DH85">
            <v>0</v>
          </cell>
          <cell r="DI85">
            <v>0</v>
          </cell>
          <cell r="DJ85">
            <v>0</v>
          </cell>
          <cell r="DK85">
            <v>0</v>
          </cell>
          <cell r="DL85">
            <v>0</v>
          </cell>
          <cell r="DM85">
            <v>0</v>
          </cell>
          <cell r="DN85">
            <v>0</v>
          </cell>
          <cell r="DO85">
            <v>7</v>
          </cell>
          <cell r="DP85">
            <v>2</v>
          </cell>
          <cell r="DQ85">
            <v>5</v>
          </cell>
          <cell r="DR85">
            <v>731.45245559038665</v>
          </cell>
          <cell r="DS85">
            <v>437.63676148796498</v>
          </cell>
          <cell r="DT85">
            <v>1000</v>
          </cell>
          <cell r="DU85">
            <v>2</v>
          </cell>
          <cell r="DV85">
            <v>1</v>
          </cell>
          <cell r="DW85">
            <v>1</v>
          </cell>
          <cell r="DX85">
            <v>208.98641588296763</v>
          </cell>
          <cell r="DY85">
            <v>218.81838074398249</v>
          </cell>
          <cell r="DZ85">
            <v>200</v>
          </cell>
          <cell r="EA85">
            <v>4</v>
          </cell>
          <cell r="EB85">
            <v>2</v>
          </cell>
          <cell r="EC85">
            <v>2</v>
          </cell>
          <cell r="ED85">
            <v>417.97283176593527</v>
          </cell>
          <cell r="EE85">
            <v>437.63676148796498</v>
          </cell>
          <cell r="EF85">
            <v>400</v>
          </cell>
          <cell r="EG85">
            <v>0</v>
          </cell>
          <cell r="EH85">
            <v>0</v>
          </cell>
          <cell r="EI85">
            <v>0</v>
          </cell>
          <cell r="EJ85">
            <v>0</v>
          </cell>
          <cell r="EK85">
            <v>0</v>
          </cell>
          <cell r="EL85">
            <v>0</v>
          </cell>
          <cell r="EM85">
            <v>0</v>
          </cell>
          <cell r="EN85">
            <v>0</v>
          </cell>
          <cell r="EO85">
            <v>0</v>
          </cell>
          <cell r="EP85">
            <v>0</v>
          </cell>
          <cell r="EQ85">
            <v>0</v>
          </cell>
          <cell r="ER85">
            <v>0</v>
          </cell>
          <cell r="ES85">
            <v>2</v>
          </cell>
          <cell r="ET85">
            <v>1</v>
          </cell>
          <cell r="EU85">
            <v>1</v>
          </cell>
          <cell r="EV85">
            <v>208.98641588296763</v>
          </cell>
          <cell r="EW85">
            <v>218.81838074398249</v>
          </cell>
          <cell r="EX85">
            <v>200</v>
          </cell>
          <cell r="EY85">
            <v>1</v>
          </cell>
          <cell r="EZ85">
            <v>1</v>
          </cell>
          <cell r="FA85">
            <v>0</v>
          </cell>
          <cell r="FB85">
            <v>104.49320794148382</v>
          </cell>
          <cell r="FC85">
            <v>218.81838074398249</v>
          </cell>
          <cell r="FD85">
            <v>0</v>
          </cell>
          <cell r="FE85">
            <v>0</v>
          </cell>
          <cell r="FF85">
            <v>0</v>
          </cell>
          <cell r="FG85">
            <v>0</v>
          </cell>
          <cell r="FH85">
            <v>0</v>
          </cell>
          <cell r="FI85">
            <v>0</v>
          </cell>
          <cell r="FJ85">
            <v>0</v>
          </cell>
          <cell r="FK85">
            <v>0</v>
          </cell>
          <cell r="FL85">
            <v>0</v>
          </cell>
          <cell r="FM85">
            <v>0</v>
          </cell>
          <cell r="FN85">
            <v>0</v>
          </cell>
          <cell r="FO85">
            <v>0</v>
          </cell>
          <cell r="FP85">
            <v>0</v>
          </cell>
        </row>
        <row r="86">
          <cell r="A86" t="str">
            <v>積丹町</v>
          </cell>
          <cell r="B86">
            <v>43</v>
          </cell>
          <cell r="C86">
            <v>21</v>
          </cell>
          <cell r="D86">
            <v>22</v>
          </cell>
          <cell r="E86">
            <v>1828.2312925170068</v>
          </cell>
          <cell r="F86">
            <v>1883.4080717488789</v>
          </cell>
          <cell r="G86">
            <v>1778.496362166532</v>
          </cell>
          <cell r="H86">
            <v>0</v>
          </cell>
          <cell r="I86">
            <v>0</v>
          </cell>
          <cell r="J86">
            <v>0</v>
          </cell>
          <cell r="K86">
            <v>0</v>
          </cell>
          <cell r="L86">
            <v>0</v>
          </cell>
          <cell r="M86">
            <v>0</v>
          </cell>
          <cell r="N86">
            <v>15</v>
          </cell>
          <cell r="O86">
            <v>9</v>
          </cell>
          <cell r="P86">
            <v>6</v>
          </cell>
          <cell r="Q86">
            <v>637.75510204081638</v>
          </cell>
          <cell r="R86">
            <v>807.17488789237677</v>
          </cell>
          <cell r="S86">
            <v>485.04446240905418</v>
          </cell>
          <cell r="T86">
            <v>0</v>
          </cell>
          <cell r="U86">
            <v>0</v>
          </cell>
          <cell r="V86">
            <v>0</v>
          </cell>
          <cell r="W86">
            <v>0</v>
          </cell>
          <cell r="X86">
            <v>0</v>
          </cell>
          <cell r="Y86">
            <v>0</v>
          </cell>
          <cell r="Z86">
            <v>0</v>
          </cell>
          <cell r="AA86">
            <v>0</v>
          </cell>
          <cell r="AB86">
            <v>0</v>
          </cell>
          <cell r="AC86">
            <v>0</v>
          </cell>
          <cell r="AD86">
            <v>0</v>
          </cell>
          <cell r="AE86">
            <v>0</v>
          </cell>
          <cell r="AF86">
            <v>12</v>
          </cell>
          <cell r="AG86">
            <v>4</v>
          </cell>
          <cell r="AH86">
            <v>8</v>
          </cell>
          <cell r="AI86">
            <v>510.20408163265301</v>
          </cell>
          <cell r="AJ86">
            <v>358.74439461883406</v>
          </cell>
          <cell r="AK86">
            <v>646.7259498787389</v>
          </cell>
          <cell r="AL86">
            <v>3</v>
          </cell>
          <cell r="AM86">
            <v>1</v>
          </cell>
          <cell r="AN86">
            <v>2</v>
          </cell>
          <cell r="AO86">
            <v>127.55102040816325</v>
          </cell>
          <cell r="AP86">
            <v>89.686098654708516</v>
          </cell>
          <cell r="AQ86">
            <v>161.68148746968473</v>
          </cell>
          <cell r="AR86">
            <v>3</v>
          </cell>
          <cell r="AS86">
            <v>2</v>
          </cell>
          <cell r="AT86">
            <v>1</v>
          </cell>
          <cell r="AU86">
            <v>127.55102040816325</v>
          </cell>
          <cell r="AV86">
            <v>179.37219730941703</v>
          </cell>
          <cell r="AW86">
            <v>80.840743734842363</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2</v>
          </cell>
          <cell r="BQ86">
            <v>0</v>
          </cell>
          <cell r="BR86">
            <v>2</v>
          </cell>
          <cell r="BS86">
            <v>85.034013605442169</v>
          </cell>
          <cell r="BT86">
            <v>0</v>
          </cell>
          <cell r="BU86">
            <v>161.68148746968473</v>
          </cell>
          <cell r="BV86">
            <v>1</v>
          </cell>
          <cell r="BW86">
            <v>1</v>
          </cell>
          <cell r="BX86">
            <v>0</v>
          </cell>
          <cell r="BY86">
            <v>42.517006802721085</v>
          </cell>
          <cell r="BZ86">
            <v>89.686098654708516</v>
          </cell>
          <cell r="CA86">
            <v>0</v>
          </cell>
          <cell r="CB86">
            <v>0</v>
          </cell>
          <cell r="CC86">
            <v>0</v>
          </cell>
          <cell r="CD86">
            <v>0</v>
          </cell>
          <cell r="CE86">
            <v>0</v>
          </cell>
          <cell r="CF86">
            <v>0</v>
          </cell>
          <cell r="CG86">
            <v>0</v>
          </cell>
          <cell r="CH86">
            <v>2352</v>
          </cell>
          <cell r="CI86">
            <v>1115</v>
          </cell>
          <cell r="CJ86">
            <v>1237</v>
          </cell>
          <cell r="CK86">
            <v>43</v>
          </cell>
          <cell r="CL86">
            <v>21</v>
          </cell>
          <cell r="CM86">
            <v>22</v>
          </cell>
          <cell r="CN86">
            <v>1828.2312925170068</v>
          </cell>
          <cell r="CO86">
            <v>1883.4080717488789</v>
          </cell>
          <cell r="CP86">
            <v>1778.496362166532</v>
          </cell>
          <cell r="CQ86">
            <v>0</v>
          </cell>
          <cell r="CR86">
            <v>0</v>
          </cell>
          <cell r="CS86">
            <v>0</v>
          </cell>
          <cell r="CT86">
            <v>0</v>
          </cell>
          <cell r="CU86">
            <v>0</v>
          </cell>
          <cell r="CV86">
            <v>0</v>
          </cell>
          <cell r="CW86">
            <v>15</v>
          </cell>
          <cell r="CX86">
            <v>9</v>
          </cell>
          <cell r="CY86">
            <v>6</v>
          </cell>
          <cell r="CZ86">
            <v>637.75510204081638</v>
          </cell>
          <cell r="DA86">
            <v>807.17488789237677</v>
          </cell>
          <cell r="DB86">
            <v>485.04446240905418</v>
          </cell>
          <cell r="DC86">
            <v>0</v>
          </cell>
          <cell r="DD86">
            <v>0</v>
          </cell>
          <cell r="DE86">
            <v>0</v>
          </cell>
          <cell r="DF86">
            <v>0</v>
          </cell>
          <cell r="DG86">
            <v>0</v>
          </cell>
          <cell r="DH86">
            <v>0</v>
          </cell>
          <cell r="DI86">
            <v>0</v>
          </cell>
          <cell r="DJ86">
            <v>0</v>
          </cell>
          <cell r="DK86">
            <v>0</v>
          </cell>
          <cell r="DL86">
            <v>0</v>
          </cell>
          <cell r="DM86">
            <v>0</v>
          </cell>
          <cell r="DN86">
            <v>0</v>
          </cell>
          <cell r="DO86">
            <v>12</v>
          </cell>
          <cell r="DP86">
            <v>4</v>
          </cell>
          <cell r="DQ86">
            <v>8</v>
          </cell>
          <cell r="DR86">
            <v>510.20408163265301</v>
          </cell>
          <cell r="DS86">
            <v>358.74439461883406</v>
          </cell>
          <cell r="DT86">
            <v>646.7259498787389</v>
          </cell>
          <cell r="DU86">
            <v>3</v>
          </cell>
          <cell r="DV86">
            <v>1</v>
          </cell>
          <cell r="DW86">
            <v>2</v>
          </cell>
          <cell r="DX86">
            <v>127.55102040816325</v>
          </cell>
          <cell r="DY86">
            <v>89.686098654708516</v>
          </cell>
          <cell r="DZ86">
            <v>161.68148746968473</v>
          </cell>
          <cell r="EA86">
            <v>3</v>
          </cell>
          <cell r="EB86">
            <v>2</v>
          </cell>
          <cell r="EC86">
            <v>1</v>
          </cell>
          <cell r="ED86">
            <v>127.55102040816325</v>
          </cell>
          <cell r="EE86">
            <v>179.37219730941703</v>
          </cell>
          <cell r="EF86">
            <v>80.840743734842363</v>
          </cell>
          <cell r="EG86">
            <v>0</v>
          </cell>
          <cell r="EH86">
            <v>0</v>
          </cell>
          <cell r="EI86">
            <v>0</v>
          </cell>
          <cell r="EJ86">
            <v>0</v>
          </cell>
          <cell r="EK86">
            <v>0</v>
          </cell>
          <cell r="EL86">
            <v>0</v>
          </cell>
          <cell r="EM86">
            <v>0</v>
          </cell>
          <cell r="EN86">
            <v>0</v>
          </cell>
          <cell r="EO86">
            <v>0</v>
          </cell>
          <cell r="EP86">
            <v>0</v>
          </cell>
          <cell r="EQ86">
            <v>0</v>
          </cell>
          <cell r="ER86">
            <v>0</v>
          </cell>
          <cell r="ES86">
            <v>0</v>
          </cell>
          <cell r="ET86">
            <v>0</v>
          </cell>
          <cell r="EU86">
            <v>0</v>
          </cell>
          <cell r="EV86">
            <v>0</v>
          </cell>
          <cell r="EW86">
            <v>0</v>
          </cell>
          <cell r="EX86">
            <v>0</v>
          </cell>
          <cell r="EY86">
            <v>2</v>
          </cell>
          <cell r="EZ86">
            <v>0</v>
          </cell>
          <cell r="FA86">
            <v>2</v>
          </cell>
          <cell r="FB86">
            <v>85.034013605442169</v>
          </cell>
          <cell r="FC86">
            <v>0</v>
          </cell>
          <cell r="FD86">
            <v>161.68148746968473</v>
          </cell>
          <cell r="FE86">
            <v>1</v>
          </cell>
          <cell r="FF86">
            <v>1</v>
          </cell>
          <cell r="FG86">
            <v>0</v>
          </cell>
          <cell r="FH86">
            <v>42.517006802721085</v>
          </cell>
          <cell r="FI86">
            <v>89.686098654708516</v>
          </cell>
          <cell r="FJ86">
            <v>0</v>
          </cell>
          <cell r="FK86">
            <v>0</v>
          </cell>
          <cell r="FL86">
            <v>0</v>
          </cell>
          <cell r="FM86">
            <v>0</v>
          </cell>
          <cell r="FN86">
            <v>0</v>
          </cell>
          <cell r="FO86">
            <v>0</v>
          </cell>
          <cell r="FP86">
            <v>0</v>
          </cell>
        </row>
        <row r="87">
          <cell r="A87" t="str">
            <v>古平町</v>
          </cell>
          <cell r="B87">
            <v>65</v>
          </cell>
          <cell r="C87">
            <v>35</v>
          </cell>
          <cell r="D87">
            <v>30</v>
          </cell>
          <cell r="E87">
            <v>1886.244921648288</v>
          </cell>
          <cell r="F87">
            <v>2171.2158808933004</v>
          </cell>
          <cell r="G87">
            <v>1635.7688113413305</v>
          </cell>
          <cell r="H87">
            <v>0</v>
          </cell>
          <cell r="I87">
            <v>0</v>
          </cell>
          <cell r="J87">
            <v>0</v>
          </cell>
          <cell r="K87">
            <v>0</v>
          </cell>
          <cell r="L87">
            <v>0</v>
          </cell>
          <cell r="M87">
            <v>0</v>
          </cell>
          <cell r="N87">
            <v>28</v>
          </cell>
          <cell r="O87">
            <v>20</v>
          </cell>
          <cell r="P87">
            <v>8</v>
          </cell>
          <cell r="Q87">
            <v>812.53627394080092</v>
          </cell>
          <cell r="R87">
            <v>1240.694789081886</v>
          </cell>
          <cell r="S87">
            <v>436.20501635768812</v>
          </cell>
          <cell r="T87">
            <v>0</v>
          </cell>
          <cell r="U87">
            <v>0</v>
          </cell>
          <cell r="V87">
            <v>0</v>
          </cell>
          <cell r="W87">
            <v>0</v>
          </cell>
          <cell r="X87">
            <v>0</v>
          </cell>
          <cell r="Y87">
            <v>0</v>
          </cell>
          <cell r="Z87">
            <v>0</v>
          </cell>
          <cell r="AA87">
            <v>0</v>
          </cell>
          <cell r="AB87">
            <v>0</v>
          </cell>
          <cell r="AC87">
            <v>0</v>
          </cell>
          <cell r="AD87">
            <v>0</v>
          </cell>
          <cell r="AE87">
            <v>0</v>
          </cell>
          <cell r="AF87">
            <v>12</v>
          </cell>
          <cell r="AG87">
            <v>4</v>
          </cell>
          <cell r="AH87">
            <v>8</v>
          </cell>
          <cell r="AI87">
            <v>348.22983168891466</v>
          </cell>
          <cell r="AJ87">
            <v>248.13895781637717</v>
          </cell>
          <cell r="AK87">
            <v>436.20501635768812</v>
          </cell>
          <cell r="AL87">
            <v>4</v>
          </cell>
          <cell r="AM87">
            <v>2</v>
          </cell>
          <cell r="AN87">
            <v>2</v>
          </cell>
          <cell r="AO87">
            <v>116.07661056297157</v>
          </cell>
          <cell r="AP87">
            <v>124.06947890818859</v>
          </cell>
          <cell r="AQ87">
            <v>109.05125408942203</v>
          </cell>
          <cell r="AR87">
            <v>5</v>
          </cell>
          <cell r="AS87">
            <v>3</v>
          </cell>
          <cell r="AT87">
            <v>2</v>
          </cell>
          <cell r="AU87">
            <v>145.09576320371445</v>
          </cell>
          <cell r="AV87">
            <v>186.10421836228286</v>
          </cell>
          <cell r="AW87">
            <v>109.05125408942203</v>
          </cell>
          <cell r="AX87">
            <v>0</v>
          </cell>
          <cell r="AY87">
            <v>0</v>
          </cell>
          <cell r="AZ87">
            <v>0</v>
          </cell>
          <cell r="BA87">
            <v>0</v>
          </cell>
          <cell r="BB87">
            <v>0</v>
          </cell>
          <cell r="BC87">
            <v>0</v>
          </cell>
          <cell r="BD87">
            <v>3</v>
          </cell>
          <cell r="BE87">
            <v>0</v>
          </cell>
          <cell r="BF87">
            <v>3</v>
          </cell>
          <cell r="BG87">
            <v>87.057457922228664</v>
          </cell>
          <cell r="BH87">
            <v>0</v>
          </cell>
          <cell r="BI87">
            <v>163.57688113413303</v>
          </cell>
          <cell r="BJ87">
            <v>1</v>
          </cell>
          <cell r="BK87">
            <v>1</v>
          </cell>
          <cell r="BL87">
            <v>0</v>
          </cell>
          <cell r="BM87">
            <v>29.019152640742892</v>
          </cell>
          <cell r="BN87">
            <v>62.034739454094293</v>
          </cell>
          <cell r="BO87">
            <v>0</v>
          </cell>
          <cell r="BP87">
            <v>1</v>
          </cell>
          <cell r="BQ87">
            <v>0</v>
          </cell>
          <cell r="BR87">
            <v>1</v>
          </cell>
          <cell r="BS87">
            <v>29.019152640742892</v>
          </cell>
          <cell r="BT87">
            <v>0</v>
          </cell>
          <cell r="BU87">
            <v>54.525627044711015</v>
          </cell>
          <cell r="BV87">
            <v>3</v>
          </cell>
          <cell r="BW87">
            <v>2</v>
          </cell>
          <cell r="BX87">
            <v>1</v>
          </cell>
          <cell r="BY87">
            <v>87.057457922228664</v>
          </cell>
          <cell r="BZ87">
            <v>124.06947890818859</v>
          </cell>
          <cell r="CA87">
            <v>54.525627044711015</v>
          </cell>
          <cell r="CB87">
            <v>0</v>
          </cell>
          <cell r="CC87">
            <v>0</v>
          </cell>
          <cell r="CD87">
            <v>0</v>
          </cell>
          <cell r="CE87">
            <v>0</v>
          </cell>
          <cell r="CF87">
            <v>0</v>
          </cell>
          <cell r="CG87">
            <v>0</v>
          </cell>
          <cell r="CH87">
            <v>3446</v>
          </cell>
          <cell r="CI87">
            <v>1612</v>
          </cell>
          <cell r="CJ87">
            <v>1834</v>
          </cell>
          <cell r="CK87">
            <v>65</v>
          </cell>
          <cell r="CL87">
            <v>35</v>
          </cell>
          <cell r="CM87">
            <v>30</v>
          </cell>
          <cell r="CN87">
            <v>1886.244921648288</v>
          </cell>
          <cell r="CO87">
            <v>2171.2158808933004</v>
          </cell>
          <cell r="CP87">
            <v>1635.7688113413305</v>
          </cell>
          <cell r="CQ87">
            <v>0</v>
          </cell>
          <cell r="CR87">
            <v>0</v>
          </cell>
          <cell r="CS87">
            <v>0</v>
          </cell>
          <cell r="CT87">
            <v>0</v>
          </cell>
          <cell r="CU87">
            <v>0</v>
          </cell>
          <cell r="CV87">
            <v>0</v>
          </cell>
          <cell r="CW87">
            <v>28</v>
          </cell>
          <cell r="CX87">
            <v>20</v>
          </cell>
          <cell r="CY87">
            <v>8</v>
          </cell>
          <cell r="CZ87">
            <v>812.53627394080092</v>
          </cell>
          <cell r="DA87">
            <v>1240.694789081886</v>
          </cell>
          <cell r="DB87">
            <v>436.20501635768812</v>
          </cell>
          <cell r="DC87">
            <v>0</v>
          </cell>
          <cell r="DD87">
            <v>0</v>
          </cell>
          <cell r="DE87">
            <v>0</v>
          </cell>
          <cell r="DF87">
            <v>0</v>
          </cell>
          <cell r="DG87">
            <v>0</v>
          </cell>
          <cell r="DH87">
            <v>0</v>
          </cell>
          <cell r="DI87">
            <v>0</v>
          </cell>
          <cell r="DJ87">
            <v>0</v>
          </cell>
          <cell r="DK87">
            <v>0</v>
          </cell>
          <cell r="DL87">
            <v>0</v>
          </cell>
          <cell r="DM87">
            <v>0</v>
          </cell>
          <cell r="DN87">
            <v>0</v>
          </cell>
          <cell r="DO87">
            <v>12</v>
          </cell>
          <cell r="DP87">
            <v>4</v>
          </cell>
          <cell r="DQ87">
            <v>8</v>
          </cell>
          <cell r="DR87">
            <v>348.22983168891466</v>
          </cell>
          <cell r="DS87">
            <v>248.13895781637717</v>
          </cell>
          <cell r="DT87">
            <v>436.20501635768812</v>
          </cell>
          <cell r="DU87">
            <v>4</v>
          </cell>
          <cell r="DV87">
            <v>2</v>
          </cell>
          <cell r="DW87">
            <v>2</v>
          </cell>
          <cell r="DX87">
            <v>116.07661056297157</v>
          </cell>
          <cell r="DY87">
            <v>124.06947890818859</v>
          </cell>
          <cell r="DZ87">
            <v>109.05125408942203</v>
          </cell>
          <cell r="EA87">
            <v>5</v>
          </cell>
          <cell r="EB87">
            <v>3</v>
          </cell>
          <cell r="EC87">
            <v>2</v>
          </cell>
          <cell r="ED87">
            <v>145.09576320371445</v>
          </cell>
          <cell r="EE87">
            <v>186.10421836228286</v>
          </cell>
          <cell r="EF87">
            <v>109.05125408942203</v>
          </cell>
          <cell r="EG87">
            <v>0</v>
          </cell>
          <cell r="EH87">
            <v>0</v>
          </cell>
          <cell r="EI87">
            <v>0</v>
          </cell>
          <cell r="EJ87">
            <v>0</v>
          </cell>
          <cell r="EK87">
            <v>0</v>
          </cell>
          <cell r="EL87">
            <v>0</v>
          </cell>
          <cell r="EM87">
            <v>3</v>
          </cell>
          <cell r="EN87">
            <v>0</v>
          </cell>
          <cell r="EO87">
            <v>3</v>
          </cell>
          <cell r="EP87">
            <v>87.057457922228664</v>
          </cell>
          <cell r="EQ87">
            <v>0</v>
          </cell>
          <cell r="ER87">
            <v>163.57688113413303</v>
          </cell>
          <cell r="ES87">
            <v>1</v>
          </cell>
          <cell r="ET87">
            <v>1</v>
          </cell>
          <cell r="EU87">
            <v>0</v>
          </cell>
          <cell r="EV87">
            <v>29.019152640742892</v>
          </cell>
          <cell r="EW87">
            <v>62.034739454094293</v>
          </cell>
          <cell r="EX87">
            <v>0</v>
          </cell>
          <cell r="EY87">
            <v>1</v>
          </cell>
          <cell r="EZ87">
            <v>0</v>
          </cell>
          <cell r="FA87">
            <v>1</v>
          </cell>
          <cell r="FB87">
            <v>29.019152640742892</v>
          </cell>
          <cell r="FC87">
            <v>0</v>
          </cell>
          <cell r="FD87">
            <v>54.525627044711015</v>
          </cell>
          <cell r="FE87">
            <v>3</v>
          </cell>
          <cell r="FF87">
            <v>2</v>
          </cell>
          <cell r="FG87">
            <v>1</v>
          </cell>
          <cell r="FH87">
            <v>87.057457922228664</v>
          </cell>
          <cell r="FI87">
            <v>124.06947890818859</v>
          </cell>
          <cell r="FJ87">
            <v>54.525627044711015</v>
          </cell>
          <cell r="FK87">
            <v>0</v>
          </cell>
          <cell r="FL87">
            <v>0</v>
          </cell>
          <cell r="FM87">
            <v>0</v>
          </cell>
          <cell r="FN87">
            <v>0</v>
          </cell>
          <cell r="FO87">
            <v>0</v>
          </cell>
          <cell r="FP87">
            <v>0</v>
          </cell>
        </row>
        <row r="88">
          <cell r="A88" t="str">
            <v>仁木町</v>
          </cell>
          <cell r="B88">
            <v>66</v>
          </cell>
          <cell r="C88">
            <v>37</v>
          </cell>
          <cell r="D88">
            <v>29</v>
          </cell>
          <cell r="E88">
            <v>1804.2646254784036</v>
          </cell>
          <cell r="F88">
            <v>2190.6453522794554</v>
          </cell>
          <cell r="G88">
            <v>1472.8288471305232</v>
          </cell>
          <cell r="H88">
            <v>0</v>
          </cell>
          <cell r="I88">
            <v>0</v>
          </cell>
          <cell r="J88">
            <v>0</v>
          </cell>
          <cell r="K88">
            <v>0</v>
          </cell>
          <cell r="L88">
            <v>0</v>
          </cell>
          <cell r="M88">
            <v>0</v>
          </cell>
          <cell r="N88">
            <v>19</v>
          </cell>
          <cell r="O88">
            <v>14</v>
          </cell>
          <cell r="P88">
            <v>5</v>
          </cell>
          <cell r="Q88">
            <v>519.40951339529795</v>
          </cell>
          <cell r="R88">
            <v>828.89283599763166</v>
          </cell>
          <cell r="S88">
            <v>253.93600812595227</v>
          </cell>
          <cell r="T88">
            <v>0</v>
          </cell>
          <cell r="U88">
            <v>0</v>
          </cell>
          <cell r="V88">
            <v>0</v>
          </cell>
          <cell r="W88">
            <v>0</v>
          </cell>
          <cell r="X88">
            <v>0</v>
          </cell>
          <cell r="Y88">
            <v>0</v>
          </cell>
          <cell r="Z88">
            <v>2</v>
          </cell>
          <cell r="AA88">
            <v>0</v>
          </cell>
          <cell r="AB88">
            <v>2</v>
          </cell>
          <cell r="AC88">
            <v>54.674685620557682</v>
          </cell>
          <cell r="AD88">
            <v>0</v>
          </cell>
          <cell r="AE88">
            <v>101.5744032503809</v>
          </cell>
          <cell r="AF88">
            <v>9</v>
          </cell>
          <cell r="AG88">
            <v>5</v>
          </cell>
          <cell r="AH88">
            <v>4</v>
          </cell>
          <cell r="AI88">
            <v>246.03608529250957</v>
          </cell>
          <cell r="AJ88">
            <v>296.0331557134399</v>
          </cell>
          <cell r="AK88">
            <v>203.14880650076179</v>
          </cell>
          <cell r="AL88">
            <v>7</v>
          </cell>
          <cell r="AM88">
            <v>4</v>
          </cell>
          <cell r="AN88">
            <v>3</v>
          </cell>
          <cell r="AO88">
            <v>191.36139967195189</v>
          </cell>
          <cell r="AP88">
            <v>236.8265245707519</v>
          </cell>
          <cell r="AQ88">
            <v>152.36160487557137</v>
          </cell>
          <cell r="AR88">
            <v>3</v>
          </cell>
          <cell r="AS88">
            <v>2</v>
          </cell>
          <cell r="AT88">
            <v>1</v>
          </cell>
          <cell r="AU88">
            <v>82.012028430836523</v>
          </cell>
          <cell r="AV88">
            <v>118.41326228537595</v>
          </cell>
          <cell r="AW88">
            <v>50.787201625190448</v>
          </cell>
          <cell r="AX88">
            <v>0</v>
          </cell>
          <cell r="AY88">
            <v>0</v>
          </cell>
          <cell r="AZ88">
            <v>0</v>
          </cell>
          <cell r="BA88">
            <v>0</v>
          </cell>
          <cell r="BB88">
            <v>0</v>
          </cell>
          <cell r="BC88">
            <v>0</v>
          </cell>
          <cell r="BD88">
            <v>0</v>
          </cell>
          <cell r="BE88">
            <v>0</v>
          </cell>
          <cell r="BF88">
            <v>0</v>
          </cell>
          <cell r="BG88">
            <v>0</v>
          </cell>
          <cell r="BH88">
            <v>0</v>
          </cell>
          <cell r="BI88">
            <v>0</v>
          </cell>
          <cell r="BJ88">
            <v>5</v>
          </cell>
          <cell r="BK88">
            <v>1</v>
          </cell>
          <cell r="BL88">
            <v>4</v>
          </cell>
          <cell r="BM88">
            <v>136.6867140513942</v>
          </cell>
          <cell r="BN88">
            <v>59.206631142687975</v>
          </cell>
          <cell r="BO88">
            <v>203.14880650076179</v>
          </cell>
          <cell r="BP88">
            <v>1</v>
          </cell>
          <cell r="BQ88">
            <v>0</v>
          </cell>
          <cell r="BR88">
            <v>1</v>
          </cell>
          <cell r="BS88">
            <v>27.337342810278841</v>
          </cell>
          <cell r="BT88">
            <v>0</v>
          </cell>
          <cell r="BU88">
            <v>50.787201625190448</v>
          </cell>
          <cell r="BV88">
            <v>0</v>
          </cell>
          <cell r="BW88">
            <v>0</v>
          </cell>
          <cell r="BX88">
            <v>0</v>
          </cell>
          <cell r="BY88">
            <v>0</v>
          </cell>
          <cell r="BZ88">
            <v>0</v>
          </cell>
          <cell r="CA88">
            <v>0</v>
          </cell>
          <cell r="CB88">
            <v>0</v>
          </cell>
          <cell r="CC88">
            <v>0</v>
          </cell>
          <cell r="CD88">
            <v>0</v>
          </cell>
          <cell r="CE88">
            <v>0</v>
          </cell>
          <cell r="CF88">
            <v>0</v>
          </cell>
          <cell r="CG88">
            <v>0</v>
          </cell>
          <cell r="CH88">
            <v>3658</v>
          </cell>
          <cell r="CI88">
            <v>1689</v>
          </cell>
          <cell r="CJ88">
            <v>1969</v>
          </cell>
          <cell r="CK88">
            <v>66</v>
          </cell>
          <cell r="CL88">
            <v>37</v>
          </cell>
          <cell r="CM88">
            <v>29</v>
          </cell>
          <cell r="CN88">
            <v>1804.2646254784036</v>
          </cell>
          <cell r="CO88">
            <v>2190.6453522794554</v>
          </cell>
          <cell r="CP88">
            <v>1472.8288471305232</v>
          </cell>
          <cell r="CQ88">
            <v>0</v>
          </cell>
          <cell r="CR88">
            <v>0</v>
          </cell>
          <cell r="CS88">
            <v>0</v>
          </cell>
          <cell r="CT88">
            <v>0</v>
          </cell>
          <cell r="CU88">
            <v>0</v>
          </cell>
          <cell r="CV88">
            <v>0</v>
          </cell>
          <cell r="CW88">
            <v>19</v>
          </cell>
          <cell r="CX88">
            <v>14</v>
          </cell>
          <cell r="CY88">
            <v>5</v>
          </cell>
          <cell r="CZ88">
            <v>519.40951339529795</v>
          </cell>
          <cell r="DA88">
            <v>828.89283599763166</v>
          </cell>
          <cell r="DB88">
            <v>253.93600812595227</v>
          </cell>
          <cell r="DC88">
            <v>0</v>
          </cell>
          <cell r="DD88">
            <v>0</v>
          </cell>
          <cell r="DE88">
            <v>0</v>
          </cell>
          <cell r="DF88">
            <v>0</v>
          </cell>
          <cell r="DG88">
            <v>0</v>
          </cell>
          <cell r="DH88">
            <v>0</v>
          </cell>
          <cell r="DI88">
            <v>2</v>
          </cell>
          <cell r="DJ88">
            <v>0</v>
          </cell>
          <cell r="DK88">
            <v>2</v>
          </cell>
          <cell r="DL88">
            <v>54.674685620557682</v>
          </cell>
          <cell r="DM88">
            <v>0</v>
          </cell>
          <cell r="DN88">
            <v>101.5744032503809</v>
          </cell>
          <cell r="DO88">
            <v>9</v>
          </cell>
          <cell r="DP88">
            <v>5</v>
          </cell>
          <cell r="DQ88">
            <v>4</v>
          </cell>
          <cell r="DR88">
            <v>246.03608529250957</v>
          </cell>
          <cell r="DS88">
            <v>296.0331557134399</v>
          </cell>
          <cell r="DT88">
            <v>203.14880650076179</v>
          </cell>
          <cell r="DU88">
            <v>7</v>
          </cell>
          <cell r="DV88">
            <v>4</v>
          </cell>
          <cell r="DW88">
            <v>3</v>
          </cell>
          <cell r="DX88">
            <v>191.36139967195189</v>
          </cell>
          <cell r="DY88">
            <v>236.8265245707519</v>
          </cell>
          <cell r="DZ88">
            <v>152.36160487557137</v>
          </cell>
          <cell r="EA88">
            <v>3</v>
          </cell>
          <cell r="EB88">
            <v>2</v>
          </cell>
          <cell r="EC88">
            <v>1</v>
          </cell>
          <cell r="ED88">
            <v>82.012028430836523</v>
          </cell>
          <cell r="EE88">
            <v>118.41326228537595</v>
          </cell>
          <cell r="EF88">
            <v>50.787201625190448</v>
          </cell>
          <cell r="EG88">
            <v>0</v>
          </cell>
          <cell r="EH88">
            <v>0</v>
          </cell>
          <cell r="EI88">
            <v>0</v>
          </cell>
          <cell r="EJ88">
            <v>0</v>
          </cell>
          <cell r="EK88">
            <v>0</v>
          </cell>
          <cell r="EL88">
            <v>0</v>
          </cell>
          <cell r="EM88">
            <v>0</v>
          </cell>
          <cell r="EN88">
            <v>0</v>
          </cell>
          <cell r="EO88">
            <v>0</v>
          </cell>
          <cell r="EP88">
            <v>0</v>
          </cell>
          <cell r="EQ88">
            <v>0</v>
          </cell>
          <cell r="ER88">
            <v>0</v>
          </cell>
          <cell r="ES88">
            <v>5</v>
          </cell>
          <cell r="ET88">
            <v>1</v>
          </cell>
          <cell r="EU88">
            <v>4</v>
          </cell>
          <cell r="EV88">
            <v>136.6867140513942</v>
          </cell>
          <cell r="EW88">
            <v>59.206631142687975</v>
          </cell>
          <cell r="EX88">
            <v>203.14880650076179</v>
          </cell>
          <cell r="EY88">
            <v>1</v>
          </cell>
          <cell r="EZ88">
            <v>0</v>
          </cell>
          <cell r="FA88">
            <v>1</v>
          </cell>
          <cell r="FB88">
            <v>27.337342810278841</v>
          </cell>
          <cell r="FC88">
            <v>0</v>
          </cell>
          <cell r="FD88">
            <v>50.787201625190448</v>
          </cell>
          <cell r="FE88">
            <v>0</v>
          </cell>
          <cell r="FF88">
            <v>0</v>
          </cell>
          <cell r="FG88">
            <v>0</v>
          </cell>
          <cell r="FH88">
            <v>0</v>
          </cell>
          <cell r="FI88">
            <v>0</v>
          </cell>
          <cell r="FJ88">
            <v>0</v>
          </cell>
          <cell r="FK88">
            <v>0</v>
          </cell>
          <cell r="FL88">
            <v>0</v>
          </cell>
          <cell r="FM88">
            <v>0</v>
          </cell>
          <cell r="FN88">
            <v>0</v>
          </cell>
          <cell r="FO88">
            <v>0</v>
          </cell>
          <cell r="FP88">
            <v>0</v>
          </cell>
        </row>
        <row r="89">
          <cell r="A89" t="str">
            <v>余市町</v>
          </cell>
          <cell r="B89">
            <v>300</v>
          </cell>
          <cell r="C89">
            <v>149</v>
          </cell>
          <cell r="D89">
            <v>151</v>
          </cell>
          <cell r="E89">
            <v>1479.0711433219938</v>
          </cell>
          <cell r="F89">
            <v>1589.502880307233</v>
          </cell>
          <cell r="G89">
            <v>1384.1782014850123</v>
          </cell>
          <cell r="H89">
            <v>0</v>
          </cell>
          <cell r="I89">
            <v>0</v>
          </cell>
          <cell r="J89">
            <v>0</v>
          </cell>
          <cell r="K89">
            <v>0</v>
          </cell>
          <cell r="L89">
            <v>0</v>
          </cell>
          <cell r="M89">
            <v>0</v>
          </cell>
          <cell r="N89">
            <v>84</v>
          </cell>
          <cell r="O89">
            <v>53</v>
          </cell>
          <cell r="P89">
            <v>31</v>
          </cell>
          <cell r="Q89">
            <v>414.13992013015826</v>
          </cell>
          <cell r="R89">
            <v>565.39364198847875</v>
          </cell>
          <cell r="S89">
            <v>284.16903474195618</v>
          </cell>
          <cell r="T89">
            <v>4</v>
          </cell>
          <cell r="U89">
            <v>1</v>
          </cell>
          <cell r="V89">
            <v>3</v>
          </cell>
          <cell r="W89">
            <v>19.720948577626583</v>
          </cell>
          <cell r="X89">
            <v>10.667804565820354</v>
          </cell>
          <cell r="Y89">
            <v>27.500229168576404</v>
          </cell>
          <cell r="Z89">
            <v>0</v>
          </cell>
          <cell r="AA89">
            <v>0</v>
          </cell>
          <cell r="AB89">
            <v>0</v>
          </cell>
          <cell r="AC89">
            <v>0</v>
          </cell>
          <cell r="AD89">
            <v>0</v>
          </cell>
          <cell r="AE89">
            <v>0</v>
          </cell>
          <cell r="AF89">
            <v>50</v>
          </cell>
          <cell r="AG89">
            <v>17</v>
          </cell>
          <cell r="AH89">
            <v>33</v>
          </cell>
          <cell r="AI89">
            <v>246.5118572203323</v>
          </cell>
          <cell r="AJ89">
            <v>181.35267761894602</v>
          </cell>
          <cell r="AK89">
            <v>302.50252085434045</v>
          </cell>
          <cell r="AL89">
            <v>17</v>
          </cell>
          <cell r="AM89">
            <v>7</v>
          </cell>
          <cell r="AN89">
            <v>10</v>
          </cell>
          <cell r="AO89">
            <v>83.814031454912978</v>
          </cell>
          <cell r="AP89">
            <v>74.674631960742474</v>
          </cell>
          <cell r="AQ89">
            <v>91.66743056192135</v>
          </cell>
          <cell r="AR89">
            <v>32</v>
          </cell>
          <cell r="AS89">
            <v>16</v>
          </cell>
          <cell r="AT89">
            <v>16</v>
          </cell>
          <cell r="AU89">
            <v>157.76758862101266</v>
          </cell>
          <cell r="AV89">
            <v>170.68487305312567</v>
          </cell>
          <cell r="AW89">
            <v>146.66788889907417</v>
          </cell>
          <cell r="AX89">
            <v>2</v>
          </cell>
          <cell r="AY89">
            <v>1</v>
          </cell>
          <cell r="AZ89">
            <v>1</v>
          </cell>
          <cell r="BA89">
            <v>9.8604742888132915</v>
          </cell>
          <cell r="BB89">
            <v>10.667804565820354</v>
          </cell>
          <cell r="BC89">
            <v>9.1667430561921357</v>
          </cell>
          <cell r="BD89">
            <v>18</v>
          </cell>
          <cell r="BE89">
            <v>10</v>
          </cell>
          <cell r="BF89">
            <v>8</v>
          </cell>
          <cell r="BG89">
            <v>88.744268599319625</v>
          </cell>
          <cell r="BH89">
            <v>106.67804565820354</v>
          </cell>
          <cell r="BI89">
            <v>73.333944449537086</v>
          </cell>
          <cell r="BJ89">
            <v>12</v>
          </cell>
          <cell r="BK89">
            <v>1</v>
          </cell>
          <cell r="BL89">
            <v>11</v>
          </cell>
          <cell r="BM89">
            <v>59.162845732879752</v>
          </cell>
          <cell r="BN89">
            <v>10.667804565820354</v>
          </cell>
          <cell r="BO89">
            <v>100.83417361811348</v>
          </cell>
          <cell r="BP89">
            <v>6</v>
          </cell>
          <cell r="BQ89">
            <v>4</v>
          </cell>
          <cell r="BR89">
            <v>2</v>
          </cell>
          <cell r="BS89">
            <v>29.581422866439876</v>
          </cell>
          <cell r="BT89">
            <v>42.671218263281418</v>
          </cell>
          <cell r="BU89">
            <v>18.333486112384271</v>
          </cell>
          <cell r="BV89">
            <v>3</v>
          </cell>
          <cell r="BW89">
            <v>2</v>
          </cell>
          <cell r="BX89">
            <v>1</v>
          </cell>
          <cell r="BY89">
            <v>14.790711433219938</v>
          </cell>
          <cell r="BZ89">
            <v>21.335609131640709</v>
          </cell>
          <cell r="CA89">
            <v>9.1667430561921357</v>
          </cell>
          <cell r="CB89">
            <v>2</v>
          </cell>
          <cell r="CC89">
            <v>1</v>
          </cell>
          <cell r="CD89">
            <v>1</v>
          </cell>
          <cell r="CE89">
            <v>9.8604742888132915</v>
          </cell>
          <cell r="CF89">
            <v>10.667804565820354</v>
          </cell>
          <cell r="CG89">
            <v>9.1667430561921357</v>
          </cell>
          <cell r="CH89">
            <v>20283</v>
          </cell>
          <cell r="CI89">
            <v>9374</v>
          </cell>
          <cell r="CJ89">
            <v>10909</v>
          </cell>
          <cell r="CK89">
            <v>300</v>
          </cell>
          <cell r="CL89">
            <v>149</v>
          </cell>
          <cell r="CM89">
            <v>151</v>
          </cell>
          <cell r="CN89">
            <v>1479.0711433219938</v>
          </cell>
          <cell r="CO89">
            <v>1589.502880307233</v>
          </cell>
          <cell r="CP89">
            <v>1384.1782014850123</v>
          </cell>
          <cell r="CQ89">
            <v>0</v>
          </cell>
          <cell r="CR89">
            <v>0</v>
          </cell>
          <cell r="CS89">
            <v>0</v>
          </cell>
          <cell r="CT89">
            <v>0</v>
          </cell>
          <cell r="CU89">
            <v>0</v>
          </cell>
          <cell r="CV89">
            <v>0</v>
          </cell>
          <cell r="CW89">
            <v>84</v>
          </cell>
          <cell r="CX89">
            <v>53</v>
          </cell>
          <cell r="CY89">
            <v>31</v>
          </cell>
          <cell r="CZ89">
            <v>414.13992013015826</v>
          </cell>
          <cell r="DA89">
            <v>565.39364198847875</v>
          </cell>
          <cell r="DB89">
            <v>284.16903474195618</v>
          </cell>
          <cell r="DC89">
            <v>4</v>
          </cell>
          <cell r="DD89">
            <v>1</v>
          </cell>
          <cell r="DE89">
            <v>3</v>
          </cell>
          <cell r="DF89">
            <v>19.720948577626583</v>
          </cell>
          <cell r="DG89">
            <v>10.667804565820354</v>
          </cell>
          <cell r="DH89">
            <v>27.500229168576404</v>
          </cell>
          <cell r="DI89">
            <v>0</v>
          </cell>
          <cell r="DJ89">
            <v>0</v>
          </cell>
          <cell r="DK89">
            <v>0</v>
          </cell>
          <cell r="DL89">
            <v>0</v>
          </cell>
          <cell r="DM89">
            <v>0</v>
          </cell>
          <cell r="DN89">
            <v>0</v>
          </cell>
          <cell r="DO89">
            <v>50</v>
          </cell>
          <cell r="DP89">
            <v>17</v>
          </cell>
          <cell r="DQ89">
            <v>33</v>
          </cell>
          <cell r="DR89">
            <v>246.5118572203323</v>
          </cell>
          <cell r="DS89">
            <v>181.35267761894602</v>
          </cell>
          <cell r="DT89">
            <v>302.50252085434045</v>
          </cell>
          <cell r="DU89">
            <v>17</v>
          </cell>
          <cell r="DV89">
            <v>7</v>
          </cell>
          <cell r="DW89">
            <v>10</v>
          </cell>
          <cell r="DX89">
            <v>83.814031454912978</v>
          </cell>
          <cell r="DY89">
            <v>74.674631960742474</v>
          </cell>
          <cell r="DZ89">
            <v>91.66743056192135</v>
          </cell>
          <cell r="EA89">
            <v>32</v>
          </cell>
          <cell r="EB89">
            <v>16</v>
          </cell>
          <cell r="EC89">
            <v>16</v>
          </cell>
          <cell r="ED89">
            <v>157.76758862101266</v>
          </cell>
          <cell r="EE89">
            <v>170.68487305312567</v>
          </cell>
          <cell r="EF89">
            <v>146.66788889907417</v>
          </cell>
          <cell r="EG89">
            <v>2</v>
          </cell>
          <cell r="EH89">
            <v>1</v>
          </cell>
          <cell r="EI89">
            <v>1</v>
          </cell>
          <cell r="EJ89">
            <v>9.8604742888132915</v>
          </cell>
          <cell r="EK89">
            <v>10.667804565820354</v>
          </cell>
          <cell r="EL89">
            <v>9.1667430561921357</v>
          </cell>
          <cell r="EM89">
            <v>18</v>
          </cell>
          <cell r="EN89">
            <v>10</v>
          </cell>
          <cell r="EO89">
            <v>8</v>
          </cell>
          <cell r="EP89">
            <v>88.744268599319625</v>
          </cell>
          <cell r="EQ89">
            <v>106.67804565820354</v>
          </cell>
          <cell r="ER89">
            <v>73.333944449537086</v>
          </cell>
          <cell r="ES89">
            <v>12</v>
          </cell>
          <cell r="ET89">
            <v>1</v>
          </cell>
          <cell r="EU89">
            <v>11</v>
          </cell>
          <cell r="EV89">
            <v>59.162845732879752</v>
          </cell>
          <cell r="EW89">
            <v>10.667804565820354</v>
          </cell>
          <cell r="EX89">
            <v>100.83417361811348</v>
          </cell>
          <cell r="EY89">
            <v>6</v>
          </cell>
          <cell r="EZ89">
            <v>4</v>
          </cell>
          <cell r="FA89">
            <v>2</v>
          </cell>
          <cell r="FB89">
            <v>29.581422866439876</v>
          </cell>
          <cell r="FC89">
            <v>42.671218263281418</v>
          </cell>
          <cell r="FD89">
            <v>18.333486112384271</v>
          </cell>
          <cell r="FE89">
            <v>3</v>
          </cell>
          <cell r="FF89">
            <v>2</v>
          </cell>
          <cell r="FG89">
            <v>1</v>
          </cell>
          <cell r="FH89">
            <v>14.790711433219938</v>
          </cell>
          <cell r="FI89">
            <v>21.335609131640709</v>
          </cell>
          <cell r="FJ89">
            <v>9.1667430561921357</v>
          </cell>
          <cell r="FK89">
            <v>2</v>
          </cell>
          <cell r="FL89">
            <v>1</v>
          </cell>
          <cell r="FM89">
            <v>1</v>
          </cell>
          <cell r="FN89">
            <v>9.8604742888132915</v>
          </cell>
          <cell r="FO89">
            <v>10.667804565820354</v>
          </cell>
          <cell r="FP89">
            <v>9.1667430561921357</v>
          </cell>
        </row>
        <row r="90">
          <cell r="A90" t="str">
            <v>赤井川村</v>
          </cell>
          <cell r="B90">
            <v>10</v>
          </cell>
          <cell r="C90">
            <v>6</v>
          </cell>
          <cell r="D90">
            <v>4</v>
          </cell>
          <cell r="E90">
            <v>900.09000900090007</v>
          </cell>
          <cell r="F90">
            <v>1092.8961748633881</v>
          </cell>
          <cell r="G90">
            <v>711.74377224199281</v>
          </cell>
          <cell r="H90">
            <v>0</v>
          </cell>
          <cell r="I90">
            <v>0</v>
          </cell>
          <cell r="J90">
            <v>0</v>
          </cell>
          <cell r="K90">
            <v>0</v>
          </cell>
          <cell r="L90">
            <v>0</v>
          </cell>
          <cell r="M90">
            <v>0</v>
          </cell>
          <cell r="N90">
            <v>5</v>
          </cell>
          <cell r="O90">
            <v>3</v>
          </cell>
          <cell r="P90">
            <v>2</v>
          </cell>
          <cell r="Q90">
            <v>450.04500450045003</v>
          </cell>
          <cell r="R90">
            <v>546.44808743169403</v>
          </cell>
          <cell r="S90">
            <v>355.87188612099641</v>
          </cell>
          <cell r="T90">
            <v>0</v>
          </cell>
          <cell r="U90">
            <v>0</v>
          </cell>
          <cell r="V90">
            <v>0</v>
          </cell>
          <cell r="W90">
            <v>0</v>
          </cell>
          <cell r="X90">
            <v>0</v>
          </cell>
          <cell r="Y90">
            <v>0</v>
          </cell>
          <cell r="Z90">
            <v>0</v>
          </cell>
          <cell r="AA90">
            <v>0</v>
          </cell>
          <cell r="AB90">
            <v>0</v>
          </cell>
          <cell r="AC90">
            <v>0</v>
          </cell>
          <cell r="AD90">
            <v>0</v>
          </cell>
          <cell r="AE90">
            <v>0</v>
          </cell>
          <cell r="AF90">
            <v>2</v>
          </cell>
          <cell r="AG90">
            <v>1</v>
          </cell>
          <cell r="AH90">
            <v>1</v>
          </cell>
          <cell r="AI90">
            <v>180.01800180018</v>
          </cell>
          <cell r="AJ90">
            <v>182.14936247723134</v>
          </cell>
          <cell r="AK90">
            <v>177.9359430604982</v>
          </cell>
          <cell r="AL90">
            <v>0</v>
          </cell>
          <cell r="AM90">
            <v>0</v>
          </cell>
          <cell r="AN90">
            <v>0</v>
          </cell>
          <cell r="AO90">
            <v>0</v>
          </cell>
          <cell r="AP90">
            <v>0</v>
          </cell>
          <cell r="AQ90">
            <v>0</v>
          </cell>
          <cell r="AR90">
            <v>1</v>
          </cell>
          <cell r="AS90">
            <v>1</v>
          </cell>
          <cell r="AT90">
            <v>0</v>
          </cell>
          <cell r="AU90">
            <v>90.009000900090001</v>
          </cell>
          <cell r="AV90">
            <v>182.14936247723134</v>
          </cell>
          <cell r="AW90">
            <v>0</v>
          </cell>
          <cell r="AX90">
            <v>0</v>
          </cell>
          <cell r="AY90">
            <v>0</v>
          </cell>
          <cell r="AZ90">
            <v>0</v>
          </cell>
          <cell r="BA90">
            <v>0</v>
          </cell>
          <cell r="BB90">
            <v>0</v>
          </cell>
          <cell r="BC90">
            <v>0</v>
          </cell>
          <cell r="BD90">
            <v>0</v>
          </cell>
          <cell r="BE90">
            <v>0</v>
          </cell>
          <cell r="BF90">
            <v>0</v>
          </cell>
          <cell r="BG90">
            <v>0</v>
          </cell>
          <cell r="BH90">
            <v>0</v>
          </cell>
          <cell r="BI90">
            <v>0</v>
          </cell>
          <cell r="BJ90">
            <v>1</v>
          </cell>
          <cell r="BK90">
            <v>0</v>
          </cell>
          <cell r="BL90">
            <v>1</v>
          </cell>
          <cell r="BM90">
            <v>90.009000900090001</v>
          </cell>
          <cell r="BN90">
            <v>0</v>
          </cell>
          <cell r="BO90">
            <v>177.9359430604982</v>
          </cell>
          <cell r="BP90">
            <v>1</v>
          </cell>
          <cell r="BQ90">
            <v>1</v>
          </cell>
          <cell r="BR90">
            <v>0</v>
          </cell>
          <cell r="BS90">
            <v>90.009000900090001</v>
          </cell>
          <cell r="BT90">
            <v>182.14936247723134</v>
          </cell>
          <cell r="BU90">
            <v>0</v>
          </cell>
          <cell r="BV90">
            <v>0</v>
          </cell>
          <cell r="BW90">
            <v>0</v>
          </cell>
          <cell r="BX90">
            <v>0</v>
          </cell>
          <cell r="BY90">
            <v>0</v>
          </cell>
          <cell r="BZ90">
            <v>0</v>
          </cell>
          <cell r="CA90">
            <v>0</v>
          </cell>
          <cell r="CB90">
            <v>0</v>
          </cell>
          <cell r="CC90">
            <v>0</v>
          </cell>
          <cell r="CD90">
            <v>0</v>
          </cell>
          <cell r="CE90">
            <v>0</v>
          </cell>
          <cell r="CF90">
            <v>0</v>
          </cell>
          <cell r="CG90">
            <v>0</v>
          </cell>
          <cell r="CH90">
            <v>1111</v>
          </cell>
          <cell r="CI90">
            <v>549</v>
          </cell>
          <cell r="CJ90">
            <v>562</v>
          </cell>
          <cell r="CK90">
            <v>10</v>
          </cell>
          <cell r="CL90">
            <v>6</v>
          </cell>
          <cell r="CM90">
            <v>4</v>
          </cell>
          <cell r="CN90">
            <v>900.09000900090007</v>
          </cell>
          <cell r="CO90">
            <v>1092.8961748633881</v>
          </cell>
          <cell r="CP90">
            <v>711.74377224199281</v>
          </cell>
          <cell r="CQ90">
            <v>0</v>
          </cell>
          <cell r="CR90">
            <v>0</v>
          </cell>
          <cell r="CS90">
            <v>0</v>
          </cell>
          <cell r="CT90">
            <v>0</v>
          </cell>
          <cell r="CU90">
            <v>0</v>
          </cell>
          <cell r="CV90">
            <v>0</v>
          </cell>
          <cell r="CW90">
            <v>5</v>
          </cell>
          <cell r="CX90">
            <v>3</v>
          </cell>
          <cell r="CY90">
            <v>2</v>
          </cell>
          <cell r="CZ90">
            <v>450.04500450045003</v>
          </cell>
          <cell r="DA90">
            <v>546.44808743169403</v>
          </cell>
          <cell r="DB90">
            <v>355.87188612099641</v>
          </cell>
          <cell r="DC90">
            <v>0</v>
          </cell>
          <cell r="DD90">
            <v>0</v>
          </cell>
          <cell r="DE90">
            <v>0</v>
          </cell>
          <cell r="DF90">
            <v>0</v>
          </cell>
          <cell r="DG90">
            <v>0</v>
          </cell>
          <cell r="DH90">
            <v>0</v>
          </cell>
          <cell r="DI90">
            <v>0</v>
          </cell>
          <cell r="DJ90">
            <v>0</v>
          </cell>
          <cell r="DK90">
            <v>0</v>
          </cell>
          <cell r="DL90">
            <v>0</v>
          </cell>
          <cell r="DM90">
            <v>0</v>
          </cell>
          <cell r="DN90">
            <v>0</v>
          </cell>
          <cell r="DO90">
            <v>2</v>
          </cell>
          <cell r="DP90">
            <v>1</v>
          </cell>
          <cell r="DQ90">
            <v>1</v>
          </cell>
          <cell r="DR90">
            <v>180.01800180018</v>
          </cell>
          <cell r="DS90">
            <v>182.14936247723134</v>
          </cell>
          <cell r="DT90">
            <v>177.9359430604982</v>
          </cell>
          <cell r="DU90">
            <v>0</v>
          </cell>
          <cell r="DV90">
            <v>0</v>
          </cell>
          <cell r="DW90">
            <v>0</v>
          </cell>
          <cell r="DX90">
            <v>0</v>
          </cell>
          <cell r="DY90">
            <v>0</v>
          </cell>
          <cell r="DZ90">
            <v>0</v>
          </cell>
          <cell r="EA90">
            <v>1</v>
          </cell>
          <cell r="EB90">
            <v>1</v>
          </cell>
          <cell r="EC90">
            <v>0</v>
          </cell>
          <cell r="ED90">
            <v>90.009000900090001</v>
          </cell>
          <cell r="EE90">
            <v>182.14936247723134</v>
          </cell>
          <cell r="EF90">
            <v>0</v>
          </cell>
          <cell r="EG90">
            <v>0</v>
          </cell>
          <cell r="EH90">
            <v>0</v>
          </cell>
          <cell r="EI90">
            <v>0</v>
          </cell>
          <cell r="EJ90">
            <v>0</v>
          </cell>
          <cell r="EK90">
            <v>0</v>
          </cell>
          <cell r="EL90">
            <v>0</v>
          </cell>
          <cell r="EM90">
            <v>0</v>
          </cell>
          <cell r="EN90">
            <v>0</v>
          </cell>
          <cell r="EO90">
            <v>0</v>
          </cell>
          <cell r="EP90">
            <v>0</v>
          </cell>
          <cell r="EQ90">
            <v>0</v>
          </cell>
          <cell r="ER90">
            <v>0</v>
          </cell>
          <cell r="ES90">
            <v>1</v>
          </cell>
          <cell r="ET90">
            <v>0</v>
          </cell>
          <cell r="EU90">
            <v>1</v>
          </cell>
          <cell r="EV90">
            <v>90.009000900090001</v>
          </cell>
          <cell r="EW90">
            <v>0</v>
          </cell>
          <cell r="EX90">
            <v>177.9359430604982</v>
          </cell>
          <cell r="EY90">
            <v>1</v>
          </cell>
          <cell r="EZ90">
            <v>1</v>
          </cell>
          <cell r="FA90">
            <v>0</v>
          </cell>
          <cell r="FB90">
            <v>90.009000900090001</v>
          </cell>
          <cell r="FC90">
            <v>182.14936247723134</v>
          </cell>
          <cell r="FD90">
            <v>0</v>
          </cell>
          <cell r="FE90">
            <v>0</v>
          </cell>
          <cell r="FF90">
            <v>0</v>
          </cell>
          <cell r="FG90">
            <v>0</v>
          </cell>
          <cell r="FH90">
            <v>0</v>
          </cell>
          <cell r="FI90">
            <v>0</v>
          </cell>
          <cell r="FJ90">
            <v>0</v>
          </cell>
          <cell r="FK90">
            <v>0</v>
          </cell>
          <cell r="FL90">
            <v>0</v>
          </cell>
          <cell r="FM90">
            <v>0</v>
          </cell>
          <cell r="FN90">
            <v>0</v>
          </cell>
          <cell r="FO90">
            <v>0</v>
          </cell>
          <cell r="FP90">
            <v>0</v>
          </cell>
        </row>
        <row r="91">
          <cell r="A91" t="str">
            <v>南幌町</v>
          </cell>
          <cell r="B91">
            <v>89</v>
          </cell>
          <cell r="C91">
            <v>48</v>
          </cell>
          <cell r="D91">
            <v>41</v>
          </cell>
          <cell r="E91">
            <v>1088.6850152905199</v>
          </cell>
          <cell r="F91">
            <v>1237.7514182568334</v>
          </cell>
          <cell r="G91">
            <v>954.15406097277173</v>
          </cell>
          <cell r="H91">
            <v>0</v>
          </cell>
          <cell r="I91">
            <v>0</v>
          </cell>
          <cell r="J91">
            <v>0</v>
          </cell>
          <cell r="K91">
            <v>0</v>
          </cell>
          <cell r="L91">
            <v>0</v>
          </cell>
          <cell r="M91">
            <v>0</v>
          </cell>
          <cell r="N91">
            <v>31</v>
          </cell>
          <cell r="O91">
            <v>17</v>
          </cell>
          <cell r="P91">
            <v>14</v>
          </cell>
          <cell r="Q91">
            <v>379.20489296636083</v>
          </cell>
          <cell r="R91">
            <v>438.37029396596182</v>
          </cell>
          <cell r="S91">
            <v>325.80870374680012</v>
          </cell>
          <cell r="T91">
            <v>1</v>
          </cell>
          <cell r="U91">
            <v>1</v>
          </cell>
          <cell r="V91">
            <v>0</v>
          </cell>
          <cell r="W91">
            <v>12.232415902140673</v>
          </cell>
          <cell r="X91">
            <v>25.786487880350698</v>
          </cell>
          <cell r="Y91">
            <v>0</v>
          </cell>
          <cell r="Z91">
            <v>1</v>
          </cell>
          <cell r="AA91">
            <v>0</v>
          </cell>
          <cell r="AB91">
            <v>1</v>
          </cell>
          <cell r="AC91">
            <v>12.232415902140673</v>
          </cell>
          <cell r="AD91">
            <v>0</v>
          </cell>
          <cell r="AE91">
            <v>23.272050267628579</v>
          </cell>
          <cell r="AF91">
            <v>13</v>
          </cell>
          <cell r="AG91">
            <v>7</v>
          </cell>
          <cell r="AH91">
            <v>6</v>
          </cell>
          <cell r="AI91">
            <v>159.02140672782875</v>
          </cell>
          <cell r="AJ91">
            <v>180.50541516245488</v>
          </cell>
          <cell r="AK91">
            <v>139.63230160577146</v>
          </cell>
          <cell r="AL91">
            <v>9</v>
          </cell>
          <cell r="AM91">
            <v>5</v>
          </cell>
          <cell r="AN91">
            <v>4</v>
          </cell>
          <cell r="AO91">
            <v>110.09174311926607</v>
          </cell>
          <cell r="AP91">
            <v>128.9324394017535</v>
          </cell>
          <cell r="AQ91">
            <v>93.088201070514316</v>
          </cell>
          <cell r="AR91">
            <v>10</v>
          </cell>
          <cell r="AS91">
            <v>3</v>
          </cell>
          <cell r="AT91">
            <v>7</v>
          </cell>
          <cell r="AU91">
            <v>122.32415902140671</v>
          </cell>
          <cell r="AV91">
            <v>77.359463641052088</v>
          </cell>
          <cell r="AW91">
            <v>162.90435187340006</v>
          </cell>
          <cell r="AX91">
            <v>0</v>
          </cell>
          <cell r="AY91">
            <v>0</v>
          </cell>
          <cell r="AZ91">
            <v>0</v>
          </cell>
          <cell r="BA91">
            <v>0</v>
          </cell>
          <cell r="BB91">
            <v>0</v>
          </cell>
          <cell r="BC91">
            <v>0</v>
          </cell>
          <cell r="BD91">
            <v>3</v>
          </cell>
          <cell r="BE91">
            <v>2</v>
          </cell>
          <cell r="BF91">
            <v>1</v>
          </cell>
          <cell r="BG91">
            <v>36.697247706422019</v>
          </cell>
          <cell r="BH91">
            <v>51.572975760701397</v>
          </cell>
          <cell r="BI91">
            <v>23.272050267628579</v>
          </cell>
          <cell r="BJ91">
            <v>1</v>
          </cell>
          <cell r="BK91">
            <v>0</v>
          </cell>
          <cell r="BL91">
            <v>1</v>
          </cell>
          <cell r="BM91">
            <v>12.232415902140673</v>
          </cell>
          <cell r="BN91">
            <v>0</v>
          </cell>
          <cell r="BO91">
            <v>23.272050267628579</v>
          </cell>
          <cell r="BP91">
            <v>1</v>
          </cell>
          <cell r="BQ91">
            <v>1</v>
          </cell>
          <cell r="BR91">
            <v>0</v>
          </cell>
          <cell r="BS91">
            <v>12.232415902140673</v>
          </cell>
          <cell r="BT91">
            <v>25.786487880350698</v>
          </cell>
          <cell r="BU91">
            <v>0</v>
          </cell>
          <cell r="BV91">
            <v>3</v>
          </cell>
          <cell r="BW91">
            <v>2</v>
          </cell>
          <cell r="BX91">
            <v>1</v>
          </cell>
          <cell r="BY91">
            <v>36.697247706422019</v>
          </cell>
          <cell r="BZ91">
            <v>51.572975760701397</v>
          </cell>
          <cell r="CA91">
            <v>23.272050267628579</v>
          </cell>
          <cell r="CB91">
            <v>1</v>
          </cell>
          <cell r="CC91">
            <v>1</v>
          </cell>
          <cell r="CD91">
            <v>0</v>
          </cell>
          <cell r="CE91">
            <v>12.232415902140673</v>
          </cell>
          <cell r="CF91">
            <v>25.786487880350698</v>
          </cell>
          <cell r="CG91">
            <v>0</v>
          </cell>
          <cell r="CH91">
            <v>8175</v>
          </cell>
          <cell r="CI91">
            <v>3878</v>
          </cell>
          <cell r="CJ91">
            <v>4297</v>
          </cell>
          <cell r="CK91">
            <v>89</v>
          </cell>
          <cell r="CL91">
            <v>48</v>
          </cell>
          <cell r="CM91">
            <v>41</v>
          </cell>
          <cell r="CN91">
            <v>1088.6850152905199</v>
          </cell>
          <cell r="CO91">
            <v>1237.7514182568334</v>
          </cell>
          <cell r="CP91">
            <v>954.15406097277173</v>
          </cell>
          <cell r="CQ91">
            <v>0</v>
          </cell>
          <cell r="CR91">
            <v>0</v>
          </cell>
          <cell r="CS91">
            <v>0</v>
          </cell>
          <cell r="CT91">
            <v>0</v>
          </cell>
          <cell r="CU91">
            <v>0</v>
          </cell>
          <cell r="CV91">
            <v>0</v>
          </cell>
          <cell r="CW91">
            <v>31</v>
          </cell>
          <cell r="CX91">
            <v>17</v>
          </cell>
          <cell r="CY91">
            <v>14</v>
          </cell>
          <cell r="CZ91">
            <v>379.20489296636083</v>
          </cell>
          <cell r="DA91">
            <v>438.37029396596182</v>
          </cell>
          <cell r="DB91">
            <v>325.80870374680012</v>
          </cell>
          <cell r="DC91">
            <v>1</v>
          </cell>
          <cell r="DD91">
            <v>1</v>
          </cell>
          <cell r="DE91">
            <v>0</v>
          </cell>
          <cell r="DF91">
            <v>12.232415902140673</v>
          </cell>
          <cell r="DG91">
            <v>25.786487880350698</v>
          </cell>
          <cell r="DH91">
            <v>0</v>
          </cell>
          <cell r="DI91">
            <v>1</v>
          </cell>
          <cell r="DJ91">
            <v>0</v>
          </cell>
          <cell r="DK91">
            <v>1</v>
          </cell>
          <cell r="DL91">
            <v>12.232415902140673</v>
          </cell>
          <cell r="DM91">
            <v>0</v>
          </cell>
          <cell r="DN91">
            <v>23.272050267628579</v>
          </cell>
          <cell r="DO91">
            <v>13</v>
          </cell>
          <cell r="DP91">
            <v>7</v>
          </cell>
          <cell r="DQ91">
            <v>6</v>
          </cell>
          <cell r="DR91">
            <v>159.02140672782875</v>
          </cell>
          <cell r="DS91">
            <v>180.50541516245488</v>
          </cell>
          <cell r="DT91">
            <v>139.63230160577146</v>
          </cell>
          <cell r="DU91">
            <v>9</v>
          </cell>
          <cell r="DV91">
            <v>5</v>
          </cell>
          <cell r="DW91">
            <v>4</v>
          </cell>
          <cell r="DX91">
            <v>110.09174311926607</v>
          </cell>
          <cell r="DY91">
            <v>128.9324394017535</v>
          </cell>
          <cell r="DZ91">
            <v>93.088201070514316</v>
          </cell>
          <cell r="EA91">
            <v>10</v>
          </cell>
          <cell r="EB91">
            <v>3</v>
          </cell>
          <cell r="EC91">
            <v>7</v>
          </cell>
          <cell r="ED91">
            <v>122.32415902140671</v>
          </cell>
          <cell r="EE91">
            <v>77.359463641052088</v>
          </cell>
          <cell r="EF91">
            <v>162.90435187340006</v>
          </cell>
          <cell r="EG91">
            <v>0</v>
          </cell>
          <cell r="EH91">
            <v>0</v>
          </cell>
          <cell r="EI91">
            <v>0</v>
          </cell>
          <cell r="EJ91">
            <v>0</v>
          </cell>
          <cell r="EK91">
            <v>0</v>
          </cell>
          <cell r="EL91">
            <v>0</v>
          </cell>
          <cell r="EM91">
            <v>3</v>
          </cell>
          <cell r="EN91">
            <v>2</v>
          </cell>
          <cell r="EO91">
            <v>1</v>
          </cell>
          <cell r="EP91">
            <v>36.697247706422019</v>
          </cell>
          <cell r="EQ91">
            <v>51.572975760701397</v>
          </cell>
          <cell r="ER91">
            <v>23.272050267628579</v>
          </cell>
          <cell r="ES91">
            <v>1</v>
          </cell>
          <cell r="ET91">
            <v>0</v>
          </cell>
          <cell r="EU91">
            <v>1</v>
          </cell>
          <cell r="EV91">
            <v>12.232415902140673</v>
          </cell>
          <cell r="EW91">
            <v>0</v>
          </cell>
          <cell r="EX91">
            <v>23.272050267628579</v>
          </cell>
          <cell r="EY91">
            <v>1</v>
          </cell>
          <cell r="EZ91">
            <v>1</v>
          </cell>
          <cell r="FA91">
            <v>0</v>
          </cell>
          <cell r="FB91">
            <v>12.232415902140673</v>
          </cell>
          <cell r="FC91">
            <v>25.786487880350698</v>
          </cell>
          <cell r="FD91">
            <v>0</v>
          </cell>
          <cell r="FE91">
            <v>3</v>
          </cell>
          <cell r="FF91">
            <v>2</v>
          </cell>
          <cell r="FG91">
            <v>1</v>
          </cell>
          <cell r="FH91">
            <v>36.697247706422019</v>
          </cell>
          <cell r="FI91">
            <v>51.572975760701397</v>
          </cell>
          <cell r="FJ91">
            <v>23.272050267628579</v>
          </cell>
          <cell r="FK91">
            <v>1</v>
          </cell>
          <cell r="FL91">
            <v>1</v>
          </cell>
          <cell r="FM91">
            <v>0</v>
          </cell>
          <cell r="FN91">
            <v>12.232415902140673</v>
          </cell>
          <cell r="FO91">
            <v>25.786487880350698</v>
          </cell>
          <cell r="FP91">
            <v>0</v>
          </cell>
        </row>
        <row r="92">
          <cell r="A92" t="str">
            <v>奈井江町</v>
          </cell>
          <cell r="B92">
            <v>116</v>
          </cell>
          <cell r="C92">
            <v>52</v>
          </cell>
          <cell r="D92">
            <v>64</v>
          </cell>
          <cell r="E92">
            <v>1968.4371287968777</v>
          </cell>
          <cell r="F92">
            <v>1872.5243068059058</v>
          </cell>
          <cell r="G92">
            <v>2053.9152759948652</v>
          </cell>
          <cell r="H92">
            <v>0</v>
          </cell>
          <cell r="I92">
            <v>0</v>
          </cell>
          <cell r="J92">
            <v>0</v>
          </cell>
          <cell r="K92">
            <v>0</v>
          </cell>
          <cell r="L92">
            <v>0</v>
          </cell>
          <cell r="M92">
            <v>0</v>
          </cell>
          <cell r="N92">
            <v>31</v>
          </cell>
          <cell r="O92">
            <v>16</v>
          </cell>
          <cell r="P92">
            <v>15</v>
          </cell>
          <cell r="Q92">
            <v>526.04785338537249</v>
          </cell>
          <cell r="R92">
            <v>576.16132517104791</v>
          </cell>
          <cell r="S92">
            <v>481.38639281129656</v>
          </cell>
          <cell r="T92">
            <v>1</v>
          </cell>
          <cell r="U92">
            <v>0</v>
          </cell>
          <cell r="V92">
            <v>1</v>
          </cell>
          <cell r="W92">
            <v>16.969285593076531</v>
          </cell>
          <cell r="X92">
            <v>0</v>
          </cell>
          <cell r="Y92">
            <v>32.092426187419768</v>
          </cell>
          <cell r="Z92">
            <v>0</v>
          </cell>
          <cell r="AA92">
            <v>0</v>
          </cell>
          <cell r="AB92">
            <v>0</v>
          </cell>
          <cell r="AC92">
            <v>0</v>
          </cell>
          <cell r="AD92">
            <v>0</v>
          </cell>
          <cell r="AE92">
            <v>0</v>
          </cell>
          <cell r="AF92">
            <v>17</v>
          </cell>
          <cell r="AG92">
            <v>6</v>
          </cell>
          <cell r="AH92">
            <v>11</v>
          </cell>
          <cell r="AI92">
            <v>288.47785508230101</v>
          </cell>
          <cell r="AJ92">
            <v>216.06049693914295</v>
          </cell>
          <cell r="AK92">
            <v>353.01668806161746</v>
          </cell>
          <cell r="AL92">
            <v>19</v>
          </cell>
          <cell r="AM92">
            <v>8</v>
          </cell>
          <cell r="AN92">
            <v>11</v>
          </cell>
          <cell r="AO92">
            <v>322.41642626845413</v>
          </cell>
          <cell r="AP92">
            <v>288.08066258552395</v>
          </cell>
          <cell r="AQ92">
            <v>353.01668806161746</v>
          </cell>
          <cell r="AR92">
            <v>8</v>
          </cell>
          <cell r="AS92">
            <v>4</v>
          </cell>
          <cell r="AT92">
            <v>4</v>
          </cell>
          <cell r="AU92">
            <v>135.75428474461225</v>
          </cell>
          <cell r="AV92">
            <v>144.04033129276198</v>
          </cell>
          <cell r="AW92">
            <v>128.36970474967907</v>
          </cell>
          <cell r="AX92">
            <v>0</v>
          </cell>
          <cell r="AY92">
            <v>0</v>
          </cell>
          <cell r="AZ92">
            <v>0</v>
          </cell>
          <cell r="BA92">
            <v>0</v>
          </cell>
          <cell r="BB92">
            <v>0</v>
          </cell>
          <cell r="BC92">
            <v>0</v>
          </cell>
          <cell r="BD92">
            <v>2</v>
          </cell>
          <cell r="BE92">
            <v>2</v>
          </cell>
          <cell r="BF92">
            <v>0</v>
          </cell>
          <cell r="BG92">
            <v>33.938571186153062</v>
          </cell>
          <cell r="BH92">
            <v>72.020165646380988</v>
          </cell>
          <cell r="BI92">
            <v>0</v>
          </cell>
          <cell r="BJ92">
            <v>7</v>
          </cell>
          <cell r="BK92">
            <v>2</v>
          </cell>
          <cell r="BL92">
            <v>5</v>
          </cell>
          <cell r="BM92">
            <v>118.78499915153571</v>
          </cell>
          <cell r="BN92">
            <v>72.020165646380988</v>
          </cell>
          <cell r="BO92">
            <v>160.46213093709886</v>
          </cell>
          <cell r="BP92">
            <v>2</v>
          </cell>
          <cell r="BQ92">
            <v>1</v>
          </cell>
          <cell r="BR92">
            <v>1</v>
          </cell>
          <cell r="BS92">
            <v>33.938571186153062</v>
          </cell>
          <cell r="BT92">
            <v>36.010082823190494</v>
          </cell>
          <cell r="BU92">
            <v>32.092426187419768</v>
          </cell>
          <cell r="BV92">
            <v>2</v>
          </cell>
          <cell r="BW92">
            <v>1</v>
          </cell>
          <cell r="BX92">
            <v>1</v>
          </cell>
          <cell r="BY92">
            <v>33.938571186153062</v>
          </cell>
          <cell r="BZ92">
            <v>36.010082823190494</v>
          </cell>
          <cell r="CA92">
            <v>32.092426187419768</v>
          </cell>
          <cell r="CB92">
            <v>1</v>
          </cell>
          <cell r="CC92">
            <v>0</v>
          </cell>
          <cell r="CD92">
            <v>1</v>
          </cell>
          <cell r="CE92">
            <v>16.969285593076531</v>
          </cell>
          <cell r="CF92">
            <v>0</v>
          </cell>
          <cell r="CG92">
            <v>32.092426187419768</v>
          </cell>
          <cell r="CH92">
            <v>5893</v>
          </cell>
          <cell r="CI92">
            <v>2777</v>
          </cell>
          <cell r="CJ92">
            <v>3116</v>
          </cell>
          <cell r="CK92">
            <v>116</v>
          </cell>
          <cell r="CL92">
            <v>52</v>
          </cell>
          <cell r="CM92">
            <v>64</v>
          </cell>
          <cell r="CN92">
            <v>1968.4371287968777</v>
          </cell>
          <cell r="CO92">
            <v>1872.5243068059058</v>
          </cell>
          <cell r="CP92">
            <v>2053.9152759948652</v>
          </cell>
          <cell r="CQ92">
            <v>0</v>
          </cell>
          <cell r="CR92">
            <v>0</v>
          </cell>
          <cell r="CS92">
            <v>0</v>
          </cell>
          <cell r="CT92">
            <v>0</v>
          </cell>
          <cell r="CU92">
            <v>0</v>
          </cell>
          <cell r="CV92">
            <v>0</v>
          </cell>
          <cell r="CW92">
            <v>31</v>
          </cell>
          <cell r="CX92">
            <v>16</v>
          </cell>
          <cell r="CY92">
            <v>15</v>
          </cell>
          <cell r="CZ92">
            <v>526.04785338537249</v>
          </cell>
          <cell r="DA92">
            <v>576.16132517104791</v>
          </cell>
          <cell r="DB92">
            <v>481.38639281129656</v>
          </cell>
          <cell r="DC92">
            <v>1</v>
          </cell>
          <cell r="DD92">
            <v>0</v>
          </cell>
          <cell r="DE92">
            <v>1</v>
          </cell>
          <cell r="DF92">
            <v>16.969285593076531</v>
          </cell>
          <cell r="DG92">
            <v>0</v>
          </cell>
          <cell r="DH92">
            <v>32.092426187419768</v>
          </cell>
          <cell r="DI92">
            <v>0</v>
          </cell>
          <cell r="DJ92">
            <v>0</v>
          </cell>
          <cell r="DK92">
            <v>0</v>
          </cell>
          <cell r="DL92">
            <v>0</v>
          </cell>
          <cell r="DM92">
            <v>0</v>
          </cell>
          <cell r="DN92">
            <v>0</v>
          </cell>
          <cell r="DO92">
            <v>17</v>
          </cell>
          <cell r="DP92">
            <v>6</v>
          </cell>
          <cell r="DQ92">
            <v>11</v>
          </cell>
          <cell r="DR92">
            <v>288.47785508230101</v>
          </cell>
          <cell r="DS92">
            <v>216.06049693914295</v>
          </cell>
          <cell r="DT92">
            <v>353.01668806161746</v>
          </cell>
          <cell r="DU92">
            <v>19</v>
          </cell>
          <cell r="DV92">
            <v>8</v>
          </cell>
          <cell r="DW92">
            <v>11</v>
          </cell>
          <cell r="DX92">
            <v>322.41642626845413</v>
          </cell>
          <cell r="DY92">
            <v>288.08066258552395</v>
          </cell>
          <cell r="DZ92">
            <v>353.01668806161746</v>
          </cell>
          <cell r="EA92">
            <v>8</v>
          </cell>
          <cell r="EB92">
            <v>4</v>
          </cell>
          <cell r="EC92">
            <v>4</v>
          </cell>
          <cell r="ED92">
            <v>135.75428474461225</v>
          </cell>
          <cell r="EE92">
            <v>144.04033129276198</v>
          </cell>
          <cell r="EF92">
            <v>128.36970474967907</v>
          </cell>
          <cell r="EG92">
            <v>0</v>
          </cell>
          <cell r="EH92">
            <v>0</v>
          </cell>
          <cell r="EI92">
            <v>0</v>
          </cell>
          <cell r="EJ92">
            <v>0</v>
          </cell>
          <cell r="EK92">
            <v>0</v>
          </cell>
          <cell r="EL92">
            <v>0</v>
          </cell>
          <cell r="EM92">
            <v>2</v>
          </cell>
          <cell r="EN92">
            <v>2</v>
          </cell>
          <cell r="EO92">
            <v>0</v>
          </cell>
          <cell r="EP92">
            <v>33.938571186153062</v>
          </cell>
          <cell r="EQ92">
            <v>72.020165646380988</v>
          </cell>
          <cell r="ER92">
            <v>0</v>
          </cell>
          <cell r="ES92">
            <v>7</v>
          </cell>
          <cell r="ET92">
            <v>2</v>
          </cell>
          <cell r="EU92">
            <v>5</v>
          </cell>
          <cell r="EV92">
            <v>118.78499915153571</v>
          </cell>
          <cell r="EW92">
            <v>72.020165646380988</v>
          </cell>
          <cell r="EX92">
            <v>160.46213093709886</v>
          </cell>
          <cell r="EY92">
            <v>2</v>
          </cell>
          <cell r="EZ92">
            <v>1</v>
          </cell>
          <cell r="FA92">
            <v>1</v>
          </cell>
          <cell r="FB92">
            <v>33.938571186153062</v>
          </cell>
          <cell r="FC92">
            <v>36.010082823190494</v>
          </cell>
          <cell r="FD92">
            <v>32.092426187419768</v>
          </cell>
          <cell r="FE92">
            <v>2</v>
          </cell>
          <cell r="FF92">
            <v>1</v>
          </cell>
          <cell r="FG92">
            <v>1</v>
          </cell>
          <cell r="FH92">
            <v>33.938571186153062</v>
          </cell>
          <cell r="FI92">
            <v>36.010082823190494</v>
          </cell>
          <cell r="FJ92">
            <v>32.092426187419768</v>
          </cell>
          <cell r="FK92">
            <v>1</v>
          </cell>
          <cell r="FL92">
            <v>0</v>
          </cell>
          <cell r="FM92">
            <v>1</v>
          </cell>
          <cell r="FN92">
            <v>16.969285593076531</v>
          </cell>
          <cell r="FO92">
            <v>0</v>
          </cell>
          <cell r="FP92">
            <v>32.092426187419768</v>
          </cell>
        </row>
        <row r="93">
          <cell r="A93" t="str">
            <v>上砂川町</v>
          </cell>
          <cell r="B93">
            <v>68</v>
          </cell>
          <cell r="C93">
            <v>32</v>
          </cell>
          <cell r="D93">
            <v>36</v>
          </cell>
          <cell r="E93">
            <v>1926.3456090651557</v>
          </cell>
          <cell r="F93">
            <v>2000</v>
          </cell>
          <cell r="G93">
            <v>1865.2849740932641</v>
          </cell>
          <cell r="H93">
            <v>0</v>
          </cell>
          <cell r="I93">
            <v>0</v>
          </cell>
          <cell r="J93">
            <v>0</v>
          </cell>
          <cell r="K93">
            <v>0</v>
          </cell>
          <cell r="L93">
            <v>0</v>
          </cell>
          <cell r="M93">
            <v>0</v>
          </cell>
          <cell r="N93">
            <v>22</v>
          </cell>
          <cell r="O93">
            <v>13</v>
          </cell>
          <cell r="P93">
            <v>9</v>
          </cell>
          <cell r="Q93">
            <v>623.22946175637389</v>
          </cell>
          <cell r="R93">
            <v>812.5</v>
          </cell>
          <cell r="S93">
            <v>466.32124352331601</v>
          </cell>
          <cell r="T93">
            <v>1</v>
          </cell>
          <cell r="U93">
            <v>0</v>
          </cell>
          <cell r="V93">
            <v>1</v>
          </cell>
          <cell r="W93">
            <v>28.328611898016995</v>
          </cell>
          <cell r="X93">
            <v>0</v>
          </cell>
          <cell r="Y93">
            <v>51.813471502590673</v>
          </cell>
          <cell r="Z93">
            <v>2</v>
          </cell>
          <cell r="AA93">
            <v>1</v>
          </cell>
          <cell r="AB93">
            <v>1</v>
          </cell>
          <cell r="AC93">
            <v>56.657223796033989</v>
          </cell>
          <cell r="AD93">
            <v>62.5</v>
          </cell>
          <cell r="AE93">
            <v>51.813471502590673</v>
          </cell>
          <cell r="AF93">
            <v>9</v>
          </cell>
          <cell r="AG93">
            <v>6</v>
          </cell>
          <cell r="AH93">
            <v>3</v>
          </cell>
          <cell r="AI93">
            <v>254.95750708215297</v>
          </cell>
          <cell r="AJ93">
            <v>375</v>
          </cell>
          <cell r="AK93">
            <v>155.440414507772</v>
          </cell>
          <cell r="AL93">
            <v>8</v>
          </cell>
          <cell r="AM93">
            <v>2</v>
          </cell>
          <cell r="AN93">
            <v>6</v>
          </cell>
          <cell r="AO93">
            <v>226.62889518413596</v>
          </cell>
          <cell r="AP93">
            <v>125</v>
          </cell>
          <cell r="AQ93">
            <v>310.88082901554401</v>
          </cell>
          <cell r="AR93">
            <v>4</v>
          </cell>
          <cell r="AS93">
            <v>1</v>
          </cell>
          <cell r="AT93">
            <v>3</v>
          </cell>
          <cell r="AU93">
            <v>113.31444759206798</v>
          </cell>
          <cell r="AV93">
            <v>62.5</v>
          </cell>
          <cell r="AW93">
            <v>155.440414507772</v>
          </cell>
          <cell r="AX93">
            <v>0</v>
          </cell>
          <cell r="AY93">
            <v>0</v>
          </cell>
          <cell r="AZ93">
            <v>0</v>
          </cell>
          <cell r="BA93">
            <v>0</v>
          </cell>
          <cell r="BB93">
            <v>0</v>
          </cell>
          <cell r="BC93">
            <v>0</v>
          </cell>
          <cell r="BD93">
            <v>1</v>
          </cell>
          <cell r="BE93">
            <v>1</v>
          </cell>
          <cell r="BF93">
            <v>0</v>
          </cell>
          <cell r="BG93">
            <v>28.328611898016995</v>
          </cell>
          <cell r="BH93">
            <v>62.5</v>
          </cell>
          <cell r="BI93">
            <v>0</v>
          </cell>
          <cell r="BJ93">
            <v>6</v>
          </cell>
          <cell r="BK93">
            <v>0</v>
          </cell>
          <cell r="BL93">
            <v>6</v>
          </cell>
          <cell r="BM93">
            <v>169.97167138810198</v>
          </cell>
          <cell r="BN93">
            <v>0</v>
          </cell>
          <cell r="BO93">
            <v>310.88082901554401</v>
          </cell>
          <cell r="BP93">
            <v>2</v>
          </cell>
          <cell r="BQ93">
            <v>2</v>
          </cell>
          <cell r="BR93">
            <v>0</v>
          </cell>
          <cell r="BS93">
            <v>56.657223796033989</v>
          </cell>
          <cell r="BT93">
            <v>125</v>
          </cell>
          <cell r="BU93">
            <v>0</v>
          </cell>
          <cell r="BV93">
            <v>0</v>
          </cell>
          <cell r="BW93">
            <v>0</v>
          </cell>
          <cell r="BX93">
            <v>0</v>
          </cell>
          <cell r="BY93">
            <v>0</v>
          </cell>
          <cell r="BZ93">
            <v>0</v>
          </cell>
          <cell r="CA93">
            <v>0</v>
          </cell>
          <cell r="CB93">
            <v>0</v>
          </cell>
          <cell r="CC93">
            <v>0</v>
          </cell>
          <cell r="CD93">
            <v>0</v>
          </cell>
          <cell r="CE93">
            <v>0</v>
          </cell>
          <cell r="CF93">
            <v>0</v>
          </cell>
          <cell r="CG93">
            <v>0</v>
          </cell>
          <cell r="CH93">
            <v>3530</v>
          </cell>
          <cell r="CI93">
            <v>1600</v>
          </cell>
          <cell r="CJ93">
            <v>1930</v>
          </cell>
          <cell r="CK93">
            <v>68</v>
          </cell>
          <cell r="CL93">
            <v>32</v>
          </cell>
          <cell r="CM93">
            <v>36</v>
          </cell>
          <cell r="CN93">
            <v>1926.3456090651557</v>
          </cell>
          <cell r="CO93">
            <v>2000</v>
          </cell>
          <cell r="CP93">
            <v>1865.2849740932641</v>
          </cell>
          <cell r="CQ93">
            <v>0</v>
          </cell>
          <cell r="CR93">
            <v>0</v>
          </cell>
          <cell r="CS93">
            <v>0</v>
          </cell>
          <cell r="CT93">
            <v>0</v>
          </cell>
          <cell r="CU93">
            <v>0</v>
          </cell>
          <cell r="CV93">
            <v>0</v>
          </cell>
          <cell r="CW93">
            <v>22</v>
          </cell>
          <cell r="CX93">
            <v>13</v>
          </cell>
          <cell r="CY93">
            <v>9</v>
          </cell>
          <cell r="CZ93">
            <v>623.22946175637389</v>
          </cell>
          <cell r="DA93">
            <v>812.5</v>
          </cell>
          <cell r="DB93">
            <v>466.32124352331601</v>
          </cell>
          <cell r="DC93">
            <v>1</v>
          </cell>
          <cell r="DD93">
            <v>0</v>
          </cell>
          <cell r="DE93">
            <v>1</v>
          </cell>
          <cell r="DF93">
            <v>28.328611898016995</v>
          </cell>
          <cell r="DG93">
            <v>0</v>
          </cell>
          <cell r="DH93">
            <v>51.813471502590673</v>
          </cell>
          <cell r="DI93">
            <v>2</v>
          </cell>
          <cell r="DJ93">
            <v>1</v>
          </cell>
          <cell r="DK93">
            <v>1</v>
          </cell>
          <cell r="DL93">
            <v>56.657223796033989</v>
          </cell>
          <cell r="DM93">
            <v>62.5</v>
          </cell>
          <cell r="DN93">
            <v>51.813471502590673</v>
          </cell>
          <cell r="DO93">
            <v>9</v>
          </cell>
          <cell r="DP93">
            <v>6</v>
          </cell>
          <cell r="DQ93">
            <v>3</v>
          </cell>
          <cell r="DR93">
            <v>254.95750708215297</v>
          </cell>
          <cell r="DS93">
            <v>375</v>
          </cell>
          <cell r="DT93">
            <v>155.440414507772</v>
          </cell>
          <cell r="DU93">
            <v>8</v>
          </cell>
          <cell r="DV93">
            <v>2</v>
          </cell>
          <cell r="DW93">
            <v>6</v>
          </cell>
          <cell r="DX93">
            <v>226.62889518413596</v>
          </cell>
          <cell r="DY93">
            <v>125</v>
          </cell>
          <cell r="DZ93">
            <v>310.88082901554401</v>
          </cell>
          <cell r="EA93">
            <v>4</v>
          </cell>
          <cell r="EB93">
            <v>1</v>
          </cell>
          <cell r="EC93">
            <v>3</v>
          </cell>
          <cell r="ED93">
            <v>113.31444759206798</v>
          </cell>
          <cell r="EE93">
            <v>62.5</v>
          </cell>
          <cell r="EF93">
            <v>155.440414507772</v>
          </cell>
          <cell r="EG93">
            <v>0</v>
          </cell>
          <cell r="EH93">
            <v>0</v>
          </cell>
          <cell r="EI93">
            <v>0</v>
          </cell>
          <cell r="EJ93">
            <v>0</v>
          </cell>
          <cell r="EK93">
            <v>0</v>
          </cell>
          <cell r="EL93">
            <v>0</v>
          </cell>
          <cell r="EM93">
            <v>1</v>
          </cell>
          <cell r="EN93">
            <v>1</v>
          </cell>
          <cell r="EO93">
            <v>0</v>
          </cell>
          <cell r="EP93">
            <v>28.328611898016995</v>
          </cell>
          <cell r="EQ93">
            <v>62.5</v>
          </cell>
          <cell r="ER93">
            <v>0</v>
          </cell>
          <cell r="ES93">
            <v>6</v>
          </cell>
          <cell r="ET93">
            <v>0</v>
          </cell>
          <cell r="EU93">
            <v>6</v>
          </cell>
          <cell r="EV93">
            <v>169.97167138810198</v>
          </cell>
          <cell r="EW93">
            <v>0</v>
          </cell>
          <cell r="EX93">
            <v>310.88082901554401</v>
          </cell>
          <cell r="EY93">
            <v>2</v>
          </cell>
          <cell r="EZ93">
            <v>2</v>
          </cell>
          <cell r="FA93">
            <v>0</v>
          </cell>
          <cell r="FB93">
            <v>56.657223796033989</v>
          </cell>
          <cell r="FC93">
            <v>125</v>
          </cell>
          <cell r="FD93">
            <v>0</v>
          </cell>
          <cell r="FE93">
            <v>0</v>
          </cell>
          <cell r="FF93">
            <v>0</v>
          </cell>
          <cell r="FG93">
            <v>0</v>
          </cell>
          <cell r="FH93">
            <v>0</v>
          </cell>
          <cell r="FI93">
            <v>0</v>
          </cell>
          <cell r="FJ93">
            <v>0</v>
          </cell>
          <cell r="FK93">
            <v>0</v>
          </cell>
          <cell r="FL93">
            <v>0</v>
          </cell>
          <cell r="FM93">
            <v>0</v>
          </cell>
          <cell r="FN93">
            <v>0</v>
          </cell>
          <cell r="FO93">
            <v>0</v>
          </cell>
          <cell r="FP93">
            <v>0</v>
          </cell>
        </row>
        <row r="94">
          <cell r="A94" t="str">
            <v>由仁町</v>
          </cell>
          <cell r="B94">
            <v>81</v>
          </cell>
          <cell r="C94">
            <v>39</v>
          </cell>
          <cell r="D94">
            <v>42</v>
          </cell>
          <cell r="E94">
            <v>1437.1894960965224</v>
          </cell>
          <cell r="F94">
            <v>1448.7369985141161</v>
          </cell>
          <cell r="G94">
            <v>1426.6304347826085</v>
          </cell>
          <cell r="H94">
            <v>0</v>
          </cell>
          <cell r="I94">
            <v>0</v>
          </cell>
          <cell r="J94">
            <v>0</v>
          </cell>
          <cell r="K94">
            <v>0</v>
          </cell>
          <cell r="L94">
            <v>0</v>
          </cell>
          <cell r="M94">
            <v>0</v>
          </cell>
          <cell r="N94">
            <v>28</v>
          </cell>
          <cell r="O94">
            <v>16</v>
          </cell>
          <cell r="P94">
            <v>12</v>
          </cell>
          <cell r="Q94">
            <v>496.80624556422998</v>
          </cell>
          <cell r="R94">
            <v>594.35364041604748</v>
          </cell>
          <cell r="S94">
            <v>407.60869565217388</v>
          </cell>
          <cell r="T94">
            <v>1</v>
          </cell>
          <cell r="U94">
            <v>0</v>
          </cell>
          <cell r="V94">
            <v>1</v>
          </cell>
          <cell r="W94">
            <v>17.743080198722499</v>
          </cell>
          <cell r="X94">
            <v>0</v>
          </cell>
          <cell r="Y94">
            <v>33.967391304347828</v>
          </cell>
          <cell r="Z94">
            <v>0</v>
          </cell>
          <cell r="AA94">
            <v>0</v>
          </cell>
          <cell r="AB94">
            <v>0</v>
          </cell>
          <cell r="AC94">
            <v>0</v>
          </cell>
          <cell r="AD94">
            <v>0</v>
          </cell>
          <cell r="AE94">
            <v>0</v>
          </cell>
          <cell r="AF94">
            <v>8</v>
          </cell>
          <cell r="AG94">
            <v>5</v>
          </cell>
          <cell r="AH94">
            <v>3</v>
          </cell>
          <cell r="AI94">
            <v>141.94464158977999</v>
          </cell>
          <cell r="AJ94">
            <v>185.73551263001485</v>
          </cell>
          <cell r="AK94">
            <v>101.90217391304347</v>
          </cell>
          <cell r="AL94">
            <v>7</v>
          </cell>
          <cell r="AM94">
            <v>5</v>
          </cell>
          <cell r="AN94">
            <v>2</v>
          </cell>
          <cell r="AO94">
            <v>124.2015613910575</v>
          </cell>
          <cell r="AP94">
            <v>185.73551263001485</v>
          </cell>
          <cell r="AQ94">
            <v>67.934782608695656</v>
          </cell>
          <cell r="AR94">
            <v>9</v>
          </cell>
          <cell r="AS94">
            <v>3</v>
          </cell>
          <cell r="AT94">
            <v>6</v>
          </cell>
          <cell r="AU94">
            <v>159.6877217885025</v>
          </cell>
          <cell r="AV94">
            <v>111.4413075780089</v>
          </cell>
          <cell r="AW94">
            <v>203.80434782608694</v>
          </cell>
          <cell r="AX94">
            <v>4</v>
          </cell>
          <cell r="AY94">
            <v>1</v>
          </cell>
          <cell r="AZ94">
            <v>3</v>
          </cell>
          <cell r="BA94">
            <v>70.972320794889995</v>
          </cell>
          <cell r="BB94">
            <v>37.147102526002968</v>
          </cell>
          <cell r="BC94">
            <v>101.90217391304347</v>
          </cell>
          <cell r="BD94">
            <v>1</v>
          </cell>
          <cell r="BE94">
            <v>1</v>
          </cell>
          <cell r="BF94">
            <v>0</v>
          </cell>
          <cell r="BG94">
            <v>17.743080198722499</v>
          </cell>
          <cell r="BH94">
            <v>37.147102526002968</v>
          </cell>
          <cell r="BI94">
            <v>0</v>
          </cell>
          <cell r="BJ94">
            <v>2</v>
          </cell>
          <cell r="BK94">
            <v>0</v>
          </cell>
          <cell r="BL94">
            <v>2</v>
          </cell>
          <cell r="BM94">
            <v>35.486160397444998</v>
          </cell>
          <cell r="BN94">
            <v>0</v>
          </cell>
          <cell r="BO94">
            <v>67.934782608695656</v>
          </cell>
          <cell r="BP94">
            <v>1</v>
          </cell>
          <cell r="BQ94">
            <v>0</v>
          </cell>
          <cell r="BR94">
            <v>1</v>
          </cell>
          <cell r="BS94">
            <v>17.743080198722499</v>
          </cell>
          <cell r="BT94">
            <v>0</v>
          </cell>
          <cell r="BU94">
            <v>33.967391304347828</v>
          </cell>
          <cell r="BV94">
            <v>3</v>
          </cell>
          <cell r="BW94">
            <v>1</v>
          </cell>
          <cell r="BX94">
            <v>2</v>
          </cell>
          <cell r="BY94">
            <v>53.229240596167493</v>
          </cell>
          <cell r="BZ94">
            <v>37.147102526002968</v>
          </cell>
          <cell r="CA94">
            <v>67.934782608695656</v>
          </cell>
          <cell r="CB94">
            <v>0</v>
          </cell>
          <cell r="CC94">
            <v>0</v>
          </cell>
          <cell r="CD94">
            <v>0</v>
          </cell>
          <cell r="CE94">
            <v>0</v>
          </cell>
          <cell r="CF94">
            <v>0</v>
          </cell>
          <cell r="CG94">
            <v>0</v>
          </cell>
          <cell r="CH94">
            <v>5636</v>
          </cell>
          <cell r="CI94">
            <v>2692</v>
          </cell>
          <cell r="CJ94">
            <v>2944</v>
          </cell>
          <cell r="CK94">
            <v>81</v>
          </cell>
          <cell r="CL94">
            <v>39</v>
          </cell>
          <cell r="CM94">
            <v>42</v>
          </cell>
          <cell r="CN94">
            <v>1437.1894960965224</v>
          </cell>
          <cell r="CO94">
            <v>1448.7369985141161</v>
          </cell>
          <cell r="CP94">
            <v>1426.6304347826085</v>
          </cell>
          <cell r="CQ94">
            <v>0</v>
          </cell>
          <cell r="CR94">
            <v>0</v>
          </cell>
          <cell r="CS94">
            <v>0</v>
          </cell>
          <cell r="CT94">
            <v>0</v>
          </cell>
          <cell r="CU94">
            <v>0</v>
          </cell>
          <cell r="CV94">
            <v>0</v>
          </cell>
          <cell r="CW94">
            <v>28</v>
          </cell>
          <cell r="CX94">
            <v>16</v>
          </cell>
          <cell r="CY94">
            <v>12</v>
          </cell>
          <cell r="CZ94">
            <v>496.80624556422998</v>
          </cell>
          <cell r="DA94">
            <v>594.35364041604748</v>
          </cell>
          <cell r="DB94">
            <v>407.60869565217388</v>
          </cell>
          <cell r="DC94">
            <v>1</v>
          </cell>
          <cell r="DD94">
            <v>0</v>
          </cell>
          <cell r="DE94">
            <v>1</v>
          </cell>
          <cell r="DF94">
            <v>17.743080198722499</v>
          </cell>
          <cell r="DG94">
            <v>0</v>
          </cell>
          <cell r="DH94">
            <v>33.967391304347828</v>
          </cell>
          <cell r="DI94">
            <v>0</v>
          </cell>
          <cell r="DJ94">
            <v>0</v>
          </cell>
          <cell r="DK94">
            <v>0</v>
          </cell>
          <cell r="DL94">
            <v>0</v>
          </cell>
          <cell r="DM94">
            <v>0</v>
          </cell>
          <cell r="DN94">
            <v>0</v>
          </cell>
          <cell r="DO94">
            <v>8</v>
          </cell>
          <cell r="DP94">
            <v>5</v>
          </cell>
          <cell r="DQ94">
            <v>3</v>
          </cell>
          <cell r="DR94">
            <v>141.94464158977999</v>
          </cell>
          <cell r="DS94">
            <v>185.73551263001485</v>
          </cell>
          <cell r="DT94">
            <v>101.90217391304347</v>
          </cell>
          <cell r="DU94">
            <v>7</v>
          </cell>
          <cell r="DV94">
            <v>5</v>
          </cell>
          <cell r="DW94">
            <v>2</v>
          </cell>
          <cell r="DX94">
            <v>124.2015613910575</v>
          </cell>
          <cell r="DY94">
            <v>185.73551263001485</v>
          </cell>
          <cell r="DZ94">
            <v>67.934782608695656</v>
          </cell>
          <cell r="EA94">
            <v>9</v>
          </cell>
          <cell r="EB94">
            <v>3</v>
          </cell>
          <cell r="EC94">
            <v>6</v>
          </cell>
          <cell r="ED94">
            <v>159.6877217885025</v>
          </cell>
          <cell r="EE94">
            <v>111.4413075780089</v>
          </cell>
          <cell r="EF94">
            <v>203.80434782608694</v>
          </cell>
          <cell r="EG94">
            <v>4</v>
          </cell>
          <cell r="EH94">
            <v>1</v>
          </cell>
          <cell r="EI94">
            <v>3</v>
          </cell>
          <cell r="EJ94">
            <v>70.972320794889995</v>
          </cell>
          <cell r="EK94">
            <v>37.147102526002968</v>
          </cell>
          <cell r="EL94">
            <v>101.90217391304347</v>
          </cell>
          <cell r="EM94">
            <v>1</v>
          </cell>
          <cell r="EN94">
            <v>1</v>
          </cell>
          <cell r="EO94">
            <v>0</v>
          </cell>
          <cell r="EP94">
            <v>17.743080198722499</v>
          </cell>
          <cell r="EQ94">
            <v>37.147102526002968</v>
          </cell>
          <cell r="ER94">
            <v>0</v>
          </cell>
          <cell r="ES94">
            <v>2</v>
          </cell>
          <cell r="ET94">
            <v>0</v>
          </cell>
          <cell r="EU94">
            <v>2</v>
          </cell>
          <cell r="EV94">
            <v>35.486160397444998</v>
          </cell>
          <cell r="EW94">
            <v>0</v>
          </cell>
          <cell r="EX94">
            <v>67.934782608695656</v>
          </cell>
          <cell r="EY94">
            <v>1</v>
          </cell>
          <cell r="EZ94">
            <v>0</v>
          </cell>
          <cell r="FA94">
            <v>1</v>
          </cell>
          <cell r="FB94">
            <v>17.743080198722499</v>
          </cell>
          <cell r="FC94">
            <v>0</v>
          </cell>
          <cell r="FD94">
            <v>33.967391304347828</v>
          </cell>
          <cell r="FE94">
            <v>3</v>
          </cell>
          <cell r="FF94">
            <v>1</v>
          </cell>
          <cell r="FG94">
            <v>2</v>
          </cell>
          <cell r="FH94">
            <v>53.229240596167493</v>
          </cell>
          <cell r="FI94">
            <v>37.147102526002968</v>
          </cell>
          <cell r="FJ94">
            <v>67.934782608695656</v>
          </cell>
          <cell r="FK94">
            <v>0</v>
          </cell>
          <cell r="FL94">
            <v>0</v>
          </cell>
          <cell r="FM94">
            <v>0</v>
          </cell>
          <cell r="FN94">
            <v>0</v>
          </cell>
          <cell r="FO94">
            <v>0</v>
          </cell>
          <cell r="FP94">
            <v>0</v>
          </cell>
        </row>
        <row r="95">
          <cell r="A95" t="str">
            <v>長沼町</v>
          </cell>
          <cell r="B95">
            <v>151</v>
          </cell>
          <cell r="C95">
            <v>80</v>
          </cell>
          <cell r="D95">
            <v>71</v>
          </cell>
          <cell r="E95">
            <v>1308.2654652573212</v>
          </cell>
          <cell r="F95">
            <v>1444.564824846515</v>
          </cell>
          <cell r="G95">
            <v>1182.5449700199867</v>
          </cell>
          <cell r="H95">
            <v>0</v>
          </cell>
          <cell r="I95">
            <v>0</v>
          </cell>
          <cell r="J95">
            <v>0</v>
          </cell>
          <cell r="K95">
            <v>0</v>
          </cell>
          <cell r="L95">
            <v>0</v>
          </cell>
          <cell r="M95">
            <v>0</v>
          </cell>
          <cell r="N95">
            <v>44</v>
          </cell>
          <cell r="O95">
            <v>22</v>
          </cell>
          <cell r="P95">
            <v>22</v>
          </cell>
          <cell r="Q95">
            <v>381.2164269623982</v>
          </cell>
          <cell r="R95">
            <v>397.25532683279164</v>
          </cell>
          <cell r="S95">
            <v>366.42238507661557</v>
          </cell>
          <cell r="T95">
            <v>0</v>
          </cell>
          <cell r="U95">
            <v>0</v>
          </cell>
          <cell r="V95">
            <v>0</v>
          </cell>
          <cell r="W95">
            <v>0</v>
          </cell>
          <cell r="X95">
            <v>0</v>
          </cell>
          <cell r="Y95">
            <v>0</v>
          </cell>
          <cell r="Z95">
            <v>0</v>
          </cell>
          <cell r="AA95">
            <v>0</v>
          </cell>
          <cell r="AB95">
            <v>0</v>
          </cell>
          <cell r="AC95">
            <v>0</v>
          </cell>
          <cell r="AD95">
            <v>0</v>
          </cell>
          <cell r="AE95">
            <v>0</v>
          </cell>
          <cell r="AF95">
            <v>32</v>
          </cell>
          <cell r="AG95">
            <v>19</v>
          </cell>
          <cell r="AH95">
            <v>13</v>
          </cell>
          <cell r="AI95">
            <v>277.24831051810781</v>
          </cell>
          <cell r="AJ95">
            <v>343.08414590104735</v>
          </cell>
          <cell r="AK95">
            <v>216.52231845436378</v>
          </cell>
          <cell r="AL95">
            <v>8</v>
          </cell>
          <cell r="AM95">
            <v>2</v>
          </cell>
          <cell r="AN95">
            <v>6</v>
          </cell>
          <cell r="AO95">
            <v>69.312077629526954</v>
          </cell>
          <cell r="AP95">
            <v>36.114120621162876</v>
          </cell>
          <cell r="AQ95">
            <v>99.933377748167885</v>
          </cell>
          <cell r="AR95">
            <v>17</v>
          </cell>
          <cell r="AS95">
            <v>12</v>
          </cell>
          <cell r="AT95">
            <v>5</v>
          </cell>
          <cell r="AU95">
            <v>147.28816496274476</v>
          </cell>
          <cell r="AV95">
            <v>216.68472372697724</v>
          </cell>
          <cell r="AW95">
            <v>83.277814790139914</v>
          </cell>
          <cell r="AX95">
            <v>2</v>
          </cell>
          <cell r="AY95">
            <v>1</v>
          </cell>
          <cell r="AZ95">
            <v>1</v>
          </cell>
          <cell r="BA95">
            <v>17.328019407381738</v>
          </cell>
          <cell r="BB95">
            <v>18.057060310581438</v>
          </cell>
          <cell r="BC95">
            <v>16.655562958027982</v>
          </cell>
          <cell r="BD95">
            <v>3</v>
          </cell>
          <cell r="BE95">
            <v>1</v>
          </cell>
          <cell r="BF95">
            <v>2</v>
          </cell>
          <cell r="BG95">
            <v>25.992029111072604</v>
          </cell>
          <cell r="BH95">
            <v>18.057060310581438</v>
          </cell>
          <cell r="BI95">
            <v>33.311125916055964</v>
          </cell>
          <cell r="BJ95">
            <v>14</v>
          </cell>
          <cell r="BK95">
            <v>4</v>
          </cell>
          <cell r="BL95">
            <v>10</v>
          </cell>
          <cell r="BM95">
            <v>121.29613585167216</v>
          </cell>
          <cell r="BN95">
            <v>72.228241242325751</v>
          </cell>
          <cell r="BO95">
            <v>166.55562958027983</v>
          </cell>
          <cell r="BP95">
            <v>2</v>
          </cell>
          <cell r="BQ95">
            <v>1</v>
          </cell>
          <cell r="BR95">
            <v>1</v>
          </cell>
          <cell r="BS95">
            <v>17.328019407381738</v>
          </cell>
          <cell r="BT95">
            <v>18.057060310581438</v>
          </cell>
          <cell r="BU95">
            <v>16.655562958027982</v>
          </cell>
          <cell r="BV95">
            <v>5</v>
          </cell>
          <cell r="BW95">
            <v>3</v>
          </cell>
          <cell r="BX95">
            <v>2</v>
          </cell>
          <cell r="BY95">
            <v>43.320048518454342</v>
          </cell>
          <cell r="BZ95">
            <v>54.17118093174431</v>
          </cell>
          <cell r="CA95">
            <v>33.311125916055964</v>
          </cell>
          <cell r="CB95">
            <v>0</v>
          </cell>
          <cell r="CC95">
            <v>0</v>
          </cell>
          <cell r="CD95">
            <v>0</v>
          </cell>
          <cell r="CE95">
            <v>0</v>
          </cell>
          <cell r="CF95">
            <v>0</v>
          </cell>
          <cell r="CG95">
            <v>0</v>
          </cell>
          <cell r="CH95">
            <v>11542</v>
          </cell>
          <cell r="CI95">
            <v>5538</v>
          </cell>
          <cell r="CJ95">
            <v>6004</v>
          </cell>
          <cell r="CK95">
            <v>151</v>
          </cell>
          <cell r="CL95">
            <v>80</v>
          </cell>
          <cell r="CM95">
            <v>71</v>
          </cell>
          <cell r="CN95">
            <v>1308.2654652573212</v>
          </cell>
          <cell r="CO95">
            <v>1444.564824846515</v>
          </cell>
          <cell r="CP95">
            <v>1182.5449700199867</v>
          </cell>
          <cell r="CQ95">
            <v>0</v>
          </cell>
          <cell r="CR95">
            <v>0</v>
          </cell>
          <cell r="CS95">
            <v>0</v>
          </cell>
          <cell r="CT95">
            <v>0</v>
          </cell>
          <cell r="CU95">
            <v>0</v>
          </cell>
          <cell r="CV95">
            <v>0</v>
          </cell>
          <cell r="CW95">
            <v>44</v>
          </cell>
          <cell r="CX95">
            <v>22</v>
          </cell>
          <cell r="CY95">
            <v>22</v>
          </cell>
          <cell r="CZ95">
            <v>381.2164269623982</v>
          </cell>
          <cell r="DA95">
            <v>397.25532683279164</v>
          </cell>
          <cell r="DB95">
            <v>366.42238507661557</v>
          </cell>
          <cell r="DC95">
            <v>0</v>
          </cell>
          <cell r="DD95">
            <v>0</v>
          </cell>
          <cell r="DE95">
            <v>0</v>
          </cell>
          <cell r="DF95">
            <v>0</v>
          </cell>
          <cell r="DG95">
            <v>0</v>
          </cell>
          <cell r="DH95">
            <v>0</v>
          </cell>
          <cell r="DI95">
            <v>0</v>
          </cell>
          <cell r="DJ95">
            <v>0</v>
          </cell>
          <cell r="DK95">
            <v>0</v>
          </cell>
          <cell r="DL95">
            <v>0</v>
          </cell>
          <cell r="DM95">
            <v>0</v>
          </cell>
          <cell r="DN95">
            <v>0</v>
          </cell>
          <cell r="DO95">
            <v>32</v>
          </cell>
          <cell r="DP95">
            <v>19</v>
          </cell>
          <cell r="DQ95">
            <v>13</v>
          </cell>
          <cell r="DR95">
            <v>277.24831051810781</v>
          </cell>
          <cell r="DS95">
            <v>343.08414590104735</v>
          </cell>
          <cell r="DT95">
            <v>216.52231845436378</v>
          </cell>
          <cell r="DU95">
            <v>8</v>
          </cell>
          <cell r="DV95">
            <v>2</v>
          </cell>
          <cell r="DW95">
            <v>6</v>
          </cell>
          <cell r="DX95">
            <v>69.312077629526954</v>
          </cell>
          <cell r="DY95">
            <v>36.114120621162876</v>
          </cell>
          <cell r="DZ95">
            <v>99.933377748167885</v>
          </cell>
          <cell r="EA95">
            <v>17</v>
          </cell>
          <cell r="EB95">
            <v>12</v>
          </cell>
          <cell r="EC95">
            <v>5</v>
          </cell>
          <cell r="ED95">
            <v>147.28816496274476</v>
          </cell>
          <cell r="EE95">
            <v>216.68472372697724</v>
          </cell>
          <cell r="EF95">
            <v>83.277814790139914</v>
          </cell>
          <cell r="EG95">
            <v>2</v>
          </cell>
          <cell r="EH95">
            <v>1</v>
          </cell>
          <cell r="EI95">
            <v>1</v>
          </cell>
          <cell r="EJ95">
            <v>17.328019407381738</v>
          </cell>
          <cell r="EK95">
            <v>18.057060310581438</v>
          </cell>
          <cell r="EL95">
            <v>16.655562958027982</v>
          </cell>
          <cell r="EM95">
            <v>3</v>
          </cell>
          <cell r="EN95">
            <v>1</v>
          </cell>
          <cell r="EO95">
            <v>2</v>
          </cell>
          <cell r="EP95">
            <v>25.992029111072604</v>
          </cell>
          <cell r="EQ95">
            <v>18.057060310581438</v>
          </cell>
          <cell r="ER95">
            <v>33.311125916055964</v>
          </cell>
          <cell r="ES95">
            <v>14</v>
          </cell>
          <cell r="ET95">
            <v>4</v>
          </cell>
          <cell r="EU95">
            <v>10</v>
          </cell>
          <cell r="EV95">
            <v>121.29613585167216</v>
          </cell>
          <cell r="EW95">
            <v>72.228241242325751</v>
          </cell>
          <cell r="EX95">
            <v>166.55562958027983</v>
          </cell>
          <cell r="EY95">
            <v>2</v>
          </cell>
          <cell r="EZ95">
            <v>1</v>
          </cell>
          <cell r="FA95">
            <v>1</v>
          </cell>
          <cell r="FB95">
            <v>17.328019407381738</v>
          </cell>
          <cell r="FC95">
            <v>18.057060310581438</v>
          </cell>
          <cell r="FD95">
            <v>16.655562958027982</v>
          </cell>
          <cell r="FE95">
            <v>5</v>
          </cell>
          <cell r="FF95">
            <v>3</v>
          </cell>
          <cell r="FG95">
            <v>2</v>
          </cell>
          <cell r="FH95">
            <v>43.320048518454342</v>
          </cell>
          <cell r="FI95">
            <v>54.17118093174431</v>
          </cell>
          <cell r="FJ95">
            <v>33.311125916055964</v>
          </cell>
          <cell r="FK95">
            <v>0</v>
          </cell>
          <cell r="FL95">
            <v>0</v>
          </cell>
          <cell r="FM95">
            <v>0</v>
          </cell>
          <cell r="FN95">
            <v>0</v>
          </cell>
          <cell r="FO95">
            <v>0</v>
          </cell>
          <cell r="FP95">
            <v>0</v>
          </cell>
        </row>
        <row r="96">
          <cell r="A96" t="str">
            <v>栗山町</v>
          </cell>
          <cell r="B96">
            <v>177</v>
          </cell>
          <cell r="C96">
            <v>100</v>
          </cell>
          <cell r="D96">
            <v>77</v>
          </cell>
          <cell r="E96">
            <v>1387.6911015288122</v>
          </cell>
          <cell r="F96">
            <v>1684.0687100033683</v>
          </cell>
          <cell r="G96">
            <v>1129.5291183805193</v>
          </cell>
          <cell r="H96">
            <v>0</v>
          </cell>
          <cell r="I96">
            <v>0</v>
          </cell>
          <cell r="J96">
            <v>0</v>
          </cell>
          <cell r="K96">
            <v>0</v>
          </cell>
          <cell r="L96">
            <v>0</v>
          </cell>
          <cell r="M96">
            <v>0</v>
          </cell>
          <cell r="N96">
            <v>55</v>
          </cell>
          <cell r="O96">
            <v>37</v>
          </cell>
          <cell r="P96">
            <v>18</v>
          </cell>
          <cell r="Q96">
            <v>431.20344962759702</v>
          </cell>
          <cell r="R96">
            <v>623.1054227012462</v>
          </cell>
          <cell r="S96">
            <v>264.04576793310844</v>
          </cell>
          <cell r="T96">
            <v>0</v>
          </cell>
          <cell r="U96">
            <v>0</v>
          </cell>
          <cell r="V96">
            <v>0</v>
          </cell>
          <cell r="W96">
            <v>0</v>
          </cell>
          <cell r="X96">
            <v>0</v>
          </cell>
          <cell r="Y96">
            <v>0</v>
          </cell>
          <cell r="Z96">
            <v>0</v>
          </cell>
          <cell r="AA96">
            <v>0</v>
          </cell>
          <cell r="AB96">
            <v>0</v>
          </cell>
          <cell r="AC96">
            <v>0</v>
          </cell>
          <cell r="AD96">
            <v>0</v>
          </cell>
          <cell r="AE96">
            <v>0</v>
          </cell>
          <cell r="AF96">
            <v>30</v>
          </cell>
          <cell r="AG96">
            <v>17</v>
          </cell>
          <cell r="AH96">
            <v>13</v>
          </cell>
          <cell r="AI96">
            <v>235.20188161505291</v>
          </cell>
          <cell r="AJ96">
            <v>286.29168070057256</v>
          </cell>
          <cell r="AK96">
            <v>190.69972128502275</v>
          </cell>
          <cell r="AL96">
            <v>18</v>
          </cell>
          <cell r="AM96">
            <v>10</v>
          </cell>
          <cell r="AN96">
            <v>8</v>
          </cell>
          <cell r="AO96">
            <v>141.12112896903176</v>
          </cell>
          <cell r="AP96">
            <v>168.40687100033682</v>
          </cell>
          <cell r="AQ96">
            <v>117.35367463693706</v>
          </cell>
          <cell r="AR96">
            <v>21</v>
          </cell>
          <cell r="AS96">
            <v>11</v>
          </cell>
          <cell r="AT96">
            <v>10</v>
          </cell>
          <cell r="AU96">
            <v>164.64131713053706</v>
          </cell>
          <cell r="AV96">
            <v>185.2475581003705</v>
          </cell>
          <cell r="AW96">
            <v>146.69209329617132</v>
          </cell>
          <cell r="AX96">
            <v>3</v>
          </cell>
          <cell r="AY96">
            <v>1</v>
          </cell>
          <cell r="AZ96">
            <v>2</v>
          </cell>
          <cell r="BA96">
            <v>23.520188161505292</v>
          </cell>
          <cell r="BB96">
            <v>16.84068710003368</v>
          </cell>
          <cell r="BC96">
            <v>29.338418659234264</v>
          </cell>
          <cell r="BD96">
            <v>5</v>
          </cell>
          <cell r="BE96">
            <v>1</v>
          </cell>
          <cell r="BF96">
            <v>4</v>
          </cell>
          <cell r="BG96">
            <v>39.200313602508821</v>
          </cell>
          <cell r="BH96">
            <v>16.84068710003368</v>
          </cell>
          <cell r="BI96">
            <v>58.676837318468529</v>
          </cell>
          <cell r="BJ96">
            <v>6</v>
          </cell>
          <cell r="BK96">
            <v>2</v>
          </cell>
          <cell r="BL96">
            <v>4</v>
          </cell>
          <cell r="BM96">
            <v>47.040376323010584</v>
          </cell>
          <cell r="BN96">
            <v>33.68137420006736</v>
          </cell>
          <cell r="BO96">
            <v>58.676837318468529</v>
          </cell>
          <cell r="BP96">
            <v>6</v>
          </cell>
          <cell r="BQ96">
            <v>2</v>
          </cell>
          <cell r="BR96">
            <v>4</v>
          </cell>
          <cell r="BS96">
            <v>47.040376323010584</v>
          </cell>
          <cell r="BT96">
            <v>33.68137420006736</v>
          </cell>
          <cell r="BU96">
            <v>58.676837318468529</v>
          </cell>
          <cell r="BV96">
            <v>3</v>
          </cell>
          <cell r="BW96">
            <v>2</v>
          </cell>
          <cell r="BX96">
            <v>1</v>
          </cell>
          <cell r="BY96">
            <v>23.520188161505292</v>
          </cell>
          <cell r="BZ96">
            <v>33.68137420006736</v>
          </cell>
          <cell r="CA96">
            <v>14.669209329617132</v>
          </cell>
          <cell r="CB96">
            <v>0</v>
          </cell>
          <cell r="CC96">
            <v>0</v>
          </cell>
          <cell r="CD96">
            <v>0</v>
          </cell>
          <cell r="CE96">
            <v>0</v>
          </cell>
          <cell r="CF96">
            <v>0</v>
          </cell>
          <cell r="CG96">
            <v>0</v>
          </cell>
          <cell r="CH96">
            <v>12755</v>
          </cell>
          <cell r="CI96">
            <v>5938</v>
          </cell>
          <cell r="CJ96">
            <v>6817</v>
          </cell>
          <cell r="CK96">
            <v>177</v>
          </cell>
          <cell r="CL96">
            <v>100</v>
          </cell>
          <cell r="CM96">
            <v>77</v>
          </cell>
          <cell r="CN96">
            <v>1387.6911015288122</v>
          </cell>
          <cell r="CO96">
            <v>1684.0687100033683</v>
          </cell>
          <cell r="CP96">
            <v>1129.5291183805193</v>
          </cell>
          <cell r="CQ96">
            <v>0</v>
          </cell>
          <cell r="CR96">
            <v>0</v>
          </cell>
          <cell r="CS96">
            <v>0</v>
          </cell>
          <cell r="CT96">
            <v>0</v>
          </cell>
          <cell r="CU96">
            <v>0</v>
          </cell>
          <cell r="CV96">
            <v>0</v>
          </cell>
          <cell r="CW96">
            <v>55</v>
          </cell>
          <cell r="CX96">
            <v>37</v>
          </cell>
          <cell r="CY96">
            <v>18</v>
          </cell>
          <cell r="CZ96">
            <v>431.20344962759702</v>
          </cell>
          <cell r="DA96">
            <v>623.1054227012462</v>
          </cell>
          <cell r="DB96">
            <v>264.04576793310844</v>
          </cell>
          <cell r="DC96">
            <v>0</v>
          </cell>
          <cell r="DD96">
            <v>0</v>
          </cell>
          <cell r="DE96">
            <v>0</v>
          </cell>
          <cell r="DF96">
            <v>0</v>
          </cell>
          <cell r="DG96">
            <v>0</v>
          </cell>
          <cell r="DH96">
            <v>0</v>
          </cell>
          <cell r="DI96">
            <v>0</v>
          </cell>
          <cell r="DJ96">
            <v>0</v>
          </cell>
          <cell r="DK96">
            <v>0</v>
          </cell>
          <cell r="DL96">
            <v>0</v>
          </cell>
          <cell r="DM96">
            <v>0</v>
          </cell>
          <cell r="DN96">
            <v>0</v>
          </cell>
          <cell r="DO96">
            <v>30</v>
          </cell>
          <cell r="DP96">
            <v>17</v>
          </cell>
          <cell r="DQ96">
            <v>13</v>
          </cell>
          <cell r="DR96">
            <v>235.20188161505291</v>
          </cell>
          <cell r="DS96">
            <v>286.29168070057256</v>
          </cell>
          <cell r="DT96">
            <v>190.69972128502275</v>
          </cell>
          <cell r="DU96">
            <v>18</v>
          </cell>
          <cell r="DV96">
            <v>10</v>
          </cell>
          <cell r="DW96">
            <v>8</v>
          </cell>
          <cell r="DX96">
            <v>141.12112896903176</v>
          </cell>
          <cell r="DY96">
            <v>168.40687100033682</v>
          </cell>
          <cell r="DZ96">
            <v>117.35367463693706</v>
          </cell>
          <cell r="EA96">
            <v>21</v>
          </cell>
          <cell r="EB96">
            <v>11</v>
          </cell>
          <cell r="EC96">
            <v>10</v>
          </cell>
          <cell r="ED96">
            <v>164.64131713053706</v>
          </cell>
          <cell r="EE96">
            <v>185.2475581003705</v>
          </cell>
          <cell r="EF96">
            <v>146.69209329617132</v>
          </cell>
          <cell r="EG96">
            <v>3</v>
          </cell>
          <cell r="EH96">
            <v>1</v>
          </cell>
          <cell r="EI96">
            <v>2</v>
          </cell>
          <cell r="EJ96">
            <v>23.520188161505292</v>
          </cell>
          <cell r="EK96">
            <v>16.84068710003368</v>
          </cell>
          <cell r="EL96">
            <v>29.338418659234264</v>
          </cell>
          <cell r="EM96">
            <v>5</v>
          </cell>
          <cell r="EN96">
            <v>1</v>
          </cell>
          <cell r="EO96">
            <v>4</v>
          </cell>
          <cell r="EP96">
            <v>39.200313602508821</v>
          </cell>
          <cell r="EQ96">
            <v>16.84068710003368</v>
          </cell>
          <cell r="ER96">
            <v>58.676837318468529</v>
          </cell>
          <cell r="ES96">
            <v>6</v>
          </cell>
          <cell r="ET96">
            <v>2</v>
          </cell>
          <cell r="EU96">
            <v>4</v>
          </cell>
          <cell r="EV96">
            <v>47.040376323010584</v>
          </cell>
          <cell r="EW96">
            <v>33.68137420006736</v>
          </cell>
          <cell r="EX96">
            <v>58.676837318468529</v>
          </cell>
          <cell r="EY96">
            <v>6</v>
          </cell>
          <cell r="EZ96">
            <v>2</v>
          </cell>
          <cell r="FA96">
            <v>4</v>
          </cell>
          <cell r="FB96">
            <v>47.040376323010584</v>
          </cell>
          <cell r="FC96">
            <v>33.68137420006736</v>
          </cell>
          <cell r="FD96">
            <v>58.676837318468529</v>
          </cell>
          <cell r="FE96">
            <v>3</v>
          </cell>
          <cell r="FF96">
            <v>2</v>
          </cell>
          <cell r="FG96">
            <v>1</v>
          </cell>
          <cell r="FH96">
            <v>23.520188161505292</v>
          </cell>
          <cell r="FI96">
            <v>33.68137420006736</v>
          </cell>
          <cell r="FJ96">
            <v>14.669209329617132</v>
          </cell>
          <cell r="FK96">
            <v>0</v>
          </cell>
          <cell r="FL96">
            <v>0</v>
          </cell>
          <cell r="FM96">
            <v>0</v>
          </cell>
          <cell r="FN96">
            <v>0</v>
          </cell>
          <cell r="FO96">
            <v>0</v>
          </cell>
          <cell r="FP96">
            <v>0</v>
          </cell>
        </row>
        <row r="97">
          <cell r="A97" t="str">
            <v>月形町</v>
          </cell>
          <cell r="B97">
            <v>64</v>
          </cell>
          <cell r="C97">
            <v>35</v>
          </cell>
          <cell r="D97">
            <v>29</v>
          </cell>
          <cell r="E97">
            <v>1781.7371937639198</v>
          </cell>
          <cell r="F97">
            <v>1933.7016574585634</v>
          </cell>
          <cell r="G97">
            <v>1627.384960718294</v>
          </cell>
          <cell r="H97">
            <v>0</v>
          </cell>
          <cell r="I97">
            <v>0</v>
          </cell>
          <cell r="J97">
            <v>0</v>
          </cell>
          <cell r="K97">
            <v>0</v>
          </cell>
          <cell r="L97">
            <v>0</v>
          </cell>
          <cell r="M97">
            <v>0</v>
          </cell>
          <cell r="N97">
            <v>21</v>
          </cell>
          <cell r="O97">
            <v>15</v>
          </cell>
          <cell r="P97">
            <v>6</v>
          </cell>
          <cell r="Q97">
            <v>584.63251670378622</v>
          </cell>
          <cell r="R97">
            <v>828.72928176795574</v>
          </cell>
          <cell r="S97">
            <v>336.70033670033666</v>
          </cell>
          <cell r="T97">
            <v>1</v>
          </cell>
          <cell r="U97">
            <v>0</v>
          </cell>
          <cell r="V97">
            <v>1</v>
          </cell>
          <cell r="W97">
            <v>27.839643652561247</v>
          </cell>
          <cell r="X97">
            <v>0</v>
          </cell>
          <cell r="Y97">
            <v>56.116722783389456</v>
          </cell>
          <cell r="Z97">
            <v>0</v>
          </cell>
          <cell r="AA97">
            <v>0</v>
          </cell>
          <cell r="AB97">
            <v>0</v>
          </cell>
          <cell r="AC97">
            <v>0</v>
          </cell>
          <cell r="AD97">
            <v>0</v>
          </cell>
          <cell r="AE97">
            <v>0</v>
          </cell>
          <cell r="AF97">
            <v>3</v>
          </cell>
          <cell r="AG97">
            <v>1</v>
          </cell>
          <cell r="AH97">
            <v>2</v>
          </cell>
          <cell r="AI97">
            <v>83.51893095768375</v>
          </cell>
          <cell r="AJ97">
            <v>55.248618784530393</v>
          </cell>
          <cell r="AK97">
            <v>112.23344556677891</v>
          </cell>
          <cell r="AL97">
            <v>11</v>
          </cell>
          <cell r="AM97">
            <v>3</v>
          </cell>
          <cell r="AN97">
            <v>8</v>
          </cell>
          <cell r="AO97">
            <v>306.23608017817372</v>
          </cell>
          <cell r="AP97">
            <v>165.74585635359117</v>
          </cell>
          <cell r="AQ97">
            <v>448.93378226711565</v>
          </cell>
          <cell r="AR97">
            <v>4</v>
          </cell>
          <cell r="AS97">
            <v>1</v>
          </cell>
          <cell r="AT97">
            <v>3</v>
          </cell>
          <cell r="AU97">
            <v>111.35857461024499</v>
          </cell>
          <cell r="AV97">
            <v>55.248618784530393</v>
          </cell>
          <cell r="AW97">
            <v>168.35016835016833</v>
          </cell>
          <cell r="AX97">
            <v>0</v>
          </cell>
          <cell r="AY97">
            <v>0</v>
          </cell>
          <cell r="AZ97">
            <v>0</v>
          </cell>
          <cell r="BA97">
            <v>0</v>
          </cell>
          <cell r="BB97">
            <v>0</v>
          </cell>
          <cell r="BC97">
            <v>0</v>
          </cell>
          <cell r="BD97">
            <v>3</v>
          </cell>
          <cell r="BE97">
            <v>1</v>
          </cell>
          <cell r="BF97">
            <v>2</v>
          </cell>
          <cell r="BG97">
            <v>83.51893095768375</v>
          </cell>
          <cell r="BH97">
            <v>55.248618784530393</v>
          </cell>
          <cell r="BI97">
            <v>112.23344556677891</v>
          </cell>
          <cell r="BJ97">
            <v>4</v>
          </cell>
          <cell r="BK97">
            <v>2</v>
          </cell>
          <cell r="BL97">
            <v>2</v>
          </cell>
          <cell r="BM97">
            <v>111.35857461024499</v>
          </cell>
          <cell r="BN97">
            <v>110.49723756906079</v>
          </cell>
          <cell r="BO97">
            <v>112.23344556677891</v>
          </cell>
          <cell r="BP97">
            <v>1</v>
          </cell>
          <cell r="BQ97">
            <v>1</v>
          </cell>
          <cell r="BR97">
            <v>0</v>
          </cell>
          <cell r="BS97">
            <v>27.839643652561247</v>
          </cell>
          <cell r="BT97">
            <v>55.248618784530393</v>
          </cell>
          <cell r="BU97">
            <v>0</v>
          </cell>
          <cell r="BV97">
            <v>0</v>
          </cell>
          <cell r="BW97">
            <v>0</v>
          </cell>
          <cell r="BX97">
            <v>0</v>
          </cell>
          <cell r="BY97">
            <v>0</v>
          </cell>
          <cell r="BZ97">
            <v>0</v>
          </cell>
          <cell r="CA97">
            <v>0</v>
          </cell>
          <cell r="CB97">
            <v>1</v>
          </cell>
          <cell r="CC97">
            <v>1</v>
          </cell>
          <cell r="CD97">
            <v>0</v>
          </cell>
          <cell r="CE97">
            <v>27.839643652561247</v>
          </cell>
          <cell r="CF97">
            <v>55.248618784530393</v>
          </cell>
          <cell r="CG97">
            <v>0</v>
          </cell>
          <cell r="CH97">
            <v>3592</v>
          </cell>
          <cell r="CI97">
            <v>1810</v>
          </cell>
          <cell r="CJ97">
            <v>1782</v>
          </cell>
          <cell r="CK97">
            <v>64</v>
          </cell>
          <cell r="CL97">
            <v>35</v>
          </cell>
          <cell r="CM97">
            <v>29</v>
          </cell>
          <cell r="CN97">
            <v>1781.7371937639198</v>
          </cell>
          <cell r="CO97">
            <v>1933.7016574585634</v>
          </cell>
          <cell r="CP97">
            <v>1627.384960718294</v>
          </cell>
          <cell r="CQ97">
            <v>0</v>
          </cell>
          <cell r="CR97">
            <v>0</v>
          </cell>
          <cell r="CS97">
            <v>0</v>
          </cell>
          <cell r="CT97">
            <v>0</v>
          </cell>
          <cell r="CU97">
            <v>0</v>
          </cell>
          <cell r="CV97">
            <v>0</v>
          </cell>
          <cell r="CW97">
            <v>21</v>
          </cell>
          <cell r="CX97">
            <v>15</v>
          </cell>
          <cell r="CY97">
            <v>6</v>
          </cell>
          <cell r="CZ97">
            <v>584.63251670378622</v>
          </cell>
          <cell r="DA97">
            <v>828.72928176795574</v>
          </cell>
          <cell r="DB97">
            <v>336.70033670033666</v>
          </cell>
          <cell r="DC97">
            <v>1</v>
          </cell>
          <cell r="DD97">
            <v>0</v>
          </cell>
          <cell r="DE97">
            <v>1</v>
          </cell>
          <cell r="DF97">
            <v>27.839643652561247</v>
          </cell>
          <cell r="DG97">
            <v>0</v>
          </cell>
          <cell r="DH97">
            <v>56.116722783389456</v>
          </cell>
          <cell r="DI97">
            <v>0</v>
          </cell>
          <cell r="DJ97">
            <v>0</v>
          </cell>
          <cell r="DK97">
            <v>0</v>
          </cell>
          <cell r="DL97">
            <v>0</v>
          </cell>
          <cell r="DM97">
            <v>0</v>
          </cell>
          <cell r="DN97">
            <v>0</v>
          </cell>
          <cell r="DO97">
            <v>3</v>
          </cell>
          <cell r="DP97">
            <v>1</v>
          </cell>
          <cell r="DQ97">
            <v>2</v>
          </cell>
          <cell r="DR97">
            <v>83.51893095768375</v>
          </cell>
          <cell r="DS97">
            <v>55.248618784530393</v>
          </cell>
          <cell r="DT97">
            <v>112.23344556677891</v>
          </cell>
          <cell r="DU97">
            <v>11</v>
          </cell>
          <cell r="DV97">
            <v>3</v>
          </cell>
          <cell r="DW97">
            <v>8</v>
          </cell>
          <cell r="DX97">
            <v>306.23608017817372</v>
          </cell>
          <cell r="DY97">
            <v>165.74585635359117</v>
          </cell>
          <cell r="DZ97">
            <v>448.93378226711565</v>
          </cell>
          <cell r="EA97">
            <v>4</v>
          </cell>
          <cell r="EB97">
            <v>1</v>
          </cell>
          <cell r="EC97">
            <v>3</v>
          </cell>
          <cell r="ED97">
            <v>111.35857461024499</v>
          </cell>
          <cell r="EE97">
            <v>55.248618784530393</v>
          </cell>
          <cell r="EF97">
            <v>168.35016835016833</v>
          </cell>
          <cell r="EG97">
            <v>0</v>
          </cell>
          <cell r="EH97">
            <v>0</v>
          </cell>
          <cell r="EI97">
            <v>0</v>
          </cell>
          <cell r="EJ97">
            <v>0</v>
          </cell>
          <cell r="EK97">
            <v>0</v>
          </cell>
          <cell r="EL97">
            <v>0</v>
          </cell>
          <cell r="EM97">
            <v>3</v>
          </cell>
          <cell r="EN97">
            <v>1</v>
          </cell>
          <cell r="EO97">
            <v>2</v>
          </cell>
          <cell r="EP97">
            <v>83.51893095768375</v>
          </cell>
          <cell r="EQ97">
            <v>55.248618784530393</v>
          </cell>
          <cell r="ER97">
            <v>112.23344556677891</v>
          </cell>
          <cell r="ES97">
            <v>4</v>
          </cell>
          <cell r="ET97">
            <v>2</v>
          </cell>
          <cell r="EU97">
            <v>2</v>
          </cell>
          <cell r="EV97">
            <v>111.35857461024499</v>
          </cell>
          <cell r="EW97">
            <v>110.49723756906079</v>
          </cell>
          <cell r="EX97">
            <v>112.23344556677891</v>
          </cell>
          <cell r="EY97">
            <v>1</v>
          </cell>
          <cell r="EZ97">
            <v>1</v>
          </cell>
          <cell r="FA97">
            <v>0</v>
          </cell>
          <cell r="FB97">
            <v>27.839643652561247</v>
          </cell>
          <cell r="FC97">
            <v>55.248618784530393</v>
          </cell>
          <cell r="FD97">
            <v>0</v>
          </cell>
          <cell r="FE97">
            <v>0</v>
          </cell>
          <cell r="FF97">
            <v>0</v>
          </cell>
          <cell r="FG97">
            <v>0</v>
          </cell>
          <cell r="FH97">
            <v>0</v>
          </cell>
          <cell r="FI97">
            <v>0</v>
          </cell>
          <cell r="FJ97">
            <v>0</v>
          </cell>
          <cell r="FK97">
            <v>1</v>
          </cell>
          <cell r="FL97">
            <v>1</v>
          </cell>
          <cell r="FM97">
            <v>0</v>
          </cell>
          <cell r="FN97">
            <v>27.839643652561247</v>
          </cell>
          <cell r="FO97">
            <v>55.248618784530393</v>
          </cell>
          <cell r="FP97">
            <v>0</v>
          </cell>
        </row>
        <row r="98">
          <cell r="A98" t="str">
            <v>浦臼町</v>
          </cell>
          <cell r="B98">
            <v>25</v>
          </cell>
          <cell r="C98">
            <v>10</v>
          </cell>
          <cell r="D98">
            <v>15</v>
          </cell>
          <cell r="E98">
            <v>1194.4577161968466</v>
          </cell>
          <cell r="F98">
            <v>995.02487562189049</v>
          </cell>
          <cell r="G98">
            <v>1378.6764705882354</v>
          </cell>
          <cell r="H98">
            <v>0</v>
          </cell>
          <cell r="I98">
            <v>0</v>
          </cell>
          <cell r="J98">
            <v>0</v>
          </cell>
          <cell r="K98">
            <v>0</v>
          </cell>
          <cell r="L98">
            <v>0</v>
          </cell>
          <cell r="M98">
            <v>0</v>
          </cell>
          <cell r="N98">
            <v>5</v>
          </cell>
          <cell r="O98">
            <v>3</v>
          </cell>
          <cell r="P98">
            <v>2</v>
          </cell>
          <cell r="Q98">
            <v>238.89154323936935</v>
          </cell>
          <cell r="R98">
            <v>298.50746268656718</v>
          </cell>
          <cell r="S98">
            <v>183.8235294117647</v>
          </cell>
          <cell r="T98">
            <v>0</v>
          </cell>
          <cell r="U98">
            <v>0</v>
          </cell>
          <cell r="V98">
            <v>0</v>
          </cell>
          <cell r="W98">
            <v>0</v>
          </cell>
          <cell r="X98">
            <v>0</v>
          </cell>
          <cell r="Y98">
            <v>0</v>
          </cell>
          <cell r="Z98">
            <v>0</v>
          </cell>
          <cell r="AA98">
            <v>0</v>
          </cell>
          <cell r="AB98">
            <v>0</v>
          </cell>
          <cell r="AC98">
            <v>0</v>
          </cell>
          <cell r="AD98">
            <v>0</v>
          </cell>
          <cell r="AE98">
            <v>0</v>
          </cell>
          <cell r="AF98">
            <v>5</v>
          </cell>
          <cell r="AG98">
            <v>1</v>
          </cell>
          <cell r="AH98">
            <v>4</v>
          </cell>
          <cell r="AI98">
            <v>238.89154323936935</v>
          </cell>
          <cell r="AJ98">
            <v>99.502487562189046</v>
          </cell>
          <cell r="AK98">
            <v>367.64705882352939</v>
          </cell>
          <cell r="AL98">
            <v>3</v>
          </cell>
          <cell r="AM98">
            <v>1</v>
          </cell>
          <cell r="AN98">
            <v>2</v>
          </cell>
          <cell r="AO98">
            <v>143.33492594362161</v>
          </cell>
          <cell r="AP98">
            <v>99.502487562189046</v>
          </cell>
          <cell r="AQ98">
            <v>183.8235294117647</v>
          </cell>
          <cell r="AR98">
            <v>4</v>
          </cell>
          <cell r="AS98">
            <v>3</v>
          </cell>
          <cell r="AT98">
            <v>1</v>
          </cell>
          <cell r="AU98">
            <v>191.11323459149546</v>
          </cell>
          <cell r="AV98">
            <v>298.50746268656718</v>
          </cell>
          <cell r="AW98">
            <v>91.911764705882348</v>
          </cell>
          <cell r="AX98">
            <v>0</v>
          </cell>
          <cell r="AY98">
            <v>0</v>
          </cell>
          <cell r="AZ98">
            <v>0</v>
          </cell>
          <cell r="BA98">
            <v>0</v>
          </cell>
          <cell r="BB98">
            <v>0</v>
          </cell>
          <cell r="BC98">
            <v>0</v>
          </cell>
          <cell r="BD98">
            <v>1</v>
          </cell>
          <cell r="BE98">
            <v>1</v>
          </cell>
          <cell r="BF98">
            <v>0</v>
          </cell>
          <cell r="BG98">
            <v>47.778308647873864</v>
          </cell>
          <cell r="BH98">
            <v>99.502487562189046</v>
          </cell>
          <cell r="BI98">
            <v>0</v>
          </cell>
          <cell r="BJ98">
            <v>2</v>
          </cell>
          <cell r="BK98">
            <v>0</v>
          </cell>
          <cell r="BL98">
            <v>2</v>
          </cell>
          <cell r="BM98">
            <v>95.556617295747728</v>
          </cell>
          <cell r="BN98">
            <v>0</v>
          </cell>
          <cell r="BO98">
            <v>183.8235294117647</v>
          </cell>
          <cell r="BP98">
            <v>1</v>
          </cell>
          <cell r="BQ98">
            <v>0</v>
          </cell>
          <cell r="BR98">
            <v>1</v>
          </cell>
          <cell r="BS98">
            <v>47.778308647873864</v>
          </cell>
          <cell r="BT98">
            <v>0</v>
          </cell>
          <cell r="BU98">
            <v>91.911764705882348</v>
          </cell>
          <cell r="BV98">
            <v>0</v>
          </cell>
          <cell r="BW98">
            <v>0</v>
          </cell>
          <cell r="BX98">
            <v>0</v>
          </cell>
          <cell r="BY98">
            <v>0</v>
          </cell>
          <cell r="BZ98">
            <v>0</v>
          </cell>
          <cell r="CA98">
            <v>0</v>
          </cell>
          <cell r="CB98">
            <v>0</v>
          </cell>
          <cell r="CC98">
            <v>0</v>
          </cell>
          <cell r="CD98">
            <v>0</v>
          </cell>
          <cell r="CE98">
            <v>0</v>
          </cell>
          <cell r="CF98">
            <v>0</v>
          </cell>
          <cell r="CG98">
            <v>0</v>
          </cell>
          <cell r="CH98">
            <v>2093</v>
          </cell>
          <cell r="CI98">
            <v>1005</v>
          </cell>
          <cell r="CJ98">
            <v>1088</v>
          </cell>
          <cell r="CK98">
            <v>25</v>
          </cell>
          <cell r="CL98">
            <v>10</v>
          </cell>
          <cell r="CM98">
            <v>15</v>
          </cell>
          <cell r="CN98">
            <v>1194.4577161968466</v>
          </cell>
          <cell r="CO98">
            <v>995.02487562189049</v>
          </cell>
          <cell r="CP98">
            <v>1378.6764705882354</v>
          </cell>
          <cell r="CQ98">
            <v>0</v>
          </cell>
          <cell r="CR98">
            <v>0</v>
          </cell>
          <cell r="CS98">
            <v>0</v>
          </cell>
          <cell r="CT98">
            <v>0</v>
          </cell>
          <cell r="CU98">
            <v>0</v>
          </cell>
          <cell r="CV98">
            <v>0</v>
          </cell>
          <cell r="CW98">
            <v>5</v>
          </cell>
          <cell r="CX98">
            <v>3</v>
          </cell>
          <cell r="CY98">
            <v>2</v>
          </cell>
          <cell r="CZ98">
            <v>238.89154323936935</v>
          </cell>
          <cell r="DA98">
            <v>298.50746268656718</v>
          </cell>
          <cell r="DB98">
            <v>183.8235294117647</v>
          </cell>
          <cell r="DC98">
            <v>0</v>
          </cell>
          <cell r="DD98">
            <v>0</v>
          </cell>
          <cell r="DE98">
            <v>0</v>
          </cell>
          <cell r="DF98">
            <v>0</v>
          </cell>
          <cell r="DG98">
            <v>0</v>
          </cell>
          <cell r="DH98">
            <v>0</v>
          </cell>
          <cell r="DI98">
            <v>0</v>
          </cell>
          <cell r="DJ98">
            <v>0</v>
          </cell>
          <cell r="DK98">
            <v>0</v>
          </cell>
          <cell r="DL98">
            <v>0</v>
          </cell>
          <cell r="DM98">
            <v>0</v>
          </cell>
          <cell r="DN98">
            <v>0</v>
          </cell>
          <cell r="DO98">
            <v>5</v>
          </cell>
          <cell r="DP98">
            <v>1</v>
          </cell>
          <cell r="DQ98">
            <v>4</v>
          </cell>
          <cell r="DR98">
            <v>238.89154323936935</v>
          </cell>
          <cell r="DS98">
            <v>99.502487562189046</v>
          </cell>
          <cell r="DT98">
            <v>367.64705882352939</v>
          </cell>
          <cell r="DU98">
            <v>3</v>
          </cell>
          <cell r="DV98">
            <v>1</v>
          </cell>
          <cell r="DW98">
            <v>2</v>
          </cell>
          <cell r="DX98">
            <v>143.33492594362161</v>
          </cell>
          <cell r="DY98">
            <v>99.502487562189046</v>
          </cell>
          <cell r="DZ98">
            <v>183.8235294117647</v>
          </cell>
          <cell r="EA98">
            <v>4</v>
          </cell>
          <cell r="EB98">
            <v>3</v>
          </cell>
          <cell r="EC98">
            <v>1</v>
          </cell>
          <cell r="ED98">
            <v>191.11323459149546</v>
          </cell>
          <cell r="EE98">
            <v>298.50746268656718</v>
          </cell>
          <cell r="EF98">
            <v>91.911764705882348</v>
          </cell>
          <cell r="EG98">
            <v>0</v>
          </cell>
          <cell r="EH98">
            <v>0</v>
          </cell>
          <cell r="EI98">
            <v>0</v>
          </cell>
          <cell r="EJ98">
            <v>0</v>
          </cell>
          <cell r="EK98">
            <v>0</v>
          </cell>
          <cell r="EL98">
            <v>0</v>
          </cell>
          <cell r="EM98">
            <v>1</v>
          </cell>
          <cell r="EN98">
            <v>1</v>
          </cell>
          <cell r="EO98">
            <v>0</v>
          </cell>
          <cell r="EP98">
            <v>47.778308647873864</v>
          </cell>
          <cell r="EQ98">
            <v>99.502487562189046</v>
          </cell>
          <cell r="ER98">
            <v>0</v>
          </cell>
          <cell r="ES98">
            <v>2</v>
          </cell>
          <cell r="ET98">
            <v>0</v>
          </cell>
          <cell r="EU98">
            <v>2</v>
          </cell>
          <cell r="EV98">
            <v>95.556617295747728</v>
          </cell>
          <cell r="EW98">
            <v>0</v>
          </cell>
          <cell r="EX98">
            <v>183.8235294117647</v>
          </cell>
          <cell r="EY98">
            <v>1</v>
          </cell>
          <cell r="EZ98">
            <v>0</v>
          </cell>
          <cell r="FA98">
            <v>1</v>
          </cell>
          <cell r="FB98">
            <v>47.778308647873864</v>
          </cell>
          <cell r="FC98">
            <v>0</v>
          </cell>
          <cell r="FD98">
            <v>91.911764705882348</v>
          </cell>
          <cell r="FE98">
            <v>0</v>
          </cell>
          <cell r="FF98">
            <v>0</v>
          </cell>
          <cell r="FG98">
            <v>0</v>
          </cell>
          <cell r="FH98">
            <v>0</v>
          </cell>
          <cell r="FI98">
            <v>0</v>
          </cell>
          <cell r="FJ98">
            <v>0</v>
          </cell>
          <cell r="FK98">
            <v>0</v>
          </cell>
          <cell r="FL98">
            <v>0</v>
          </cell>
          <cell r="FM98">
            <v>0</v>
          </cell>
          <cell r="FN98">
            <v>0</v>
          </cell>
          <cell r="FO98">
            <v>0</v>
          </cell>
          <cell r="FP98">
            <v>0</v>
          </cell>
        </row>
        <row r="99">
          <cell r="A99" t="str">
            <v>新十津川町</v>
          </cell>
          <cell r="B99">
            <v>73</v>
          </cell>
          <cell r="C99">
            <v>34</v>
          </cell>
          <cell r="D99">
            <v>39</v>
          </cell>
          <cell r="E99">
            <v>1055.3708255023855</v>
          </cell>
          <cell r="F99">
            <v>1062.1680724773507</v>
          </cell>
          <cell r="G99">
            <v>1049.5156081808395</v>
          </cell>
          <cell r="H99">
            <v>0</v>
          </cell>
          <cell r="I99">
            <v>0</v>
          </cell>
          <cell r="J99">
            <v>0</v>
          </cell>
          <cell r="K99">
            <v>0</v>
          </cell>
          <cell r="L99">
            <v>0</v>
          </cell>
          <cell r="M99">
            <v>0</v>
          </cell>
          <cell r="N99">
            <v>18</v>
          </cell>
          <cell r="O99">
            <v>9</v>
          </cell>
          <cell r="P99">
            <v>9</v>
          </cell>
          <cell r="Q99">
            <v>260.22842272661558</v>
          </cell>
          <cell r="R99">
            <v>281.16213683223992</v>
          </cell>
          <cell r="S99">
            <v>242.19590958019376</v>
          </cell>
          <cell r="T99">
            <v>0</v>
          </cell>
          <cell r="U99">
            <v>0</v>
          </cell>
          <cell r="V99">
            <v>0</v>
          </cell>
          <cell r="W99">
            <v>0</v>
          </cell>
          <cell r="X99">
            <v>0</v>
          </cell>
          <cell r="Y99">
            <v>0</v>
          </cell>
          <cell r="Z99">
            <v>0</v>
          </cell>
          <cell r="AA99">
            <v>0</v>
          </cell>
          <cell r="AB99">
            <v>0</v>
          </cell>
          <cell r="AC99">
            <v>0</v>
          </cell>
          <cell r="AD99">
            <v>0</v>
          </cell>
          <cell r="AE99">
            <v>0</v>
          </cell>
          <cell r="AF99">
            <v>16</v>
          </cell>
          <cell r="AG99">
            <v>6</v>
          </cell>
          <cell r="AH99">
            <v>10</v>
          </cell>
          <cell r="AI99">
            <v>231.31415353476939</v>
          </cell>
          <cell r="AJ99">
            <v>187.44142455482663</v>
          </cell>
          <cell r="AK99">
            <v>269.1065662002153</v>
          </cell>
          <cell r="AL99">
            <v>9</v>
          </cell>
          <cell r="AM99">
            <v>1</v>
          </cell>
          <cell r="AN99">
            <v>8</v>
          </cell>
          <cell r="AO99">
            <v>130.11421136330779</v>
          </cell>
          <cell r="AP99">
            <v>31.240237425804434</v>
          </cell>
          <cell r="AQ99">
            <v>215.28525296017222</v>
          </cell>
          <cell r="AR99">
            <v>4</v>
          </cell>
          <cell r="AS99">
            <v>3</v>
          </cell>
          <cell r="AT99">
            <v>1</v>
          </cell>
          <cell r="AU99">
            <v>57.828538383692347</v>
          </cell>
          <cell r="AV99">
            <v>93.720712277413313</v>
          </cell>
          <cell r="AW99">
            <v>26.910656620021527</v>
          </cell>
          <cell r="AX99">
            <v>0</v>
          </cell>
          <cell r="AY99">
            <v>0</v>
          </cell>
          <cell r="AZ99">
            <v>0</v>
          </cell>
          <cell r="BA99">
            <v>0</v>
          </cell>
          <cell r="BB99">
            <v>0</v>
          </cell>
          <cell r="BC99">
            <v>0</v>
          </cell>
          <cell r="BD99">
            <v>5</v>
          </cell>
          <cell r="BE99">
            <v>2</v>
          </cell>
          <cell r="BF99">
            <v>3</v>
          </cell>
          <cell r="BG99">
            <v>72.285672979615441</v>
          </cell>
          <cell r="BH99">
            <v>62.480474851608868</v>
          </cell>
          <cell r="BI99">
            <v>80.731969860064595</v>
          </cell>
          <cell r="BJ99">
            <v>1</v>
          </cell>
          <cell r="BK99">
            <v>1</v>
          </cell>
          <cell r="BL99">
            <v>0</v>
          </cell>
          <cell r="BM99">
            <v>14.457134595923087</v>
          </cell>
          <cell r="BN99">
            <v>31.240237425804434</v>
          </cell>
          <cell r="BO99">
            <v>0</v>
          </cell>
          <cell r="BP99">
            <v>5</v>
          </cell>
          <cell r="BQ99">
            <v>4</v>
          </cell>
          <cell r="BR99">
            <v>1</v>
          </cell>
          <cell r="BS99">
            <v>72.285672979615441</v>
          </cell>
          <cell r="BT99">
            <v>124.96094970321774</v>
          </cell>
          <cell r="BU99">
            <v>26.910656620021527</v>
          </cell>
          <cell r="BV99">
            <v>4</v>
          </cell>
          <cell r="BW99">
            <v>4</v>
          </cell>
          <cell r="BX99">
            <v>0</v>
          </cell>
          <cell r="BY99">
            <v>57.828538383692347</v>
          </cell>
          <cell r="BZ99">
            <v>124.96094970321774</v>
          </cell>
          <cell r="CA99">
            <v>0</v>
          </cell>
          <cell r="CB99">
            <v>0</v>
          </cell>
          <cell r="CC99">
            <v>0</v>
          </cell>
          <cell r="CD99">
            <v>0</v>
          </cell>
          <cell r="CE99">
            <v>0</v>
          </cell>
          <cell r="CF99">
            <v>0</v>
          </cell>
          <cell r="CG99">
            <v>0</v>
          </cell>
          <cell r="CH99">
            <v>6917</v>
          </cell>
          <cell r="CI99">
            <v>3201</v>
          </cell>
          <cell r="CJ99">
            <v>3716</v>
          </cell>
          <cell r="CK99">
            <v>73</v>
          </cell>
          <cell r="CL99">
            <v>34</v>
          </cell>
          <cell r="CM99">
            <v>39</v>
          </cell>
          <cell r="CN99">
            <v>1055.3708255023855</v>
          </cell>
          <cell r="CO99">
            <v>1062.1680724773507</v>
          </cell>
          <cell r="CP99">
            <v>1049.5156081808395</v>
          </cell>
          <cell r="CQ99">
            <v>0</v>
          </cell>
          <cell r="CR99">
            <v>0</v>
          </cell>
          <cell r="CS99">
            <v>0</v>
          </cell>
          <cell r="CT99">
            <v>0</v>
          </cell>
          <cell r="CU99">
            <v>0</v>
          </cell>
          <cell r="CV99">
            <v>0</v>
          </cell>
          <cell r="CW99">
            <v>18</v>
          </cell>
          <cell r="CX99">
            <v>9</v>
          </cell>
          <cell r="CY99">
            <v>9</v>
          </cell>
          <cell r="CZ99">
            <v>260.22842272661558</v>
          </cell>
          <cell r="DA99">
            <v>281.16213683223992</v>
          </cell>
          <cell r="DB99">
            <v>242.19590958019376</v>
          </cell>
          <cell r="DC99">
            <v>0</v>
          </cell>
          <cell r="DD99">
            <v>0</v>
          </cell>
          <cell r="DE99">
            <v>0</v>
          </cell>
          <cell r="DF99">
            <v>0</v>
          </cell>
          <cell r="DG99">
            <v>0</v>
          </cell>
          <cell r="DH99">
            <v>0</v>
          </cell>
          <cell r="DI99">
            <v>0</v>
          </cell>
          <cell r="DJ99">
            <v>0</v>
          </cell>
          <cell r="DK99">
            <v>0</v>
          </cell>
          <cell r="DL99">
            <v>0</v>
          </cell>
          <cell r="DM99">
            <v>0</v>
          </cell>
          <cell r="DN99">
            <v>0</v>
          </cell>
          <cell r="DO99">
            <v>16</v>
          </cell>
          <cell r="DP99">
            <v>6</v>
          </cell>
          <cell r="DQ99">
            <v>10</v>
          </cell>
          <cell r="DR99">
            <v>231.31415353476939</v>
          </cell>
          <cell r="DS99">
            <v>187.44142455482663</v>
          </cell>
          <cell r="DT99">
            <v>269.1065662002153</v>
          </cell>
          <cell r="DU99">
            <v>9</v>
          </cell>
          <cell r="DV99">
            <v>1</v>
          </cell>
          <cell r="DW99">
            <v>8</v>
          </cell>
          <cell r="DX99">
            <v>130.11421136330779</v>
          </cell>
          <cell r="DY99">
            <v>31.240237425804434</v>
          </cell>
          <cell r="DZ99">
            <v>215.28525296017222</v>
          </cell>
          <cell r="EA99">
            <v>4</v>
          </cell>
          <cell r="EB99">
            <v>3</v>
          </cell>
          <cell r="EC99">
            <v>1</v>
          </cell>
          <cell r="ED99">
            <v>57.828538383692347</v>
          </cell>
          <cell r="EE99">
            <v>93.720712277413313</v>
          </cell>
          <cell r="EF99">
            <v>26.910656620021527</v>
          </cell>
          <cell r="EG99">
            <v>0</v>
          </cell>
          <cell r="EH99">
            <v>0</v>
          </cell>
          <cell r="EI99">
            <v>0</v>
          </cell>
          <cell r="EJ99">
            <v>0</v>
          </cell>
          <cell r="EK99">
            <v>0</v>
          </cell>
          <cell r="EL99">
            <v>0</v>
          </cell>
          <cell r="EM99">
            <v>5</v>
          </cell>
          <cell r="EN99">
            <v>2</v>
          </cell>
          <cell r="EO99">
            <v>3</v>
          </cell>
          <cell r="EP99">
            <v>72.285672979615441</v>
          </cell>
          <cell r="EQ99">
            <v>62.480474851608868</v>
          </cell>
          <cell r="ER99">
            <v>80.731969860064595</v>
          </cell>
          <cell r="ES99">
            <v>1</v>
          </cell>
          <cell r="ET99">
            <v>1</v>
          </cell>
          <cell r="EU99">
            <v>0</v>
          </cell>
          <cell r="EV99">
            <v>14.457134595923087</v>
          </cell>
          <cell r="EW99">
            <v>31.240237425804434</v>
          </cell>
          <cell r="EX99">
            <v>0</v>
          </cell>
          <cell r="EY99">
            <v>5</v>
          </cell>
          <cell r="EZ99">
            <v>4</v>
          </cell>
          <cell r="FA99">
            <v>1</v>
          </cell>
          <cell r="FB99">
            <v>72.285672979615441</v>
          </cell>
          <cell r="FC99">
            <v>124.96094970321774</v>
          </cell>
          <cell r="FD99">
            <v>26.910656620021527</v>
          </cell>
          <cell r="FE99">
            <v>4</v>
          </cell>
          <cell r="FF99">
            <v>4</v>
          </cell>
          <cell r="FG99">
            <v>0</v>
          </cell>
          <cell r="FH99">
            <v>57.828538383692347</v>
          </cell>
          <cell r="FI99">
            <v>124.96094970321774</v>
          </cell>
          <cell r="FJ99">
            <v>0</v>
          </cell>
          <cell r="FK99">
            <v>0</v>
          </cell>
          <cell r="FL99">
            <v>0</v>
          </cell>
          <cell r="FM99">
            <v>0</v>
          </cell>
          <cell r="FN99">
            <v>0</v>
          </cell>
          <cell r="FO99">
            <v>0</v>
          </cell>
          <cell r="FP99">
            <v>0</v>
          </cell>
        </row>
        <row r="100">
          <cell r="A100" t="str">
            <v>妹背牛町</v>
          </cell>
          <cell r="B100">
            <v>44</v>
          </cell>
          <cell r="C100">
            <v>20</v>
          </cell>
          <cell r="D100">
            <v>24</v>
          </cell>
          <cell r="E100">
            <v>1350.5217925107429</v>
          </cell>
          <cell r="F100">
            <v>1297.8585334198572</v>
          </cell>
          <cell r="G100">
            <v>1397.7868375072801</v>
          </cell>
          <cell r="H100">
            <v>0</v>
          </cell>
          <cell r="I100">
            <v>0</v>
          </cell>
          <cell r="J100">
            <v>0</v>
          </cell>
          <cell r="K100">
            <v>0</v>
          </cell>
          <cell r="L100">
            <v>0</v>
          </cell>
          <cell r="M100">
            <v>0</v>
          </cell>
          <cell r="N100">
            <v>19</v>
          </cell>
          <cell r="O100">
            <v>13</v>
          </cell>
          <cell r="P100">
            <v>6</v>
          </cell>
          <cell r="Q100">
            <v>583.17986494782076</v>
          </cell>
          <cell r="R100">
            <v>843.60804672290715</v>
          </cell>
          <cell r="S100">
            <v>349.44670937682002</v>
          </cell>
          <cell r="T100">
            <v>0</v>
          </cell>
          <cell r="U100">
            <v>0</v>
          </cell>
          <cell r="V100">
            <v>0</v>
          </cell>
          <cell r="W100">
            <v>0</v>
          </cell>
          <cell r="X100">
            <v>0</v>
          </cell>
          <cell r="Y100">
            <v>0</v>
          </cell>
          <cell r="Z100">
            <v>1</v>
          </cell>
          <cell r="AA100">
            <v>0</v>
          </cell>
          <cell r="AB100">
            <v>1</v>
          </cell>
          <cell r="AC100">
            <v>30.69367710251688</v>
          </cell>
          <cell r="AD100">
            <v>0</v>
          </cell>
          <cell r="AE100">
            <v>58.241118229470011</v>
          </cell>
          <cell r="AF100">
            <v>9</v>
          </cell>
          <cell r="AG100">
            <v>1</v>
          </cell>
          <cell r="AH100">
            <v>8</v>
          </cell>
          <cell r="AI100">
            <v>276.24309392265189</v>
          </cell>
          <cell r="AJ100">
            <v>64.892926670992864</v>
          </cell>
          <cell r="AK100">
            <v>465.92894583576009</v>
          </cell>
          <cell r="AL100">
            <v>7</v>
          </cell>
          <cell r="AM100">
            <v>3</v>
          </cell>
          <cell r="AN100">
            <v>4</v>
          </cell>
          <cell r="AO100">
            <v>214.85573971761818</v>
          </cell>
          <cell r="AP100">
            <v>194.67878001297859</v>
          </cell>
          <cell r="AQ100">
            <v>232.96447291788004</v>
          </cell>
          <cell r="AR100">
            <v>2</v>
          </cell>
          <cell r="AS100">
            <v>1</v>
          </cell>
          <cell r="AT100">
            <v>1</v>
          </cell>
          <cell r="AU100">
            <v>61.387354205033759</v>
          </cell>
          <cell r="AV100">
            <v>64.892926670992864</v>
          </cell>
          <cell r="AW100">
            <v>58.241118229470011</v>
          </cell>
          <cell r="AX100">
            <v>0</v>
          </cell>
          <cell r="AY100">
            <v>0</v>
          </cell>
          <cell r="AZ100">
            <v>0</v>
          </cell>
          <cell r="BA100">
            <v>0</v>
          </cell>
          <cell r="BB100">
            <v>0</v>
          </cell>
          <cell r="BC100">
            <v>0</v>
          </cell>
          <cell r="BD100">
            <v>1</v>
          </cell>
          <cell r="BE100">
            <v>1</v>
          </cell>
          <cell r="BF100">
            <v>0</v>
          </cell>
          <cell r="BG100">
            <v>30.69367710251688</v>
          </cell>
          <cell r="BH100">
            <v>64.892926670992864</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1</v>
          </cell>
          <cell r="BW100">
            <v>0</v>
          </cell>
          <cell r="BX100">
            <v>1</v>
          </cell>
          <cell r="BY100">
            <v>30.69367710251688</v>
          </cell>
          <cell r="BZ100">
            <v>0</v>
          </cell>
          <cell r="CA100">
            <v>58.241118229470011</v>
          </cell>
          <cell r="CB100">
            <v>0</v>
          </cell>
          <cell r="CC100">
            <v>0</v>
          </cell>
          <cell r="CD100">
            <v>0</v>
          </cell>
          <cell r="CE100">
            <v>0</v>
          </cell>
          <cell r="CF100">
            <v>0</v>
          </cell>
          <cell r="CG100">
            <v>0</v>
          </cell>
          <cell r="CH100">
            <v>3258</v>
          </cell>
          <cell r="CI100">
            <v>1541</v>
          </cell>
          <cell r="CJ100">
            <v>1717</v>
          </cell>
          <cell r="CK100">
            <v>44</v>
          </cell>
          <cell r="CL100">
            <v>20</v>
          </cell>
          <cell r="CM100">
            <v>24</v>
          </cell>
          <cell r="CN100">
            <v>1350.5217925107429</v>
          </cell>
          <cell r="CO100">
            <v>1297.8585334198572</v>
          </cell>
          <cell r="CP100">
            <v>1397.7868375072801</v>
          </cell>
          <cell r="CQ100">
            <v>0</v>
          </cell>
          <cell r="CR100">
            <v>0</v>
          </cell>
          <cell r="CS100">
            <v>0</v>
          </cell>
          <cell r="CT100">
            <v>0</v>
          </cell>
          <cell r="CU100">
            <v>0</v>
          </cell>
          <cell r="CV100">
            <v>0</v>
          </cell>
          <cell r="CW100">
            <v>19</v>
          </cell>
          <cell r="CX100">
            <v>13</v>
          </cell>
          <cell r="CY100">
            <v>6</v>
          </cell>
          <cell r="CZ100">
            <v>583.17986494782076</v>
          </cell>
          <cell r="DA100">
            <v>843.60804672290715</v>
          </cell>
          <cell r="DB100">
            <v>349.44670937682002</v>
          </cell>
          <cell r="DC100">
            <v>0</v>
          </cell>
          <cell r="DD100">
            <v>0</v>
          </cell>
          <cell r="DE100">
            <v>0</v>
          </cell>
          <cell r="DF100">
            <v>0</v>
          </cell>
          <cell r="DG100">
            <v>0</v>
          </cell>
          <cell r="DH100">
            <v>0</v>
          </cell>
          <cell r="DI100">
            <v>1</v>
          </cell>
          <cell r="DJ100">
            <v>0</v>
          </cell>
          <cell r="DK100">
            <v>1</v>
          </cell>
          <cell r="DL100">
            <v>30.69367710251688</v>
          </cell>
          <cell r="DM100">
            <v>0</v>
          </cell>
          <cell r="DN100">
            <v>58.241118229470011</v>
          </cell>
          <cell r="DO100">
            <v>9</v>
          </cell>
          <cell r="DP100">
            <v>1</v>
          </cell>
          <cell r="DQ100">
            <v>8</v>
          </cell>
          <cell r="DR100">
            <v>276.24309392265189</v>
          </cell>
          <cell r="DS100">
            <v>64.892926670992864</v>
          </cell>
          <cell r="DT100">
            <v>465.92894583576009</v>
          </cell>
          <cell r="DU100">
            <v>7</v>
          </cell>
          <cell r="DV100">
            <v>3</v>
          </cell>
          <cell r="DW100">
            <v>4</v>
          </cell>
          <cell r="DX100">
            <v>214.85573971761818</v>
          </cell>
          <cell r="DY100">
            <v>194.67878001297859</v>
          </cell>
          <cell r="DZ100">
            <v>232.96447291788004</v>
          </cell>
          <cell r="EA100">
            <v>2</v>
          </cell>
          <cell r="EB100">
            <v>1</v>
          </cell>
          <cell r="EC100">
            <v>1</v>
          </cell>
          <cell r="ED100">
            <v>61.387354205033759</v>
          </cell>
          <cell r="EE100">
            <v>64.892926670992864</v>
          </cell>
          <cell r="EF100">
            <v>58.241118229470011</v>
          </cell>
          <cell r="EG100">
            <v>0</v>
          </cell>
          <cell r="EH100">
            <v>0</v>
          </cell>
          <cell r="EI100">
            <v>0</v>
          </cell>
          <cell r="EJ100">
            <v>0</v>
          </cell>
          <cell r="EK100">
            <v>0</v>
          </cell>
          <cell r="EL100">
            <v>0</v>
          </cell>
          <cell r="EM100">
            <v>1</v>
          </cell>
          <cell r="EN100">
            <v>1</v>
          </cell>
          <cell r="EO100">
            <v>0</v>
          </cell>
          <cell r="EP100">
            <v>30.69367710251688</v>
          </cell>
          <cell r="EQ100">
            <v>64.892926670992864</v>
          </cell>
          <cell r="ER100">
            <v>0</v>
          </cell>
          <cell r="ES100">
            <v>0</v>
          </cell>
          <cell r="ET100">
            <v>0</v>
          </cell>
          <cell r="EU100">
            <v>0</v>
          </cell>
          <cell r="EV100">
            <v>0</v>
          </cell>
          <cell r="EW100">
            <v>0</v>
          </cell>
          <cell r="EX100">
            <v>0</v>
          </cell>
          <cell r="EY100">
            <v>0</v>
          </cell>
          <cell r="EZ100">
            <v>0</v>
          </cell>
          <cell r="FA100">
            <v>0</v>
          </cell>
          <cell r="FB100">
            <v>0</v>
          </cell>
          <cell r="FC100">
            <v>0</v>
          </cell>
          <cell r="FD100">
            <v>0</v>
          </cell>
          <cell r="FE100">
            <v>1</v>
          </cell>
          <cell r="FF100">
            <v>0</v>
          </cell>
          <cell r="FG100">
            <v>1</v>
          </cell>
          <cell r="FH100">
            <v>30.69367710251688</v>
          </cell>
          <cell r="FI100">
            <v>0</v>
          </cell>
          <cell r="FJ100">
            <v>58.241118229470011</v>
          </cell>
          <cell r="FK100">
            <v>0</v>
          </cell>
          <cell r="FL100">
            <v>0</v>
          </cell>
          <cell r="FM100">
            <v>0</v>
          </cell>
          <cell r="FN100">
            <v>0</v>
          </cell>
          <cell r="FO100">
            <v>0</v>
          </cell>
          <cell r="FP100">
            <v>0</v>
          </cell>
        </row>
        <row r="101">
          <cell r="A101" t="str">
            <v>秩父別町</v>
          </cell>
          <cell r="B101">
            <v>41</v>
          </cell>
          <cell r="C101">
            <v>15</v>
          </cell>
          <cell r="D101">
            <v>26</v>
          </cell>
          <cell r="E101">
            <v>1567.2782874617735</v>
          </cell>
          <cell r="F101">
            <v>1217.5324675324675</v>
          </cell>
          <cell r="G101">
            <v>1878.6127167630059</v>
          </cell>
          <cell r="H101">
            <v>0</v>
          </cell>
          <cell r="I101">
            <v>0</v>
          </cell>
          <cell r="J101">
            <v>0</v>
          </cell>
          <cell r="K101">
            <v>0</v>
          </cell>
          <cell r="L101">
            <v>0</v>
          </cell>
          <cell r="M101">
            <v>0</v>
          </cell>
          <cell r="N101">
            <v>14</v>
          </cell>
          <cell r="O101">
            <v>8</v>
          </cell>
          <cell r="P101">
            <v>6</v>
          </cell>
          <cell r="Q101">
            <v>535.16819571865437</v>
          </cell>
          <cell r="R101">
            <v>649.35064935064941</v>
          </cell>
          <cell r="S101">
            <v>433.52601156069358</v>
          </cell>
          <cell r="T101">
            <v>0</v>
          </cell>
          <cell r="U101">
            <v>0</v>
          </cell>
          <cell r="V101">
            <v>0</v>
          </cell>
          <cell r="W101">
            <v>0</v>
          </cell>
          <cell r="X101">
            <v>0</v>
          </cell>
          <cell r="Y101">
            <v>0</v>
          </cell>
          <cell r="Z101">
            <v>0</v>
          </cell>
          <cell r="AA101">
            <v>0</v>
          </cell>
          <cell r="AB101">
            <v>0</v>
          </cell>
          <cell r="AC101">
            <v>0</v>
          </cell>
          <cell r="AD101">
            <v>0</v>
          </cell>
          <cell r="AE101">
            <v>0</v>
          </cell>
          <cell r="AF101">
            <v>9</v>
          </cell>
          <cell r="AG101">
            <v>2</v>
          </cell>
          <cell r="AH101">
            <v>7</v>
          </cell>
          <cell r="AI101">
            <v>344.03669724770646</v>
          </cell>
          <cell r="AJ101">
            <v>162.33766233766235</v>
          </cell>
          <cell r="AK101">
            <v>505.78034682080926</v>
          </cell>
          <cell r="AL101">
            <v>0</v>
          </cell>
          <cell r="AM101">
            <v>0</v>
          </cell>
          <cell r="AN101">
            <v>0</v>
          </cell>
          <cell r="AO101">
            <v>0</v>
          </cell>
          <cell r="AP101">
            <v>0</v>
          </cell>
          <cell r="AQ101">
            <v>0</v>
          </cell>
          <cell r="AR101">
            <v>8</v>
          </cell>
          <cell r="AS101">
            <v>1</v>
          </cell>
          <cell r="AT101">
            <v>7</v>
          </cell>
          <cell r="AU101">
            <v>305.81039755351685</v>
          </cell>
          <cell r="AV101">
            <v>81.168831168831176</v>
          </cell>
          <cell r="AW101">
            <v>505.78034682080926</v>
          </cell>
          <cell r="AX101">
            <v>0</v>
          </cell>
          <cell r="AY101">
            <v>0</v>
          </cell>
          <cell r="AZ101">
            <v>0</v>
          </cell>
          <cell r="BA101">
            <v>0</v>
          </cell>
          <cell r="BB101">
            <v>0</v>
          </cell>
          <cell r="BC101">
            <v>0</v>
          </cell>
          <cell r="BD101">
            <v>3</v>
          </cell>
          <cell r="BE101">
            <v>1</v>
          </cell>
          <cell r="BF101">
            <v>2</v>
          </cell>
          <cell r="BG101">
            <v>114.67889908256882</v>
          </cell>
          <cell r="BH101">
            <v>81.168831168831176</v>
          </cell>
          <cell r="BI101">
            <v>144.50867052023122</v>
          </cell>
          <cell r="BJ101">
            <v>1</v>
          </cell>
          <cell r="BK101">
            <v>0</v>
          </cell>
          <cell r="BL101">
            <v>1</v>
          </cell>
          <cell r="BM101">
            <v>38.226299694189606</v>
          </cell>
          <cell r="BN101">
            <v>0</v>
          </cell>
          <cell r="BO101">
            <v>72.25433526011561</v>
          </cell>
          <cell r="BP101">
            <v>1</v>
          </cell>
          <cell r="BQ101">
            <v>1</v>
          </cell>
          <cell r="BR101">
            <v>0</v>
          </cell>
          <cell r="BS101">
            <v>38.226299694189606</v>
          </cell>
          <cell r="BT101">
            <v>81.168831168831176</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2616</v>
          </cell>
          <cell r="CI101">
            <v>1232</v>
          </cell>
          <cell r="CJ101">
            <v>1384</v>
          </cell>
          <cell r="CK101">
            <v>41</v>
          </cell>
          <cell r="CL101">
            <v>15</v>
          </cell>
          <cell r="CM101">
            <v>26</v>
          </cell>
          <cell r="CN101">
            <v>1567.2782874617735</v>
          </cell>
          <cell r="CO101">
            <v>1217.5324675324675</v>
          </cell>
          <cell r="CP101">
            <v>1878.6127167630059</v>
          </cell>
          <cell r="CQ101">
            <v>0</v>
          </cell>
          <cell r="CR101">
            <v>0</v>
          </cell>
          <cell r="CS101">
            <v>0</v>
          </cell>
          <cell r="CT101">
            <v>0</v>
          </cell>
          <cell r="CU101">
            <v>0</v>
          </cell>
          <cell r="CV101">
            <v>0</v>
          </cell>
          <cell r="CW101">
            <v>14</v>
          </cell>
          <cell r="CX101">
            <v>8</v>
          </cell>
          <cell r="CY101">
            <v>6</v>
          </cell>
          <cell r="CZ101">
            <v>535.16819571865437</v>
          </cell>
          <cell r="DA101">
            <v>649.35064935064941</v>
          </cell>
          <cell r="DB101">
            <v>433.52601156069358</v>
          </cell>
          <cell r="DC101">
            <v>0</v>
          </cell>
          <cell r="DD101">
            <v>0</v>
          </cell>
          <cell r="DE101">
            <v>0</v>
          </cell>
          <cell r="DF101">
            <v>0</v>
          </cell>
          <cell r="DG101">
            <v>0</v>
          </cell>
          <cell r="DH101">
            <v>0</v>
          </cell>
          <cell r="DI101">
            <v>0</v>
          </cell>
          <cell r="DJ101">
            <v>0</v>
          </cell>
          <cell r="DK101">
            <v>0</v>
          </cell>
          <cell r="DL101">
            <v>0</v>
          </cell>
          <cell r="DM101">
            <v>0</v>
          </cell>
          <cell r="DN101">
            <v>0</v>
          </cell>
          <cell r="DO101">
            <v>9</v>
          </cell>
          <cell r="DP101">
            <v>2</v>
          </cell>
          <cell r="DQ101">
            <v>7</v>
          </cell>
          <cell r="DR101">
            <v>344.03669724770646</v>
          </cell>
          <cell r="DS101">
            <v>162.33766233766235</v>
          </cell>
          <cell r="DT101">
            <v>505.78034682080926</v>
          </cell>
          <cell r="DU101">
            <v>0</v>
          </cell>
          <cell r="DV101">
            <v>0</v>
          </cell>
          <cell r="DW101">
            <v>0</v>
          </cell>
          <cell r="DX101">
            <v>0</v>
          </cell>
          <cell r="DY101">
            <v>0</v>
          </cell>
          <cell r="DZ101">
            <v>0</v>
          </cell>
          <cell r="EA101">
            <v>8</v>
          </cell>
          <cell r="EB101">
            <v>1</v>
          </cell>
          <cell r="EC101">
            <v>7</v>
          </cell>
          <cell r="ED101">
            <v>305.81039755351685</v>
          </cell>
          <cell r="EE101">
            <v>81.168831168831176</v>
          </cell>
          <cell r="EF101">
            <v>505.78034682080926</v>
          </cell>
          <cell r="EG101">
            <v>0</v>
          </cell>
          <cell r="EH101">
            <v>0</v>
          </cell>
          <cell r="EI101">
            <v>0</v>
          </cell>
          <cell r="EJ101">
            <v>0</v>
          </cell>
          <cell r="EK101">
            <v>0</v>
          </cell>
          <cell r="EL101">
            <v>0</v>
          </cell>
          <cell r="EM101">
            <v>3</v>
          </cell>
          <cell r="EN101">
            <v>1</v>
          </cell>
          <cell r="EO101">
            <v>2</v>
          </cell>
          <cell r="EP101">
            <v>114.67889908256882</v>
          </cell>
          <cell r="EQ101">
            <v>81.168831168831176</v>
          </cell>
          <cell r="ER101">
            <v>144.50867052023122</v>
          </cell>
          <cell r="ES101">
            <v>1</v>
          </cell>
          <cell r="ET101">
            <v>0</v>
          </cell>
          <cell r="EU101">
            <v>1</v>
          </cell>
          <cell r="EV101">
            <v>38.226299694189606</v>
          </cell>
          <cell r="EW101">
            <v>0</v>
          </cell>
          <cell r="EX101">
            <v>72.25433526011561</v>
          </cell>
          <cell r="EY101">
            <v>1</v>
          </cell>
          <cell r="EZ101">
            <v>1</v>
          </cell>
          <cell r="FA101">
            <v>0</v>
          </cell>
          <cell r="FB101">
            <v>38.226299694189606</v>
          </cell>
          <cell r="FC101">
            <v>81.168831168831176</v>
          </cell>
          <cell r="FD101">
            <v>0</v>
          </cell>
          <cell r="FE101">
            <v>0</v>
          </cell>
          <cell r="FF101">
            <v>0</v>
          </cell>
          <cell r="FG101">
            <v>0</v>
          </cell>
          <cell r="FH101">
            <v>0</v>
          </cell>
          <cell r="FI101">
            <v>0</v>
          </cell>
          <cell r="FJ101">
            <v>0</v>
          </cell>
          <cell r="FK101">
            <v>0</v>
          </cell>
          <cell r="FL101">
            <v>0</v>
          </cell>
          <cell r="FM101">
            <v>0</v>
          </cell>
          <cell r="FN101">
            <v>0</v>
          </cell>
          <cell r="FO101">
            <v>0</v>
          </cell>
          <cell r="FP101">
            <v>0</v>
          </cell>
        </row>
        <row r="102">
          <cell r="A102" t="str">
            <v>雨竜町</v>
          </cell>
          <cell r="B102">
            <v>51</v>
          </cell>
          <cell r="C102">
            <v>24</v>
          </cell>
          <cell r="D102">
            <v>27</v>
          </cell>
          <cell r="E102">
            <v>1893.7987374675083</v>
          </cell>
          <cell r="F102">
            <v>1866.2519440124418</v>
          </cell>
          <cell r="G102">
            <v>1918.9765458422175</v>
          </cell>
          <cell r="H102">
            <v>0</v>
          </cell>
          <cell r="I102">
            <v>0</v>
          </cell>
          <cell r="J102">
            <v>0</v>
          </cell>
          <cell r="K102">
            <v>0</v>
          </cell>
          <cell r="L102">
            <v>0</v>
          </cell>
          <cell r="M102">
            <v>0</v>
          </cell>
          <cell r="N102">
            <v>18</v>
          </cell>
          <cell r="O102">
            <v>10</v>
          </cell>
          <cell r="P102">
            <v>8</v>
          </cell>
          <cell r="Q102">
            <v>668.39955440029712</v>
          </cell>
          <cell r="R102">
            <v>777.60497667185075</v>
          </cell>
          <cell r="S102">
            <v>568.5856432125089</v>
          </cell>
          <cell r="T102">
            <v>0</v>
          </cell>
          <cell r="U102">
            <v>0</v>
          </cell>
          <cell r="V102">
            <v>0</v>
          </cell>
          <cell r="W102">
            <v>0</v>
          </cell>
          <cell r="X102">
            <v>0</v>
          </cell>
          <cell r="Y102">
            <v>0</v>
          </cell>
          <cell r="Z102">
            <v>0</v>
          </cell>
          <cell r="AA102">
            <v>0</v>
          </cell>
          <cell r="AB102">
            <v>0</v>
          </cell>
          <cell r="AC102">
            <v>0</v>
          </cell>
          <cell r="AD102">
            <v>0</v>
          </cell>
          <cell r="AE102">
            <v>0</v>
          </cell>
          <cell r="AF102">
            <v>3</v>
          </cell>
          <cell r="AG102">
            <v>1</v>
          </cell>
          <cell r="AH102">
            <v>2</v>
          </cell>
          <cell r="AI102">
            <v>111.39992573338283</v>
          </cell>
          <cell r="AJ102">
            <v>77.760497667185064</v>
          </cell>
          <cell r="AK102">
            <v>142.14641080312722</v>
          </cell>
          <cell r="AL102">
            <v>5</v>
          </cell>
          <cell r="AM102">
            <v>2</v>
          </cell>
          <cell r="AN102">
            <v>3</v>
          </cell>
          <cell r="AO102">
            <v>185.66654288897141</v>
          </cell>
          <cell r="AP102">
            <v>155.52099533437013</v>
          </cell>
          <cell r="AQ102">
            <v>213.21961620469082</v>
          </cell>
          <cell r="AR102">
            <v>10</v>
          </cell>
          <cell r="AS102">
            <v>5</v>
          </cell>
          <cell r="AT102">
            <v>5</v>
          </cell>
          <cell r="AU102">
            <v>371.33308577794281</v>
          </cell>
          <cell r="AV102">
            <v>388.80248833592537</v>
          </cell>
          <cell r="AW102">
            <v>355.36602700781805</v>
          </cell>
          <cell r="AX102">
            <v>1</v>
          </cell>
          <cell r="AY102">
            <v>0</v>
          </cell>
          <cell r="AZ102">
            <v>1</v>
          </cell>
          <cell r="BA102">
            <v>37.133308577794281</v>
          </cell>
          <cell r="BB102">
            <v>0</v>
          </cell>
          <cell r="BC102">
            <v>71.073205401563612</v>
          </cell>
          <cell r="BD102">
            <v>1</v>
          </cell>
          <cell r="BE102">
            <v>0</v>
          </cell>
          <cell r="BF102">
            <v>1</v>
          </cell>
          <cell r="BG102">
            <v>37.133308577794281</v>
          </cell>
          <cell r="BH102">
            <v>0</v>
          </cell>
          <cell r="BI102">
            <v>71.073205401563612</v>
          </cell>
          <cell r="BJ102">
            <v>2</v>
          </cell>
          <cell r="BK102">
            <v>0</v>
          </cell>
          <cell r="BL102">
            <v>2</v>
          </cell>
          <cell r="BM102">
            <v>74.266617155588563</v>
          </cell>
          <cell r="BN102">
            <v>0</v>
          </cell>
          <cell r="BO102">
            <v>142.14641080312722</v>
          </cell>
          <cell r="BP102">
            <v>1</v>
          </cell>
          <cell r="BQ102">
            <v>1</v>
          </cell>
          <cell r="BR102">
            <v>0</v>
          </cell>
          <cell r="BS102">
            <v>37.133308577794281</v>
          </cell>
          <cell r="BT102">
            <v>77.760497667185064</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2693</v>
          </cell>
          <cell r="CI102">
            <v>1286</v>
          </cell>
          <cell r="CJ102">
            <v>1407</v>
          </cell>
          <cell r="CK102">
            <v>51</v>
          </cell>
          <cell r="CL102">
            <v>24</v>
          </cell>
          <cell r="CM102">
            <v>27</v>
          </cell>
          <cell r="CN102">
            <v>1893.7987374675083</v>
          </cell>
          <cell r="CO102">
            <v>1866.2519440124418</v>
          </cell>
          <cell r="CP102">
            <v>1918.9765458422175</v>
          </cell>
          <cell r="CQ102">
            <v>0</v>
          </cell>
          <cell r="CR102">
            <v>0</v>
          </cell>
          <cell r="CS102">
            <v>0</v>
          </cell>
          <cell r="CT102">
            <v>0</v>
          </cell>
          <cell r="CU102">
            <v>0</v>
          </cell>
          <cell r="CV102">
            <v>0</v>
          </cell>
          <cell r="CW102">
            <v>18</v>
          </cell>
          <cell r="CX102">
            <v>10</v>
          </cell>
          <cell r="CY102">
            <v>8</v>
          </cell>
          <cell r="CZ102">
            <v>668.39955440029712</v>
          </cell>
          <cell r="DA102">
            <v>777.60497667185075</v>
          </cell>
          <cell r="DB102">
            <v>568.5856432125089</v>
          </cell>
          <cell r="DC102">
            <v>0</v>
          </cell>
          <cell r="DD102">
            <v>0</v>
          </cell>
          <cell r="DE102">
            <v>0</v>
          </cell>
          <cell r="DF102">
            <v>0</v>
          </cell>
          <cell r="DG102">
            <v>0</v>
          </cell>
          <cell r="DH102">
            <v>0</v>
          </cell>
          <cell r="DI102">
            <v>0</v>
          </cell>
          <cell r="DJ102">
            <v>0</v>
          </cell>
          <cell r="DK102">
            <v>0</v>
          </cell>
          <cell r="DL102">
            <v>0</v>
          </cell>
          <cell r="DM102">
            <v>0</v>
          </cell>
          <cell r="DN102">
            <v>0</v>
          </cell>
          <cell r="DO102">
            <v>3</v>
          </cell>
          <cell r="DP102">
            <v>1</v>
          </cell>
          <cell r="DQ102">
            <v>2</v>
          </cell>
          <cell r="DR102">
            <v>111.39992573338283</v>
          </cell>
          <cell r="DS102">
            <v>77.760497667185064</v>
          </cell>
          <cell r="DT102">
            <v>142.14641080312722</v>
          </cell>
          <cell r="DU102">
            <v>5</v>
          </cell>
          <cell r="DV102">
            <v>2</v>
          </cell>
          <cell r="DW102">
            <v>3</v>
          </cell>
          <cell r="DX102">
            <v>185.66654288897141</v>
          </cell>
          <cell r="DY102">
            <v>155.52099533437013</v>
          </cell>
          <cell r="DZ102">
            <v>213.21961620469082</v>
          </cell>
          <cell r="EA102">
            <v>10</v>
          </cell>
          <cell r="EB102">
            <v>5</v>
          </cell>
          <cell r="EC102">
            <v>5</v>
          </cell>
          <cell r="ED102">
            <v>371.33308577794281</v>
          </cell>
          <cell r="EE102">
            <v>388.80248833592537</v>
          </cell>
          <cell r="EF102">
            <v>355.36602700781805</v>
          </cell>
          <cell r="EG102">
            <v>1</v>
          </cell>
          <cell r="EH102">
            <v>0</v>
          </cell>
          <cell r="EI102">
            <v>1</v>
          </cell>
          <cell r="EJ102">
            <v>37.133308577794281</v>
          </cell>
          <cell r="EK102">
            <v>0</v>
          </cell>
          <cell r="EL102">
            <v>71.073205401563612</v>
          </cell>
          <cell r="EM102">
            <v>1</v>
          </cell>
          <cell r="EN102">
            <v>0</v>
          </cell>
          <cell r="EO102">
            <v>1</v>
          </cell>
          <cell r="EP102">
            <v>37.133308577794281</v>
          </cell>
          <cell r="EQ102">
            <v>0</v>
          </cell>
          <cell r="ER102">
            <v>71.073205401563612</v>
          </cell>
          <cell r="ES102">
            <v>2</v>
          </cell>
          <cell r="ET102">
            <v>0</v>
          </cell>
          <cell r="EU102">
            <v>2</v>
          </cell>
          <cell r="EV102">
            <v>74.266617155588563</v>
          </cell>
          <cell r="EW102">
            <v>0</v>
          </cell>
          <cell r="EX102">
            <v>142.14641080312722</v>
          </cell>
          <cell r="EY102">
            <v>1</v>
          </cell>
          <cell r="EZ102">
            <v>1</v>
          </cell>
          <cell r="FA102">
            <v>0</v>
          </cell>
          <cell r="FB102">
            <v>37.133308577794281</v>
          </cell>
          <cell r="FC102">
            <v>77.760497667185064</v>
          </cell>
          <cell r="FD102">
            <v>0</v>
          </cell>
          <cell r="FE102">
            <v>0</v>
          </cell>
          <cell r="FF102">
            <v>0</v>
          </cell>
          <cell r="FG102">
            <v>0</v>
          </cell>
          <cell r="FH102">
            <v>0</v>
          </cell>
          <cell r="FI102">
            <v>0</v>
          </cell>
          <cell r="FJ102">
            <v>0</v>
          </cell>
          <cell r="FK102">
            <v>0</v>
          </cell>
          <cell r="FL102">
            <v>0</v>
          </cell>
          <cell r="FM102">
            <v>0</v>
          </cell>
          <cell r="FN102">
            <v>0</v>
          </cell>
          <cell r="FO102">
            <v>0</v>
          </cell>
          <cell r="FP102">
            <v>0</v>
          </cell>
        </row>
        <row r="103">
          <cell r="A103" t="str">
            <v>北竜町</v>
          </cell>
          <cell r="B103">
            <v>35</v>
          </cell>
          <cell r="C103">
            <v>13</v>
          </cell>
          <cell r="D103">
            <v>22</v>
          </cell>
          <cell r="E103">
            <v>1709.8192476795309</v>
          </cell>
          <cell r="F103">
            <v>1327.8855975485187</v>
          </cell>
          <cell r="G103">
            <v>2059.9250936329586</v>
          </cell>
          <cell r="H103">
            <v>0</v>
          </cell>
          <cell r="I103">
            <v>0</v>
          </cell>
          <cell r="J103">
            <v>0</v>
          </cell>
          <cell r="K103">
            <v>0</v>
          </cell>
          <cell r="L103">
            <v>0</v>
          </cell>
          <cell r="M103">
            <v>0</v>
          </cell>
          <cell r="N103">
            <v>7</v>
          </cell>
          <cell r="O103">
            <v>5</v>
          </cell>
          <cell r="P103">
            <v>2</v>
          </cell>
          <cell r="Q103">
            <v>341.96384953590621</v>
          </cell>
          <cell r="R103">
            <v>510.72522982635343</v>
          </cell>
          <cell r="S103">
            <v>187.26591760299627</v>
          </cell>
          <cell r="T103">
            <v>1</v>
          </cell>
          <cell r="U103">
            <v>0</v>
          </cell>
          <cell r="V103">
            <v>1</v>
          </cell>
          <cell r="W103">
            <v>48.851978505129459</v>
          </cell>
          <cell r="X103">
            <v>0</v>
          </cell>
          <cell r="Y103">
            <v>93.632958801498134</v>
          </cell>
          <cell r="Z103">
            <v>1</v>
          </cell>
          <cell r="AA103">
            <v>0</v>
          </cell>
          <cell r="AB103">
            <v>1</v>
          </cell>
          <cell r="AC103">
            <v>48.851978505129459</v>
          </cell>
          <cell r="AD103">
            <v>0</v>
          </cell>
          <cell r="AE103">
            <v>93.632958801498134</v>
          </cell>
          <cell r="AF103">
            <v>8</v>
          </cell>
          <cell r="AG103">
            <v>2</v>
          </cell>
          <cell r="AH103">
            <v>6</v>
          </cell>
          <cell r="AI103">
            <v>390.81582804103567</v>
          </cell>
          <cell r="AJ103">
            <v>204.29009193054137</v>
          </cell>
          <cell r="AK103">
            <v>561.79775280898878</v>
          </cell>
          <cell r="AL103">
            <v>5</v>
          </cell>
          <cell r="AM103">
            <v>1</v>
          </cell>
          <cell r="AN103">
            <v>4</v>
          </cell>
          <cell r="AO103">
            <v>244.25989252564727</v>
          </cell>
          <cell r="AP103">
            <v>102.14504596527068</v>
          </cell>
          <cell r="AQ103">
            <v>374.53183520599254</v>
          </cell>
          <cell r="AR103">
            <v>4</v>
          </cell>
          <cell r="AS103">
            <v>1</v>
          </cell>
          <cell r="AT103">
            <v>3</v>
          </cell>
          <cell r="AU103">
            <v>195.40791402051784</v>
          </cell>
          <cell r="AV103">
            <v>102.14504596527068</v>
          </cell>
          <cell r="AW103">
            <v>280.89887640449439</v>
          </cell>
          <cell r="AX103">
            <v>1</v>
          </cell>
          <cell r="AY103">
            <v>1</v>
          </cell>
          <cell r="AZ103">
            <v>0</v>
          </cell>
          <cell r="BA103">
            <v>48.851978505129459</v>
          </cell>
          <cell r="BB103">
            <v>102.14504596527068</v>
          </cell>
          <cell r="BC103">
            <v>0</v>
          </cell>
          <cell r="BD103">
            <v>1</v>
          </cell>
          <cell r="BE103">
            <v>1</v>
          </cell>
          <cell r="BF103">
            <v>0</v>
          </cell>
          <cell r="BG103">
            <v>48.851978505129459</v>
          </cell>
          <cell r="BH103">
            <v>102.14504596527068</v>
          </cell>
          <cell r="BI103">
            <v>0</v>
          </cell>
          <cell r="BJ103">
            <v>1</v>
          </cell>
          <cell r="BK103">
            <v>0</v>
          </cell>
          <cell r="BL103">
            <v>1</v>
          </cell>
          <cell r="BM103">
            <v>48.851978505129459</v>
          </cell>
          <cell r="BN103">
            <v>0</v>
          </cell>
          <cell r="BO103">
            <v>93.632958801498134</v>
          </cell>
          <cell r="BP103">
            <v>1</v>
          </cell>
          <cell r="BQ103">
            <v>0</v>
          </cell>
          <cell r="BR103">
            <v>1</v>
          </cell>
          <cell r="BS103">
            <v>48.851978505129459</v>
          </cell>
          <cell r="BT103">
            <v>0</v>
          </cell>
          <cell r="BU103">
            <v>93.632958801498134</v>
          </cell>
          <cell r="BV103">
            <v>0</v>
          </cell>
          <cell r="BW103">
            <v>0</v>
          </cell>
          <cell r="BX103">
            <v>0</v>
          </cell>
          <cell r="BY103">
            <v>0</v>
          </cell>
          <cell r="BZ103">
            <v>0</v>
          </cell>
          <cell r="CA103">
            <v>0</v>
          </cell>
          <cell r="CB103">
            <v>0</v>
          </cell>
          <cell r="CC103">
            <v>0</v>
          </cell>
          <cell r="CD103">
            <v>0</v>
          </cell>
          <cell r="CE103">
            <v>0</v>
          </cell>
          <cell r="CF103">
            <v>0</v>
          </cell>
          <cell r="CG103">
            <v>0</v>
          </cell>
          <cell r="CH103">
            <v>2047</v>
          </cell>
          <cell r="CI103">
            <v>979</v>
          </cell>
          <cell r="CJ103">
            <v>1068</v>
          </cell>
          <cell r="CK103">
            <v>35</v>
          </cell>
          <cell r="CL103">
            <v>13</v>
          </cell>
          <cell r="CM103">
            <v>22</v>
          </cell>
          <cell r="CN103">
            <v>1709.8192476795309</v>
          </cell>
          <cell r="CO103">
            <v>1327.8855975485187</v>
          </cell>
          <cell r="CP103">
            <v>2059.9250936329586</v>
          </cell>
          <cell r="CQ103">
            <v>0</v>
          </cell>
          <cell r="CR103">
            <v>0</v>
          </cell>
          <cell r="CS103">
            <v>0</v>
          </cell>
          <cell r="CT103">
            <v>0</v>
          </cell>
          <cell r="CU103">
            <v>0</v>
          </cell>
          <cell r="CV103">
            <v>0</v>
          </cell>
          <cell r="CW103">
            <v>7</v>
          </cell>
          <cell r="CX103">
            <v>5</v>
          </cell>
          <cell r="CY103">
            <v>2</v>
          </cell>
          <cell r="CZ103">
            <v>341.96384953590621</v>
          </cell>
          <cell r="DA103">
            <v>510.72522982635343</v>
          </cell>
          <cell r="DB103">
            <v>187.26591760299627</v>
          </cell>
          <cell r="DC103">
            <v>1</v>
          </cell>
          <cell r="DD103">
            <v>0</v>
          </cell>
          <cell r="DE103">
            <v>1</v>
          </cell>
          <cell r="DF103">
            <v>48.851978505129459</v>
          </cell>
          <cell r="DG103">
            <v>0</v>
          </cell>
          <cell r="DH103">
            <v>93.632958801498134</v>
          </cell>
          <cell r="DI103">
            <v>1</v>
          </cell>
          <cell r="DJ103">
            <v>0</v>
          </cell>
          <cell r="DK103">
            <v>1</v>
          </cell>
          <cell r="DL103">
            <v>48.851978505129459</v>
          </cell>
          <cell r="DM103">
            <v>0</v>
          </cell>
          <cell r="DN103">
            <v>93.632958801498134</v>
          </cell>
          <cell r="DO103">
            <v>8</v>
          </cell>
          <cell r="DP103">
            <v>2</v>
          </cell>
          <cell r="DQ103">
            <v>6</v>
          </cell>
          <cell r="DR103">
            <v>390.81582804103567</v>
          </cell>
          <cell r="DS103">
            <v>204.29009193054137</v>
          </cell>
          <cell r="DT103">
            <v>561.79775280898878</v>
          </cell>
          <cell r="DU103">
            <v>5</v>
          </cell>
          <cell r="DV103">
            <v>1</v>
          </cell>
          <cell r="DW103">
            <v>4</v>
          </cell>
          <cell r="DX103">
            <v>244.25989252564727</v>
          </cell>
          <cell r="DY103">
            <v>102.14504596527068</v>
          </cell>
          <cell r="DZ103">
            <v>374.53183520599254</v>
          </cell>
          <cell r="EA103">
            <v>4</v>
          </cell>
          <cell r="EB103">
            <v>1</v>
          </cell>
          <cell r="EC103">
            <v>3</v>
          </cell>
          <cell r="ED103">
            <v>195.40791402051784</v>
          </cell>
          <cell r="EE103">
            <v>102.14504596527068</v>
          </cell>
          <cell r="EF103">
            <v>280.89887640449439</v>
          </cell>
          <cell r="EG103">
            <v>1</v>
          </cell>
          <cell r="EH103">
            <v>1</v>
          </cell>
          <cell r="EI103">
            <v>0</v>
          </cell>
          <cell r="EJ103">
            <v>48.851978505129459</v>
          </cell>
          <cell r="EK103">
            <v>102.14504596527068</v>
          </cell>
          <cell r="EL103">
            <v>0</v>
          </cell>
          <cell r="EM103">
            <v>1</v>
          </cell>
          <cell r="EN103">
            <v>1</v>
          </cell>
          <cell r="EO103">
            <v>0</v>
          </cell>
          <cell r="EP103">
            <v>48.851978505129459</v>
          </cell>
          <cell r="EQ103">
            <v>102.14504596527068</v>
          </cell>
          <cell r="ER103">
            <v>0</v>
          </cell>
          <cell r="ES103">
            <v>1</v>
          </cell>
          <cell r="ET103">
            <v>0</v>
          </cell>
          <cell r="EU103">
            <v>1</v>
          </cell>
          <cell r="EV103">
            <v>48.851978505129459</v>
          </cell>
          <cell r="EW103">
            <v>0</v>
          </cell>
          <cell r="EX103">
            <v>93.632958801498134</v>
          </cell>
          <cell r="EY103">
            <v>1</v>
          </cell>
          <cell r="EZ103">
            <v>0</v>
          </cell>
          <cell r="FA103">
            <v>1</v>
          </cell>
          <cell r="FB103">
            <v>48.851978505129459</v>
          </cell>
          <cell r="FC103">
            <v>0</v>
          </cell>
          <cell r="FD103">
            <v>93.632958801498134</v>
          </cell>
          <cell r="FE103">
            <v>0</v>
          </cell>
          <cell r="FF103">
            <v>0</v>
          </cell>
          <cell r="FG103">
            <v>0</v>
          </cell>
          <cell r="FH103">
            <v>0</v>
          </cell>
          <cell r="FI103">
            <v>0</v>
          </cell>
          <cell r="FJ103">
            <v>0</v>
          </cell>
          <cell r="FK103">
            <v>0</v>
          </cell>
          <cell r="FL103">
            <v>0</v>
          </cell>
          <cell r="FM103">
            <v>0</v>
          </cell>
          <cell r="FN103">
            <v>0</v>
          </cell>
          <cell r="FO103">
            <v>0</v>
          </cell>
          <cell r="FP103">
            <v>0</v>
          </cell>
        </row>
        <row r="104">
          <cell r="A104" t="str">
            <v>沼田町</v>
          </cell>
          <cell r="B104">
            <v>42</v>
          </cell>
          <cell r="C104">
            <v>21</v>
          </cell>
          <cell r="D104">
            <v>21</v>
          </cell>
          <cell r="E104">
            <v>1249.2563950029744</v>
          </cell>
          <cell r="F104">
            <v>1321.5859030837005</v>
          </cell>
          <cell r="G104">
            <v>1184.4331641285955</v>
          </cell>
          <cell r="H104">
            <v>0</v>
          </cell>
          <cell r="I104">
            <v>0</v>
          </cell>
          <cell r="J104">
            <v>0</v>
          </cell>
          <cell r="K104">
            <v>0</v>
          </cell>
          <cell r="L104">
            <v>0</v>
          </cell>
          <cell r="M104">
            <v>0</v>
          </cell>
          <cell r="N104">
            <v>15</v>
          </cell>
          <cell r="O104">
            <v>9</v>
          </cell>
          <cell r="P104">
            <v>6</v>
          </cell>
          <cell r="Q104">
            <v>446.16299821534801</v>
          </cell>
          <cell r="R104">
            <v>566.39395846444302</v>
          </cell>
          <cell r="S104">
            <v>338.40947546531299</v>
          </cell>
          <cell r="T104">
            <v>0</v>
          </cell>
          <cell r="U104">
            <v>0</v>
          </cell>
          <cell r="V104">
            <v>0</v>
          </cell>
          <cell r="W104">
            <v>0</v>
          </cell>
          <cell r="X104">
            <v>0</v>
          </cell>
          <cell r="Y104">
            <v>0</v>
          </cell>
          <cell r="Z104">
            <v>0</v>
          </cell>
          <cell r="AA104">
            <v>0</v>
          </cell>
          <cell r="AB104">
            <v>0</v>
          </cell>
          <cell r="AC104">
            <v>0</v>
          </cell>
          <cell r="AD104">
            <v>0</v>
          </cell>
          <cell r="AE104">
            <v>0</v>
          </cell>
          <cell r="AF104">
            <v>13</v>
          </cell>
          <cell r="AG104">
            <v>5</v>
          </cell>
          <cell r="AH104">
            <v>8</v>
          </cell>
          <cell r="AI104">
            <v>386.6745984533016</v>
          </cell>
          <cell r="AJ104">
            <v>314.6633102580239</v>
          </cell>
          <cell r="AK104">
            <v>451.21263395375075</v>
          </cell>
          <cell r="AL104">
            <v>4</v>
          </cell>
          <cell r="AM104">
            <v>2</v>
          </cell>
          <cell r="AN104">
            <v>2</v>
          </cell>
          <cell r="AO104">
            <v>118.97679952409281</v>
          </cell>
          <cell r="AP104">
            <v>125.86532410320957</v>
          </cell>
          <cell r="AQ104">
            <v>112.80315848843769</v>
          </cell>
          <cell r="AR104">
            <v>4</v>
          </cell>
          <cell r="AS104">
            <v>1</v>
          </cell>
          <cell r="AT104">
            <v>3</v>
          </cell>
          <cell r="AU104">
            <v>118.97679952409281</v>
          </cell>
          <cell r="AV104">
            <v>62.932662051604787</v>
          </cell>
          <cell r="AW104">
            <v>169.2047377326565</v>
          </cell>
          <cell r="AX104">
            <v>1</v>
          </cell>
          <cell r="AY104">
            <v>1</v>
          </cell>
          <cell r="AZ104">
            <v>0</v>
          </cell>
          <cell r="BA104">
            <v>29.744199881023203</v>
          </cell>
          <cell r="BB104">
            <v>62.932662051604787</v>
          </cell>
          <cell r="BC104">
            <v>0</v>
          </cell>
          <cell r="BD104">
            <v>2</v>
          </cell>
          <cell r="BE104">
            <v>2</v>
          </cell>
          <cell r="BF104">
            <v>0</v>
          </cell>
          <cell r="BG104">
            <v>59.488399762046406</v>
          </cell>
          <cell r="BH104">
            <v>125.86532410320957</v>
          </cell>
          <cell r="BI104">
            <v>0</v>
          </cell>
          <cell r="BJ104">
            <v>0</v>
          </cell>
          <cell r="BK104">
            <v>0</v>
          </cell>
          <cell r="BL104">
            <v>0</v>
          </cell>
          <cell r="BM104">
            <v>0</v>
          </cell>
          <cell r="BN104">
            <v>0</v>
          </cell>
          <cell r="BO104">
            <v>0</v>
          </cell>
          <cell r="BP104">
            <v>1</v>
          </cell>
          <cell r="BQ104">
            <v>0</v>
          </cell>
          <cell r="BR104">
            <v>1</v>
          </cell>
          <cell r="BS104">
            <v>29.744199881023203</v>
          </cell>
          <cell r="BT104">
            <v>0</v>
          </cell>
          <cell r="BU104">
            <v>56.401579244218844</v>
          </cell>
          <cell r="BV104">
            <v>0</v>
          </cell>
          <cell r="BW104">
            <v>0</v>
          </cell>
          <cell r="BX104">
            <v>0</v>
          </cell>
          <cell r="BY104">
            <v>0</v>
          </cell>
          <cell r="BZ104">
            <v>0</v>
          </cell>
          <cell r="CA104">
            <v>0</v>
          </cell>
          <cell r="CB104">
            <v>0</v>
          </cell>
          <cell r="CC104">
            <v>0</v>
          </cell>
          <cell r="CD104">
            <v>0</v>
          </cell>
          <cell r="CE104">
            <v>0</v>
          </cell>
          <cell r="CF104">
            <v>0</v>
          </cell>
          <cell r="CG104">
            <v>0</v>
          </cell>
          <cell r="CH104">
            <v>3362</v>
          </cell>
          <cell r="CI104">
            <v>1589</v>
          </cell>
          <cell r="CJ104">
            <v>1773</v>
          </cell>
          <cell r="CK104">
            <v>42</v>
          </cell>
          <cell r="CL104">
            <v>21</v>
          </cell>
          <cell r="CM104">
            <v>21</v>
          </cell>
          <cell r="CN104">
            <v>1249.2563950029744</v>
          </cell>
          <cell r="CO104">
            <v>1321.5859030837005</v>
          </cell>
          <cell r="CP104">
            <v>1184.4331641285955</v>
          </cell>
          <cell r="CQ104">
            <v>0</v>
          </cell>
          <cell r="CR104">
            <v>0</v>
          </cell>
          <cell r="CS104">
            <v>0</v>
          </cell>
          <cell r="CT104">
            <v>0</v>
          </cell>
          <cell r="CU104">
            <v>0</v>
          </cell>
          <cell r="CV104">
            <v>0</v>
          </cell>
          <cell r="CW104">
            <v>15</v>
          </cell>
          <cell r="CX104">
            <v>9</v>
          </cell>
          <cell r="CY104">
            <v>6</v>
          </cell>
          <cell r="CZ104">
            <v>446.16299821534801</v>
          </cell>
          <cell r="DA104">
            <v>566.39395846444302</v>
          </cell>
          <cell r="DB104">
            <v>338.40947546531299</v>
          </cell>
          <cell r="DC104">
            <v>0</v>
          </cell>
          <cell r="DD104">
            <v>0</v>
          </cell>
          <cell r="DE104">
            <v>0</v>
          </cell>
          <cell r="DF104">
            <v>0</v>
          </cell>
          <cell r="DG104">
            <v>0</v>
          </cell>
          <cell r="DH104">
            <v>0</v>
          </cell>
          <cell r="DI104">
            <v>0</v>
          </cell>
          <cell r="DJ104">
            <v>0</v>
          </cell>
          <cell r="DK104">
            <v>0</v>
          </cell>
          <cell r="DL104">
            <v>0</v>
          </cell>
          <cell r="DM104">
            <v>0</v>
          </cell>
          <cell r="DN104">
            <v>0</v>
          </cell>
          <cell r="DO104">
            <v>13</v>
          </cell>
          <cell r="DP104">
            <v>5</v>
          </cell>
          <cell r="DQ104">
            <v>8</v>
          </cell>
          <cell r="DR104">
            <v>386.6745984533016</v>
          </cell>
          <cell r="DS104">
            <v>314.6633102580239</v>
          </cell>
          <cell r="DT104">
            <v>451.21263395375075</v>
          </cell>
          <cell r="DU104">
            <v>4</v>
          </cell>
          <cell r="DV104">
            <v>2</v>
          </cell>
          <cell r="DW104">
            <v>2</v>
          </cell>
          <cell r="DX104">
            <v>118.97679952409281</v>
          </cell>
          <cell r="DY104">
            <v>125.86532410320957</v>
          </cell>
          <cell r="DZ104">
            <v>112.80315848843769</v>
          </cell>
          <cell r="EA104">
            <v>4</v>
          </cell>
          <cell r="EB104">
            <v>1</v>
          </cell>
          <cell r="EC104">
            <v>3</v>
          </cell>
          <cell r="ED104">
            <v>118.97679952409281</v>
          </cell>
          <cell r="EE104">
            <v>62.932662051604787</v>
          </cell>
          <cell r="EF104">
            <v>169.2047377326565</v>
          </cell>
          <cell r="EG104">
            <v>1</v>
          </cell>
          <cell r="EH104">
            <v>1</v>
          </cell>
          <cell r="EI104">
            <v>0</v>
          </cell>
          <cell r="EJ104">
            <v>29.744199881023203</v>
          </cell>
          <cell r="EK104">
            <v>62.932662051604787</v>
          </cell>
          <cell r="EL104">
            <v>0</v>
          </cell>
          <cell r="EM104">
            <v>2</v>
          </cell>
          <cell r="EN104">
            <v>2</v>
          </cell>
          <cell r="EO104">
            <v>0</v>
          </cell>
          <cell r="EP104">
            <v>59.488399762046406</v>
          </cell>
          <cell r="EQ104">
            <v>125.86532410320957</v>
          </cell>
          <cell r="ER104">
            <v>0</v>
          </cell>
          <cell r="ES104">
            <v>0</v>
          </cell>
          <cell r="ET104">
            <v>0</v>
          </cell>
          <cell r="EU104">
            <v>0</v>
          </cell>
          <cell r="EV104">
            <v>0</v>
          </cell>
          <cell r="EW104">
            <v>0</v>
          </cell>
          <cell r="EX104">
            <v>0</v>
          </cell>
          <cell r="EY104">
            <v>1</v>
          </cell>
          <cell r="EZ104">
            <v>0</v>
          </cell>
          <cell r="FA104">
            <v>1</v>
          </cell>
          <cell r="FB104">
            <v>29.744199881023203</v>
          </cell>
          <cell r="FC104">
            <v>0</v>
          </cell>
          <cell r="FD104">
            <v>56.401579244218844</v>
          </cell>
          <cell r="FE104">
            <v>0</v>
          </cell>
          <cell r="FF104">
            <v>0</v>
          </cell>
          <cell r="FG104">
            <v>0</v>
          </cell>
          <cell r="FH104">
            <v>0</v>
          </cell>
          <cell r="FI104">
            <v>0</v>
          </cell>
          <cell r="FJ104">
            <v>0</v>
          </cell>
          <cell r="FK104">
            <v>0</v>
          </cell>
          <cell r="FL104">
            <v>0</v>
          </cell>
          <cell r="FM104">
            <v>0</v>
          </cell>
          <cell r="FN104">
            <v>0</v>
          </cell>
          <cell r="FO104">
            <v>0</v>
          </cell>
          <cell r="FP104">
            <v>0</v>
          </cell>
        </row>
        <row r="105">
          <cell r="A105" t="str">
            <v>鷹栖町</v>
          </cell>
          <cell r="B105">
            <v>78</v>
          </cell>
          <cell r="C105">
            <v>45</v>
          </cell>
          <cell r="D105">
            <v>33</v>
          </cell>
          <cell r="E105">
            <v>1073.1975784259769</v>
          </cell>
          <cell r="F105">
            <v>1308.1395348837209</v>
          </cell>
          <cell r="G105">
            <v>862.06896551724139</v>
          </cell>
          <cell r="H105">
            <v>0</v>
          </cell>
          <cell r="I105">
            <v>0</v>
          </cell>
          <cell r="J105">
            <v>0</v>
          </cell>
          <cell r="K105">
            <v>0</v>
          </cell>
          <cell r="L105">
            <v>0</v>
          </cell>
          <cell r="M105">
            <v>0</v>
          </cell>
          <cell r="N105">
            <v>17</v>
          </cell>
          <cell r="O105">
            <v>14</v>
          </cell>
          <cell r="P105">
            <v>3</v>
          </cell>
          <cell r="Q105">
            <v>233.90203632361033</v>
          </cell>
          <cell r="R105">
            <v>406.97674418604652</v>
          </cell>
          <cell r="S105">
            <v>78.369905956112845</v>
          </cell>
          <cell r="T105">
            <v>0</v>
          </cell>
          <cell r="U105">
            <v>0</v>
          </cell>
          <cell r="V105">
            <v>0</v>
          </cell>
          <cell r="W105">
            <v>0</v>
          </cell>
          <cell r="X105">
            <v>0</v>
          </cell>
          <cell r="Y105">
            <v>0</v>
          </cell>
          <cell r="Z105">
            <v>2</v>
          </cell>
          <cell r="AA105">
            <v>2</v>
          </cell>
          <cell r="AB105">
            <v>0</v>
          </cell>
          <cell r="AC105">
            <v>27.517886626307099</v>
          </cell>
          <cell r="AD105">
            <v>58.139534883720927</v>
          </cell>
          <cell r="AE105">
            <v>0</v>
          </cell>
          <cell r="AF105">
            <v>17</v>
          </cell>
          <cell r="AG105">
            <v>6</v>
          </cell>
          <cell r="AH105">
            <v>11</v>
          </cell>
          <cell r="AI105">
            <v>233.90203632361033</v>
          </cell>
          <cell r="AJ105">
            <v>174.41860465116278</v>
          </cell>
          <cell r="AK105">
            <v>287.35632183908046</v>
          </cell>
          <cell r="AL105">
            <v>9</v>
          </cell>
          <cell r="AM105">
            <v>6</v>
          </cell>
          <cell r="AN105">
            <v>3</v>
          </cell>
          <cell r="AO105">
            <v>123.83048981838193</v>
          </cell>
          <cell r="AP105">
            <v>174.41860465116278</v>
          </cell>
          <cell r="AQ105">
            <v>78.369905956112845</v>
          </cell>
          <cell r="AR105">
            <v>10</v>
          </cell>
          <cell r="AS105">
            <v>6</v>
          </cell>
          <cell r="AT105">
            <v>4</v>
          </cell>
          <cell r="AU105">
            <v>137.58943313153551</v>
          </cell>
          <cell r="AV105">
            <v>174.41860465116278</v>
          </cell>
          <cell r="AW105">
            <v>104.49320794148382</v>
          </cell>
          <cell r="AX105">
            <v>0</v>
          </cell>
          <cell r="AY105">
            <v>0</v>
          </cell>
          <cell r="AZ105">
            <v>0</v>
          </cell>
          <cell r="BA105">
            <v>0</v>
          </cell>
          <cell r="BB105">
            <v>0</v>
          </cell>
          <cell r="BC105">
            <v>0</v>
          </cell>
          <cell r="BD105">
            <v>1</v>
          </cell>
          <cell r="BE105">
            <v>0</v>
          </cell>
          <cell r="BF105">
            <v>1</v>
          </cell>
          <cell r="BG105">
            <v>13.75894331315355</v>
          </cell>
          <cell r="BH105">
            <v>0</v>
          </cell>
          <cell r="BI105">
            <v>26.123301985370954</v>
          </cell>
          <cell r="BJ105">
            <v>5</v>
          </cell>
          <cell r="BK105">
            <v>1</v>
          </cell>
          <cell r="BL105">
            <v>4</v>
          </cell>
          <cell r="BM105">
            <v>68.794716565767757</v>
          </cell>
          <cell r="BN105">
            <v>29.069767441860463</v>
          </cell>
          <cell r="BO105">
            <v>104.49320794148382</v>
          </cell>
          <cell r="BP105">
            <v>2</v>
          </cell>
          <cell r="BQ105">
            <v>1</v>
          </cell>
          <cell r="BR105">
            <v>1</v>
          </cell>
          <cell r="BS105">
            <v>27.517886626307099</v>
          </cell>
          <cell r="BT105">
            <v>29.069767441860463</v>
          </cell>
          <cell r="BU105">
            <v>26.123301985370954</v>
          </cell>
          <cell r="BV105">
            <v>2</v>
          </cell>
          <cell r="BW105">
            <v>2</v>
          </cell>
          <cell r="BX105">
            <v>0</v>
          </cell>
          <cell r="BY105">
            <v>27.517886626307099</v>
          </cell>
          <cell r="BZ105">
            <v>58.139534883720927</v>
          </cell>
          <cell r="CA105">
            <v>0</v>
          </cell>
          <cell r="CB105">
            <v>0</v>
          </cell>
          <cell r="CC105">
            <v>0</v>
          </cell>
          <cell r="CD105">
            <v>0</v>
          </cell>
          <cell r="CE105">
            <v>0</v>
          </cell>
          <cell r="CF105">
            <v>0</v>
          </cell>
          <cell r="CG105">
            <v>0</v>
          </cell>
          <cell r="CH105">
            <v>7268</v>
          </cell>
          <cell r="CI105">
            <v>3440</v>
          </cell>
          <cell r="CJ105">
            <v>3828</v>
          </cell>
          <cell r="CK105">
            <v>78</v>
          </cell>
          <cell r="CL105">
            <v>45</v>
          </cell>
          <cell r="CM105">
            <v>33</v>
          </cell>
          <cell r="CN105">
            <v>1073.1975784259769</v>
          </cell>
          <cell r="CO105">
            <v>1308.1395348837209</v>
          </cell>
          <cell r="CP105">
            <v>862.06896551724139</v>
          </cell>
          <cell r="CQ105">
            <v>0</v>
          </cell>
          <cell r="CR105">
            <v>0</v>
          </cell>
          <cell r="CS105">
            <v>0</v>
          </cell>
          <cell r="CT105">
            <v>0</v>
          </cell>
          <cell r="CU105">
            <v>0</v>
          </cell>
          <cell r="CV105">
            <v>0</v>
          </cell>
          <cell r="CW105">
            <v>17</v>
          </cell>
          <cell r="CX105">
            <v>14</v>
          </cell>
          <cell r="CY105">
            <v>3</v>
          </cell>
          <cell r="CZ105">
            <v>233.90203632361033</v>
          </cell>
          <cell r="DA105">
            <v>406.97674418604652</v>
          </cell>
          <cell r="DB105">
            <v>78.369905956112845</v>
          </cell>
          <cell r="DC105">
            <v>0</v>
          </cell>
          <cell r="DD105">
            <v>0</v>
          </cell>
          <cell r="DE105">
            <v>0</v>
          </cell>
          <cell r="DF105">
            <v>0</v>
          </cell>
          <cell r="DG105">
            <v>0</v>
          </cell>
          <cell r="DH105">
            <v>0</v>
          </cell>
          <cell r="DI105">
            <v>2</v>
          </cell>
          <cell r="DJ105">
            <v>2</v>
          </cell>
          <cell r="DK105">
            <v>0</v>
          </cell>
          <cell r="DL105">
            <v>27.517886626307099</v>
          </cell>
          <cell r="DM105">
            <v>58.139534883720927</v>
          </cell>
          <cell r="DN105">
            <v>0</v>
          </cell>
          <cell r="DO105">
            <v>17</v>
          </cell>
          <cell r="DP105">
            <v>6</v>
          </cell>
          <cell r="DQ105">
            <v>11</v>
          </cell>
          <cell r="DR105">
            <v>233.90203632361033</v>
          </cell>
          <cell r="DS105">
            <v>174.41860465116278</v>
          </cell>
          <cell r="DT105">
            <v>287.35632183908046</v>
          </cell>
          <cell r="DU105">
            <v>9</v>
          </cell>
          <cell r="DV105">
            <v>6</v>
          </cell>
          <cell r="DW105">
            <v>3</v>
          </cell>
          <cell r="DX105">
            <v>123.83048981838193</v>
          </cell>
          <cell r="DY105">
            <v>174.41860465116278</v>
          </cell>
          <cell r="DZ105">
            <v>78.369905956112845</v>
          </cell>
          <cell r="EA105">
            <v>10</v>
          </cell>
          <cell r="EB105">
            <v>6</v>
          </cell>
          <cell r="EC105">
            <v>4</v>
          </cell>
          <cell r="ED105">
            <v>137.58943313153551</v>
          </cell>
          <cell r="EE105">
            <v>174.41860465116278</v>
          </cell>
          <cell r="EF105">
            <v>104.49320794148382</v>
          </cell>
          <cell r="EG105">
            <v>0</v>
          </cell>
          <cell r="EH105">
            <v>0</v>
          </cell>
          <cell r="EI105">
            <v>0</v>
          </cell>
          <cell r="EJ105">
            <v>0</v>
          </cell>
          <cell r="EK105">
            <v>0</v>
          </cell>
          <cell r="EL105">
            <v>0</v>
          </cell>
          <cell r="EM105">
            <v>1</v>
          </cell>
          <cell r="EN105">
            <v>0</v>
          </cell>
          <cell r="EO105">
            <v>1</v>
          </cell>
          <cell r="EP105">
            <v>13.75894331315355</v>
          </cell>
          <cell r="EQ105">
            <v>0</v>
          </cell>
          <cell r="ER105">
            <v>26.123301985370954</v>
          </cell>
          <cell r="ES105">
            <v>5</v>
          </cell>
          <cell r="ET105">
            <v>1</v>
          </cell>
          <cell r="EU105">
            <v>4</v>
          </cell>
          <cell r="EV105">
            <v>68.794716565767757</v>
          </cell>
          <cell r="EW105">
            <v>29.069767441860463</v>
          </cell>
          <cell r="EX105">
            <v>104.49320794148382</v>
          </cell>
          <cell r="EY105">
            <v>2</v>
          </cell>
          <cell r="EZ105">
            <v>1</v>
          </cell>
          <cell r="FA105">
            <v>1</v>
          </cell>
          <cell r="FB105">
            <v>27.517886626307099</v>
          </cell>
          <cell r="FC105">
            <v>29.069767441860463</v>
          </cell>
          <cell r="FD105">
            <v>26.123301985370954</v>
          </cell>
          <cell r="FE105">
            <v>2</v>
          </cell>
          <cell r="FF105">
            <v>2</v>
          </cell>
          <cell r="FG105">
            <v>0</v>
          </cell>
          <cell r="FH105">
            <v>27.517886626307099</v>
          </cell>
          <cell r="FI105">
            <v>58.139534883720927</v>
          </cell>
          <cell r="FJ105">
            <v>0</v>
          </cell>
          <cell r="FK105">
            <v>0</v>
          </cell>
          <cell r="FL105">
            <v>0</v>
          </cell>
          <cell r="FM105">
            <v>0</v>
          </cell>
          <cell r="FN105">
            <v>0</v>
          </cell>
          <cell r="FO105">
            <v>0</v>
          </cell>
          <cell r="FP105">
            <v>0</v>
          </cell>
        </row>
        <row r="106">
          <cell r="A106" t="str">
            <v>東神楽町</v>
          </cell>
          <cell r="B106">
            <v>85</v>
          </cell>
          <cell r="C106">
            <v>45</v>
          </cell>
          <cell r="D106">
            <v>40</v>
          </cell>
          <cell r="E106">
            <v>833.82381793211687</v>
          </cell>
          <cell r="F106">
            <v>931.09869646182506</v>
          </cell>
          <cell r="G106">
            <v>746.12945346017534</v>
          </cell>
          <cell r="H106">
            <v>0</v>
          </cell>
          <cell r="I106">
            <v>0</v>
          </cell>
          <cell r="J106">
            <v>0</v>
          </cell>
          <cell r="K106">
            <v>0</v>
          </cell>
          <cell r="L106">
            <v>0</v>
          </cell>
          <cell r="M106">
            <v>0</v>
          </cell>
          <cell r="N106">
            <v>27</v>
          </cell>
          <cell r="O106">
            <v>15</v>
          </cell>
          <cell r="P106">
            <v>12</v>
          </cell>
          <cell r="Q106">
            <v>264.861683343143</v>
          </cell>
          <cell r="R106">
            <v>310.36623215394167</v>
          </cell>
          <cell r="S106">
            <v>223.83883603805262</v>
          </cell>
          <cell r="T106">
            <v>1</v>
          </cell>
          <cell r="U106">
            <v>0</v>
          </cell>
          <cell r="V106">
            <v>1</v>
          </cell>
          <cell r="W106">
            <v>9.8096919756719636</v>
          </cell>
          <cell r="X106">
            <v>0</v>
          </cell>
          <cell r="Y106">
            <v>18.653236336504385</v>
          </cell>
          <cell r="Z106">
            <v>0</v>
          </cell>
          <cell r="AA106">
            <v>0</v>
          </cell>
          <cell r="AB106">
            <v>0</v>
          </cell>
          <cell r="AC106">
            <v>0</v>
          </cell>
          <cell r="AD106">
            <v>0</v>
          </cell>
          <cell r="AE106">
            <v>0</v>
          </cell>
          <cell r="AF106">
            <v>10</v>
          </cell>
          <cell r="AG106">
            <v>4</v>
          </cell>
          <cell r="AH106">
            <v>6</v>
          </cell>
          <cell r="AI106">
            <v>98.096919756719643</v>
          </cell>
          <cell r="AJ106">
            <v>82.764328574384436</v>
          </cell>
          <cell r="AK106">
            <v>111.91941801902631</v>
          </cell>
          <cell r="AL106">
            <v>10</v>
          </cell>
          <cell r="AM106">
            <v>7</v>
          </cell>
          <cell r="AN106">
            <v>3</v>
          </cell>
          <cell r="AO106">
            <v>98.096919756719643</v>
          </cell>
          <cell r="AP106">
            <v>144.83757500517277</v>
          </cell>
          <cell r="AQ106">
            <v>55.959709009513155</v>
          </cell>
          <cell r="AR106">
            <v>5</v>
          </cell>
          <cell r="AS106">
            <v>3</v>
          </cell>
          <cell r="AT106">
            <v>2</v>
          </cell>
          <cell r="AU106">
            <v>49.048459878359822</v>
          </cell>
          <cell r="AV106">
            <v>62.07324643078833</v>
          </cell>
          <cell r="AW106">
            <v>37.30647267300877</v>
          </cell>
          <cell r="AX106">
            <v>1</v>
          </cell>
          <cell r="AY106">
            <v>1</v>
          </cell>
          <cell r="AZ106">
            <v>0</v>
          </cell>
          <cell r="BA106">
            <v>9.8096919756719636</v>
          </cell>
          <cell r="BB106">
            <v>20.691082143596109</v>
          </cell>
          <cell r="BC106">
            <v>0</v>
          </cell>
          <cell r="BD106">
            <v>2</v>
          </cell>
          <cell r="BE106">
            <v>1</v>
          </cell>
          <cell r="BF106">
            <v>1</v>
          </cell>
          <cell r="BG106">
            <v>19.619383951343927</v>
          </cell>
          <cell r="BH106">
            <v>20.691082143596109</v>
          </cell>
          <cell r="BI106">
            <v>18.653236336504385</v>
          </cell>
          <cell r="BJ106">
            <v>6</v>
          </cell>
          <cell r="BK106">
            <v>2</v>
          </cell>
          <cell r="BL106">
            <v>4</v>
          </cell>
          <cell r="BM106">
            <v>58.858151854031782</v>
          </cell>
          <cell r="BN106">
            <v>41.382164287192218</v>
          </cell>
          <cell r="BO106">
            <v>74.61294534601754</v>
          </cell>
          <cell r="BP106">
            <v>2</v>
          </cell>
          <cell r="BQ106">
            <v>2</v>
          </cell>
          <cell r="BR106">
            <v>0</v>
          </cell>
          <cell r="BS106">
            <v>19.619383951343927</v>
          </cell>
          <cell r="BT106">
            <v>41.382164287192218</v>
          </cell>
          <cell r="BU106">
            <v>0</v>
          </cell>
          <cell r="BV106">
            <v>5</v>
          </cell>
          <cell r="BW106">
            <v>3</v>
          </cell>
          <cell r="BX106">
            <v>2</v>
          </cell>
          <cell r="BY106">
            <v>49.048459878359822</v>
          </cell>
          <cell r="BZ106">
            <v>62.07324643078833</v>
          </cell>
          <cell r="CA106">
            <v>37.30647267300877</v>
          </cell>
          <cell r="CB106">
            <v>2</v>
          </cell>
          <cell r="CC106">
            <v>2</v>
          </cell>
          <cell r="CD106">
            <v>0</v>
          </cell>
          <cell r="CE106">
            <v>19.619383951343927</v>
          </cell>
          <cell r="CF106">
            <v>41.382164287192218</v>
          </cell>
          <cell r="CG106">
            <v>0</v>
          </cell>
          <cell r="CH106">
            <v>10194</v>
          </cell>
          <cell r="CI106">
            <v>4833</v>
          </cell>
          <cell r="CJ106">
            <v>5361</v>
          </cell>
          <cell r="CK106">
            <v>85</v>
          </cell>
          <cell r="CL106">
            <v>45</v>
          </cell>
          <cell r="CM106">
            <v>40</v>
          </cell>
          <cell r="CN106">
            <v>833.82381793211687</v>
          </cell>
          <cell r="CO106">
            <v>931.09869646182506</v>
          </cell>
          <cell r="CP106">
            <v>746.12945346017534</v>
          </cell>
          <cell r="CQ106">
            <v>0</v>
          </cell>
          <cell r="CR106">
            <v>0</v>
          </cell>
          <cell r="CS106">
            <v>0</v>
          </cell>
          <cell r="CT106">
            <v>0</v>
          </cell>
          <cell r="CU106">
            <v>0</v>
          </cell>
          <cell r="CV106">
            <v>0</v>
          </cell>
          <cell r="CW106">
            <v>27</v>
          </cell>
          <cell r="CX106">
            <v>15</v>
          </cell>
          <cell r="CY106">
            <v>12</v>
          </cell>
          <cell r="CZ106">
            <v>264.861683343143</v>
          </cell>
          <cell r="DA106">
            <v>310.36623215394167</v>
          </cell>
          <cell r="DB106">
            <v>223.83883603805262</v>
          </cell>
          <cell r="DC106">
            <v>1</v>
          </cell>
          <cell r="DD106">
            <v>0</v>
          </cell>
          <cell r="DE106">
            <v>1</v>
          </cell>
          <cell r="DF106">
            <v>9.8096919756719636</v>
          </cell>
          <cell r="DG106">
            <v>0</v>
          </cell>
          <cell r="DH106">
            <v>18.653236336504385</v>
          </cell>
          <cell r="DI106">
            <v>0</v>
          </cell>
          <cell r="DJ106">
            <v>0</v>
          </cell>
          <cell r="DK106">
            <v>0</v>
          </cell>
          <cell r="DL106">
            <v>0</v>
          </cell>
          <cell r="DM106">
            <v>0</v>
          </cell>
          <cell r="DN106">
            <v>0</v>
          </cell>
          <cell r="DO106">
            <v>10</v>
          </cell>
          <cell r="DP106">
            <v>4</v>
          </cell>
          <cell r="DQ106">
            <v>6</v>
          </cell>
          <cell r="DR106">
            <v>98.096919756719643</v>
          </cell>
          <cell r="DS106">
            <v>82.764328574384436</v>
          </cell>
          <cell r="DT106">
            <v>111.91941801902631</v>
          </cell>
          <cell r="DU106">
            <v>10</v>
          </cell>
          <cell r="DV106">
            <v>7</v>
          </cell>
          <cell r="DW106">
            <v>3</v>
          </cell>
          <cell r="DX106">
            <v>98.096919756719643</v>
          </cell>
          <cell r="DY106">
            <v>144.83757500517277</v>
          </cell>
          <cell r="DZ106">
            <v>55.959709009513155</v>
          </cell>
          <cell r="EA106">
            <v>5</v>
          </cell>
          <cell r="EB106">
            <v>3</v>
          </cell>
          <cell r="EC106">
            <v>2</v>
          </cell>
          <cell r="ED106">
            <v>49.048459878359822</v>
          </cell>
          <cell r="EE106">
            <v>62.07324643078833</v>
          </cell>
          <cell r="EF106">
            <v>37.30647267300877</v>
          </cell>
          <cell r="EG106">
            <v>1</v>
          </cell>
          <cell r="EH106">
            <v>1</v>
          </cell>
          <cell r="EI106">
            <v>0</v>
          </cell>
          <cell r="EJ106">
            <v>9.8096919756719636</v>
          </cell>
          <cell r="EK106">
            <v>20.691082143596109</v>
          </cell>
          <cell r="EL106">
            <v>0</v>
          </cell>
          <cell r="EM106">
            <v>2</v>
          </cell>
          <cell r="EN106">
            <v>1</v>
          </cell>
          <cell r="EO106">
            <v>1</v>
          </cell>
          <cell r="EP106">
            <v>19.619383951343927</v>
          </cell>
          <cell r="EQ106">
            <v>20.691082143596109</v>
          </cell>
          <cell r="ER106">
            <v>18.653236336504385</v>
          </cell>
          <cell r="ES106">
            <v>6</v>
          </cell>
          <cell r="ET106">
            <v>2</v>
          </cell>
          <cell r="EU106">
            <v>4</v>
          </cell>
          <cell r="EV106">
            <v>58.858151854031782</v>
          </cell>
          <cell r="EW106">
            <v>41.382164287192218</v>
          </cell>
          <cell r="EX106">
            <v>74.61294534601754</v>
          </cell>
          <cell r="EY106">
            <v>2</v>
          </cell>
          <cell r="EZ106">
            <v>2</v>
          </cell>
          <cell r="FA106">
            <v>0</v>
          </cell>
          <cell r="FB106">
            <v>19.619383951343927</v>
          </cell>
          <cell r="FC106">
            <v>41.382164287192218</v>
          </cell>
          <cell r="FD106">
            <v>0</v>
          </cell>
          <cell r="FE106">
            <v>5</v>
          </cell>
          <cell r="FF106">
            <v>3</v>
          </cell>
          <cell r="FG106">
            <v>2</v>
          </cell>
          <cell r="FH106">
            <v>49.048459878359822</v>
          </cell>
          <cell r="FI106">
            <v>62.07324643078833</v>
          </cell>
          <cell r="FJ106">
            <v>37.30647267300877</v>
          </cell>
          <cell r="FK106">
            <v>2</v>
          </cell>
          <cell r="FL106">
            <v>2</v>
          </cell>
          <cell r="FM106">
            <v>0</v>
          </cell>
          <cell r="FN106">
            <v>19.619383951343927</v>
          </cell>
          <cell r="FO106">
            <v>41.382164287192218</v>
          </cell>
          <cell r="FP106">
            <v>0</v>
          </cell>
        </row>
        <row r="107">
          <cell r="A107" t="str">
            <v>当麻町</v>
          </cell>
          <cell r="B107">
            <v>134</v>
          </cell>
          <cell r="C107">
            <v>67</v>
          </cell>
          <cell r="D107">
            <v>67</v>
          </cell>
          <cell r="E107">
            <v>1945.129917259399</v>
          </cell>
          <cell r="F107">
            <v>2093.095907528897</v>
          </cell>
          <cell r="G107">
            <v>1816.7028199566159</v>
          </cell>
          <cell r="H107">
            <v>0</v>
          </cell>
          <cell r="I107">
            <v>0</v>
          </cell>
          <cell r="J107">
            <v>0</v>
          </cell>
          <cell r="K107">
            <v>0</v>
          </cell>
          <cell r="L107">
            <v>0</v>
          </cell>
          <cell r="M107">
            <v>0</v>
          </cell>
          <cell r="N107">
            <v>36</v>
          </cell>
          <cell r="O107">
            <v>21</v>
          </cell>
          <cell r="P107">
            <v>15</v>
          </cell>
          <cell r="Q107">
            <v>522.57221657715206</v>
          </cell>
          <cell r="R107">
            <v>656.04498594189317</v>
          </cell>
          <cell r="S107">
            <v>406.72451193058566</v>
          </cell>
          <cell r="T107">
            <v>2</v>
          </cell>
          <cell r="U107">
            <v>1</v>
          </cell>
          <cell r="V107">
            <v>1</v>
          </cell>
          <cell r="W107">
            <v>29.031789809841776</v>
          </cell>
          <cell r="X107">
            <v>31.240237425804434</v>
          </cell>
          <cell r="Y107">
            <v>27.114967462039047</v>
          </cell>
          <cell r="Z107">
            <v>1</v>
          </cell>
          <cell r="AA107">
            <v>1</v>
          </cell>
          <cell r="AB107">
            <v>0</v>
          </cell>
          <cell r="AC107">
            <v>14.515894904920888</v>
          </cell>
          <cell r="AD107">
            <v>31.240237425804434</v>
          </cell>
          <cell r="AE107">
            <v>0</v>
          </cell>
          <cell r="AF107">
            <v>20</v>
          </cell>
          <cell r="AG107">
            <v>7</v>
          </cell>
          <cell r="AH107">
            <v>13</v>
          </cell>
          <cell r="AI107">
            <v>290.3178980984178</v>
          </cell>
          <cell r="AJ107">
            <v>218.68166198063108</v>
          </cell>
          <cell r="AK107">
            <v>352.4945770065076</v>
          </cell>
          <cell r="AL107">
            <v>7</v>
          </cell>
          <cell r="AM107">
            <v>3</v>
          </cell>
          <cell r="AN107">
            <v>4</v>
          </cell>
          <cell r="AO107">
            <v>101.61126433444622</v>
          </cell>
          <cell r="AP107">
            <v>93.720712277413313</v>
          </cell>
          <cell r="AQ107">
            <v>108.45986984815619</v>
          </cell>
          <cell r="AR107">
            <v>18</v>
          </cell>
          <cell r="AS107">
            <v>12</v>
          </cell>
          <cell r="AT107">
            <v>6</v>
          </cell>
          <cell r="AU107">
            <v>261.28610828857603</v>
          </cell>
          <cell r="AV107">
            <v>374.88284910965325</v>
          </cell>
          <cell r="AW107">
            <v>162.68980477223425</v>
          </cell>
          <cell r="AX107">
            <v>5</v>
          </cell>
          <cell r="AY107">
            <v>2</v>
          </cell>
          <cell r="AZ107">
            <v>3</v>
          </cell>
          <cell r="BA107">
            <v>72.57947452460445</v>
          </cell>
          <cell r="BB107">
            <v>62.480474851608868</v>
          </cell>
          <cell r="BC107">
            <v>81.344902386117127</v>
          </cell>
          <cell r="BD107">
            <v>6</v>
          </cell>
          <cell r="BE107">
            <v>5</v>
          </cell>
          <cell r="BF107">
            <v>1</v>
          </cell>
          <cell r="BG107">
            <v>87.095369429525334</v>
          </cell>
          <cell r="BH107">
            <v>156.2011871290222</v>
          </cell>
          <cell r="BI107">
            <v>27.114967462039047</v>
          </cell>
          <cell r="BJ107">
            <v>11</v>
          </cell>
          <cell r="BK107">
            <v>0</v>
          </cell>
          <cell r="BL107">
            <v>11</v>
          </cell>
          <cell r="BM107">
            <v>159.67484395412978</v>
          </cell>
          <cell r="BN107">
            <v>0</v>
          </cell>
          <cell r="BO107">
            <v>298.26464208242948</v>
          </cell>
          <cell r="BP107">
            <v>4</v>
          </cell>
          <cell r="BQ107">
            <v>2</v>
          </cell>
          <cell r="BR107">
            <v>2</v>
          </cell>
          <cell r="BS107">
            <v>58.063579619683551</v>
          </cell>
          <cell r="BT107">
            <v>62.480474851608868</v>
          </cell>
          <cell r="BU107">
            <v>54.229934924078094</v>
          </cell>
          <cell r="BV107">
            <v>1</v>
          </cell>
          <cell r="BW107">
            <v>1</v>
          </cell>
          <cell r="BX107">
            <v>0</v>
          </cell>
          <cell r="BY107">
            <v>14.515894904920888</v>
          </cell>
          <cell r="BZ107">
            <v>31.240237425804434</v>
          </cell>
          <cell r="CA107">
            <v>0</v>
          </cell>
          <cell r="CB107">
            <v>1</v>
          </cell>
          <cell r="CC107">
            <v>1</v>
          </cell>
          <cell r="CD107">
            <v>0</v>
          </cell>
          <cell r="CE107">
            <v>14.515894904920888</v>
          </cell>
          <cell r="CF107">
            <v>31.240237425804434</v>
          </cell>
          <cell r="CG107">
            <v>0</v>
          </cell>
          <cell r="CH107">
            <v>6889</v>
          </cell>
          <cell r="CI107">
            <v>3201</v>
          </cell>
          <cell r="CJ107">
            <v>3688</v>
          </cell>
          <cell r="CK107">
            <v>134</v>
          </cell>
          <cell r="CL107">
            <v>67</v>
          </cell>
          <cell r="CM107">
            <v>67</v>
          </cell>
          <cell r="CN107">
            <v>1945.129917259399</v>
          </cell>
          <cell r="CO107">
            <v>2093.095907528897</v>
          </cell>
          <cell r="CP107">
            <v>1816.7028199566159</v>
          </cell>
          <cell r="CQ107">
            <v>0</v>
          </cell>
          <cell r="CR107">
            <v>0</v>
          </cell>
          <cell r="CS107">
            <v>0</v>
          </cell>
          <cell r="CT107">
            <v>0</v>
          </cell>
          <cell r="CU107">
            <v>0</v>
          </cell>
          <cell r="CV107">
            <v>0</v>
          </cell>
          <cell r="CW107">
            <v>36</v>
          </cell>
          <cell r="CX107">
            <v>21</v>
          </cell>
          <cell r="CY107">
            <v>15</v>
          </cell>
          <cell r="CZ107">
            <v>522.57221657715206</v>
          </cell>
          <cell r="DA107">
            <v>656.04498594189317</v>
          </cell>
          <cell r="DB107">
            <v>406.72451193058566</v>
          </cell>
          <cell r="DC107">
            <v>2</v>
          </cell>
          <cell r="DD107">
            <v>1</v>
          </cell>
          <cell r="DE107">
            <v>1</v>
          </cell>
          <cell r="DF107">
            <v>29.031789809841776</v>
          </cell>
          <cell r="DG107">
            <v>31.240237425804434</v>
          </cell>
          <cell r="DH107">
            <v>27.114967462039047</v>
          </cell>
          <cell r="DI107">
            <v>1</v>
          </cell>
          <cell r="DJ107">
            <v>1</v>
          </cell>
          <cell r="DK107">
            <v>0</v>
          </cell>
          <cell r="DL107">
            <v>14.515894904920888</v>
          </cell>
          <cell r="DM107">
            <v>31.240237425804434</v>
          </cell>
          <cell r="DN107">
            <v>0</v>
          </cell>
          <cell r="DO107">
            <v>20</v>
          </cell>
          <cell r="DP107">
            <v>7</v>
          </cell>
          <cell r="DQ107">
            <v>13</v>
          </cell>
          <cell r="DR107">
            <v>290.3178980984178</v>
          </cell>
          <cell r="DS107">
            <v>218.68166198063108</v>
          </cell>
          <cell r="DT107">
            <v>352.4945770065076</v>
          </cell>
          <cell r="DU107">
            <v>7</v>
          </cell>
          <cell r="DV107">
            <v>3</v>
          </cell>
          <cell r="DW107">
            <v>4</v>
          </cell>
          <cell r="DX107">
            <v>101.61126433444622</v>
          </cell>
          <cell r="DY107">
            <v>93.720712277413313</v>
          </cell>
          <cell r="DZ107">
            <v>108.45986984815619</v>
          </cell>
          <cell r="EA107">
            <v>18</v>
          </cell>
          <cell r="EB107">
            <v>12</v>
          </cell>
          <cell r="EC107">
            <v>6</v>
          </cell>
          <cell r="ED107">
            <v>261.28610828857603</v>
          </cell>
          <cell r="EE107">
            <v>374.88284910965325</v>
          </cell>
          <cell r="EF107">
            <v>162.68980477223425</v>
          </cell>
          <cell r="EG107">
            <v>5</v>
          </cell>
          <cell r="EH107">
            <v>2</v>
          </cell>
          <cell r="EI107">
            <v>3</v>
          </cell>
          <cell r="EJ107">
            <v>72.57947452460445</v>
          </cell>
          <cell r="EK107">
            <v>62.480474851608868</v>
          </cell>
          <cell r="EL107">
            <v>81.344902386117127</v>
          </cell>
          <cell r="EM107">
            <v>6</v>
          </cell>
          <cell r="EN107">
            <v>5</v>
          </cell>
          <cell r="EO107">
            <v>1</v>
          </cell>
          <cell r="EP107">
            <v>87.095369429525334</v>
          </cell>
          <cell r="EQ107">
            <v>156.2011871290222</v>
          </cell>
          <cell r="ER107">
            <v>27.114967462039047</v>
          </cell>
          <cell r="ES107">
            <v>11</v>
          </cell>
          <cell r="ET107">
            <v>0</v>
          </cell>
          <cell r="EU107">
            <v>11</v>
          </cell>
          <cell r="EV107">
            <v>159.67484395412978</v>
          </cell>
          <cell r="EW107">
            <v>0</v>
          </cell>
          <cell r="EX107">
            <v>298.26464208242948</v>
          </cell>
          <cell r="EY107">
            <v>4</v>
          </cell>
          <cell r="EZ107">
            <v>2</v>
          </cell>
          <cell r="FA107">
            <v>2</v>
          </cell>
          <cell r="FB107">
            <v>58.063579619683551</v>
          </cell>
          <cell r="FC107">
            <v>62.480474851608868</v>
          </cell>
          <cell r="FD107">
            <v>54.229934924078094</v>
          </cell>
          <cell r="FE107">
            <v>1</v>
          </cell>
          <cell r="FF107">
            <v>1</v>
          </cell>
          <cell r="FG107">
            <v>0</v>
          </cell>
          <cell r="FH107">
            <v>14.515894904920888</v>
          </cell>
          <cell r="FI107">
            <v>31.240237425804434</v>
          </cell>
          <cell r="FJ107">
            <v>0</v>
          </cell>
          <cell r="FK107">
            <v>1</v>
          </cell>
          <cell r="FL107">
            <v>1</v>
          </cell>
          <cell r="FM107">
            <v>0</v>
          </cell>
          <cell r="FN107">
            <v>14.515894904920888</v>
          </cell>
          <cell r="FO107">
            <v>31.240237425804434</v>
          </cell>
          <cell r="FP107">
            <v>0</v>
          </cell>
        </row>
        <row r="108">
          <cell r="A108" t="str">
            <v>比布町</v>
          </cell>
          <cell r="B108">
            <v>61</v>
          </cell>
          <cell r="C108">
            <v>37</v>
          </cell>
          <cell r="D108">
            <v>24</v>
          </cell>
          <cell r="E108">
            <v>1543.5222672064776</v>
          </cell>
          <cell r="F108">
            <v>1983.9142091152814</v>
          </cell>
          <cell r="G108">
            <v>1149.9760421657882</v>
          </cell>
          <cell r="H108">
            <v>0</v>
          </cell>
          <cell r="I108">
            <v>0</v>
          </cell>
          <cell r="J108">
            <v>0</v>
          </cell>
          <cell r="K108">
            <v>0</v>
          </cell>
          <cell r="L108">
            <v>0</v>
          </cell>
          <cell r="M108">
            <v>0</v>
          </cell>
          <cell r="N108">
            <v>26</v>
          </cell>
          <cell r="O108">
            <v>20</v>
          </cell>
          <cell r="P108">
            <v>6</v>
          </cell>
          <cell r="Q108">
            <v>657.8947368421052</v>
          </cell>
          <cell r="R108">
            <v>1072.3860589812332</v>
          </cell>
          <cell r="S108">
            <v>287.49401054144704</v>
          </cell>
          <cell r="T108">
            <v>0</v>
          </cell>
          <cell r="U108">
            <v>0</v>
          </cell>
          <cell r="V108">
            <v>0</v>
          </cell>
          <cell r="W108">
            <v>0</v>
          </cell>
          <cell r="X108">
            <v>0</v>
          </cell>
          <cell r="Y108">
            <v>0</v>
          </cell>
          <cell r="Z108">
            <v>0</v>
          </cell>
          <cell r="AA108">
            <v>0</v>
          </cell>
          <cell r="AB108">
            <v>0</v>
          </cell>
          <cell r="AC108">
            <v>0</v>
          </cell>
          <cell r="AD108">
            <v>0</v>
          </cell>
          <cell r="AE108">
            <v>0</v>
          </cell>
          <cell r="AF108">
            <v>6</v>
          </cell>
          <cell r="AG108">
            <v>2</v>
          </cell>
          <cell r="AH108">
            <v>4</v>
          </cell>
          <cell r="AI108">
            <v>151.82186234817814</v>
          </cell>
          <cell r="AJ108">
            <v>107.23860589812334</v>
          </cell>
          <cell r="AK108">
            <v>191.66267369429804</v>
          </cell>
          <cell r="AL108">
            <v>7</v>
          </cell>
          <cell r="AM108">
            <v>2</v>
          </cell>
          <cell r="AN108">
            <v>5</v>
          </cell>
          <cell r="AO108">
            <v>177.12550607287449</v>
          </cell>
          <cell r="AP108">
            <v>107.23860589812334</v>
          </cell>
          <cell r="AQ108">
            <v>239.57834211787255</v>
          </cell>
          <cell r="AR108">
            <v>5</v>
          </cell>
          <cell r="AS108">
            <v>3</v>
          </cell>
          <cell r="AT108">
            <v>2</v>
          </cell>
          <cell r="AU108">
            <v>126.51821862348179</v>
          </cell>
          <cell r="AV108">
            <v>160.85790884718497</v>
          </cell>
          <cell r="AW108">
            <v>95.831336847149018</v>
          </cell>
          <cell r="AX108">
            <v>1</v>
          </cell>
          <cell r="AY108">
            <v>1</v>
          </cell>
          <cell r="AZ108">
            <v>0</v>
          </cell>
          <cell r="BA108">
            <v>25.303643724696357</v>
          </cell>
          <cell r="BB108">
            <v>53.619302949061669</v>
          </cell>
          <cell r="BC108">
            <v>0</v>
          </cell>
          <cell r="BD108">
            <v>1</v>
          </cell>
          <cell r="BE108">
            <v>0</v>
          </cell>
          <cell r="BF108">
            <v>1</v>
          </cell>
          <cell r="BG108">
            <v>25.303643724696357</v>
          </cell>
          <cell r="BH108">
            <v>0</v>
          </cell>
          <cell r="BI108">
            <v>47.915668423574509</v>
          </cell>
          <cell r="BJ108">
            <v>0</v>
          </cell>
          <cell r="BK108">
            <v>0</v>
          </cell>
          <cell r="BL108">
            <v>0</v>
          </cell>
          <cell r="BM108">
            <v>0</v>
          </cell>
          <cell r="BN108">
            <v>0</v>
          </cell>
          <cell r="BO108">
            <v>0</v>
          </cell>
          <cell r="BP108">
            <v>2</v>
          </cell>
          <cell r="BQ108">
            <v>1</v>
          </cell>
          <cell r="BR108">
            <v>1</v>
          </cell>
          <cell r="BS108">
            <v>50.607287449392715</v>
          </cell>
          <cell r="BT108">
            <v>53.619302949061669</v>
          </cell>
          <cell r="BU108">
            <v>47.915668423574509</v>
          </cell>
          <cell r="BV108">
            <v>0</v>
          </cell>
          <cell r="BW108">
            <v>0</v>
          </cell>
          <cell r="BX108">
            <v>0</v>
          </cell>
          <cell r="BY108">
            <v>0</v>
          </cell>
          <cell r="BZ108">
            <v>0</v>
          </cell>
          <cell r="CA108">
            <v>0</v>
          </cell>
          <cell r="CB108">
            <v>1</v>
          </cell>
          <cell r="CC108">
            <v>1</v>
          </cell>
          <cell r="CD108">
            <v>0</v>
          </cell>
          <cell r="CE108">
            <v>25.303643724696357</v>
          </cell>
          <cell r="CF108">
            <v>53.619302949061669</v>
          </cell>
          <cell r="CG108">
            <v>0</v>
          </cell>
          <cell r="CH108">
            <v>3952</v>
          </cell>
          <cell r="CI108">
            <v>1865</v>
          </cell>
          <cell r="CJ108">
            <v>2087</v>
          </cell>
          <cell r="CK108">
            <v>61</v>
          </cell>
          <cell r="CL108">
            <v>37</v>
          </cell>
          <cell r="CM108">
            <v>24</v>
          </cell>
          <cell r="CN108">
            <v>1543.5222672064776</v>
          </cell>
          <cell r="CO108">
            <v>1983.9142091152814</v>
          </cell>
          <cell r="CP108">
            <v>1149.9760421657882</v>
          </cell>
          <cell r="CQ108">
            <v>0</v>
          </cell>
          <cell r="CR108">
            <v>0</v>
          </cell>
          <cell r="CS108">
            <v>0</v>
          </cell>
          <cell r="CT108">
            <v>0</v>
          </cell>
          <cell r="CU108">
            <v>0</v>
          </cell>
          <cell r="CV108">
            <v>0</v>
          </cell>
          <cell r="CW108">
            <v>26</v>
          </cell>
          <cell r="CX108">
            <v>20</v>
          </cell>
          <cell r="CY108">
            <v>6</v>
          </cell>
          <cell r="CZ108">
            <v>657.8947368421052</v>
          </cell>
          <cell r="DA108">
            <v>1072.3860589812332</v>
          </cell>
          <cell r="DB108">
            <v>287.49401054144704</v>
          </cell>
          <cell r="DC108">
            <v>0</v>
          </cell>
          <cell r="DD108">
            <v>0</v>
          </cell>
          <cell r="DE108">
            <v>0</v>
          </cell>
          <cell r="DF108">
            <v>0</v>
          </cell>
          <cell r="DG108">
            <v>0</v>
          </cell>
          <cell r="DH108">
            <v>0</v>
          </cell>
          <cell r="DI108">
            <v>0</v>
          </cell>
          <cell r="DJ108">
            <v>0</v>
          </cell>
          <cell r="DK108">
            <v>0</v>
          </cell>
          <cell r="DL108">
            <v>0</v>
          </cell>
          <cell r="DM108">
            <v>0</v>
          </cell>
          <cell r="DN108">
            <v>0</v>
          </cell>
          <cell r="DO108">
            <v>6</v>
          </cell>
          <cell r="DP108">
            <v>2</v>
          </cell>
          <cell r="DQ108">
            <v>4</v>
          </cell>
          <cell r="DR108">
            <v>151.82186234817814</v>
          </cell>
          <cell r="DS108">
            <v>107.23860589812334</v>
          </cell>
          <cell r="DT108">
            <v>191.66267369429804</v>
          </cell>
          <cell r="DU108">
            <v>7</v>
          </cell>
          <cell r="DV108">
            <v>2</v>
          </cell>
          <cell r="DW108">
            <v>5</v>
          </cell>
          <cell r="DX108">
            <v>177.12550607287449</v>
          </cell>
          <cell r="DY108">
            <v>107.23860589812334</v>
          </cell>
          <cell r="DZ108">
            <v>239.57834211787255</v>
          </cell>
          <cell r="EA108">
            <v>5</v>
          </cell>
          <cell r="EB108">
            <v>3</v>
          </cell>
          <cell r="EC108">
            <v>2</v>
          </cell>
          <cell r="ED108">
            <v>126.51821862348179</v>
          </cell>
          <cell r="EE108">
            <v>160.85790884718497</v>
          </cell>
          <cell r="EF108">
            <v>95.831336847149018</v>
          </cell>
          <cell r="EG108">
            <v>1</v>
          </cell>
          <cell r="EH108">
            <v>1</v>
          </cell>
          <cell r="EI108">
            <v>0</v>
          </cell>
          <cell r="EJ108">
            <v>25.303643724696357</v>
          </cell>
          <cell r="EK108">
            <v>53.619302949061669</v>
          </cell>
          <cell r="EL108">
            <v>0</v>
          </cell>
          <cell r="EM108">
            <v>1</v>
          </cell>
          <cell r="EN108">
            <v>0</v>
          </cell>
          <cell r="EO108">
            <v>1</v>
          </cell>
          <cell r="EP108">
            <v>25.303643724696357</v>
          </cell>
          <cell r="EQ108">
            <v>0</v>
          </cell>
          <cell r="ER108">
            <v>47.915668423574509</v>
          </cell>
          <cell r="ES108">
            <v>0</v>
          </cell>
          <cell r="ET108">
            <v>0</v>
          </cell>
          <cell r="EU108">
            <v>0</v>
          </cell>
          <cell r="EV108">
            <v>0</v>
          </cell>
          <cell r="EW108">
            <v>0</v>
          </cell>
          <cell r="EX108">
            <v>0</v>
          </cell>
          <cell r="EY108">
            <v>2</v>
          </cell>
          <cell r="EZ108">
            <v>1</v>
          </cell>
          <cell r="FA108">
            <v>1</v>
          </cell>
          <cell r="FB108">
            <v>50.607287449392715</v>
          </cell>
          <cell r="FC108">
            <v>53.619302949061669</v>
          </cell>
          <cell r="FD108">
            <v>47.915668423574509</v>
          </cell>
          <cell r="FE108">
            <v>0</v>
          </cell>
          <cell r="FF108">
            <v>0</v>
          </cell>
          <cell r="FG108">
            <v>0</v>
          </cell>
          <cell r="FH108">
            <v>0</v>
          </cell>
          <cell r="FI108">
            <v>0</v>
          </cell>
          <cell r="FJ108">
            <v>0</v>
          </cell>
          <cell r="FK108">
            <v>1</v>
          </cell>
          <cell r="FL108">
            <v>1</v>
          </cell>
          <cell r="FM108">
            <v>0</v>
          </cell>
          <cell r="FN108">
            <v>25.303643724696357</v>
          </cell>
          <cell r="FO108">
            <v>53.619302949061669</v>
          </cell>
          <cell r="FP108">
            <v>0</v>
          </cell>
        </row>
        <row r="109">
          <cell r="A109" t="str">
            <v>愛別町</v>
          </cell>
          <cell r="B109">
            <v>47</v>
          </cell>
          <cell r="C109">
            <v>24</v>
          </cell>
          <cell r="D109">
            <v>23</v>
          </cell>
          <cell r="E109">
            <v>1487.3417721518986</v>
          </cell>
          <cell r="F109">
            <v>1613.9878950907869</v>
          </cell>
          <cell r="G109">
            <v>1374.7758517632994</v>
          </cell>
          <cell r="H109">
            <v>0</v>
          </cell>
          <cell r="I109">
            <v>0</v>
          </cell>
          <cell r="J109">
            <v>0</v>
          </cell>
          <cell r="K109">
            <v>0</v>
          </cell>
          <cell r="L109">
            <v>0</v>
          </cell>
          <cell r="M109">
            <v>0</v>
          </cell>
          <cell r="N109">
            <v>12</v>
          </cell>
          <cell r="O109">
            <v>6</v>
          </cell>
          <cell r="P109">
            <v>6</v>
          </cell>
          <cell r="Q109">
            <v>379.74683544303798</v>
          </cell>
          <cell r="R109">
            <v>403.49697377269672</v>
          </cell>
          <cell r="S109">
            <v>358.63717872086073</v>
          </cell>
          <cell r="T109">
            <v>1</v>
          </cell>
          <cell r="U109">
            <v>1</v>
          </cell>
          <cell r="V109">
            <v>0</v>
          </cell>
          <cell r="W109">
            <v>31.645569620253166</v>
          </cell>
          <cell r="X109">
            <v>67.249495628782782</v>
          </cell>
          <cell r="Y109">
            <v>0</v>
          </cell>
          <cell r="Z109">
            <v>1</v>
          </cell>
          <cell r="AA109">
            <v>1</v>
          </cell>
          <cell r="AB109">
            <v>0</v>
          </cell>
          <cell r="AC109">
            <v>31.645569620253166</v>
          </cell>
          <cell r="AD109">
            <v>67.249495628782782</v>
          </cell>
          <cell r="AE109">
            <v>0</v>
          </cell>
          <cell r="AF109">
            <v>3</v>
          </cell>
          <cell r="AG109">
            <v>2</v>
          </cell>
          <cell r="AH109">
            <v>1</v>
          </cell>
          <cell r="AI109">
            <v>94.936708860759495</v>
          </cell>
          <cell r="AJ109">
            <v>134.49899125756556</v>
          </cell>
          <cell r="AK109">
            <v>59.772863120143448</v>
          </cell>
          <cell r="AL109">
            <v>8</v>
          </cell>
          <cell r="AM109">
            <v>6</v>
          </cell>
          <cell r="AN109">
            <v>2</v>
          </cell>
          <cell r="AO109">
            <v>253.16455696202533</v>
          </cell>
          <cell r="AP109">
            <v>403.49697377269672</v>
          </cell>
          <cell r="AQ109">
            <v>119.5457262402869</v>
          </cell>
          <cell r="AR109">
            <v>2</v>
          </cell>
          <cell r="AS109">
            <v>2</v>
          </cell>
          <cell r="AT109">
            <v>0</v>
          </cell>
          <cell r="AU109">
            <v>63.291139240506332</v>
          </cell>
          <cell r="AV109">
            <v>134.49899125756556</v>
          </cell>
          <cell r="AW109">
            <v>0</v>
          </cell>
          <cell r="AX109">
            <v>0</v>
          </cell>
          <cell r="AY109">
            <v>0</v>
          </cell>
          <cell r="AZ109">
            <v>0</v>
          </cell>
          <cell r="BA109">
            <v>0</v>
          </cell>
          <cell r="BB109">
            <v>0</v>
          </cell>
          <cell r="BC109">
            <v>0</v>
          </cell>
          <cell r="BD109">
            <v>1</v>
          </cell>
          <cell r="BE109">
            <v>1</v>
          </cell>
          <cell r="BF109">
            <v>0</v>
          </cell>
          <cell r="BG109">
            <v>31.645569620253166</v>
          </cell>
          <cell r="BH109">
            <v>67.249495628782782</v>
          </cell>
          <cell r="BI109">
            <v>0</v>
          </cell>
          <cell r="BJ109">
            <v>1</v>
          </cell>
          <cell r="BK109">
            <v>0</v>
          </cell>
          <cell r="BL109">
            <v>1</v>
          </cell>
          <cell r="BM109">
            <v>31.645569620253166</v>
          </cell>
          <cell r="BN109">
            <v>0</v>
          </cell>
          <cell r="BO109">
            <v>59.772863120143448</v>
          </cell>
          <cell r="BP109">
            <v>3</v>
          </cell>
          <cell r="BQ109">
            <v>2</v>
          </cell>
          <cell r="BR109">
            <v>1</v>
          </cell>
          <cell r="BS109">
            <v>94.936708860759495</v>
          </cell>
          <cell r="BT109">
            <v>134.49899125756556</v>
          </cell>
          <cell r="BU109">
            <v>59.772863120143448</v>
          </cell>
          <cell r="BV109">
            <v>0</v>
          </cell>
          <cell r="BW109">
            <v>0</v>
          </cell>
          <cell r="BX109">
            <v>0</v>
          </cell>
          <cell r="BY109">
            <v>0</v>
          </cell>
          <cell r="BZ109">
            <v>0</v>
          </cell>
          <cell r="CA109">
            <v>0</v>
          </cell>
          <cell r="CB109">
            <v>0</v>
          </cell>
          <cell r="CC109">
            <v>0</v>
          </cell>
          <cell r="CD109">
            <v>0</v>
          </cell>
          <cell r="CE109">
            <v>0</v>
          </cell>
          <cell r="CF109">
            <v>0</v>
          </cell>
          <cell r="CG109">
            <v>0</v>
          </cell>
          <cell r="CH109">
            <v>3160</v>
          </cell>
          <cell r="CI109">
            <v>1487</v>
          </cell>
          <cell r="CJ109">
            <v>1673</v>
          </cell>
          <cell r="CK109">
            <v>47</v>
          </cell>
          <cell r="CL109">
            <v>24</v>
          </cell>
          <cell r="CM109">
            <v>23</v>
          </cell>
          <cell r="CN109">
            <v>1487.3417721518986</v>
          </cell>
          <cell r="CO109">
            <v>1613.9878950907869</v>
          </cell>
          <cell r="CP109">
            <v>1374.7758517632994</v>
          </cell>
          <cell r="CQ109">
            <v>0</v>
          </cell>
          <cell r="CR109">
            <v>0</v>
          </cell>
          <cell r="CS109">
            <v>0</v>
          </cell>
          <cell r="CT109">
            <v>0</v>
          </cell>
          <cell r="CU109">
            <v>0</v>
          </cell>
          <cell r="CV109">
            <v>0</v>
          </cell>
          <cell r="CW109">
            <v>12</v>
          </cell>
          <cell r="CX109">
            <v>6</v>
          </cell>
          <cell r="CY109">
            <v>6</v>
          </cell>
          <cell r="CZ109">
            <v>379.74683544303798</v>
          </cell>
          <cell r="DA109">
            <v>403.49697377269672</v>
          </cell>
          <cell r="DB109">
            <v>358.63717872086073</v>
          </cell>
          <cell r="DC109">
            <v>1</v>
          </cell>
          <cell r="DD109">
            <v>1</v>
          </cell>
          <cell r="DE109">
            <v>0</v>
          </cell>
          <cell r="DF109">
            <v>31.645569620253166</v>
          </cell>
          <cell r="DG109">
            <v>67.249495628782782</v>
          </cell>
          <cell r="DH109">
            <v>0</v>
          </cell>
          <cell r="DI109">
            <v>1</v>
          </cell>
          <cell r="DJ109">
            <v>1</v>
          </cell>
          <cell r="DK109">
            <v>0</v>
          </cell>
          <cell r="DL109">
            <v>31.645569620253166</v>
          </cell>
          <cell r="DM109">
            <v>67.249495628782782</v>
          </cell>
          <cell r="DN109">
            <v>0</v>
          </cell>
          <cell r="DO109">
            <v>3</v>
          </cell>
          <cell r="DP109">
            <v>2</v>
          </cell>
          <cell r="DQ109">
            <v>1</v>
          </cell>
          <cell r="DR109">
            <v>94.936708860759495</v>
          </cell>
          <cell r="DS109">
            <v>134.49899125756556</v>
          </cell>
          <cell r="DT109">
            <v>59.772863120143448</v>
          </cell>
          <cell r="DU109">
            <v>8</v>
          </cell>
          <cell r="DV109">
            <v>6</v>
          </cell>
          <cell r="DW109">
            <v>2</v>
          </cell>
          <cell r="DX109">
            <v>253.16455696202533</v>
          </cell>
          <cell r="DY109">
            <v>403.49697377269672</v>
          </cell>
          <cell r="DZ109">
            <v>119.5457262402869</v>
          </cell>
          <cell r="EA109">
            <v>2</v>
          </cell>
          <cell r="EB109">
            <v>2</v>
          </cell>
          <cell r="EC109">
            <v>0</v>
          </cell>
          <cell r="ED109">
            <v>63.291139240506332</v>
          </cell>
          <cell r="EE109">
            <v>134.49899125756556</v>
          </cell>
          <cell r="EF109">
            <v>0</v>
          </cell>
          <cell r="EG109">
            <v>0</v>
          </cell>
          <cell r="EH109">
            <v>0</v>
          </cell>
          <cell r="EI109">
            <v>0</v>
          </cell>
          <cell r="EJ109">
            <v>0</v>
          </cell>
          <cell r="EK109">
            <v>0</v>
          </cell>
          <cell r="EL109">
            <v>0</v>
          </cell>
          <cell r="EM109">
            <v>1</v>
          </cell>
          <cell r="EN109">
            <v>1</v>
          </cell>
          <cell r="EO109">
            <v>0</v>
          </cell>
          <cell r="EP109">
            <v>31.645569620253166</v>
          </cell>
          <cell r="EQ109">
            <v>67.249495628782782</v>
          </cell>
          <cell r="ER109">
            <v>0</v>
          </cell>
          <cell r="ES109">
            <v>1</v>
          </cell>
          <cell r="ET109">
            <v>0</v>
          </cell>
          <cell r="EU109">
            <v>1</v>
          </cell>
          <cell r="EV109">
            <v>31.645569620253166</v>
          </cell>
          <cell r="EW109">
            <v>0</v>
          </cell>
          <cell r="EX109">
            <v>59.772863120143448</v>
          </cell>
          <cell r="EY109">
            <v>3</v>
          </cell>
          <cell r="EZ109">
            <v>2</v>
          </cell>
          <cell r="FA109">
            <v>1</v>
          </cell>
          <cell r="FB109">
            <v>94.936708860759495</v>
          </cell>
          <cell r="FC109">
            <v>134.49899125756556</v>
          </cell>
          <cell r="FD109">
            <v>59.772863120143448</v>
          </cell>
          <cell r="FE109">
            <v>0</v>
          </cell>
          <cell r="FF109">
            <v>0</v>
          </cell>
          <cell r="FG109">
            <v>0</v>
          </cell>
          <cell r="FH109">
            <v>0</v>
          </cell>
          <cell r="FI109">
            <v>0</v>
          </cell>
          <cell r="FJ109">
            <v>0</v>
          </cell>
          <cell r="FK109">
            <v>0</v>
          </cell>
          <cell r="FL109">
            <v>0</v>
          </cell>
          <cell r="FM109">
            <v>0</v>
          </cell>
          <cell r="FN109">
            <v>0</v>
          </cell>
          <cell r="FO109">
            <v>0</v>
          </cell>
          <cell r="FP109">
            <v>0</v>
          </cell>
        </row>
        <row r="110">
          <cell r="A110" t="str">
            <v>上川町</v>
          </cell>
          <cell r="B110">
            <v>53</v>
          </cell>
          <cell r="C110">
            <v>31</v>
          </cell>
          <cell r="D110">
            <v>22</v>
          </cell>
          <cell r="E110">
            <v>1311.2320633349827</v>
          </cell>
          <cell r="F110">
            <v>1634.1591987348445</v>
          </cell>
          <cell r="G110">
            <v>1025.6410256410256</v>
          </cell>
          <cell r="H110">
            <v>0</v>
          </cell>
          <cell r="I110">
            <v>0</v>
          </cell>
          <cell r="J110">
            <v>0</v>
          </cell>
          <cell r="K110">
            <v>0</v>
          </cell>
          <cell r="L110">
            <v>0</v>
          </cell>
          <cell r="M110">
            <v>0</v>
          </cell>
          <cell r="N110">
            <v>15</v>
          </cell>
          <cell r="O110">
            <v>9</v>
          </cell>
          <cell r="P110">
            <v>6</v>
          </cell>
          <cell r="Q110">
            <v>371.10341415141016</v>
          </cell>
          <cell r="R110">
            <v>474.43331576172909</v>
          </cell>
          <cell r="S110">
            <v>279.72027972027973</v>
          </cell>
          <cell r="T110">
            <v>0</v>
          </cell>
          <cell r="U110">
            <v>0</v>
          </cell>
          <cell r="V110">
            <v>0</v>
          </cell>
          <cell r="W110">
            <v>0</v>
          </cell>
          <cell r="X110">
            <v>0</v>
          </cell>
          <cell r="Y110">
            <v>0</v>
          </cell>
          <cell r="Z110">
            <v>0</v>
          </cell>
          <cell r="AA110">
            <v>0</v>
          </cell>
          <cell r="AB110">
            <v>0</v>
          </cell>
          <cell r="AC110">
            <v>0</v>
          </cell>
          <cell r="AD110">
            <v>0</v>
          </cell>
          <cell r="AE110">
            <v>0</v>
          </cell>
          <cell r="AF110">
            <v>10</v>
          </cell>
          <cell r="AG110">
            <v>4</v>
          </cell>
          <cell r="AH110">
            <v>6</v>
          </cell>
          <cell r="AI110">
            <v>247.4022761009401</v>
          </cell>
          <cell r="AJ110">
            <v>210.85925144965736</v>
          </cell>
          <cell r="AK110">
            <v>279.72027972027973</v>
          </cell>
          <cell r="AL110">
            <v>6</v>
          </cell>
          <cell r="AM110">
            <v>3</v>
          </cell>
          <cell r="AN110">
            <v>3</v>
          </cell>
          <cell r="AO110">
            <v>148.44136566056406</v>
          </cell>
          <cell r="AP110">
            <v>158.144438587243</v>
          </cell>
          <cell r="AQ110">
            <v>139.86013986013987</v>
          </cell>
          <cell r="AR110">
            <v>6</v>
          </cell>
          <cell r="AS110">
            <v>4</v>
          </cell>
          <cell r="AT110">
            <v>2</v>
          </cell>
          <cell r="AU110">
            <v>148.44136566056406</v>
          </cell>
          <cell r="AV110">
            <v>210.85925144965736</v>
          </cell>
          <cell r="AW110">
            <v>93.240093240093245</v>
          </cell>
          <cell r="AX110">
            <v>0</v>
          </cell>
          <cell r="AY110">
            <v>0</v>
          </cell>
          <cell r="AZ110">
            <v>0</v>
          </cell>
          <cell r="BA110">
            <v>0</v>
          </cell>
          <cell r="BB110">
            <v>0</v>
          </cell>
          <cell r="BC110">
            <v>0</v>
          </cell>
          <cell r="BD110">
            <v>0</v>
          </cell>
          <cell r="BE110">
            <v>0</v>
          </cell>
          <cell r="BF110">
            <v>0</v>
          </cell>
          <cell r="BG110">
            <v>0</v>
          </cell>
          <cell r="BH110">
            <v>0</v>
          </cell>
          <cell r="BI110">
            <v>0</v>
          </cell>
          <cell r="BJ110">
            <v>1</v>
          </cell>
          <cell r="BK110">
            <v>0</v>
          </cell>
          <cell r="BL110">
            <v>1</v>
          </cell>
          <cell r="BM110">
            <v>24.740227610094017</v>
          </cell>
          <cell r="BN110">
            <v>0</v>
          </cell>
          <cell r="BO110">
            <v>46.620046620046622</v>
          </cell>
          <cell r="BP110">
            <v>1</v>
          </cell>
          <cell r="BQ110">
            <v>1</v>
          </cell>
          <cell r="BR110">
            <v>0</v>
          </cell>
          <cell r="BS110">
            <v>24.740227610094017</v>
          </cell>
          <cell r="BT110">
            <v>52.714812862414341</v>
          </cell>
          <cell r="BU110">
            <v>0</v>
          </cell>
          <cell r="BV110">
            <v>1</v>
          </cell>
          <cell r="BW110">
            <v>1</v>
          </cell>
          <cell r="BX110">
            <v>0</v>
          </cell>
          <cell r="BY110">
            <v>24.740227610094017</v>
          </cell>
          <cell r="BZ110">
            <v>52.714812862414341</v>
          </cell>
          <cell r="CA110">
            <v>0</v>
          </cell>
          <cell r="CB110">
            <v>0</v>
          </cell>
          <cell r="CC110">
            <v>0</v>
          </cell>
          <cell r="CD110">
            <v>0</v>
          </cell>
          <cell r="CE110">
            <v>0</v>
          </cell>
          <cell r="CF110">
            <v>0</v>
          </cell>
          <cell r="CG110">
            <v>0</v>
          </cell>
          <cell r="CH110">
            <v>4042</v>
          </cell>
          <cell r="CI110">
            <v>1897</v>
          </cell>
          <cell r="CJ110">
            <v>2145</v>
          </cell>
          <cell r="CK110">
            <v>53</v>
          </cell>
          <cell r="CL110">
            <v>31</v>
          </cell>
          <cell r="CM110">
            <v>22</v>
          </cell>
          <cell r="CN110">
            <v>1311.2320633349827</v>
          </cell>
          <cell r="CO110">
            <v>1634.1591987348445</v>
          </cell>
          <cell r="CP110">
            <v>1025.6410256410256</v>
          </cell>
          <cell r="CQ110">
            <v>0</v>
          </cell>
          <cell r="CR110">
            <v>0</v>
          </cell>
          <cell r="CS110">
            <v>0</v>
          </cell>
          <cell r="CT110">
            <v>0</v>
          </cell>
          <cell r="CU110">
            <v>0</v>
          </cell>
          <cell r="CV110">
            <v>0</v>
          </cell>
          <cell r="CW110">
            <v>15</v>
          </cell>
          <cell r="CX110">
            <v>9</v>
          </cell>
          <cell r="CY110">
            <v>6</v>
          </cell>
          <cell r="CZ110">
            <v>371.10341415141016</v>
          </cell>
          <cell r="DA110">
            <v>474.43331576172909</v>
          </cell>
          <cell r="DB110">
            <v>279.72027972027973</v>
          </cell>
          <cell r="DC110">
            <v>0</v>
          </cell>
          <cell r="DD110">
            <v>0</v>
          </cell>
          <cell r="DE110">
            <v>0</v>
          </cell>
          <cell r="DF110">
            <v>0</v>
          </cell>
          <cell r="DG110">
            <v>0</v>
          </cell>
          <cell r="DH110">
            <v>0</v>
          </cell>
          <cell r="DI110">
            <v>0</v>
          </cell>
          <cell r="DJ110">
            <v>0</v>
          </cell>
          <cell r="DK110">
            <v>0</v>
          </cell>
          <cell r="DL110">
            <v>0</v>
          </cell>
          <cell r="DM110">
            <v>0</v>
          </cell>
          <cell r="DN110">
            <v>0</v>
          </cell>
          <cell r="DO110">
            <v>10</v>
          </cell>
          <cell r="DP110">
            <v>4</v>
          </cell>
          <cell r="DQ110">
            <v>6</v>
          </cell>
          <cell r="DR110">
            <v>247.4022761009401</v>
          </cell>
          <cell r="DS110">
            <v>210.85925144965736</v>
          </cell>
          <cell r="DT110">
            <v>279.72027972027973</v>
          </cell>
          <cell r="DU110">
            <v>6</v>
          </cell>
          <cell r="DV110">
            <v>3</v>
          </cell>
          <cell r="DW110">
            <v>3</v>
          </cell>
          <cell r="DX110">
            <v>148.44136566056406</v>
          </cell>
          <cell r="DY110">
            <v>158.144438587243</v>
          </cell>
          <cell r="DZ110">
            <v>139.86013986013987</v>
          </cell>
          <cell r="EA110">
            <v>6</v>
          </cell>
          <cell r="EB110">
            <v>4</v>
          </cell>
          <cell r="EC110">
            <v>2</v>
          </cell>
          <cell r="ED110">
            <v>148.44136566056406</v>
          </cell>
          <cell r="EE110">
            <v>210.85925144965736</v>
          </cell>
          <cell r="EF110">
            <v>93.240093240093245</v>
          </cell>
          <cell r="EG110">
            <v>0</v>
          </cell>
          <cell r="EH110">
            <v>0</v>
          </cell>
          <cell r="EI110">
            <v>0</v>
          </cell>
          <cell r="EJ110">
            <v>0</v>
          </cell>
          <cell r="EK110">
            <v>0</v>
          </cell>
          <cell r="EL110">
            <v>0</v>
          </cell>
          <cell r="EM110">
            <v>0</v>
          </cell>
          <cell r="EN110">
            <v>0</v>
          </cell>
          <cell r="EO110">
            <v>0</v>
          </cell>
          <cell r="EP110">
            <v>0</v>
          </cell>
          <cell r="EQ110">
            <v>0</v>
          </cell>
          <cell r="ER110">
            <v>0</v>
          </cell>
          <cell r="ES110">
            <v>1</v>
          </cell>
          <cell r="ET110">
            <v>0</v>
          </cell>
          <cell r="EU110">
            <v>1</v>
          </cell>
          <cell r="EV110">
            <v>24.740227610094017</v>
          </cell>
          <cell r="EW110">
            <v>0</v>
          </cell>
          <cell r="EX110">
            <v>46.620046620046622</v>
          </cell>
          <cell r="EY110">
            <v>1</v>
          </cell>
          <cell r="EZ110">
            <v>1</v>
          </cell>
          <cell r="FA110">
            <v>0</v>
          </cell>
          <cell r="FB110">
            <v>24.740227610094017</v>
          </cell>
          <cell r="FC110">
            <v>52.714812862414341</v>
          </cell>
          <cell r="FD110">
            <v>0</v>
          </cell>
          <cell r="FE110">
            <v>1</v>
          </cell>
          <cell r="FF110">
            <v>1</v>
          </cell>
          <cell r="FG110">
            <v>0</v>
          </cell>
          <cell r="FH110">
            <v>24.740227610094017</v>
          </cell>
          <cell r="FI110">
            <v>52.714812862414341</v>
          </cell>
          <cell r="FJ110">
            <v>0</v>
          </cell>
          <cell r="FK110">
            <v>0</v>
          </cell>
          <cell r="FL110">
            <v>0</v>
          </cell>
          <cell r="FM110">
            <v>0</v>
          </cell>
          <cell r="FN110">
            <v>0</v>
          </cell>
          <cell r="FO110">
            <v>0</v>
          </cell>
          <cell r="FP110">
            <v>0</v>
          </cell>
        </row>
        <row r="111">
          <cell r="A111" t="str">
            <v>東川町</v>
          </cell>
          <cell r="B111">
            <v>102</v>
          </cell>
          <cell r="C111">
            <v>47</v>
          </cell>
          <cell r="D111">
            <v>55</v>
          </cell>
          <cell r="E111">
            <v>1283.8263058527377</v>
          </cell>
          <cell r="F111">
            <v>1267.87159428109</v>
          </cell>
          <cell r="G111">
            <v>1297.7819726285984</v>
          </cell>
          <cell r="H111">
            <v>0</v>
          </cell>
          <cell r="I111">
            <v>0</v>
          </cell>
          <cell r="J111">
            <v>0</v>
          </cell>
          <cell r="K111">
            <v>0</v>
          </cell>
          <cell r="L111">
            <v>0</v>
          </cell>
          <cell r="M111">
            <v>0</v>
          </cell>
          <cell r="N111">
            <v>31</v>
          </cell>
          <cell r="O111">
            <v>20</v>
          </cell>
          <cell r="P111">
            <v>11</v>
          </cell>
          <cell r="Q111">
            <v>390.18250471994969</v>
          </cell>
          <cell r="R111">
            <v>539.51982735365527</v>
          </cell>
          <cell r="S111">
            <v>259.55639452571967</v>
          </cell>
          <cell r="T111">
            <v>1</v>
          </cell>
          <cell r="U111">
            <v>0</v>
          </cell>
          <cell r="V111">
            <v>1</v>
          </cell>
          <cell r="W111">
            <v>12.586532410320956</v>
          </cell>
          <cell r="X111">
            <v>0</v>
          </cell>
          <cell r="Y111">
            <v>23.596035865974518</v>
          </cell>
          <cell r="Z111">
            <v>2</v>
          </cell>
          <cell r="AA111">
            <v>0</v>
          </cell>
          <cell r="AB111">
            <v>2</v>
          </cell>
          <cell r="AC111">
            <v>25.173064820641912</v>
          </cell>
          <cell r="AD111">
            <v>0</v>
          </cell>
          <cell r="AE111">
            <v>47.192071731949035</v>
          </cell>
          <cell r="AF111">
            <v>8</v>
          </cell>
          <cell r="AG111">
            <v>4</v>
          </cell>
          <cell r="AH111">
            <v>4</v>
          </cell>
          <cell r="AI111">
            <v>100.69225928256765</v>
          </cell>
          <cell r="AJ111">
            <v>107.90396547073105</v>
          </cell>
          <cell r="AK111">
            <v>94.38414346389807</v>
          </cell>
          <cell r="AL111">
            <v>9</v>
          </cell>
          <cell r="AM111">
            <v>3</v>
          </cell>
          <cell r="AN111">
            <v>6</v>
          </cell>
          <cell r="AO111">
            <v>113.2787916928886</v>
          </cell>
          <cell r="AP111">
            <v>80.927974103048285</v>
          </cell>
          <cell r="AQ111">
            <v>141.57621519584711</v>
          </cell>
          <cell r="AR111">
            <v>9</v>
          </cell>
          <cell r="AS111">
            <v>2</v>
          </cell>
          <cell r="AT111">
            <v>7</v>
          </cell>
          <cell r="AU111">
            <v>113.2787916928886</v>
          </cell>
          <cell r="AV111">
            <v>53.951982735365526</v>
          </cell>
          <cell r="AW111">
            <v>165.17225106182161</v>
          </cell>
          <cell r="AX111">
            <v>0</v>
          </cell>
          <cell r="AY111">
            <v>0</v>
          </cell>
          <cell r="AZ111">
            <v>0</v>
          </cell>
          <cell r="BA111">
            <v>0</v>
          </cell>
          <cell r="BB111">
            <v>0</v>
          </cell>
          <cell r="BC111">
            <v>0</v>
          </cell>
          <cell r="BD111">
            <v>0</v>
          </cell>
          <cell r="BE111">
            <v>0</v>
          </cell>
          <cell r="BF111">
            <v>0</v>
          </cell>
          <cell r="BG111">
            <v>0</v>
          </cell>
          <cell r="BH111">
            <v>0</v>
          </cell>
          <cell r="BI111">
            <v>0</v>
          </cell>
          <cell r="BJ111">
            <v>6</v>
          </cell>
          <cell r="BK111">
            <v>1</v>
          </cell>
          <cell r="BL111">
            <v>5</v>
          </cell>
          <cell r="BM111">
            <v>75.519194461925736</v>
          </cell>
          <cell r="BN111">
            <v>26.975991367682763</v>
          </cell>
          <cell r="BO111">
            <v>117.98017932987258</v>
          </cell>
          <cell r="BP111">
            <v>3</v>
          </cell>
          <cell r="BQ111">
            <v>0</v>
          </cell>
          <cell r="BR111">
            <v>3</v>
          </cell>
          <cell r="BS111">
            <v>37.759597230962868</v>
          </cell>
          <cell r="BT111">
            <v>0</v>
          </cell>
          <cell r="BU111">
            <v>70.788107597923556</v>
          </cell>
          <cell r="BV111">
            <v>1</v>
          </cell>
          <cell r="BW111">
            <v>1</v>
          </cell>
          <cell r="BX111">
            <v>0</v>
          </cell>
          <cell r="BY111">
            <v>12.586532410320956</v>
          </cell>
          <cell r="BZ111">
            <v>26.975991367682763</v>
          </cell>
          <cell r="CA111">
            <v>0</v>
          </cell>
          <cell r="CB111">
            <v>0</v>
          </cell>
          <cell r="CC111">
            <v>0</v>
          </cell>
          <cell r="CD111">
            <v>0</v>
          </cell>
          <cell r="CE111">
            <v>0</v>
          </cell>
          <cell r="CF111">
            <v>0</v>
          </cell>
          <cell r="CG111">
            <v>0</v>
          </cell>
          <cell r="CH111">
            <v>7945</v>
          </cell>
          <cell r="CI111">
            <v>3707</v>
          </cell>
          <cell r="CJ111">
            <v>4238</v>
          </cell>
          <cell r="CK111">
            <v>102</v>
          </cell>
          <cell r="CL111">
            <v>47</v>
          </cell>
          <cell r="CM111">
            <v>55</v>
          </cell>
          <cell r="CN111">
            <v>1283.8263058527377</v>
          </cell>
          <cell r="CO111">
            <v>1267.87159428109</v>
          </cell>
          <cell r="CP111">
            <v>1297.7819726285984</v>
          </cell>
          <cell r="CQ111">
            <v>0</v>
          </cell>
          <cell r="CR111">
            <v>0</v>
          </cell>
          <cell r="CS111">
            <v>0</v>
          </cell>
          <cell r="CT111">
            <v>0</v>
          </cell>
          <cell r="CU111">
            <v>0</v>
          </cell>
          <cell r="CV111">
            <v>0</v>
          </cell>
          <cell r="CW111">
            <v>31</v>
          </cell>
          <cell r="CX111">
            <v>20</v>
          </cell>
          <cell r="CY111">
            <v>11</v>
          </cell>
          <cell r="CZ111">
            <v>390.18250471994969</v>
          </cell>
          <cell r="DA111">
            <v>539.51982735365527</v>
          </cell>
          <cell r="DB111">
            <v>259.55639452571967</v>
          </cell>
          <cell r="DC111">
            <v>1</v>
          </cell>
          <cell r="DD111">
            <v>0</v>
          </cell>
          <cell r="DE111">
            <v>1</v>
          </cell>
          <cell r="DF111">
            <v>12.586532410320956</v>
          </cell>
          <cell r="DG111">
            <v>0</v>
          </cell>
          <cell r="DH111">
            <v>23.596035865974518</v>
          </cell>
          <cell r="DI111">
            <v>2</v>
          </cell>
          <cell r="DJ111">
            <v>0</v>
          </cell>
          <cell r="DK111">
            <v>2</v>
          </cell>
          <cell r="DL111">
            <v>25.173064820641912</v>
          </cell>
          <cell r="DM111">
            <v>0</v>
          </cell>
          <cell r="DN111">
            <v>47.192071731949035</v>
          </cell>
          <cell r="DO111">
            <v>8</v>
          </cell>
          <cell r="DP111">
            <v>4</v>
          </cell>
          <cell r="DQ111">
            <v>4</v>
          </cell>
          <cell r="DR111">
            <v>100.69225928256765</v>
          </cell>
          <cell r="DS111">
            <v>107.90396547073105</v>
          </cell>
          <cell r="DT111">
            <v>94.38414346389807</v>
          </cell>
          <cell r="DU111">
            <v>9</v>
          </cell>
          <cell r="DV111">
            <v>3</v>
          </cell>
          <cell r="DW111">
            <v>6</v>
          </cell>
          <cell r="DX111">
            <v>113.2787916928886</v>
          </cell>
          <cell r="DY111">
            <v>80.927974103048285</v>
          </cell>
          <cell r="DZ111">
            <v>141.57621519584711</v>
          </cell>
          <cell r="EA111">
            <v>9</v>
          </cell>
          <cell r="EB111">
            <v>2</v>
          </cell>
          <cell r="EC111">
            <v>7</v>
          </cell>
          <cell r="ED111">
            <v>113.2787916928886</v>
          </cell>
          <cell r="EE111">
            <v>53.951982735365526</v>
          </cell>
          <cell r="EF111">
            <v>165.17225106182161</v>
          </cell>
          <cell r="EG111">
            <v>0</v>
          </cell>
          <cell r="EH111">
            <v>0</v>
          </cell>
          <cell r="EI111">
            <v>0</v>
          </cell>
          <cell r="EJ111">
            <v>0</v>
          </cell>
          <cell r="EK111">
            <v>0</v>
          </cell>
          <cell r="EL111">
            <v>0</v>
          </cell>
          <cell r="EM111">
            <v>0</v>
          </cell>
          <cell r="EN111">
            <v>0</v>
          </cell>
          <cell r="EO111">
            <v>0</v>
          </cell>
          <cell r="EP111">
            <v>0</v>
          </cell>
          <cell r="EQ111">
            <v>0</v>
          </cell>
          <cell r="ER111">
            <v>0</v>
          </cell>
          <cell r="ES111">
            <v>6</v>
          </cell>
          <cell r="ET111">
            <v>1</v>
          </cell>
          <cell r="EU111">
            <v>5</v>
          </cell>
          <cell r="EV111">
            <v>75.519194461925736</v>
          </cell>
          <cell r="EW111">
            <v>26.975991367682763</v>
          </cell>
          <cell r="EX111">
            <v>117.98017932987258</v>
          </cell>
          <cell r="EY111">
            <v>3</v>
          </cell>
          <cell r="EZ111">
            <v>0</v>
          </cell>
          <cell r="FA111">
            <v>3</v>
          </cell>
          <cell r="FB111">
            <v>37.759597230962868</v>
          </cell>
          <cell r="FC111">
            <v>0</v>
          </cell>
          <cell r="FD111">
            <v>70.788107597923556</v>
          </cell>
          <cell r="FE111">
            <v>1</v>
          </cell>
          <cell r="FF111">
            <v>1</v>
          </cell>
          <cell r="FG111">
            <v>0</v>
          </cell>
          <cell r="FH111">
            <v>12.586532410320956</v>
          </cell>
          <cell r="FI111">
            <v>26.975991367682763</v>
          </cell>
          <cell r="FJ111">
            <v>0</v>
          </cell>
          <cell r="FK111">
            <v>0</v>
          </cell>
          <cell r="FL111">
            <v>0</v>
          </cell>
          <cell r="FM111">
            <v>0</v>
          </cell>
          <cell r="FN111">
            <v>0</v>
          </cell>
          <cell r="FO111">
            <v>0</v>
          </cell>
          <cell r="FP111">
            <v>0</v>
          </cell>
        </row>
        <row r="112">
          <cell r="A112" t="str">
            <v>美瑛町</v>
          </cell>
          <cell r="B112">
            <v>136</v>
          </cell>
          <cell r="C112">
            <v>68</v>
          </cell>
          <cell r="D112">
            <v>68</v>
          </cell>
          <cell r="E112">
            <v>1276.8754107595532</v>
          </cell>
          <cell r="F112">
            <v>1359.184489306416</v>
          </cell>
          <cell r="G112">
            <v>1203.9660056657224</v>
          </cell>
          <cell r="H112">
            <v>1</v>
          </cell>
          <cell r="I112">
            <v>0</v>
          </cell>
          <cell r="J112">
            <v>1</v>
          </cell>
          <cell r="K112">
            <v>9.3887897849967139</v>
          </cell>
          <cell r="L112">
            <v>0</v>
          </cell>
          <cell r="M112">
            <v>17.705382436260624</v>
          </cell>
          <cell r="N112">
            <v>39</v>
          </cell>
          <cell r="O112">
            <v>23</v>
          </cell>
          <cell r="P112">
            <v>16</v>
          </cell>
          <cell r="Q112">
            <v>366.16280161487185</v>
          </cell>
          <cell r="R112">
            <v>459.7241655006996</v>
          </cell>
          <cell r="S112">
            <v>283.28611898016999</v>
          </cell>
          <cell r="T112">
            <v>0</v>
          </cell>
          <cell r="U112">
            <v>0</v>
          </cell>
          <cell r="V112">
            <v>0</v>
          </cell>
          <cell r="W112">
            <v>0</v>
          </cell>
          <cell r="X112">
            <v>0</v>
          </cell>
          <cell r="Y112">
            <v>0</v>
          </cell>
          <cell r="Z112">
            <v>1</v>
          </cell>
          <cell r="AA112">
            <v>0</v>
          </cell>
          <cell r="AB112">
            <v>1</v>
          </cell>
          <cell r="AC112">
            <v>9.3887897849967139</v>
          </cell>
          <cell r="AD112">
            <v>0</v>
          </cell>
          <cell r="AE112">
            <v>17.705382436260624</v>
          </cell>
          <cell r="AF112">
            <v>20</v>
          </cell>
          <cell r="AG112">
            <v>9</v>
          </cell>
          <cell r="AH112">
            <v>11</v>
          </cell>
          <cell r="AI112">
            <v>187.77579569993426</v>
          </cell>
          <cell r="AJ112">
            <v>179.8920647611433</v>
          </cell>
          <cell r="AK112">
            <v>194.75920679886684</v>
          </cell>
          <cell r="AL112">
            <v>8</v>
          </cell>
          <cell r="AM112">
            <v>4</v>
          </cell>
          <cell r="AN112">
            <v>4</v>
          </cell>
          <cell r="AO112">
            <v>75.110318279973711</v>
          </cell>
          <cell r="AP112">
            <v>79.952028782730366</v>
          </cell>
          <cell r="AQ112">
            <v>70.821529745042497</v>
          </cell>
          <cell r="AR112">
            <v>18</v>
          </cell>
          <cell r="AS112">
            <v>8</v>
          </cell>
          <cell r="AT112">
            <v>10</v>
          </cell>
          <cell r="AU112">
            <v>168.99821612994086</v>
          </cell>
          <cell r="AV112">
            <v>159.90405756546073</v>
          </cell>
          <cell r="AW112">
            <v>177.05382436260624</v>
          </cell>
          <cell r="AX112">
            <v>2</v>
          </cell>
          <cell r="AY112">
            <v>1</v>
          </cell>
          <cell r="AZ112">
            <v>1</v>
          </cell>
          <cell r="BA112">
            <v>18.777579569993428</v>
          </cell>
          <cell r="BB112">
            <v>19.988007195682592</v>
          </cell>
          <cell r="BC112">
            <v>17.705382436260624</v>
          </cell>
          <cell r="BD112">
            <v>2</v>
          </cell>
          <cell r="BE112">
            <v>1</v>
          </cell>
          <cell r="BF112">
            <v>1</v>
          </cell>
          <cell r="BG112">
            <v>18.777579569993428</v>
          </cell>
          <cell r="BH112">
            <v>19.988007195682592</v>
          </cell>
          <cell r="BI112">
            <v>17.705382436260624</v>
          </cell>
          <cell r="BJ112">
            <v>13</v>
          </cell>
          <cell r="BK112">
            <v>2</v>
          </cell>
          <cell r="BL112">
            <v>11</v>
          </cell>
          <cell r="BM112">
            <v>122.0542672049573</v>
          </cell>
          <cell r="BN112">
            <v>39.976014391365183</v>
          </cell>
          <cell r="BO112">
            <v>194.75920679886684</v>
          </cell>
          <cell r="BP112">
            <v>2</v>
          </cell>
          <cell r="BQ112">
            <v>2</v>
          </cell>
          <cell r="BR112">
            <v>0</v>
          </cell>
          <cell r="BS112">
            <v>18.777579569993428</v>
          </cell>
          <cell r="BT112">
            <v>39.976014391365183</v>
          </cell>
          <cell r="BU112">
            <v>0</v>
          </cell>
          <cell r="BV112">
            <v>3</v>
          </cell>
          <cell r="BW112">
            <v>3</v>
          </cell>
          <cell r="BX112">
            <v>0</v>
          </cell>
          <cell r="BY112">
            <v>28.166369354990142</v>
          </cell>
          <cell r="BZ112">
            <v>59.964021587047768</v>
          </cell>
          <cell r="CA112">
            <v>0</v>
          </cell>
          <cell r="CB112">
            <v>0</v>
          </cell>
          <cell r="CC112">
            <v>0</v>
          </cell>
          <cell r="CD112">
            <v>0</v>
          </cell>
          <cell r="CE112">
            <v>0</v>
          </cell>
          <cell r="CF112">
            <v>0</v>
          </cell>
          <cell r="CG112">
            <v>0</v>
          </cell>
          <cell r="CH112">
            <v>10651</v>
          </cell>
          <cell r="CI112">
            <v>5003</v>
          </cell>
          <cell r="CJ112">
            <v>5648</v>
          </cell>
          <cell r="CK112">
            <v>136</v>
          </cell>
          <cell r="CL112">
            <v>68</v>
          </cell>
          <cell r="CM112">
            <v>68</v>
          </cell>
          <cell r="CN112">
            <v>1276.8754107595532</v>
          </cell>
          <cell r="CO112">
            <v>1359.184489306416</v>
          </cell>
          <cell r="CP112">
            <v>1203.9660056657224</v>
          </cell>
          <cell r="CQ112">
            <v>1</v>
          </cell>
          <cell r="CR112">
            <v>0</v>
          </cell>
          <cell r="CS112">
            <v>1</v>
          </cell>
          <cell r="CT112">
            <v>9.3887897849967139</v>
          </cell>
          <cell r="CU112">
            <v>0</v>
          </cell>
          <cell r="CV112">
            <v>17.705382436260624</v>
          </cell>
          <cell r="CW112">
            <v>39</v>
          </cell>
          <cell r="CX112">
            <v>23</v>
          </cell>
          <cell r="CY112">
            <v>16</v>
          </cell>
          <cell r="CZ112">
            <v>366.16280161487185</v>
          </cell>
          <cell r="DA112">
            <v>459.7241655006996</v>
          </cell>
          <cell r="DB112">
            <v>283.28611898016999</v>
          </cell>
          <cell r="DC112">
            <v>0</v>
          </cell>
          <cell r="DD112">
            <v>0</v>
          </cell>
          <cell r="DE112">
            <v>0</v>
          </cell>
          <cell r="DF112">
            <v>0</v>
          </cell>
          <cell r="DG112">
            <v>0</v>
          </cell>
          <cell r="DH112">
            <v>0</v>
          </cell>
          <cell r="DI112">
            <v>1</v>
          </cell>
          <cell r="DJ112">
            <v>0</v>
          </cell>
          <cell r="DK112">
            <v>1</v>
          </cell>
          <cell r="DL112">
            <v>9.3887897849967139</v>
          </cell>
          <cell r="DM112">
            <v>0</v>
          </cell>
          <cell r="DN112">
            <v>17.705382436260624</v>
          </cell>
          <cell r="DO112">
            <v>20</v>
          </cell>
          <cell r="DP112">
            <v>9</v>
          </cell>
          <cell r="DQ112">
            <v>11</v>
          </cell>
          <cell r="DR112">
            <v>187.77579569993426</v>
          </cell>
          <cell r="DS112">
            <v>179.8920647611433</v>
          </cell>
          <cell r="DT112">
            <v>194.75920679886684</v>
          </cell>
          <cell r="DU112">
            <v>8</v>
          </cell>
          <cell r="DV112">
            <v>4</v>
          </cell>
          <cell r="DW112">
            <v>4</v>
          </cell>
          <cell r="DX112">
            <v>75.110318279973711</v>
          </cell>
          <cell r="DY112">
            <v>79.952028782730366</v>
          </cell>
          <cell r="DZ112">
            <v>70.821529745042497</v>
          </cell>
          <cell r="EA112">
            <v>18</v>
          </cell>
          <cell r="EB112">
            <v>8</v>
          </cell>
          <cell r="EC112">
            <v>10</v>
          </cell>
          <cell r="ED112">
            <v>168.99821612994086</v>
          </cell>
          <cell r="EE112">
            <v>159.90405756546073</v>
          </cell>
          <cell r="EF112">
            <v>177.05382436260624</v>
          </cell>
          <cell r="EG112">
            <v>2</v>
          </cell>
          <cell r="EH112">
            <v>1</v>
          </cell>
          <cell r="EI112">
            <v>1</v>
          </cell>
          <cell r="EJ112">
            <v>18.777579569993428</v>
          </cell>
          <cell r="EK112">
            <v>19.988007195682592</v>
          </cell>
          <cell r="EL112">
            <v>17.705382436260624</v>
          </cell>
          <cell r="EM112">
            <v>2</v>
          </cell>
          <cell r="EN112">
            <v>1</v>
          </cell>
          <cell r="EO112">
            <v>1</v>
          </cell>
          <cell r="EP112">
            <v>18.777579569993428</v>
          </cell>
          <cell r="EQ112">
            <v>19.988007195682592</v>
          </cell>
          <cell r="ER112">
            <v>17.705382436260624</v>
          </cell>
          <cell r="ES112">
            <v>13</v>
          </cell>
          <cell r="ET112">
            <v>2</v>
          </cell>
          <cell r="EU112">
            <v>11</v>
          </cell>
          <cell r="EV112">
            <v>122.0542672049573</v>
          </cell>
          <cell r="EW112">
            <v>39.976014391365183</v>
          </cell>
          <cell r="EX112">
            <v>194.75920679886684</v>
          </cell>
          <cell r="EY112">
            <v>2</v>
          </cell>
          <cell r="EZ112">
            <v>2</v>
          </cell>
          <cell r="FA112">
            <v>0</v>
          </cell>
          <cell r="FB112">
            <v>18.777579569993428</v>
          </cell>
          <cell r="FC112">
            <v>39.976014391365183</v>
          </cell>
          <cell r="FD112">
            <v>0</v>
          </cell>
          <cell r="FE112">
            <v>3</v>
          </cell>
          <cell r="FF112">
            <v>3</v>
          </cell>
          <cell r="FG112">
            <v>0</v>
          </cell>
          <cell r="FH112">
            <v>28.166369354990142</v>
          </cell>
          <cell r="FI112">
            <v>59.964021587047768</v>
          </cell>
          <cell r="FJ112">
            <v>0</v>
          </cell>
          <cell r="FK112">
            <v>0</v>
          </cell>
          <cell r="FL112">
            <v>0</v>
          </cell>
          <cell r="FM112">
            <v>0</v>
          </cell>
          <cell r="FN112">
            <v>0</v>
          </cell>
          <cell r="FO112">
            <v>0</v>
          </cell>
          <cell r="FP112">
            <v>0</v>
          </cell>
        </row>
        <row r="113">
          <cell r="A113" t="str">
            <v>上富良野町</v>
          </cell>
          <cell r="B113">
            <v>123</v>
          </cell>
          <cell r="C113">
            <v>64</v>
          </cell>
          <cell r="D113">
            <v>59</v>
          </cell>
          <cell r="E113">
            <v>1086.476459676707</v>
          </cell>
          <cell r="F113">
            <v>1124.7803163444642</v>
          </cell>
          <cell r="G113">
            <v>1047.7712662049371</v>
          </cell>
          <cell r="H113">
            <v>0</v>
          </cell>
          <cell r="I113">
            <v>0</v>
          </cell>
          <cell r="J113">
            <v>0</v>
          </cell>
          <cell r="K113">
            <v>0</v>
          </cell>
          <cell r="L113">
            <v>0</v>
          </cell>
          <cell r="M113">
            <v>0</v>
          </cell>
          <cell r="N113">
            <v>27</v>
          </cell>
          <cell r="O113">
            <v>19</v>
          </cell>
          <cell r="P113">
            <v>8</v>
          </cell>
          <cell r="Q113">
            <v>238.49483261196011</v>
          </cell>
          <cell r="R113">
            <v>333.91915641476277</v>
          </cell>
          <cell r="S113">
            <v>142.07068016338127</v>
          </cell>
          <cell r="T113">
            <v>0</v>
          </cell>
          <cell r="U113">
            <v>0</v>
          </cell>
          <cell r="V113">
            <v>0</v>
          </cell>
          <cell r="W113">
            <v>0</v>
          </cell>
          <cell r="X113">
            <v>0</v>
          </cell>
          <cell r="Y113">
            <v>0</v>
          </cell>
          <cell r="Z113">
            <v>1</v>
          </cell>
          <cell r="AA113">
            <v>0</v>
          </cell>
          <cell r="AB113">
            <v>1</v>
          </cell>
          <cell r="AC113">
            <v>8.8331419485911145</v>
          </cell>
          <cell r="AD113">
            <v>0</v>
          </cell>
          <cell r="AE113">
            <v>17.758835020422659</v>
          </cell>
          <cell r="AF113">
            <v>16</v>
          </cell>
          <cell r="AG113">
            <v>7</v>
          </cell>
          <cell r="AH113">
            <v>9</v>
          </cell>
          <cell r="AI113">
            <v>141.33027117745783</v>
          </cell>
          <cell r="AJ113">
            <v>123.02284710017574</v>
          </cell>
          <cell r="AK113">
            <v>159.82951518380392</v>
          </cell>
          <cell r="AL113">
            <v>5</v>
          </cell>
          <cell r="AM113">
            <v>2</v>
          </cell>
          <cell r="AN113">
            <v>3</v>
          </cell>
          <cell r="AO113">
            <v>44.165709742955571</v>
          </cell>
          <cell r="AP113">
            <v>35.149384885764505</v>
          </cell>
          <cell r="AQ113">
            <v>53.276505061267976</v>
          </cell>
          <cell r="AR113">
            <v>25</v>
          </cell>
          <cell r="AS113">
            <v>13</v>
          </cell>
          <cell r="AT113">
            <v>12</v>
          </cell>
          <cell r="AU113">
            <v>220.82854871477787</v>
          </cell>
          <cell r="AV113">
            <v>228.47100175746922</v>
          </cell>
          <cell r="AW113">
            <v>213.1060202450719</v>
          </cell>
          <cell r="AX113">
            <v>1</v>
          </cell>
          <cell r="AY113">
            <v>1</v>
          </cell>
          <cell r="AZ113">
            <v>0</v>
          </cell>
          <cell r="BA113">
            <v>8.8331419485911145</v>
          </cell>
          <cell r="BB113">
            <v>17.574692442882252</v>
          </cell>
          <cell r="BC113">
            <v>0</v>
          </cell>
          <cell r="BD113">
            <v>5</v>
          </cell>
          <cell r="BE113">
            <v>4</v>
          </cell>
          <cell r="BF113">
            <v>1</v>
          </cell>
          <cell r="BG113">
            <v>44.165709742955571</v>
          </cell>
          <cell r="BH113">
            <v>70.29876977152901</v>
          </cell>
          <cell r="BI113">
            <v>17.758835020422659</v>
          </cell>
          <cell r="BJ113">
            <v>15</v>
          </cell>
          <cell r="BK113">
            <v>2</v>
          </cell>
          <cell r="BL113">
            <v>13</v>
          </cell>
          <cell r="BM113">
            <v>132.4971292288667</v>
          </cell>
          <cell r="BN113">
            <v>35.149384885764505</v>
          </cell>
          <cell r="BO113">
            <v>230.86485526549455</v>
          </cell>
          <cell r="BP113">
            <v>4</v>
          </cell>
          <cell r="BQ113">
            <v>4</v>
          </cell>
          <cell r="BR113">
            <v>0</v>
          </cell>
          <cell r="BS113">
            <v>35.332567794364458</v>
          </cell>
          <cell r="BT113">
            <v>70.29876977152901</v>
          </cell>
          <cell r="BU113">
            <v>0</v>
          </cell>
          <cell r="BV113">
            <v>1</v>
          </cell>
          <cell r="BW113">
            <v>0</v>
          </cell>
          <cell r="BX113">
            <v>1</v>
          </cell>
          <cell r="BY113">
            <v>8.8331419485911145</v>
          </cell>
          <cell r="BZ113">
            <v>0</v>
          </cell>
          <cell r="CA113">
            <v>17.758835020422659</v>
          </cell>
          <cell r="CB113">
            <v>1</v>
          </cell>
          <cell r="CC113">
            <v>1</v>
          </cell>
          <cell r="CD113">
            <v>0</v>
          </cell>
          <cell r="CE113">
            <v>8.8331419485911145</v>
          </cell>
          <cell r="CF113">
            <v>17.574692442882252</v>
          </cell>
          <cell r="CG113">
            <v>0</v>
          </cell>
          <cell r="CH113">
            <v>11321</v>
          </cell>
          <cell r="CI113">
            <v>5690</v>
          </cell>
          <cell r="CJ113">
            <v>5631</v>
          </cell>
          <cell r="CK113">
            <v>123</v>
          </cell>
          <cell r="CL113">
            <v>64</v>
          </cell>
          <cell r="CM113">
            <v>59</v>
          </cell>
          <cell r="CN113">
            <v>1086.476459676707</v>
          </cell>
          <cell r="CO113">
            <v>1124.7803163444642</v>
          </cell>
          <cell r="CP113">
            <v>1047.7712662049371</v>
          </cell>
          <cell r="CQ113">
            <v>0</v>
          </cell>
          <cell r="CR113">
            <v>0</v>
          </cell>
          <cell r="CS113">
            <v>0</v>
          </cell>
          <cell r="CT113">
            <v>0</v>
          </cell>
          <cell r="CU113">
            <v>0</v>
          </cell>
          <cell r="CV113">
            <v>0</v>
          </cell>
          <cell r="CW113">
            <v>27</v>
          </cell>
          <cell r="CX113">
            <v>19</v>
          </cell>
          <cell r="CY113">
            <v>8</v>
          </cell>
          <cell r="CZ113">
            <v>238.49483261196011</v>
          </cell>
          <cell r="DA113">
            <v>333.91915641476277</v>
          </cell>
          <cell r="DB113">
            <v>142.07068016338127</v>
          </cell>
          <cell r="DC113">
            <v>0</v>
          </cell>
          <cell r="DD113">
            <v>0</v>
          </cell>
          <cell r="DE113">
            <v>0</v>
          </cell>
          <cell r="DF113">
            <v>0</v>
          </cell>
          <cell r="DG113">
            <v>0</v>
          </cell>
          <cell r="DH113">
            <v>0</v>
          </cell>
          <cell r="DI113">
            <v>1</v>
          </cell>
          <cell r="DJ113">
            <v>0</v>
          </cell>
          <cell r="DK113">
            <v>1</v>
          </cell>
          <cell r="DL113">
            <v>8.8331419485911145</v>
          </cell>
          <cell r="DM113">
            <v>0</v>
          </cell>
          <cell r="DN113">
            <v>17.758835020422659</v>
          </cell>
          <cell r="DO113">
            <v>16</v>
          </cell>
          <cell r="DP113">
            <v>7</v>
          </cell>
          <cell r="DQ113">
            <v>9</v>
          </cell>
          <cell r="DR113">
            <v>141.33027117745783</v>
          </cell>
          <cell r="DS113">
            <v>123.02284710017574</v>
          </cell>
          <cell r="DT113">
            <v>159.82951518380392</v>
          </cell>
          <cell r="DU113">
            <v>5</v>
          </cell>
          <cell r="DV113">
            <v>2</v>
          </cell>
          <cell r="DW113">
            <v>3</v>
          </cell>
          <cell r="DX113">
            <v>44.165709742955571</v>
          </cell>
          <cell r="DY113">
            <v>35.149384885764505</v>
          </cell>
          <cell r="DZ113">
            <v>53.276505061267976</v>
          </cell>
          <cell r="EA113">
            <v>25</v>
          </cell>
          <cell r="EB113">
            <v>13</v>
          </cell>
          <cell r="EC113">
            <v>12</v>
          </cell>
          <cell r="ED113">
            <v>220.82854871477787</v>
          </cell>
          <cell r="EE113">
            <v>228.47100175746922</v>
          </cell>
          <cell r="EF113">
            <v>213.1060202450719</v>
          </cell>
          <cell r="EG113">
            <v>1</v>
          </cell>
          <cell r="EH113">
            <v>1</v>
          </cell>
          <cell r="EI113">
            <v>0</v>
          </cell>
          <cell r="EJ113">
            <v>8.8331419485911145</v>
          </cell>
          <cell r="EK113">
            <v>17.574692442882252</v>
          </cell>
          <cell r="EL113">
            <v>0</v>
          </cell>
          <cell r="EM113">
            <v>5</v>
          </cell>
          <cell r="EN113">
            <v>4</v>
          </cell>
          <cell r="EO113">
            <v>1</v>
          </cell>
          <cell r="EP113">
            <v>44.165709742955571</v>
          </cell>
          <cell r="EQ113">
            <v>70.29876977152901</v>
          </cell>
          <cell r="ER113">
            <v>17.758835020422659</v>
          </cell>
          <cell r="ES113">
            <v>15</v>
          </cell>
          <cell r="ET113">
            <v>2</v>
          </cell>
          <cell r="EU113">
            <v>13</v>
          </cell>
          <cell r="EV113">
            <v>132.4971292288667</v>
          </cell>
          <cell r="EW113">
            <v>35.149384885764505</v>
          </cell>
          <cell r="EX113">
            <v>230.86485526549455</v>
          </cell>
          <cell r="EY113">
            <v>4</v>
          </cell>
          <cell r="EZ113">
            <v>4</v>
          </cell>
          <cell r="FA113">
            <v>0</v>
          </cell>
          <cell r="FB113">
            <v>35.332567794364458</v>
          </cell>
          <cell r="FC113">
            <v>70.29876977152901</v>
          </cell>
          <cell r="FD113">
            <v>0</v>
          </cell>
          <cell r="FE113">
            <v>1</v>
          </cell>
          <cell r="FF113">
            <v>0</v>
          </cell>
          <cell r="FG113">
            <v>1</v>
          </cell>
          <cell r="FH113">
            <v>8.8331419485911145</v>
          </cell>
          <cell r="FI113">
            <v>0</v>
          </cell>
          <cell r="FJ113">
            <v>17.758835020422659</v>
          </cell>
          <cell r="FK113">
            <v>1</v>
          </cell>
          <cell r="FL113">
            <v>1</v>
          </cell>
          <cell r="FM113">
            <v>0</v>
          </cell>
          <cell r="FN113">
            <v>8.8331419485911145</v>
          </cell>
          <cell r="FO113">
            <v>17.574692442882252</v>
          </cell>
          <cell r="FP113">
            <v>0</v>
          </cell>
        </row>
        <row r="114">
          <cell r="A114" t="str">
            <v>中富良野町</v>
          </cell>
          <cell r="B114">
            <v>71</v>
          </cell>
          <cell r="C114">
            <v>36</v>
          </cell>
          <cell r="D114">
            <v>35</v>
          </cell>
          <cell r="E114">
            <v>1338.6123680241326</v>
          </cell>
          <cell r="F114">
            <v>1430.8426073131957</v>
          </cell>
          <cell r="G114">
            <v>1255.3802008608322</v>
          </cell>
          <cell r="H114">
            <v>0</v>
          </cell>
          <cell r="I114">
            <v>0</v>
          </cell>
          <cell r="J114">
            <v>0</v>
          </cell>
          <cell r="K114">
            <v>0</v>
          </cell>
          <cell r="L114">
            <v>0</v>
          </cell>
          <cell r="M114">
            <v>0</v>
          </cell>
          <cell r="N114">
            <v>15</v>
          </cell>
          <cell r="O114">
            <v>8</v>
          </cell>
          <cell r="P114">
            <v>7</v>
          </cell>
          <cell r="Q114">
            <v>282.80542986425337</v>
          </cell>
          <cell r="R114">
            <v>317.96502384737681</v>
          </cell>
          <cell r="S114">
            <v>251.07604017216642</v>
          </cell>
          <cell r="T114">
            <v>1</v>
          </cell>
          <cell r="U114">
            <v>0</v>
          </cell>
          <cell r="V114">
            <v>1</v>
          </cell>
          <cell r="W114">
            <v>18.85369532428356</v>
          </cell>
          <cell r="X114">
            <v>0</v>
          </cell>
          <cell r="Y114">
            <v>35.868005738880917</v>
          </cell>
          <cell r="Z114">
            <v>0</v>
          </cell>
          <cell r="AA114">
            <v>0</v>
          </cell>
          <cell r="AB114">
            <v>0</v>
          </cell>
          <cell r="AC114">
            <v>0</v>
          </cell>
          <cell r="AD114">
            <v>0</v>
          </cell>
          <cell r="AE114">
            <v>0</v>
          </cell>
          <cell r="AF114">
            <v>18</v>
          </cell>
          <cell r="AG114">
            <v>4</v>
          </cell>
          <cell r="AH114">
            <v>14</v>
          </cell>
          <cell r="AI114">
            <v>339.36651583710409</v>
          </cell>
          <cell r="AJ114">
            <v>158.98251192368841</v>
          </cell>
          <cell r="AK114">
            <v>502.15208034433283</v>
          </cell>
          <cell r="AL114">
            <v>5</v>
          </cell>
          <cell r="AM114">
            <v>4</v>
          </cell>
          <cell r="AN114">
            <v>1</v>
          </cell>
          <cell r="AO114">
            <v>94.268476621417804</v>
          </cell>
          <cell r="AP114">
            <v>158.98251192368841</v>
          </cell>
          <cell r="AQ114">
            <v>35.868005738880917</v>
          </cell>
          <cell r="AR114">
            <v>11</v>
          </cell>
          <cell r="AS114">
            <v>6</v>
          </cell>
          <cell r="AT114">
            <v>5</v>
          </cell>
          <cell r="AU114">
            <v>207.39064856711914</v>
          </cell>
          <cell r="AV114">
            <v>238.47376788553257</v>
          </cell>
          <cell r="AW114">
            <v>179.34002869440459</v>
          </cell>
          <cell r="AX114">
            <v>1</v>
          </cell>
          <cell r="AY114">
            <v>1</v>
          </cell>
          <cell r="AZ114">
            <v>0</v>
          </cell>
          <cell r="BA114">
            <v>18.85369532428356</v>
          </cell>
          <cell r="BB114">
            <v>39.745627980922102</v>
          </cell>
          <cell r="BC114">
            <v>0</v>
          </cell>
          <cell r="BD114">
            <v>1</v>
          </cell>
          <cell r="BE114">
            <v>1</v>
          </cell>
          <cell r="BF114">
            <v>0</v>
          </cell>
          <cell r="BG114">
            <v>18.85369532428356</v>
          </cell>
          <cell r="BH114">
            <v>39.745627980922102</v>
          </cell>
          <cell r="BI114">
            <v>0</v>
          </cell>
          <cell r="BJ114">
            <v>0</v>
          </cell>
          <cell r="BK114">
            <v>0</v>
          </cell>
          <cell r="BL114">
            <v>0</v>
          </cell>
          <cell r="BM114">
            <v>0</v>
          </cell>
          <cell r="BN114">
            <v>0</v>
          </cell>
          <cell r="BO114">
            <v>0</v>
          </cell>
          <cell r="BP114">
            <v>2</v>
          </cell>
          <cell r="BQ114">
            <v>2</v>
          </cell>
          <cell r="BR114">
            <v>0</v>
          </cell>
          <cell r="BS114">
            <v>37.70739064856712</v>
          </cell>
          <cell r="BT114">
            <v>79.491255961844203</v>
          </cell>
          <cell r="BU114">
            <v>0</v>
          </cell>
          <cell r="BV114">
            <v>2</v>
          </cell>
          <cell r="BW114">
            <v>2</v>
          </cell>
          <cell r="BX114">
            <v>0</v>
          </cell>
          <cell r="BY114">
            <v>37.70739064856712</v>
          </cell>
          <cell r="BZ114">
            <v>79.491255961844203</v>
          </cell>
          <cell r="CA114">
            <v>0</v>
          </cell>
          <cell r="CB114">
            <v>2</v>
          </cell>
          <cell r="CC114">
            <v>2</v>
          </cell>
          <cell r="CD114">
            <v>0</v>
          </cell>
          <cell r="CE114">
            <v>37.70739064856712</v>
          </cell>
          <cell r="CF114">
            <v>79.491255961844203</v>
          </cell>
          <cell r="CG114">
            <v>0</v>
          </cell>
          <cell r="CH114">
            <v>5304</v>
          </cell>
          <cell r="CI114">
            <v>2516</v>
          </cell>
          <cell r="CJ114">
            <v>2788</v>
          </cell>
          <cell r="CK114">
            <v>71</v>
          </cell>
          <cell r="CL114">
            <v>36</v>
          </cell>
          <cell r="CM114">
            <v>35</v>
          </cell>
          <cell r="CN114">
            <v>1338.6123680241326</v>
          </cell>
          <cell r="CO114">
            <v>1430.8426073131957</v>
          </cell>
          <cell r="CP114">
            <v>1255.3802008608322</v>
          </cell>
          <cell r="CQ114">
            <v>0</v>
          </cell>
          <cell r="CR114">
            <v>0</v>
          </cell>
          <cell r="CS114">
            <v>0</v>
          </cell>
          <cell r="CT114">
            <v>0</v>
          </cell>
          <cell r="CU114">
            <v>0</v>
          </cell>
          <cell r="CV114">
            <v>0</v>
          </cell>
          <cell r="CW114">
            <v>15</v>
          </cell>
          <cell r="CX114">
            <v>8</v>
          </cell>
          <cell r="CY114">
            <v>7</v>
          </cell>
          <cell r="CZ114">
            <v>282.80542986425337</v>
          </cell>
          <cell r="DA114">
            <v>317.96502384737681</v>
          </cell>
          <cell r="DB114">
            <v>251.07604017216642</v>
          </cell>
          <cell r="DC114">
            <v>1</v>
          </cell>
          <cell r="DD114">
            <v>0</v>
          </cell>
          <cell r="DE114">
            <v>1</v>
          </cell>
          <cell r="DF114">
            <v>18.85369532428356</v>
          </cell>
          <cell r="DG114">
            <v>0</v>
          </cell>
          <cell r="DH114">
            <v>35.868005738880917</v>
          </cell>
          <cell r="DI114">
            <v>0</v>
          </cell>
          <cell r="DJ114">
            <v>0</v>
          </cell>
          <cell r="DK114">
            <v>0</v>
          </cell>
          <cell r="DL114">
            <v>0</v>
          </cell>
          <cell r="DM114">
            <v>0</v>
          </cell>
          <cell r="DN114">
            <v>0</v>
          </cell>
          <cell r="DO114">
            <v>18</v>
          </cell>
          <cell r="DP114">
            <v>4</v>
          </cell>
          <cell r="DQ114">
            <v>14</v>
          </cell>
          <cell r="DR114">
            <v>339.36651583710409</v>
          </cell>
          <cell r="DS114">
            <v>158.98251192368841</v>
          </cell>
          <cell r="DT114">
            <v>502.15208034433283</v>
          </cell>
          <cell r="DU114">
            <v>5</v>
          </cell>
          <cell r="DV114">
            <v>4</v>
          </cell>
          <cell r="DW114">
            <v>1</v>
          </cell>
          <cell r="DX114">
            <v>94.268476621417804</v>
          </cell>
          <cell r="DY114">
            <v>158.98251192368841</v>
          </cell>
          <cell r="DZ114">
            <v>35.868005738880917</v>
          </cell>
          <cell r="EA114">
            <v>11</v>
          </cell>
          <cell r="EB114">
            <v>6</v>
          </cell>
          <cell r="EC114">
            <v>5</v>
          </cell>
          <cell r="ED114">
            <v>207.39064856711914</v>
          </cell>
          <cell r="EE114">
            <v>238.47376788553257</v>
          </cell>
          <cell r="EF114">
            <v>179.34002869440459</v>
          </cell>
          <cell r="EG114">
            <v>1</v>
          </cell>
          <cell r="EH114">
            <v>1</v>
          </cell>
          <cell r="EI114">
            <v>0</v>
          </cell>
          <cell r="EJ114">
            <v>18.85369532428356</v>
          </cell>
          <cell r="EK114">
            <v>39.745627980922102</v>
          </cell>
          <cell r="EL114">
            <v>0</v>
          </cell>
          <cell r="EM114">
            <v>1</v>
          </cell>
          <cell r="EN114">
            <v>1</v>
          </cell>
          <cell r="EO114">
            <v>0</v>
          </cell>
          <cell r="EP114">
            <v>18.85369532428356</v>
          </cell>
          <cell r="EQ114">
            <v>39.745627980922102</v>
          </cell>
          <cell r="ER114">
            <v>0</v>
          </cell>
          <cell r="ES114">
            <v>0</v>
          </cell>
          <cell r="ET114">
            <v>0</v>
          </cell>
          <cell r="EU114">
            <v>0</v>
          </cell>
          <cell r="EV114">
            <v>0</v>
          </cell>
          <cell r="EW114">
            <v>0</v>
          </cell>
          <cell r="EX114">
            <v>0</v>
          </cell>
          <cell r="EY114">
            <v>2</v>
          </cell>
          <cell r="EZ114">
            <v>2</v>
          </cell>
          <cell r="FA114">
            <v>0</v>
          </cell>
          <cell r="FB114">
            <v>37.70739064856712</v>
          </cell>
          <cell r="FC114">
            <v>79.491255961844203</v>
          </cell>
          <cell r="FD114">
            <v>0</v>
          </cell>
          <cell r="FE114">
            <v>2</v>
          </cell>
          <cell r="FF114">
            <v>2</v>
          </cell>
          <cell r="FG114">
            <v>0</v>
          </cell>
          <cell r="FH114">
            <v>37.70739064856712</v>
          </cell>
          <cell r="FI114">
            <v>79.491255961844203</v>
          </cell>
          <cell r="FJ114">
            <v>0</v>
          </cell>
          <cell r="FK114">
            <v>2</v>
          </cell>
          <cell r="FL114">
            <v>2</v>
          </cell>
          <cell r="FM114">
            <v>0</v>
          </cell>
          <cell r="FN114">
            <v>37.70739064856712</v>
          </cell>
          <cell r="FO114">
            <v>79.491255961844203</v>
          </cell>
          <cell r="FP114">
            <v>0</v>
          </cell>
        </row>
        <row r="115">
          <cell r="A115" t="str">
            <v>南富良野町</v>
          </cell>
          <cell r="B115">
            <v>53</v>
          </cell>
          <cell r="C115">
            <v>31</v>
          </cell>
          <cell r="D115">
            <v>22</v>
          </cell>
          <cell r="E115">
            <v>1985.7624578493819</v>
          </cell>
          <cell r="F115">
            <v>2311.7076808351976</v>
          </cell>
          <cell r="G115">
            <v>1656.6265060240964</v>
          </cell>
          <cell r="H115">
            <v>0</v>
          </cell>
          <cell r="I115">
            <v>0</v>
          </cell>
          <cell r="J115">
            <v>0</v>
          </cell>
          <cell r="K115">
            <v>0</v>
          </cell>
          <cell r="L115">
            <v>0</v>
          </cell>
          <cell r="M115">
            <v>0</v>
          </cell>
          <cell r="N115">
            <v>6</v>
          </cell>
          <cell r="O115">
            <v>3</v>
          </cell>
          <cell r="P115">
            <v>3</v>
          </cell>
          <cell r="Q115">
            <v>224.80329711502435</v>
          </cell>
          <cell r="R115">
            <v>223.71364653243847</v>
          </cell>
          <cell r="S115">
            <v>225.90361445783131</v>
          </cell>
          <cell r="T115">
            <v>2</v>
          </cell>
          <cell r="U115">
            <v>2</v>
          </cell>
          <cell r="V115">
            <v>0</v>
          </cell>
          <cell r="W115">
            <v>74.934432371674788</v>
          </cell>
          <cell r="X115">
            <v>149.14243102162564</v>
          </cell>
          <cell r="Y115">
            <v>0</v>
          </cell>
          <cell r="Z115">
            <v>0</v>
          </cell>
          <cell r="AA115">
            <v>0</v>
          </cell>
          <cell r="AB115">
            <v>0</v>
          </cell>
          <cell r="AC115">
            <v>0</v>
          </cell>
          <cell r="AD115">
            <v>0</v>
          </cell>
          <cell r="AE115">
            <v>0</v>
          </cell>
          <cell r="AF115">
            <v>5</v>
          </cell>
          <cell r="AG115">
            <v>4</v>
          </cell>
          <cell r="AH115">
            <v>1</v>
          </cell>
          <cell r="AI115">
            <v>187.33608092918695</v>
          </cell>
          <cell r="AJ115">
            <v>298.28486204325128</v>
          </cell>
          <cell r="AK115">
            <v>75.301204819277118</v>
          </cell>
          <cell r="AL115">
            <v>2</v>
          </cell>
          <cell r="AM115">
            <v>2</v>
          </cell>
          <cell r="AN115">
            <v>0</v>
          </cell>
          <cell r="AO115">
            <v>74.934432371674788</v>
          </cell>
          <cell r="AP115">
            <v>149.14243102162564</v>
          </cell>
          <cell r="AQ115">
            <v>0</v>
          </cell>
          <cell r="AR115">
            <v>4</v>
          </cell>
          <cell r="AS115">
            <v>3</v>
          </cell>
          <cell r="AT115">
            <v>1</v>
          </cell>
          <cell r="AU115">
            <v>149.86886474334958</v>
          </cell>
          <cell r="AV115">
            <v>223.71364653243847</v>
          </cell>
          <cell r="AW115">
            <v>75.301204819277118</v>
          </cell>
          <cell r="AX115">
            <v>0</v>
          </cell>
          <cell r="AY115">
            <v>0</v>
          </cell>
          <cell r="AZ115">
            <v>0</v>
          </cell>
          <cell r="BA115">
            <v>0</v>
          </cell>
          <cell r="BB115">
            <v>0</v>
          </cell>
          <cell r="BC115">
            <v>0</v>
          </cell>
          <cell r="BD115">
            <v>3</v>
          </cell>
          <cell r="BE115">
            <v>2</v>
          </cell>
          <cell r="BF115">
            <v>1</v>
          </cell>
          <cell r="BG115">
            <v>112.40164855751217</v>
          </cell>
          <cell r="BH115">
            <v>149.14243102162564</v>
          </cell>
          <cell r="BI115">
            <v>75.301204819277118</v>
          </cell>
          <cell r="BJ115">
            <v>13</v>
          </cell>
          <cell r="BK115">
            <v>4</v>
          </cell>
          <cell r="BL115">
            <v>9</v>
          </cell>
          <cell r="BM115">
            <v>487.07381041588604</v>
          </cell>
          <cell r="BN115">
            <v>298.28486204325128</v>
          </cell>
          <cell r="BO115">
            <v>677.71084337349396</v>
          </cell>
          <cell r="BP115">
            <v>4</v>
          </cell>
          <cell r="BQ115">
            <v>3</v>
          </cell>
          <cell r="BR115">
            <v>1</v>
          </cell>
          <cell r="BS115">
            <v>149.86886474334958</v>
          </cell>
          <cell r="BT115">
            <v>223.71364653243847</v>
          </cell>
          <cell r="BU115">
            <v>75.301204819277118</v>
          </cell>
          <cell r="BV115">
            <v>2</v>
          </cell>
          <cell r="BW115">
            <v>1</v>
          </cell>
          <cell r="BX115">
            <v>1</v>
          </cell>
          <cell r="BY115">
            <v>74.934432371674788</v>
          </cell>
          <cell r="BZ115">
            <v>74.57121551081282</v>
          </cell>
          <cell r="CA115">
            <v>75.301204819277118</v>
          </cell>
          <cell r="CB115">
            <v>0</v>
          </cell>
          <cell r="CC115">
            <v>0</v>
          </cell>
          <cell r="CD115">
            <v>0</v>
          </cell>
          <cell r="CE115">
            <v>0</v>
          </cell>
          <cell r="CF115">
            <v>0</v>
          </cell>
          <cell r="CG115">
            <v>0</v>
          </cell>
          <cell r="CH115">
            <v>2669</v>
          </cell>
          <cell r="CI115">
            <v>1341</v>
          </cell>
          <cell r="CJ115">
            <v>1328</v>
          </cell>
          <cell r="CK115">
            <v>53</v>
          </cell>
          <cell r="CL115">
            <v>31</v>
          </cell>
          <cell r="CM115">
            <v>22</v>
          </cell>
          <cell r="CN115">
            <v>1985.7624578493819</v>
          </cell>
          <cell r="CO115">
            <v>2311.7076808351976</v>
          </cell>
          <cell r="CP115">
            <v>1656.6265060240964</v>
          </cell>
          <cell r="CQ115">
            <v>0</v>
          </cell>
          <cell r="CR115">
            <v>0</v>
          </cell>
          <cell r="CS115">
            <v>0</v>
          </cell>
          <cell r="CT115">
            <v>0</v>
          </cell>
          <cell r="CU115">
            <v>0</v>
          </cell>
          <cell r="CV115">
            <v>0</v>
          </cell>
          <cell r="CW115">
            <v>6</v>
          </cell>
          <cell r="CX115">
            <v>3</v>
          </cell>
          <cell r="CY115">
            <v>3</v>
          </cell>
          <cell r="CZ115">
            <v>224.80329711502435</v>
          </cell>
          <cell r="DA115">
            <v>223.71364653243847</v>
          </cell>
          <cell r="DB115">
            <v>225.90361445783131</v>
          </cell>
          <cell r="DC115">
            <v>2</v>
          </cell>
          <cell r="DD115">
            <v>2</v>
          </cell>
          <cell r="DE115">
            <v>0</v>
          </cell>
          <cell r="DF115">
            <v>74.934432371674788</v>
          </cell>
          <cell r="DG115">
            <v>149.14243102162564</v>
          </cell>
          <cell r="DH115">
            <v>0</v>
          </cell>
          <cell r="DI115">
            <v>0</v>
          </cell>
          <cell r="DJ115">
            <v>0</v>
          </cell>
          <cell r="DK115">
            <v>0</v>
          </cell>
          <cell r="DL115">
            <v>0</v>
          </cell>
          <cell r="DM115">
            <v>0</v>
          </cell>
          <cell r="DN115">
            <v>0</v>
          </cell>
          <cell r="DO115">
            <v>5</v>
          </cell>
          <cell r="DP115">
            <v>4</v>
          </cell>
          <cell r="DQ115">
            <v>1</v>
          </cell>
          <cell r="DR115">
            <v>187.33608092918695</v>
          </cell>
          <cell r="DS115">
            <v>298.28486204325128</v>
          </cell>
          <cell r="DT115">
            <v>75.301204819277118</v>
          </cell>
          <cell r="DU115">
            <v>2</v>
          </cell>
          <cell r="DV115">
            <v>2</v>
          </cell>
          <cell r="DW115">
            <v>0</v>
          </cell>
          <cell r="DX115">
            <v>74.934432371674788</v>
          </cell>
          <cell r="DY115">
            <v>149.14243102162564</v>
          </cell>
          <cell r="DZ115">
            <v>0</v>
          </cell>
          <cell r="EA115">
            <v>4</v>
          </cell>
          <cell r="EB115">
            <v>3</v>
          </cell>
          <cell r="EC115">
            <v>1</v>
          </cell>
          <cell r="ED115">
            <v>149.86886474334958</v>
          </cell>
          <cell r="EE115">
            <v>223.71364653243847</v>
          </cell>
          <cell r="EF115">
            <v>75.301204819277118</v>
          </cell>
          <cell r="EG115">
            <v>0</v>
          </cell>
          <cell r="EH115">
            <v>0</v>
          </cell>
          <cell r="EI115">
            <v>0</v>
          </cell>
          <cell r="EJ115">
            <v>0</v>
          </cell>
          <cell r="EK115">
            <v>0</v>
          </cell>
          <cell r="EL115">
            <v>0</v>
          </cell>
          <cell r="EM115">
            <v>3</v>
          </cell>
          <cell r="EN115">
            <v>2</v>
          </cell>
          <cell r="EO115">
            <v>1</v>
          </cell>
          <cell r="EP115">
            <v>112.40164855751217</v>
          </cell>
          <cell r="EQ115">
            <v>149.14243102162564</v>
          </cell>
          <cell r="ER115">
            <v>75.301204819277118</v>
          </cell>
          <cell r="ES115">
            <v>13</v>
          </cell>
          <cell r="ET115">
            <v>4</v>
          </cell>
          <cell r="EU115">
            <v>9</v>
          </cell>
          <cell r="EV115">
            <v>487.07381041588604</v>
          </cell>
          <cell r="EW115">
            <v>298.28486204325128</v>
          </cell>
          <cell r="EX115">
            <v>677.71084337349396</v>
          </cell>
          <cell r="EY115">
            <v>4</v>
          </cell>
          <cell r="EZ115">
            <v>3</v>
          </cell>
          <cell r="FA115">
            <v>1</v>
          </cell>
          <cell r="FB115">
            <v>149.86886474334958</v>
          </cell>
          <cell r="FC115">
            <v>223.71364653243847</v>
          </cell>
          <cell r="FD115">
            <v>75.301204819277118</v>
          </cell>
          <cell r="FE115">
            <v>2</v>
          </cell>
          <cell r="FF115">
            <v>1</v>
          </cell>
          <cell r="FG115">
            <v>1</v>
          </cell>
          <cell r="FH115">
            <v>74.934432371674788</v>
          </cell>
          <cell r="FI115">
            <v>74.57121551081282</v>
          </cell>
          <cell r="FJ115">
            <v>75.301204819277118</v>
          </cell>
          <cell r="FK115">
            <v>0</v>
          </cell>
          <cell r="FL115">
            <v>0</v>
          </cell>
          <cell r="FM115">
            <v>0</v>
          </cell>
          <cell r="FN115">
            <v>0</v>
          </cell>
          <cell r="FO115">
            <v>0</v>
          </cell>
          <cell r="FP115">
            <v>0</v>
          </cell>
        </row>
        <row r="116">
          <cell r="A116" t="str">
            <v>占冠村</v>
          </cell>
          <cell r="B116">
            <v>8</v>
          </cell>
          <cell r="C116">
            <v>5</v>
          </cell>
          <cell r="D116">
            <v>3</v>
          </cell>
          <cell r="E116">
            <v>658.43621399176948</v>
          </cell>
          <cell r="F116">
            <v>836.1204013377926</v>
          </cell>
          <cell r="G116">
            <v>486.22366288492708</v>
          </cell>
          <cell r="H116">
            <v>0</v>
          </cell>
          <cell r="I116">
            <v>0</v>
          </cell>
          <cell r="J116">
            <v>0</v>
          </cell>
          <cell r="K116">
            <v>0</v>
          </cell>
          <cell r="L116">
            <v>0</v>
          </cell>
          <cell r="M116">
            <v>0</v>
          </cell>
          <cell r="N116">
            <v>3</v>
          </cell>
          <cell r="O116">
            <v>2</v>
          </cell>
          <cell r="P116">
            <v>1</v>
          </cell>
          <cell r="Q116">
            <v>246.91358024691357</v>
          </cell>
          <cell r="R116">
            <v>334.44816053511704</v>
          </cell>
          <cell r="S116">
            <v>162.07455429497568</v>
          </cell>
          <cell r="T116">
            <v>0</v>
          </cell>
          <cell r="U116">
            <v>0</v>
          </cell>
          <cell r="V116">
            <v>0</v>
          </cell>
          <cell r="W116">
            <v>0</v>
          </cell>
          <cell r="X116">
            <v>0</v>
          </cell>
          <cell r="Y116">
            <v>0</v>
          </cell>
          <cell r="Z116">
            <v>0</v>
          </cell>
          <cell r="AA116">
            <v>0</v>
          </cell>
          <cell r="AB116">
            <v>0</v>
          </cell>
          <cell r="AC116">
            <v>0</v>
          </cell>
          <cell r="AD116">
            <v>0</v>
          </cell>
          <cell r="AE116">
            <v>0</v>
          </cell>
          <cell r="AF116">
            <v>2</v>
          </cell>
          <cell r="AG116">
            <v>2</v>
          </cell>
          <cell r="AH116">
            <v>0</v>
          </cell>
          <cell r="AI116">
            <v>164.60905349794237</v>
          </cell>
          <cell r="AJ116">
            <v>334.44816053511704</v>
          </cell>
          <cell r="AK116">
            <v>0</v>
          </cell>
          <cell r="AL116">
            <v>1</v>
          </cell>
          <cell r="AM116">
            <v>1</v>
          </cell>
          <cell r="AN116">
            <v>0</v>
          </cell>
          <cell r="AO116">
            <v>82.304526748971185</v>
          </cell>
          <cell r="AP116">
            <v>167.22408026755852</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1215</v>
          </cell>
          <cell r="CI116">
            <v>598</v>
          </cell>
          <cell r="CJ116">
            <v>617</v>
          </cell>
          <cell r="CK116">
            <v>8</v>
          </cell>
          <cell r="CL116">
            <v>5</v>
          </cell>
          <cell r="CM116">
            <v>3</v>
          </cell>
          <cell r="CN116">
            <v>658.43621399176948</v>
          </cell>
          <cell r="CO116">
            <v>836.1204013377926</v>
          </cell>
          <cell r="CP116">
            <v>486.22366288492708</v>
          </cell>
          <cell r="CQ116">
            <v>0</v>
          </cell>
          <cell r="CR116">
            <v>0</v>
          </cell>
          <cell r="CS116">
            <v>0</v>
          </cell>
          <cell r="CT116">
            <v>0</v>
          </cell>
          <cell r="CU116">
            <v>0</v>
          </cell>
          <cell r="CV116">
            <v>0</v>
          </cell>
          <cell r="CW116">
            <v>3</v>
          </cell>
          <cell r="CX116">
            <v>2</v>
          </cell>
          <cell r="CY116">
            <v>1</v>
          </cell>
          <cell r="CZ116">
            <v>246.91358024691357</v>
          </cell>
          <cell r="DA116">
            <v>334.44816053511704</v>
          </cell>
          <cell r="DB116">
            <v>162.07455429497568</v>
          </cell>
          <cell r="DC116">
            <v>0</v>
          </cell>
          <cell r="DD116">
            <v>0</v>
          </cell>
          <cell r="DE116">
            <v>0</v>
          </cell>
          <cell r="DF116">
            <v>0</v>
          </cell>
          <cell r="DG116">
            <v>0</v>
          </cell>
          <cell r="DH116">
            <v>0</v>
          </cell>
          <cell r="DI116">
            <v>0</v>
          </cell>
          <cell r="DJ116">
            <v>0</v>
          </cell>
          <cell r="DK116">
            <v>0</v>
          </cell>
          <cell r="DL116">
            <v>0</v>
          </cell>
          <cell r="DM116">
            <v>0</v>
          </cell>
          <cell r="DN116">
            <v>0</v>
          </cell>
          <cell r="DO116">
            <v>2</v>
          </cell>
          <cell r="DP116">
            <v>2</v>
          </cell>
          <cell r="DQ116">
            <v>0</v>
          </cell>
          <cell r="DR116">
            <v>164.60905349794237</v>
          </cell>
          <cell r="DS116">
            <v>334.44816053511704</v>
          </cell>
          <cell r="DT116">
            <v>0</v>
          </cell>
          <cell r="DU116">
            <v>1</v>
          </cell>
          <cell r="DV116">
            <v>1</v>
          </cell>
          <cell r="DW116">
            <v>0</v>
          </cell>
          <cell r="DX116">
            <v>82.304526748971185</v>
          </cell>
          <cell r="DY116">
            <v>167.22408026755852</v>
          </cell>
          <cell r="DZ116">
            <v>0</v>
          </cell>
          <cell r="EA116">
            <v>0</v>
          </cell>
          <cell r="EB116">
            <v>0</v>
          </cell>
          <cell r="EC116">
            <v>0</v>
          </cell>
          <cell r="ED116">
            <v>0</v>
          </cell>
          <cell r="EE116">
            <v>0</v>
          </cell>
          <cell r="EF116">
            <v>0</v>
          </cell>
          <cell r="EG116">
            <v>0</v>
          </cell>
          <cell r="EH116">
            <v>0</v>
          </cell>
          <cell r="EI116">
            <v>0</v>
          </cell>
          <cell r="EJ116">
            <v>0</v>
          </cell>
          <cell r="EK116">
            <v>0</v>
          </cell>
          <cell r="EL116">
            <v>0</v>
          </cell>
          <cell r="EM116">
            <v>0</v>
          </cell>
          <cell r="EN116">
            <v>0</v>
          </cell>
          <cell r="EO116">
            <v>0</v>
          </cell>
          <cell r="EP116">
            <v>0</v>
          </cell>
          <cell r="EQ116">
            <v>0</v>
          </cell>
          <cell r="ER116">
            <v>0</v>
          </cell>
          <cell r="ES116">
            <v>0</v>
          </cell>
          <cell r="ET116">
            <v>0</v>
          </cell>
          <cell r="EU116">
            <v>0</v>
          </cell>
          <cell r="EV116">
            <v>0</v>
          </cell>
          <cell r="EW116">
            <v>0</v>
          </cell>
          <cell r="EX116">
            <v>0</v>
          </cell>
          <cell r="EY116">
            <v>0</v>
          </cell>
          <cell r="EZ116">
            <v>0</v>
          </cell>
          <cell r="FA116">
            <v>0</v>
          </cell>
          <cell r="FB116">
            <v>0</v>
          </cell>
          <cell r="FC116">
            <v>0</v>
          </cell>
          <cell r="FD116">
            <v>0</v>
          </cell>
          <cell r="FE116">
            <v>0</v>
          </cell>
          <cell r="FF116">
            <v>0</v>
          </cell>
          <cell r="FG116">
            <v>0</v>
          </cell>
          <cell r="FH116">
            <v>0</v>
          </cell>
          <cell r="FI116">
            <v>0</v>
          </cell>
          <cell r="FJ116">
            <v>0</v>
          </cell>
          <cell r="FK116">
            <v>0</v>
          </cell>
          <cell r="FL116">
            <v>0</v>
          </cell>
          <cell r="FM116">
            <v>0</v>
          </cell>
          <cell r="FN116">
            <v>0</v>
          </cell>
          <cell r="FO116">
            <v>0</v>
          </cell>
          <cell r="FP116">
            <v>0</v>
          </cell>
        </row>
        <row r="117">
          <cell r="A117" t="str">
            <v>和寒町</v>
          </cell>
          <cell r="B117">
            <v>52</v>
          </cell>
          <cell r="C117">
            <v>29</v>
          </cell>
          <cell r="D117">
            <v>23</v>
          </cell>
          <cell r="E117">
            <v>1398.9776701641108</v>
          </cell>
          <cell r="F117">
            <v>1695.9064327485378</v>
          </cell>
          <cell r="G117">
            <v>1145.98903836572</v>
          </cell>
          <cell r="H117">
            <v>0</v>
          </cell>
          <cell r="I117">
            <v>0</v>
          </cell>
          <cell r="J117">
            <v>0</v>
          </cell>
          <cell r="K117">
            <v>0</v>
          </cell>
          <cell r="L117">
            <v>0</v>
          </cell>
          <cell r="M117">
            <v>0</v>
          </cell>
          <cell r="N117">
            <v>18</v>
          </cell>
          <cell r="O117">
            <v>10</v>
          </cell>
          <cell r="P117">
            <v>8</v>
          </cell>
          <cell r="Q117">
            <v>484.26150121065376</v>
          </cell>
          <cell r="R117">
            <v>584.79532163742692</v>
          </cell>
          <cell r="S117">
            <v>398.60488290981561</v>
          </cell>
          <cell r="T117">
            <v>0</v>
          </cell>
          <cell r="U117">
            <v>0</v>
          </cell>
          <cell r="V117">
            <v>0</v>
          </cell>
          <cell r="W117">
            <v>0</v>
          </cell>
          <cell r="X117">
            <v>0</v>
          </cell>
          <cell r="Y117">
            <v>0</v>
          </cell>
          <cell r="Z117">
            <v>0</v>
          </cell>
          <cell r="AA117">
            <v>0</v>
          </cell>
          <cell r="AB117">
            <v>0</v>
          </cell>
          <cell r="AC117">
            <v>0</v>
          </cell>
          <cell r="AD117">
            <v>0</v>
          </cell>
          <cell r="AE117">
            <v>0</v>
          </cell>
          <cell r="AF117">
            <v>17</v>
          </cell>
          <cell r="AG117">
            <v>10</v>
          </cell>
          <cell r="AH117">
            <v>7</v>
          </cell>
          <cell r="AI117">
            <v>457.35808447672855</v>
          </cell>
          <cell r="AJ117">
            <v>584.79532163742692</v>
          </cell>
          <cell r="AK117">
            <v>348.77927254608869</v>
          </cell>
          <cell r="AL117">
            <v>4</v>
          </cell>
          <cell r="AM117">
            <v>2</v>
          </cell>
          <cell r="AN117">
            <v>2</v>
          </cell>
          <cell r="AO117">
            <v>107.61366693570083</v>
          </cell>
          <cell r="AP117">
            <v>116.95906432748538</v>
          </cell>
          <cell r="AQ117">
            <v>99.651220727453904</v>
          </cell>
          <cell r="AR117">
            <v>7</v>
          </cell>
          <cell r="AS117">
            <v>3</v>
          </cell>
          <cell r="AT117">
            <v>4</v>
          </cell>
          <cell r="AU117">
            <v>188.32391713747646</v>
          </cell>
          <cell r="AV117">
            <v>175.43859649122808</v>
          </cell>
          <cell r="AW117">
            <v>199.30244145490781</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2</v>
          </cell>
          <cell r="BQ117">
            <v>2</v>
          </cell>
          <cell r="BR117">
            <v>0</v>
          </cell>
          <cell r="BS117">
            <v>53.806833467850417</v>
          </cell>
          <cell r="BT117">
            <v>116.95906432748538</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3717</v>
          </cell>
          <cell r="CI117">
            <v>1710</v>
          </cell>
          <cell r="CJ117">
            <v>2007</v>
          </cell>
          <cell r="CK117">
            <v>52</v>
          </cell>
          <cell r="CL117">
            <v>29</v>
          </cell>
          <cell r="CM117">
            <v>23</v>
          </cell>
          <cell r="CN117">
            <v>1398.9776701641108</v>
          </cell>
          <cell r="CO117">
            <v>1695.9064327485378</v>
          </cell>
          <cell r="CP117">
            <v>1145.98903836572</v>
          </cell>
          <cell r="CQ117">
            <v>0</v>
          </cell>
          <cell r="CR117">
            <v>0</v>
          </cell>
          <cell r="CS117">
            <v>0</v>
          </cell>
          <cell r="CT117">
            <v>0</v>
          </cell>
          <cell r="CU117">
            <v>0</v>
          </cell>
          <cell r="CV117">
            <v>0</v>
          </cell>
          <cell r="CW117">
            <v>18</v>
          </cell>
          <cell r="CX117">
            <v>10</v>
          </cell>
          <cell r="CY117">
            <v>8</v>
          </cell>
          <cell r="CZ117">
            <v>484.26150121065376</v>
          </cell>
          <cell r="DA117">
            <v>584.79532163742692</v>
          </cell>
          <cell r="DB117">
            <v>398.60488290981561</v>
          </cell>
          <cell r="DC117">
            <v>0</v>
          </cell>
          <cell r="DD117">
            <v>0</v>
          </cell>
          <cell r="DE117">
            <v>0</v>
          </cell>
          <cell r="DF117">
            <v>0</v>
          </cell>
          <cell r="DG117">
            <v>0</v>
          </cell>
          <cell r="DH117">
            <v>0</v>
          </cell>
          <cell r="DI117">
            <v>0</v>
          </cell>
          <cell r="DJ117">
            <v>0</v>
          </cell>
          <cell r="DK117">
            <v>0</v>
          </cell>
          <cell r="DL117">
            <v>0</v>
          </cell>
          <cell r="DM117">
            <v>0</v>
          </cell>
          <cell r="DN117">
            <v>0</v>
          </cell>
          <cell r="DO117">
            <v>17</v>
          </cell>
          <cell r="DP117">
            <v>10</v>
          </cell>
          <cell r="DQ117">
            <v>7</v>
          </cell>
          <cell r="DR117">
            <v>457.35808447672855</v>
          </cell>
          <cell r="DS117">
            <v>584.79532163742692</v>
          </cell>
          <cell r="DT117">
            <v>348.77927254608869</v>
          </cell>
          <cell r="DU117">
            <v>4</v>
          </cell>
          <cell r="DV117">
            <v>2</v>
          </cell>
          <cell r="DW117">
            <v>2</v>
          </cell>
          <cell r="DX117">
            <v>107.61366693570083</v>
          </cell>
          <cell r="DY117">
            <v>116.95906432748538</v>
          </cell>
          <cell r="DZ117">
            <v>99.651220727453904</v>
          </cell>
          <cell r="EA117">
            <v>7</v>
          </cell>
          <cell r="EB117">
            <v>3</v>
          </cell>
          <cell r="EC117">
            <v>4</v>
          </cell>
          <cell r="ED117">
            <v>188.32391713747646</v>
          </cell>
          <cell r="EE117">
            <v>175.43859649122808</v>
          </cell>
          <cell r="EF117">
            <v>199.30244145490781</v>
          </cell>
          <cell r="EG117">
            <v>0</v>
          </cell>
          <cell r="EH117">
            <v>0</v>
          </cell>
          <cell r="EI117">
            <v>0</v>
          </cell>
          <cell r="EJ117">
            <v>0</v>
          </cell>
          <cell r="EK117">
            <v>0</v>
          </cell>
          <cell r="EL117">
            <v>0</v>
          </cell>
          <cell r="EM117">
            <v>0</v>
          </cell>
          <cell r="EN117">
            <v>0</v>
          </cell>
          <cell r="EO117">
            <v>0</v>
          </cell>
          <cell r="EP117">
            <v>0</v>
          </cell>
          <cell r="EQ117">
            <v>0</v>
          </cell>
          <cell r="ER117">
            <v>0</v>
          </cell>
          <cell r="ES117">
            <v>0</v>
          </cell>
          <cell r="ET117">
            <v>0</v>
          </cell>
          <cell r="EU117">
            <v>0</v>
          </cell>
          <cell r="EV117">
            <v>0</v>
          </cell>
          <cell r="EW117">
            <v>0</v>
          </cell>
          <cell r="EX117">
            <v>0</v>
          </cell>
          <cell r="EY117">
            <v>2</v>
          </cell>
          <cell r="EZ117">
            <v>2</v>
          </cell>
          <cell r="FA117">
            <v>0</v>
          </cell>
          <cell r="FB117">
            <v>53.806833467850417</v>
          </cell>
          <cell r="FC117">
            <v>116.95906432748538</v>
          </cell>
          <cell r="FD117">
            <v>0</v>
          </cell>
          <cell r="FE117">
            <v>0</v>
          </cell>
          <cell r="FF117">
            <v>0</v>
          </cell>
          <cell r="FG117">
            <v>0</v>
          </cell>
          <cell r="FH117">
            <v>0</v>
          </cell>
          <cell r="FI117">
            <v>0</v>
          </cell>
          <cell r="FJ117">
            <v>0</v>
          </cell>
          <cell r="FK117">
            <v>0</v>
          </cell>
          <cell r="FL117">
            <v>0</v>
          </cell>
          <cell r="FM117">
            <v>0</v>
          </cell>
          <cell r="FN117">
            <v>0</v>
          </cell>
          <cell r="FO117">
            <v>0</v>
          </cell>
          <cell r="FP117">
            <v>0</v>
          </cell>
        </row>
        <row r="118">
          <cell r="A118" t="str">
            <v>剣淵町</v>
          </cell>
          <cell r="B118">
            <v>55</v>
          </cell>
          <cell r="C118">
            <v>27</v>
          </cell>
          <cell r="D118">
            <v>28</v>
          </cell>
          <cell r="E118">
            <v>1628.1823564239194</v>
          </cell>
          <cell r="F118">
            <v>1663.5859519408502</v>
          </cell>
          <cell r="G118">
            <v>1595.4415954415956</v>
          </cell>
          <cell r="H118">
            <v>0</v>
          </cell>
          <cell r="I118">
            <v>0</v>
          </cell>
          <cell r="J118">
            <v>0</v>
          </cell>
          <cell r="K118">
            <v>0</v>
          </cell>
          <cell r="L118">
            <v>0</v>
          </cell>
          <cell r="M118">
            <v>0</v>
          </cell>
          <cell r="N118">
            <v>15</v>
          </cell>
          <cell r="O118">
            <v>10</v>
          </cell>
          <cell r="P118">
            <v>5</v>
          </cell>
          <cell r="Q118">
            <v>444.04973357015984</v>
          </cell>
          <cell r="R118">
            <v>616.14294516327789</v>
          </cell>
          <cell r="S118">
            <v>284.90028490028493</v>
          </cell>
          <cell r="T118">
            <v>0</v>
          </cell>
          <cell r="U118">
            <v>0</v>
          </cell>
          <cell r="V118">
            <v>0</v>
          </cell>
          <cell r="W118">
            <v>0</v>
          </cell>
          <cell r="X118">
            <v>0</v>
          </cell>
          <cell r="Y118">
            <v>0</v>
          </cell>
          <cell r="Z118">
            <v>0</v>
          </cell>
          <cell r="AA118">
            <v>0</v>
          </cell>
          <cell r="AB118">
            <v>0</v>
          </cell>
          <cell r="AC118">
            <v>0</v>
          </cell>
          <cell r="AD118">
            <v>0</v>
          </cell>
          <cell r="AE118">
            <v>0</v>
          </cell>
          <cell r="AF118">
            <v>11</v>
          </cell>
          <cell r="AG118">
            <v>4</v>
          </cell>
          <cell r="AH118">
            <v>7</v>
          </cell>
          <cell r="AI118">
            <v>325.63647128478385</v>
          </cell>
          <cell r="AJ118">
            <v>246.45717806531115</v>
          </cell>
          <cell r="AK118">
            <v>398.8603988603989</v>
          </cell>
          <cell r="AL118">
            <v>2</v>
          </cell>
          <cell r="AM118">
            <v>1</v>
          </cell>
          <cell r="AN118">
            <v>1</v>
          </cell>
          <cell r="AO118">
            <v>59.206631142687975</v>
          </cell>
          <cell r="AP118">
            <v>61.614294516327789</v>
          </cell>
          <cell r="AQ118">
            <v>56.980056980056979</v>
          </cell>
          <cell r="AR118">
            <v>5</v>
          </cell>
          <cell r="AS118">
            <v>2</v>
          </cell>
          <cell r="AT118">
            <v>3</v>
          </cell>
          <cell r="AU118">
            <v>148.01657785671995</v>
          </cell>
          <cell r="AV118">
            <v>123.22858903265558</v>
          </cell>
          <cell r="AW118">
            <v>170.94017094017093</v>
          </cell>
          <cell r="AX118">
            <v>1</v>
          </cell>
          <cell r="AY118">
            <v>0</v>
          </cell>
          <cell r="AZ118">
            <v>1</v>
          </cell>
          <cell r="BA118">
            <v>29.603315571343988</v>
          </cell>
          <cell r="BB118">
            <v>0</v>
          </cell>
          <cell r="BC118">
            <v>56.980056980056979</v>
          </cell>
          <cell r="BD118">
            <v>0</v>
          </cell>
          <cell r="BE118">
            <v>0</v>
          </cell>
          <cell r="BF118">
            <v>0</v>
          </cell>
          <cell r="BG118">
            <v>0</v>
          </cell>
          <cell r="BH118">
            <v>0</v>
          </cell>
          <cell r="BI118">
            <v>0</v>
          </cell>
          <cell r="BJ118">
            <v>6</v>
          </cell>
          <cell r="BK118">
            <v>3</v>
          </cell>
          <cell r="BL118">
            <v>3</v>
          </cell>
          <cell r="BM118">
            <v>177.61989342806396</v>
          </cell>
          <cell r="BN118">
            <v>184.84288354898337</v>
          </cell>
          <cell r="BO118">
            <v>170.94017094017093</v>
          </cell>
          <cell r="BP118">
            <v>4</v>
          </cell>
          <cell r="BQ118">
            <v>1</v>
          </cell>
          <cell r="BR118">
            <v>3</v>
          </cell>
          <cell r="BS118">
            <v>118.41326228537595</v>
          </cell>
          <cell r="BT118">
            <v>61.614294516327789</v>
          </cell>
          <cell r="BU118">
            <v>170.94017094017093</v>
          </cell>
          <cell r="BV118">
            <v>1</v>
          </cell>
          <cell r="BW118">
            <v>1</v>
          </cell>
          <cell r="BX118">
            <v>0</v>
          </cell>
          <cell r="BY118">
            <v>29.603315571343988</v>
          </cell>
          <cell r="BZ118">
            <v>61.614294516327789</v>
          </cell>
          <cell r="CA118">
            <v>0</v>
          </cell>
          <cell r="CB118">
            <v>1</v>
          </cell>
          <cell r="CC118">
            <v>0</v>
          </cell>
          <cell r="CD118">
            <v>1</v>
          </cell>
          <cell r="CE118">
            <v>29.603315571343988</v>
          </cell>
          <cell r="CF118">
            <v>0</v>
          </cell>
          <cell r="CG118">
            <v>56.980056980056979</v>
          </cell>
          <cell r="CH118">
            <v>3378</v>
          </cell>
          <cell r="CI118">
            <v>1623</v>
          </cell>
          <cell r="CJ118">
            <v>1755</v>
          </cell>
          <cell r="CK118">
            <v>55</v>
          </cell>
          <cell r="CL118">
            <v>27</v>
          </cell>
          <cell r="CM118">
            <v>28</v>
          </cell>
          <cell r="CN118">
            <v>1628.1823564239194</v>
          </cell>
          <cell r="CO118">
            <v>1663.5859519408502</v>
          </cell>
          <cell r="CP118">
            <v>1595.4415954415956</v>
          </cell>
          <cell r="CQ118">
            <v>0</v>
          </cell>
          <cell r="CR118">
            <v>0</v>
          </cell>
          <cell r="CS118">
            <v>0</v>
          </cell>
          <cell r="CT118">
            <v>0</v>
          </cell>
          <cell r="CU118">
            <v>0</v>
          </cell>
          <cell r="CV118">
            <v>0</v>
          </cell>
          <cell r="CW118">
            <v>15</v>
          </cell>
          <cell r="CX118">
            <v>10</v>
          </cell>
          <cell r="CY118">
            <v>5</v>
          </cell>
          <cell r="CZ118">
            <v>444.04973357015984</v>
          </cell>
          <cell r="DA118">
            <v>616.14294516327789</v>
          </cell>
          <cell r="DB118">
            <v>284.90028490028493</v>
          </cell>
          <cell r="DC118">
            <v>0</v>
          </cell>
          <cell r="DD118">
            <v>0</v>
          </cell>
          <cell r="DE118">
            <v>0</v>
          </cell>
          <cell r="DF118">
            <v>0</v>
          </cell>
          <cell r="DG118">
            <v>0</v>
          </cell>
          <cell r="DH118">
            <v>0</v>
          </cell>
          <cell r="DI118">
            <v>0</v>
          </cell>
          <cell r="DJ118">
            <v>0</v>
          </cell>
          <cell r="DK118">
            <v>0</v>
          </cell>
          <cell r="DL118">
            <v>0</v>
          </cell>
          <cell r="DM118">
            <v>0</v>
          </cell>
          <cell r="DN118">
            <v>0</v>
          </cell>
          <cell r="DO118">
            <v>11</v>
          </cell>
          <cell r="DP118">
            <v>4</v>
          </cell>
          <cell r="DQ118">
            <v>7</v>
          </cell>
          <cell r="DR118">
            <v>325.63647128478385</v>
          </cell>
          <cell r="DS118">
            <v>246.45717806531115</v>
          </cell>
          <cell r="DT118">
            <v>398.8603988603989</v>
          </cell>
          <cell r="DU118">
            <v>2</v>
          </cell>
          <cell r="DV118">
            <v>1</v>
          </cell>
          <cell r="DW118">
            <v>1</v>
          </cell>
          <cell r="DX118">
            <v>59.206631142687975</v>
          </cell>
          <cell r="DY118">
            <v>61.614294516327789</v>
          </cell>
          <cell r="DZ118">
            <v>56.980056980056979</v>
          </cell>
          <cell r="EA118">
            <v>5</v>
          </cell>
          <cell r="EB118">
            <v>2</v>
          </cell>
          <cell r="EC118">
            <v>3</v>
          </cell>
          <cell r="ED118">
            <v>148.01657785671995</v>
          </cell>
          <cell r="EE118">
            <v>123.22858903265558</v>
          </cell>
          <cell r="EF118">
            <v>170.94017094017093</v>
          </cell>
          <cell r="EG118">
            <v>1</v>
          </cell>
          <cell r="EH118">
            <v>0</v>
          </cell>
          <cell r="EI118">
            <v>1</v>
          </cell>
          <cell r="EJ118">
            <v>29.603315571343988</v>
          </cell>
          <cell r="EK118">
            <v>0</v>
          </cell>
          <cell r="EL118">
            <v>56.980056980056979</v>
          </cell>
          <cell r="EM118">
            <v>0</v>
          </cell>
          <cell r="EN118">
            <v>0</v>
          </cell>
          <cell r="EO118">
            <v>0</v>
          </cell>
          <cell r="EP118">
            <v>0</v>
          </cell>
          <cell r="EQ118">
            <v>0</v>
          </cell>
          <cell r="ER118">
            <v>0</v>
          </cell>
          <cell r="ES118">
            <v>6</v>
          </cell>
          <cell r="ET118">
            <v>3</v>
          </cell>
          <cell r="EU118">
            <v>3</v>
          </cell>
          <cell r="EV118">
            <v>177.61989342806396</v>
          </cell>
          <cell r="EW118">
            <v>184.84288354898337</v>
          </cell>
          <cell r="EX118">
            <v>170.94017094017093</v>
          </cell>
          <cell r="EY118">
            <v>4</v>
          </cell>
          <cell r="EZ118">
            <v>1</v>
          </cell>
          <cell r="FA118">
            <v>3</v>
          </cell>
          <cell r="FB118">
            <v>118.41326228537595</v>
          </cell>
          <cell r="FC118">
            <v>61.614294516327789</v>
          </cell>
          <cell r="FD118">
            <v>170.94017094017093</v>
          </cell>
          <cell r="FE118">
            <v>1</v>
          </cell>
          <cell r="FF118">
            <v>1</v>
          </cell>
          <cell r="FG118">
            <v>0</v>
          </cell>
          <cell r="FH118">
            <v>29.603315571343988</v>
          </cell>
          <cell r="FI118">
            <v>61.614294516327789</v>
          </cell>
          <cell r="FJ118">
            <v>0</v>
          </cell>
          <cell r="FK118">
            <v>1</v>
          </cell>
          <cell r="FL118">
            <v>0</v>
          </cell>
          <cell r="FM118">
            <v>1</v>
          </cell>
          <cell r="FN118">
            <v>29.603315571343988</v>
          </cell>
          <cell r="FO118">
            <v>0</v>
          </cell>
          <cell r="FP118">
            <v>56.980056980056979</v>
          </cell>
        </row>
        <row r="119">
          <cell r="A119" t="str">
            <v>下川町</v>
          </cell>
          <cell r="B119">
            <v>54</v>
          </cell>
          <cell r="C119">
            <v>28</v>
          </cell>
          <cell r="D119">
            <v>26</v>
          </cell>
          <cell r="E119">
            <v>1532.7845586148169</v>
          </cell>
          <cell r="F119">
            <v>1694.9152542372881</v>
          </cell>
          <cell r="G119">
            <v>1389.631213254944</v>
          </cell>
          <cell r="H119">
            <v>1</v>
          </cell>
          <cell r="I119">
            <v>0</v>
          </cell>
          <cell r="J119">
            <v>1</v>
          </cell>
          <cell r="K119">
            <v>28.384899233607719</v>
          </cell>
          <cell r="L119">
            <v>0</v>
          </cell>
          <cell r="M119">
            <v>53.447354355959376</v>
          </cell>
          <cell r="N119">
            <v>13</v>
          </cell>
          <cell r="O119">
            <v>7</v>
          </cell>
          <cell r="P119">
            <v>6</v>
          </cell>
          <cell r="Q119">
            <v>369.00369003690037</v>
          </cell>
          <cell r="R119">
            <v>423.72881355932202</v>
          </cell>
          <cell r="S119">
            <v>320.68412613575629</v>
          </cell>
          <cell r="T119">
            <v>2</v>
          </cell>
          <cell r="U119">
            <v>1</v>
          </cell>
          <cell r="V119">
            <v>1</v>
          </cell>
          <cell r="W119">
            <v>56.769798467215438</v>
          </cell>
          <cell r="X119">
            <v>60.53268765133172</v>
          </cell>
          <cell r="Y119">
            <v>53.447354355959376</v>
          </cell>
          <cell r="Z119">
            <v>1</v>
          </cell>
          <cell r="AA119">
            <v>0</v>
          </cell>
          <cell r="AB119">
            <v>1</v>
          </cell>
          <cell r="AC119">
            <v>28.384899233607719</v>
          </cell>
          <cell r="AD119">
            <v>0</v>
          </cell>
          <cell r="AE119">
            <v>53.447354355959376</v>
          </cell>
          <cell r="AF119">
            <v>10</v>
          </cell>
          <cell r="AG119">
            <v>4</v>
          </cell>
          <cell r="AH119">
            <v>6</v>
          </cell>
          <cell r="AI119">
            <v>283.84899233607717</v>
          </cell>
          <cell r="AJ119">
            <v>242.13075060532688</v>
          </cell>
          <cell r="AK119">
            <v>320.68412613575629</v>
          </cell>
          <cell r="AL119">
            <v>7</v>
          </cell>
          <cell r="AM119">
            <v>3</v>
          </cell>
          <cell r="AN119">
            <v>4</v>
          </cell>
          <cell r="AO119">
            <v>198.69429463525404</v>
          </cell>
          <cell r="AP119">
            <v>181.59806295399517</v>
          </cell>
          <cell r="AQ119">
            <v>213.78941742383751</v>
          </cell>
          <cell r="AR119">
            <v>5</v>
          </cell>
          <cell r="AS119">
            <v>3</v>
          </cell>
          <cell r="AT119">
            <v>2</v>
          </cell>
          <cell r="AU119">
            <v>141.92449616803859</v>
          </cell>
          <cell r="AV119">
            <v>181.59806295399517</v>
          </cell>
          <cell r="AW119">
            <v>106.89470871191875</v>
          </cell>
          <cell r="AX119">
            <v>0</v>
          </cell>
          <cell r="AY119">
            <v>0</v>
          </cell>
          <cell r="AZ119">
            <v>0</v>
          </cell>
          <cell r="BA119">
            <v>0</v>
          </cell>
          <cell r="BB119">
            <v>0</v>
          </cell>
          <cell r="BC119">
            <v>0</v>
          </cell>
          <cell r="BD119">
            <v>0</v>
          </cell>
          <cell r="BE119">
            <v>0</v>
          </cell>
          <cell r="BF119">
            <v>0</v>
          </cell>
          <cell r="BG119">
            <v>0</v>
          </cell>
          <cell r="BH119">
            <v>0</v>
          </cell>
          <cell r="BI119">
            <v>0</v>
          </cell>
          <cell r="BJ119">
            <v>1</v>
          </cell>
          <cell r="BK119">
            <v>0</v>
          </cell>
          <cell r="BL119">
            <v>1</v>
          </cell>
          <cell r="BM119">
            <v>28.384899233607719</v>
          </cell>
          <cell r="BN119">
            <v>0</v>
          </cell>
          <cell r="BO119">
            <v>53.447354355959376</v>
          </cell>
          <cell r="BP119">
            <v>4</v>
          </cell>
          <cell r="BQ119">
            <v>3</v>
          </cell>
          <cell r="BR119">
            <v>1</v>
          </cell>
          <cell r="BS119">
            <v>113.53959693443088</v>
          </cell>
          <cell r="BT119">
            <v>181.59806295399517</v>
          </cell>
          <cell r="BU119">
            <v>53.447354355959376</v>
          </cell>
          <cell r="BV119">
            <v>2</v>
          </cell>
          <cell r="BW119">
            <v>2</v>
          </cell>
          <cell r="BX119">
            <v>0</v>
          </cell>
          <cell r="BY119">
            <v>56.769798467215438</v>
          </cell>
          <cell r="BZ119">
            <v>121.06537530266344</v>
          </cell>
          <cell r="CA119">
            <v>0</v>
          </cell>
          <cell r="CB119">
            <v>1</v>
          </cell>
          <cell r="CC119">
            <v>1</v>
          </cell>
          <cell r="CD119">
            <v>0</v>
          </cell>
          <cell r="CE119">
            <v>28.384899233607719</v>
          </cell>
          <cell r="CF119">
            <v>60.53268765133172</v>
          </cell>
          <cell r="CG119">
            <v>0</v>
          </cell>
          <cell r="CH119">
            <v>3523</v>
          </cell>
          <cell r="CI119">
            <v>1652</v>
          </cell>
          <cell r="CJ119">
            <v>1871</v>
          </cell>
          <cell r="CK119">
            <v>54</v>
          </cell>
          <cell r="CL119">
            <v>28</v>
          </cell>
          <cell r="CM119">
            <v>26</v>
          </cell>
          <cell r="CN119">
            <v>1532.7845586148169</v>
          </cell>
          <cell r="CO119">
            <v>1694.9152542372881</v>
          </cell>
          <cell r="CP119">
            <v>1389.631213254944</v>
          </cell>
          <cell r="CQ119">
            <v>1</v>
          </cell>
          <cell r="CR119">
            <v>0</v>
          </cell>
          <cell r="CS119">
            <v>1</v>
          </cell>
          <cell r="CT119">
            <v>28.384899233607719</v>
          </cell>
          <cell r="CU119">
            <v>0</v>
          </cell>
          <cell r="CV119">
            <v>53.447354355959376</v>
          </cell>
          <cell r="CW119">
            <v>13</v>
          </cell>
          <cell r="CX119">
            <v>7</v>
          </cell>
          <cell r="CY119">
            <v>6</v>
          </cell>
          <cell r="CZ119">
            <v>369.00369003690037</v>
          </cell>
          <cell r="DA119">
            <v>423.72881355932202</v>
          </cell>
          <cell r="DB119">
            <v>320.68412613575629</v>
          </cell>
          <cell r="DC119">
            <v>2</v>
          </cell>
          <cell r="DD119">
            <v>1</v>
          </cell>
          <cell r="DE119">
            <v>1</v>
          </cell>
          <cell r="DF119">
            <v>56.769798467215438</v>
          </cell>
          <cell r="DG119">
            <v>60.53268765133172</v>
          </cell>
          <cell r="DH119">
            <v>53.447354355959376</v>
          </cell>
          <cell r="DI119">
            <v>1</v>
          </cell>
          <cell r="DJ119">
            <v>0</v>
          </cell>
          <cell r="DK119">
            <v>1</v>
          </cell>
          <cell r="DL119">
            <v>28.384899233607719</v>
          </cell>
          <cell r="DM119">
            <v>0</v>
          </cell>
          <cell r="DN119">
            <v>53.447354355959376</v>
          </cell>
          <cell r="DO119">
            <v>10</v>
          </cell>
          <cell r="DP119">
            <v>4</v>
          </cell>
          <cell r="DQ119">
            <v>6</v>
          </cell>
          <cell r="DR119">
            <v>283.84899233607717</v>
          </cell>
          <cell r="DS119">
            <v>242.13075060532688</v>
          </cell>
          <cell r="DT119">
            <v>320.68412613575629</v>
          </cell>
          <cell r="DU119">
            <v>7</v>
          </cell>
          <cell r="DV119">
            <v>3</v>
          </cell>
          <cell r="DW119">
            <v>4</v>
          </cell>
          <cell r="DX119">
            <v>198.69429463525404</v>
          </cell>
          <cell r="DY119">
            <v>181.59806295399517</v>
          </cell>
          <cell r="DZ119">
            <v>213.78941742383751</v>
          </cell>
          <cell r="EA119">
            <v>5</v>
          </cell>
          <cell r="EB119">
            <v>3</v>
          </cell>
          <cell r="EC119">
            <v>2</v>
          </cell>
          <cell r="ED119">
            <v>141.92449616803859</v>
          </cell>
          <cell r="EE119">
            <v>181.59806295399517</v>
          </cell>
          <cell r="EF119">
            <v>106.89470871191875</v>
          </cell>
          <cell r="EG119">
            <v>0</v>
          </cell>
          <cell r="EH119">
            <v>0</v>
          </cell>
          <cell r="EI119">
            <v>0</v>
          </cell>
          <cell r="EJ119">
            <v>0</v>
          </cell>
          <cell r="EK119">
            <v>0</v>
          </cell>
          <cell r="EL119">
            <v>0</v>
          </cell>
          <cell r="EM119">
            <v>0</v>
          </cell>
          <cell r="EN119">
            <v>0</v>
          </cell>
          <cell r="EO119">
            <v>0</v>
          </cell>
          <cell r="EP119">
            <v>0</v>
          </cell>
          <cell r="EQ119">
            <v>0</v>
          </cell>
          <cell r="ER119">
            <v>0</v>
          </cell>
          <cell r="ES119">
            <v>1</v>
          </cell>
          <cell r="ET119">
            <v>0</v>
          </cell>
          <cell r="EU119">
            <v>1</v>
          </cell>
          <cell r="EV119">
            <v>28.384899233607719</v>
          </cell>
          <cell r="EW119">
            <v>0</v>
          </cell>
          <cell r="EX119">
            <v>53.447354355959376</v>
          </cell>
          <cell r="EY119">
            <v>4</v>
          </cell>
          <cell r="EZ119">
            <v>3</v>
          </cell>
          <cell r="FA119">
            <v>1</v>
          </cell>
          <cell r="FB119">
            <v>113.53959693443088</v>
          </cell>
          <cell r="FC119">
            <v>181.59806295399517</v>
          </cell>
          <cell r="FD119">
            <v>53.447354355959376</v>
          </cell>
          <cell r="FE119">
            <v>2</v>
          </cell>
          <cell r="FF119">
            <v>2</v>
          </cell>
          <cell r="FG119">
            <v>0</v>
          </cell>
          <cell r="FH119">
            <v>56.769798467215438</v>
          </cell>
          <cell r="FI119">
            <v>121.06537530266344</v>
          </cell>
          <cell r="FJ119">
            <v>0</v>
          </cell>
          <cell r="FK119">
            <v>1</v>
          </cell>
          <cell r="FL119">
            <v>1</v>
          </cell>
          <cell r="FM119">
            <v>0</v>
          </cell>
          <cell r="FN119">
            <v>28.384899233607719</v>
          </cell>
          <cell r="FO119">
            <v>60.53268765133172</v>
          </cell>
          <cell r="FP119">
            <v>0</v>
          </cell>
        </row>
        <row r="120">
          <cell r="A120" t="str">
            <v>美深町</v>
          </cell>
          <cell r="B120">
            <v>60</v>
          </cell>
          <cell r="C120">
            <v>29</v>
          </cell>
          <cell r="D120">
            <v>31</v>
          </cell>
          <cell r="E120">
            <v>1265.2889076339097</v>
          </cell>
          <cell r="F120">
            <v>1259.7741094700261</v>
          </cell>
          <cell r="G120">
            <v>1270.4918032786886</v>
          </cell>
          <cell r="H120">
            <v>1</v>
          </cell>
          <cell r="I120">
            <v>0</v>
          </cell>
          <cell r="J120">
            <v>1</v>
          </cell>
          <cell r="K120">
            <v>21.088148460565161</v>
          </cell>
          <cell r="L120">
            <v>0</v>
          </cell>
          <cell r="M120">
            <v>40.983606557377051</v>
          </cell>
          <cell r="N120">
            <v>12</v>
          </cell>
          <cell r="O120">
            <v>6</v>
          </cell>
          <cell r="P120">
            <v>6</v>
          </cell>
          <cell r="Q120">
            <v>253.05778152678195</v>
          </cell>
          <cell r="R120">
            <v>260.64291920069508</v>
          </cell>
          <cell r="S120">
            <v>245.90163934426232</v>
          </cell>
          <cell r="T120">
            <v>2</v>
          </cell>
          <cell r="U120">
            <v>1</v>
          </cell>
          <cell r="V120">
            <v>1</v>
          </cell>
          <cell r="W120">
            <v>42.176296921130323</v>
          </cell>
          <cell r="X120">
            <v>43.440486533449175</v>
          </cell>
          <cell r="Y120">
            <v>40.983606557377051</v>
          </cell>
          <cell r="Z120">
            <v>0</v>
          </cell>
          <cell r="AA120">
            <v>0</v>
          </cell>
          <cell r="AB120">
            <v>0</v>
          </cell>
          <cell r="AC120">
            <v>0</v>
          </cell>
          <cell r="AD120">
            <v>0</v>
          </cell>
          <cell r="AE120">
            <v>0</v>
          </cell>
          <cell r="AF120">
            <v>11</v>
          </cell>
          <cell r="AG120">
            <v>5</v>
          </cell>
          <cell r="AH120">
            <v>6</v>
          </cell>
          <cell r="AI120">
            <v>231.96963306621677</v>
          </cell>
          <cell r="AJ120">
            <v>217.20243266724589</v>
          </cell>
          <cell r="AK120">
            <v>245.90163934426232</v>
          </cell>
          <cell r="AL120">
            <v>8</v>
          </cell>
          <cell r="AM120">
            <v>4</v>
          </cell>
          <cell r="AN120">
            <v>4</v>
          </cell>
          <cell r="AO120">
            <v>168.70518768452129</v>
          </cell>
          <cell r="AP120">
            <v>173.7619461337967</v>
          </cell>
          <cell r="AQ120">
            <v>163.9344262295082</v>
          </cell>
          <cell r="AR120">
            <v>3</v>
          </cell>
          <cell r="AS120">
            <v>2</v>
          </cell>
          <cell r="AT120">
            <v>1</v>
          </cell>
          <cell r="AU120">
            <v>63.264445381695488</v>
          </cell>
          <cell r="AV120">
            <v>86.880973066898349</v>
          </cell>
          <cell r="AW120">
            <v>40.983606557377051</v>
          </cell>
          <cell r="AX120">
            <v>1</v>
          </cell>
          <cell r="AY120">
            <v>1</v>
          </cell>
          <cell r="AZ120">
            <v>0</v>
          </cell>
          <cell r="BA120">
            <v>21.088148460565161</v>
          </cell>
          <cell r="BB120">
            <v>43.440486533449175</v>
          </cell>
          <cell r="BC120">
            <v>0</v>
          </cell>
          <cell r="BD120">
            <v>2</v>
          </cell>
          <cell r="BE120">
            <v>1</v>
          </cell>
          <cell r="BF120">
            <v>1</v>
          </cell>
          <cell r="BG120">
            <v>42.176296921130323</v>
          </cell>
          <cell r="BH120">
            <v>43.440486533449175</v>
          </cell>
          <cell r="BI120">
            <v>40.983606557377051</v>
          </cell>
          <cell r="BJ120">
            <v>4</v>
          </cell>
          <cell r="BK120">
            <v>1</v>
          </cell>
          <cell r="BL120">
            <v>3</v>
          </cell>
          <cell r="BM120">
            <v>84.352593842260646</v>
          </cell>
          <cell r="BN120">
            <v>43.440486533449175</v>
          </cell>
          <cell r="BO120">
            <v>122.95081967213116</v>
          </cell>
          <cell r="BP120">
            <v>1</v>
          </cell>
          <cell r="BQ120">
            <v>1</v>
          </cell>
          <cell r="BR120">
            <v>0</v>
          </cell>
          <cell r="BS120">
            <v>21.088148460565161</v>
          </cell>
          <cell r="BT120">
            <v>43.440486533449175</v>
          </cell>
          <cell r="BU120">
            <v>0</v>
          </cell>
          <cell r="BV120">
            <v>3</v>
          </cell>
          <cell r="BW120">
            <v>1</v>
          </cell>
          <cell r="BX120">
            <v>2</v>
          </cell>
          <cell r="BY120">
            <v>63.264445381695488</v>
          </cell>
          <cell r="BZ120">
            <v>43.440486533449175</v>
          </cell>
          <cell r="CA120">
            <v>81.967213114754102</v>
          </cell>
          <cell r="CB120">
            <v>0</v>
          </cell>
          <cell r="CC120">
            <v>0</v>
          </cell>
          <cell r="CD120">
            <v>0</v>
          </cell>
          <cell r="CE120">
            <v>0</v>
          </cell>
          <cell r="CF120">
            <v>0</v>
          </cell>
          <cell r="CG120">
            <v>0</v>
          </cell>
          <cell r="CH120">
            <v>4742</v>
          </cell>
          <cell r="CI120">
            <v>2302</v>
          </cell>
          <cell r="CJ120">
            <v>2440</v>
          </cell>
          <cell r="CK120">
            <v>60</v>
          </cell>
          <cell r="CL120">
            <v>29</v>
          </cell>
          <cell r="CM120">
            <v>31</v>
          </cell>
          <cell r="CN120">
            <v>1265.2889076339097</v>
          </cell>
          <cell r="CO120">
            <v>1259.7741094700261</v>
          </cell>
          <cell r="CP120">
            <v>1270.4918032786886</v>
          </cell>
          <cell r="CQ120">
            <v>1</v>
          </cell>
          <cell r="CR120">
            <v>0</v>
          </cell>
          <cell r="CS120">
            <v>1</v>
          </cell>
          <cell r="CT120">
            <v>21.088148460565161</v>
          </cell>
          <cell r="CU120">
            <v>0</v>
          </cell>
          <cell r="CV120">
            <v>40.983606557377051</v>
          </cell>
          <cell r="CW120">
            <v>12</v>
          </cell>
          <cell r="CX120">
            <v>6</v>
          </cell>
          <cell r="CY120">
            <v>6</v>
          </cell>
          <cell r="CZ120">
            <v>253.05778152678195</v>
          </cell>
          <cell r="DA120">
            <v>260.64291920069508</v>
          </cell>
          <cell r="DB120">
            <v>245.90163934426232</v>
          </cell>
          <cell r="DC120">
            <v>2</v>
          </cell>
          <cell r="DD120">
            <v>1</v>
          </cell>
          <cell r="DE120">
            <v>1</v>
          </cell>
          <cell r="DF120">
            <v>42.176296921130323</v>
          </cell>
          <cell r="DG120">
            <v>43.440486533449175</v>
          </cell>
          <cell r="DH120">
            <v>40.983606557377051</v>
          </cell>
          <cell r="DI120">
            <v>0</v>
          </cell>
          <cell r="DJ120">
            <v>0</v>
          </cell>
          <cell r="DK120">
            <v>0</v>
          </cell>
          <cell r="DL120">
            <v>0</v>
          </cell>
          <cell r="DM120">
            <v>0</v>
          </cell>
          <cell r="DN120">
            <v>0</v>
          </cell>
          <cell r="DO120">
            <v>11</v>
          </cell>
          <cell r="DP120">
            <v>5</v>
          </cell>
          <cell r="DQ120">
            <v>6</v>
          </cell>
          <cell r="DR120">
            <v>231.96963306621677</v>
          </cell>
          <cell r="DS120">
            <v>217.20243266724589</v>
          </cell>
          <cell r="DT120">
            <v>245.90163934426232</v>
          </cell>
          <cell r="DU120">
            <v>8</v>
          </cell>
          <cell r="DV120">
            <v>4</v>
          </cell>
          <cell r="DW120">
            <v>4</v>
          </cell>
          <cell r="DX120">
            <v>168.70518768452129</v>
          </cell>
          <cell r="DY120">
            <v>173.7619461337967</v>
          </cell>
          <cell r="DZ120">
            <v>163.9344262295082</v>
          </cell>
          <cell r="EA120">
            <v>3</v>
          </cell>
          <cell r="EB120">
            <v>2</v>
          </cell>
          <cell r="EC120">
            <v>1</v>
          </cell>
          <cell r="ED120">
            <v>63.264445381695488</v>
          </cell>
          <cell r="EE120">
            <v>86.880973066898349</v>
          </cell>
          <cell r="EF120">
            <v>40.983606557377051</v>
          </cell>
          <cell r="EG120">
            <v>1</v>
          </cell>
          <cell r="EH120">
            <v>1</v>
          </cell>
          <cell r="EI120">
            <v>0</v>
          </cell>
          <cell r="EJ120">
            <v>21.088148460565161</v>
          </cell>
          <cell r="EK120">
            <v>43.440486533449175</v>
          </cell>
          <cell r="EL120">
            <v>0</v>
          </cell>
          <cell r="EM120">
            <v>2</v>
          </cell>
          <cell r="EN120">
            <v>1</v>
          </cell>
          <cell r="EO120">
            <v>1</v>
          </cell>
          <cell r="EP120">
            <v>42.176296921130323</v>
          </cell>
          <cell r="EQ120">
            <v>43.440486533449175</v>
          </cell>
          <cell r="ER120">
            <v>40.983606557377051</v>
          </cell>
          <cell r="ES120">
            <v>4</v>
          </cell>
          <cell r="ET120">
            <v>1</v>
          </cell>
          <cell r="EU120">
            <v>3</v>
          </cell>
          <cell r="EV120">
            <v>84.352593842260646</v>
          </cell>
          <cell r="EW120">
            <v>43.440486533449175</v>
          </cell>
          <cell r="EX120">
            <v>122.95081967213116</v>
          </cell>
          <cell r="EY120">
            <v>1</v>
          </cell>
          <cell r="EZ120">
            <v>1</v>
          </cell>
          <cell r="FA120">
            <v>0</v>
          </cell>
          <cell r="FB120">
            <v>21.088148460565161</v>
          </cell>
          <cell r="FC120">
            <v>43.440486533449175</v>
          </cell>
          <cell r="FD120">
            <v>0</v>
          </cell>
          <cell r="FE120">
            <v>3</v>
          </cell>
          <cell r="FF120">
            <v>1</v>
          </cell>
          <cell r="FG120">
            <v>2</v>
          </cell>
          <cell r="FH120">
            <v>63.264445381695488</v>
          </cell>
          <cell r="FI120">
            <v>43.440486533449175</v>
          </cell>
          <cell r="FJ120">
            <v>81.967213114754102</v>
          </cell>
          <cell r="FK120">
            <v>0</v>
          </cell>
          <cell r="FL120">
            <v>0</v>
          </cell>
          <cell r="FM120">
            <v>0</v>
          </cell>
          <cell r="FN120">
            <v>0</v>
          </cell>
          <cell r="FO120">
            <v>0</v>
          </cell>
          <cell r="FP120">
            <v>0</v>
          </cell>
        </row>
        <row r="121">
          <cell r="A121" t="str">
            <v>音威子府村</v>
          </cell>
          <cell r="B121">
            <v>7</v>
          </cell>
          <cell r="C121">
            <v>3</v>
          </cell>
          <cell r="D121">
            <v>4</v>
          </cell>
          <cell r="E121">
            <v>864.19753086419746</v>
          </cell>
          <cell r="F121">
            <v>742.57425742574253</v>
          </cell>
          <cell r="G121">
            <v>985.22167487684726</v>
          </cell>
          <cell r="H121">
            <v>0</v>
          </cell>
          <cell r="I121">
            <v>0</v>
          </cell>
          <cell r="J121">
            <v>0</v>
          </cell>
          <cell r="K121">
            <v>0</v>
          </cell>
          <cell r="L121">
            <v>0</v>
          </cell>
          <cell r="M121">
            <v>0</v>
          </cell>
          <cell r="N121">
            <v>1</v>
          </cell>
          <cell r="O121">
            <v>1</v>
          </cell>
          <cell r="P121">
            <v>0</v>
          </cell>
          <cell r="Q121">
            <v>123.45679012345678</v>
          </cell>
          <cell r="R121">
            <v>247.52475247524754</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1</v>
          </cell>
          <cell r="AG121">
            <v>0</v>
          </cell>
          <cell r="AH121">
            <v>1</v>
          </cell>
          <cell r="AI121">
            <v>123.45679012345678</v>
          </cell>
          <cell r="AJ121">
            <v>0</v>
          </cell>
          <cell r="AK121">
            <v>246.30541871921181</v>
          </cell>
          <cell r="AL121">
            <v>1</v>
          </cell>
          <cell r="AM121">
            <v>0</v>
          </cell>
          <cell r="AN121">
            <v>1</v>
          </cell>
          <cell r="AO121">
            <v>123.45679012345678</v>
          </cell>
          <cell r="AP121">
            <v>0</v>
          </cell>
          <cell r="AQ121">
            <v>246.30541871921181</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1</v>
          </cell>
          <cell r="BW121">
            <v>0</v>
          </cell>
          <cell r="BX121">
            <v>1</v>
          </cell>
          <cell r="BY121">
            <v>123.45679012345678</v>
          </cell>
          <cell r="BZ121">
            <v>0</v>
          </cell>
          <cell r="CA121">
            <v>246.30541871921181</v>
          </cell>
          <cell r="CB121">
            <v>0</v>
          </cell>
          <cell r="CC121">
            <v>0</v>
          </cell>
          <cell r="CD121">
            <v>0</v>
          </cell>
          <cell r="CE121">
            <v>0</v>
          </cell>
          <cell r="CF121">
            <v>0</v>
          </cell>
          <cell r="CG121">
            <v>0</v>
          </cell>
          <cell r="CH121">
            <v>810</v>
          </cell>
          <cell r="CI121">
            <v>404</v>
          </cell>
          <cell r="CJ121">
            <v>406</v>
          </cell>
          <cell r="CK121">
            <v>7</v>
          </cell>
          <cell r="CL121">
            <v>3</v>
          </cell>
          <cell r="CM121">
            <v>4</v>
          </cell>
          <cell r="CN121">
            <v>864.19753086419746</v>
          </cell>
          <cell r="CO121">
            <v>742.57425742574253</v>
          </cell>
          <cell r="CP121">
            <v>985.22167487684726</v>
          </cell>
          <cell r="CQ121">
            <v>0</v>
          </cell>
          <cell r="CR121">
            <v>0</v>
          </cell>
          <cell r="CS121">
            <v>0</v>
          </cell>
          <cell r="CT121">
            <v>0</v>
          </cell>
          <cell r="CU121">
            <v>0</v>
          </cell>
          <cell r="CV121">
            <v>0</v>
          </cell>
          <cell r="CW121">
            <v>1</v>
          </cell>
          <cell r="CX121">
            <v>1</v>
          </cell>
          <cell r="CY121">
            <v>0</v>
          </cell>
          <cell r="CZ121">
            <v>123.45679012345678</v>
          </cell>
          <cell r="DA121">
            <v>247.52475247524754</v>
          </cell>
          <cell r="DB121">
            <v>0</v>
          </cell>
          <cell r="DC121">
            <v>0</v>
          </cell>
          <cell r="DD121">
            <v>0</v>
          </cell>
          <cell r="DE121">
            <v>0</v>
          </cell>
          <cell r="DF121">
            <v>0</v>
          </cell>
          <cell r="DG121">
            <v>0</v>
          </cell>
          <cell r="DH121">
            <v>0</v>
          </cell>
          <cell r="DI121">
            <v>0</v>
          </cell>
          <cell r="DJ121">
            <v>0</v>
          </cell>
          <cell r="DK121">
            <v>0</v>
          </cell>
          <cell r="DL121">
            <v>0</v>
          </cell>
          <cell r="DM121">
            <v>0</v>
          </cell>
          <cell r="DN121">
            <v>0</v>
          </cell>
          <cell r="DO121">
            <v>1</v>
          </cell>
          <cell r="DP121">
            <v>0</v>
          </cell>
          <cell r="DQ121">
            <v>1</v>
          </cell>
          <cell r="DR121">
            <v>123.45679012345678</v>
          </cell>
          <cell r="DS121">
            <v>0</v>
          </cell>
          <cell r="DT121">
            <v>246.30541871921181</v>
          </cell>
          <cell r="DU121">
            <v>1</v>
          </cell>
          <cell r="DV121">
            <v>0</v>
          </cell>
          <cell r="DW121">
            <v>1</v>
          </cell>
          <cell r="DX121">
            <v>123.45679012345678</v>
          </cell>
          <cell r="DY121">
            <v>0</v>
          </cell>
          <cell r="DZ121">
            <v>246.30541871921181</v>
          </cell>
          <cell r="EA121">
            <v>0</v>
          </cell>
          <cell r="EB121">
            <v>0</v>
          </cell>
          <cell r="EC121">
            <v>0</v>
          </cell>
          <cell r="ED121">
            <v>0</v>
          </cell>
          <cell r="EE121">
            <v>0</v>
          </cell>
          <cell r="EF121">
            <v>0</v>
          </cell>
          <cell r="EG121">
            <v>0</v>
          </cell>
          <cell r="EH121">
            <v>0</v>
          </cell>
          <cell r="EI121">
            <v>0</v>
          </cell>
          <cell r="EJ121">
            <v>0</v>
          </cell>
          <cell r="EK121">
            <v>0</v>
          </cell>
          <cell r="EL121">
            <v>0</v>
          </cell>
          <cell r="EM121">
            <v>0</v>
          </cell>
          <cell r="EN121">
            <v>0</v>
          </cell>
          <cell r="EO121">
            <v>0</v>
          </cell>
          <cell r="EP121">
            <v>0</v>
          </cell>
          <cell r="EQ121">
            <v>0</v>
          </cell>
          <cell r="ER121">
            <v>0</v>
          </cell>
          <cell r="ES121">
            <v>0</v>
          </cell>
          <cell r="ET121">
            <v>0</v>
          </cell>
          <cell r="EU121">
            <v>0</v>
          </cell>
          <cell r="EV121">
            <v>0</v>
          </cell>
          <cell r="EW121">
            <v>0</v>
          </cell>
          <cell r="EX121">
            <v>0</v>
          </cell>
          <cell r="EY121">
            <v>0</v>
          </cell>
          <cell r="EZ121">
            <v>0</v>
          </cell>
          <cell r="FA121">
            <v>0</v>
          </cell>
          <cell r="FB121">
            <v>0</v>
          </cell>
          <cell r="FC121">
            <v>0</v>
          </cell>
          <cell r="FD121">
            <v>0</v>
          </cell>
          <cell r="FE121">
            <v>1</v>
          </cell>
          <cell r="FF121">
            <v>0</v>
          </cell>
          <cell r="FG121">
            <v>1</v>
          </cell>
          <cell r="FH121">
            <v>123.45679012345678</v>
          </cell>
          <cell r="FI121">
            <v>0</v>
          </cell>
          <cell r="FJ121">
            <v>246.30541871921181</v>
          </cell>
          <cell r="FK121">
            <v>0</v>
          </cell>
          <cell r="FL121">
            <v>0</v>
          </cell>
          <cell r="FM121">
            <v>0</v>
          </cell>
          <cell r="FN121">
            <v>0</v>
          </cell>
          <cell r="FO121">
            <v>0</v>
          </cell>
          <cell r="FP121">
            <v>0</v>
          </cell>
        </row>
        <row r="122">
          <cell r="A122" t="str">
            <v>中川町</v>
          </cell>
          <cell r="B122">
            <v>27</v>
          </cell>
          <cell r="C122">
            <v>15</v>
          </cell>
          <cell r="D122">
            <v>12</v>
          </cell>
          <cell r="E122">
            <v>1574.3440233236149</v>
          </cell>
          <cell r="F122">
            <v>1728.1105990783412</v>
          </cell>
          <cell r="G122">
            <v>1416.7650531286895</v>
          </cell>
          <cell r="H122">
            <v>0</v>
          </cell>
          <cell r="I122">
            <v>0</v>
          </cell>
          <cell r="J122">
            <v>0</v>
          </cell>
          <cell r="K122">
            <v>0</v>
          </cell>
          <cell r="L122">
            <v>0</v>
          </cell>
          <cell r="M122">
            <v>0</v>
          </cell>
          <cell r="N122">
            <v>4</v>
          </cell>
          <cell r="O122">
            <v>2</v>
          </cell>
          <cell r="P122">
            <v>2</v>
          </cell>
          <cell r="Q122">
            <v>233.23615160349854</v>
          </cell>
          <cell r="R122">
            <v>230.41474654377879</v>
          </cell>
          <cell r="S122">
            <v>236.12750885478158</v>
          </cell>
          <cell r="T122">
            <v>0</v>
          </cell>
          <cell r="U122">
            <v>0</v>
          </cell>
          <cell r="V122">
            <v>0</v>
          </cell>
          <cell r="W122">
            <v>0</v>
          </cell>
          <cell r="X122">
            <v>0</v>
          </cell>
          <cell r="Y122">
            <v>0</v>
          </cell>
          <cell r="Z122">
            <v>0</v>
          </cell>
          <cell r="AA122">
            <v>0</v>
          </cell>
          <cell r="AB122">
            <v>0</v>
          </cell>
          <cell r="AC122">
            <v>0</v>
          </cell>
          <cell r="AD122">
            <v>0</v>
          </cell>
          <cell r="AE122">
            <v>0</v>
          </cell>
          <cell r="AF122">
            <v>4</v>
          </cell>
          <cell r="AG122">
            <v>0</v>
          </cell>
          <cell r="AH122">
            <v>4</v>
          </cell>
          <cell r="AI122">
            <v>233.23615160349854</v>
          </cell>
          <cell r="AJ122">
            <v>0</v>
          </cell>
          <cell r="AK122">
            <v>472.25501770956316</v>
          </cell>
          <cell r="AL122">
            <v>0</v>
          </cell>
          <cell r="AM122">
            <v>0</v>
          </cell>
          <cell r="AN122">
            <v>0</v>
          </cell>
          <cell r="AO122">
            <v>0</v>
          </cell>
          <cell r="AP122">
            <v>0</v>
          </cell>
          <cell r="AQ122">
            <v>0</v>
          </cell>
          <cell r="AR122">
            <v>2</v>
          </cell>
          <cell r="AS122">
            <v>2</v>
          </cell>
          <cell r="AT122">
            <v>0</v>
          </cell>
          <cell r="AU122">
            <v>116.61807580174927</v>
          </cell>
          <cell r="AV122">
            <v>230.41474654377879</v>
          </cell>
          <cell r="AW122">
            <v>0</v>
          </cell>
          <cell r="AX122">
            <v>0</v>
          </cell>
          <cell r="AY122">
            <v>0</v>
          </cell>
          <cell r="AZ122">
            <v>0</v>
          </cell>
          <cell r="BA122">
            <v>0</v>
          </cell>
          <cell r="BB122">
            <v>0</v>
          </cell>
          <cell r="BC122">
            <v>0</v>
          </cell>
          <cell r="BD122">
            <v>1</v>
          </cell>
          <cell r="BE122">
            <v>1</v>
          </cell>
          <cell r="BF122">
            <v>0</v>
          </cell>
          <cell r="BG122">
            <v>58.309037900874635</v>
          </cell>
          <cell r="BH122">
            <v>115.2073732718894</v>
          </cell>
          <cell r="BI122">
            <v>0</v>
          </cell>
          <cell r="BJ122">
            <v>7</v>
          </cell>
          <cell r="BK122">
            <v>4</v>
          </cell>
          <cell r="BL122">
            <v>3</v>
          </cell>
          <cell r="BM122">
            <v>408.16326530612247</v>
          </cell>
          <cell r="BN122">
            <v>460.82949308755758</v>
          </cell>
          <cell r="BO122">
            <v>354.19126328217237</v>
          </cell>
          <cell r="BP122">
            <v>2</v>
          </cell>
          <cell r="BQ122">
            <v>2</v>
          </cell>
          <cell r="BR122">
            <v>0</v>
          </cell>
          <cell r="BS122">
            <v>116.61807580174927</v>
          </cell>
          <cell r="BT122">
            <v>230.41474654377879</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1715</v>
          </cell>
          <cell r="CI122">
            <v>868</v>
          </cell>
          <cell r="CJ122">
            <v>847</v>
          </cell>
          <cell r="CK122">
            <v>27</v>
          </cell>
          <cell r="CL122">
            <v>15</v>
          </cell>
          <cell r="CM122">
            <v>12</v>
          </cell>
          <cell r="CN122">
            <v>1574.3440233236149</v>
          </cell>
          <cell r="CO122">
            <v>1728.1105990783412</v>
          </cell>
          <cell r="CP122">
            <v>1416.7650531286895</v>
          </cell>
          <cell r="CQ122">
            <v>0</v>
          </cell>
          <cell r="CR122">
            <v>0</v>
          </cell>
          <cell r="CS122">
            <v>0</v>
          </cell>
          <cell r="CT122">
            <v>0</v>
          </cell>
          <cell r="CU122">
            <v>0</v>
          </cell>
          <cell r="CV122">
            <v>0</v>
          </cell>
          <cell r="CW122">
            <v>4</v>
          </cell>
          <cell r="CX122">
            <v>2</v>
          </cell>
          <cell r="CY122">
            <v>2</v>
          </cell>
          <cell r="CZ122">
            <v>233.23615160349854</v>
          </cell>
          <cell r="DA122">
            <v>230.41474654377879</v>
          </cell>
          <cell r="DB122">
            <v>236.12750885478158</v>
          </cell>
          <cell r="DC122">
            <v>0</v>
          </cell>
          <cell r="DD122">
            <v>0</v>
          </cell>
          <cell r="DE122">
            <v>0</v>
          </cell>
          <cell r="DF122">
            <v>0</v>
          </cell>
          <cell r="DG122">
            <v>0</v>
          </cell>
          <cell r="DH122">
            <v>0</v>
          </cell>
          <cell r="DI122">
            <v>0</v>
          </cell>
          <cell r="DJ122">
            <v>0</v>
          </cell>
          <cell r="DK122">
            <v>0</v>
          </cell>
          <cell r="DL122">
            <v>0</v>
          </cell>
          <cell r="DM122">
            <v>0</v>
          </cell>
          <cell r="DN122">
            <v>0</v>
          </cell>
          <cell r="DO122">
            <v>4</v>
          </cell>
          <cell r="DP122">
            <v>0</v>
          </cell>
          <cell r="DQ122">
            <v>4</v>
          </cell>
          <cell r="DR122">
            <v>233.23615160349854</v>
          </cell>
          <cell r="DS122">
            <v>0</v>
          </cell>
          <cell r="DT122">
            <v>472.25501770956316</v>
          </cell>
          <cell r="DU122">
            <v>0</v>
          </cell>
          <cell r="DV122">
            <v>0</v>
          </cell>
          <cell r="DW122">
            <v>0</v>
          </cell>
          <cell r="DX122">
            <v>0</v>
          </cell>
          <cell r="DY122">
            <v>0</v>
          </cell>
          <cell r="DZ122">
            <v>0</v>
          </cell>
          <cell r="EA122">
            <v>2</v>
          </cell>
          <cell r="EB122">
            <v>2</v>
          </cell>
          <cell r="EC122">
            <v>0</v>
          </cell>
          <cell r="ED122">
            <v>116.61807580174927</v>
          </cell>
          <cell r="EE122">
            <v>230.41474654377879</v>
          </cell>
          <cell r="EF122">
            <v>0</v>
          </cell>
          <cell r="EG122">
            <v>0</v>
          </cell>
          <cell r="EH122">
            <v>0</v>
          </cell>
          <cell r="EI122">
            <v>0</v>
          </cell>
          <cell r="EJ122">
            <v>0</v>
          </cell>
          <cell r="EK122">
            <v>0</v>
          </cell>
          <cell r="EL122">
            <v>0</v>
          </cell>
          <cell r="EM122">
            <v>1</v>
          </cell>
          <cell r="EN122">
            <v>1</v>
          </cell>
          <cell r="EO122">
            <v>0</v>
          </cell>
          <cell r="EP122">
            <v>58.309037900874635</v>
          </cell>
          <cell r="EQ122">
            <v>115.2073732718894</v>
          </cell>
          <cell r="ER122">
            <v>0</v>
          </cell>
          <cell r="ES122">
            <v>7</v>
          </cell>
          <cell r="ET122">
            <v>4</v>
          </cell>
          <cell r="EU122">
            <v>3</v>
          </cell>
          <cell r="EV122">
            <v>408.16326530612247</v>
          </cell>
          <cell r="EW122">
            <v>460.82949308755758</v>
          </cell>
          <cell r="EX122">
            <v>354.19126328217237</v>
          </cell>
          <cell r="EY122">
            <v>2</v>
          </cell>
          <cell r="EZ122">
            <v>2</v>
          </cell>
          <cell r="FA122">
            <v>0</v>
          </cell>
          <cell r="FB122">
            <v>116.61807580174927</v>
          </cell>
          <cell r="FC122">
            <v>230.41474654377879</v>
          </cell>
          <cell r="FD122">
            <v>0</v>
          </cell>
          <cell r="FE122">
            <v>0</v>
          </cell>
          <cell r="FF122">
            <v>0</v>
          </cell>
          <cell r="FG122">
            <v>0</v>
          </cell>
          <cell r="FH122">
            <v>0</v>
          </cell>
          <cell r="FI122">
            <v>0</v>
          </cell>
          <cell r="FJ122">
            <v>0</v>
          </cell>
          <cell r="FK122">
            <v>0</v>
          </cell>
          <cell r="FL122">
            <v>0</v>
          </cell>
          <cell r="FM122">
            <v>0</v>
          </cell>
          <cell r="FN122">
            <v>0</v>
          </cell>
          <cell r="FO122">
            <v>0</v>
          </cell>
          <cell r="FP122">
            <v>0</v>
          </cell>
        </row>
        <row r="123">
          <cell r="A123" t="str">
            <v>幌加内町</v>
          </cell>
          <cell r="B123">
            <v>23</v>
          </cell>
          <cell r="C123">
            <v>12</v>
          </cell>
          <cell r="D123">
            <v>11</v>
          </cell>
          <cell r="E123">
            <v>1409.313725490196</v>
          </cell>
          <cell r="F123">
            <v>1479.6547472256473</v>
          </cell>
          <cell r="G123">
            <v>1339.8294762484775</v>
          </cell>
          <cell r="H123">
            <v>0</v>
          </cell>
          <cell r="I123">
            <v>0</v>
          </cell>
          <cell r="J123">
            <v>0</v>
          </cell>
          <cell r="K123">
            <v>0</v>
          </cell>
          <cell r="L123">
            <v>0</v>
          </cell>
          <cell r="M123">
            <v>0</v>
          </cell>
          <cell r="N123">
            <v>5</v>
          </cell>
          <cell r="O123">
            <v>2</v>
          </cell>
          <cell r="P123">
            <v>3</v>
          </cell>
          <cell r="Q123">
            <v>306.37254901960785</v>
          </cell>
          <cell r="R123">
            <v>246.6091245376079</v>
          </cell>
          <cell r="S123">
            <v>365.40803897685748</v>
          </cell>
          <cell r="T123">
            <v>0</v>
          </cell>
          <cell r="U123">
            <v>0</v>
          </cell>
          <cell r="V123">
            <v>0</v>
          </cell>
          <cell r="W123">
            <v>0</v>
          </cell>
          <cell r="X123">
            <v>0</v>
          </cell>
          <cell r="Y123">
            <v>0</v>
          </cell>
          <cell r="Z123">
            <v>1</v>
          </cell>
          <cell r="AA123">
            <v>0</v>
          </cell>
          <cell r="AB123">
            <v>1</v>
          </cell>
          <cell r="AC123">
            <v>61.274509803921568</v>
          </cell>
          <cell r="AD123">
            <v>0</v>
          </cell>
          <cell r="AE123">
            <v>121.80267965895248</v>
          </cell>
          <cell r="AF123">
            <v>6</v>
          </cell>
          <cell r="AG123">
            <v>3</v>
          </cell>
          <cell r="AH123">
            <v>3</v>
          </cell>
          <cell r="AI123">
            <v>367.64705882352939</v>
          </cell>
          <cell r="AJ123">
            <v>369.91368680641182</v>
          </cell>
          <cell r="AK123">
            <v>365.40803897685748</v>
          </cell>
          <cell r="AL123">
            <v>1</v>
          </cell>
          <cell r="AM123">
            <v>1</v>
          </cell>
          <cell r="AN123">
            <v>0</v>
          </cell>
          <cell r="AO123">
            <v>61.274509803921568</v>
          </cell>
          <cell r="AP123">
            <v>123.30456226880395</v>
          </cell>
          <cell r="AQ123">
            <v>0</v>
          </cell>
          <cell r="AR123">
            <v>1</v>
          </cell>
          <cell r="AS123">
            <v>0</v>
          </cell>
          <cell r="AT123">
            <v>1</v>
          </cell>
          <cell r="AU123">
            <v>61.274509803921568</v>
          </cell>
          <cell r="AV123">
            <v>0</v>
          </cell>
          <cell r="AW123">
            <v>121.80267965895248</v>
          </cell>
          <cell r="AX123">
            <v>0</v>
          </cell>
          <cell r="AY123">
            <v>0</v>
          </cell>
          <cell r="AZ123">
            <v>0</v>
          </cell>
          <cell r="BA123">
            <v>0</v>
          </cell>
          <cell r="BB123">
            <v>0</v>
          </cell>
          <cell r="BC123">
            <v>0</v>
          </cell>
          <cell r="BD123">
            <v>1</v>
          </cell>
          <cell r="BE123">
            <v>1</v>
          </cell>
          <cell r="BF123">
            <v>0</v>
          </cell>
          <cell r="BG123">
            <v>61.274509803921568</v>
          </cell>
          <cell r="BH123">
            <v>123.30456226880395</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1632</v>
          </cell>
          <cell r="CI123">
            <v>811</v>
          </cell>
          <cell r="CJ123">
            <v>821</v>
          </cell>
          <cell r="CK123">
            <v>23</v>
          </cell>
          <cell r="CL123">
            <v>12</v>
          </cell>
          <cell r="CM123">
            <v>11</v>
          </cell>
          <cell r="CN123">
            <v>1409.313725490196</v>
          </cell>
          <cell r="CO123">
            <v>1479.6547472256473</v>
          </cell>
          <cell r="CP123">
            <v>1339.8294762484775</v>
          </cell>
          <cell r="CQ123">
            <v>0</v>
          </cell>
          <cell r="CR123">
            <v>0</v>
          </cell>
          <cell r="CS123">
            <v>0</v>
          </cell>
          <cell r="CT123">
            <v>0</v>
          </cell>
          <cell r="CU123">
            <v>0</v>
          </cell>
          <cell r="CV123">
            <v>0</v>
          </cell>
          <cell r="CW123">
            <v>5</v>
          </cell>
          <cell r="CX123">
            <v>2</v>
          </cell>
          <cell r="CY123">
            <v>3</v>
          </cell>
          <cell r="CZ123">
            <v>306.37254901960785</v>
          </cell>
          <cell r="DA123">
            <v>246.6091245376079</v>
          </cell>
          <cell r="DB123">
            <v>365.40803897685748</v>
          </cell>
          <cell r="DC123">
            <v>0</v>
          </cell>
          <cell r="DD123">
            <v>0</v>
          </cell>
          <cell r="DE123">
            <v>0</v>
          </cell>
          <cell r="DF123">
            <v>0</v>
          </cell>
          <cell r="DG123">
            <v>0</v>
          </cell>
          <cell r="DH123">
            <v>0</v>
          </cell>
          <cell r="DI123">
            <v>1</v>
          </cell>
          <cell r="DJ123">
            <v>0</v>
          </cell>
          <cell r="DK123">
            <v>1</v>
          </cell>
          <cell r="DL123">
            <v>61.274509803921568</v>
          </cell>
          <cell r="DM123">
            <v>0</v>
          </cell>
          <cell r="DN123">
            <v>121.80267965895248</v>
          </cell>
          <cell r="DO123">
            <v>6</v>
          </cell>
          <cell r="DP123">
            <v>3</v>
          </cell>
          <cell r="DQ123">
            <v>3</v>
          </cell>
          <cell r="DR123">
            <v>367.64705882352939</v>
          </cell>
          <cell r="DS123">
            <v>369.91368680641182</v>
          </cell>
          <cell r="DT123">
            <v>365.40803897685748</v>
          </cell>
          <cell r="DU123">
            <v>1</v>
          </cell>
          <cell r="DV123">
            <v>1</v>
          </cell>
          <cell r="DW123">
            <v>0</v>
          </cell>
          <cell r="DX123">
            <v>61.274509803921568</v>
          </cell>
          <cell r="DY123">
            <v>123.30456226880395</v>
          </cell>
          <cell r="DZ123">
            <v>0</v>
          </cell>
          <cell r="EA123">
            <v>1</v>
          </cell>
          <cell r="EB123">
            <v>0</v>
          </cell>
          <cell r="EC123">
            <v>1</v>
          </cell>
          <cell r="ED123">
            <v>61.274509803921568</v>
          </cell>
          <cell r="EE123">
            <v>0</v>
          </cell>
          <cell r="EF123">
            <v>121.80267965895248</v>
          </cell>
          <cell r="EG123">
            <v>0</v>
          </cell>
          <cell r="EH123">
            <v>0</v>
          </cell>
          <cell r="EI123">
            <v>0</v>
          </cell>
          <cell r="EJ123">
            <v>0</v>
          </cell>
          <cell r="EK123">
            <v>0</v>
          </cell>
          <cell r="EL123">
            <v>0</v>
          </cell>
          <cell r="EM123">
            <v>1</v>
          </cell>
          <cell r="EN123">
            <v>1</v>
          </cell>
          <cell r="EO123">
            <v>0</v>
          </cell>
          <cell r="EP123">
            <v>61.274509803921568</v>
          </cell>
          <cell r="EQ123">
            <v>123.30456226880395</v>
          </cell>
          <cell r="ER123">
            <v>0</v>
          </cell>
          <cell r="ES123">
            <v>0</v>
          </cell>
          <cell r="ET123">
            <v>0</v>
          </cell>
          <cell r="EU123">
            <v>0</v>
          </cell>
          <cell r="EV123">
            <v>0</v>
          </cell>
          <cell r="EW123">
            <v>0</v>
          </cell>
          <cell r="EX123">
            <v>0</v>
          </cell>
          <cell r="EY123">
            <v>0</v>
          </cell>
          <cell r="EZ123">
            <v>0</v>
          </cell>
          <cell r="FA123">
            <v>0</v>
          </cell>
          <cell r="FB123">
            <v>0</v>
          </cell>
          <cell r="FC123">
            <v>0</v>
          </cell>
          <cell r="FD123">
            <v>0</v>
          </cell>
          <cell r="FE123">
            <v>0</v>
          </cell>
          <cell r="FF123">
            <v>0</v>
          </cell>
          <cell r="FG123">
            <v>0</v>
          </cell>
          <cell r="FH123">
            <v>0</v>
          </cell>
          <cell r="FI123">
            <v>0</v>
          </cell>
          <cell r="FJ123">
            <v>0</v>
          </cell>
          <cell r="FK123">
            <v>0</v>
          </cell>
          <cell r="FL123">
            <v>0</v>
          </cell>
          <cell r="FM123">
            <v>0</v>
          </cell>
          <cell r="FN123">
            <v>0</v>
          </cell>
          <cell r="FO123">
            <v>0</v>
          </cell>
          <cell r="FP123">
            <v>0</v>
          </cell>
        </row>
        <row r="124">
          <cell r="A124" t="str">
            <v>増毛町</v>
          </cell>
          <cell r="B124">
            <v>83</v>
          </cell>
          <cell r="C124">
            <v>44</v>
          </cell>
          <cell r="D124">
            <v>39</v>
          </cell>
          <cell r="E124">
            <v>1680.5021259364246</v>
          </cell>
          <cell r="F124">
            <v>1964.2857142857142</v>
          </cell>
          <cell r="G124">
            <v>1444.9796220822527</v>
          </cell>
          <cell r="H124">
            <v>0</v>
          </cell>
          <cell r="I124">
            <v>0</v>
          </cell>
          <cell r="J124">
            <v>0</v>
          </cell>
          <cell r="K124">
            <v>0</v>
          </cell>
          <cell r="L124">
            <v>0</v>
          </cell>
          <cell r="M124">
            <v>0</v>
          </cell>
          <cell r="N124">
            <v>25</v>
          </cell>
          <cell r="O124">
            <v>13</v>
          </cell>
          <cell r="P124">
            <v>12</v>
          </cell>
          <cell r="Q124">
            <v>506.17533913747724</v>
          </cell>
          <cell r="R124">
            <v>580.35714285714289</v>
          </cell>
          <cell r="S124">
            <v>444.60911448684698</v>
          </cell>
          <cell r="T124">
            <v>0</v>
          </cell>
          <cell r="U124">
            <v>0</v>
          </cell>
          <cell r="V124">
            <v>0</v>
          </cell>
          <cell r="W124">
            <v>0</v>
          </cell>
          <cell r="X124">
            <v>0</v>
          </cell>
          <cell r="Y124">
            <v>0</v>
          </cell>
          <cell r="Z124">
            <v>0</v>
          </cell>
          <cell r="AA124">
            <v>0</v>
          </cell>
          <cell r="AB124">
            <v>0</v>
          </cell>
          <cell r="AC124">
            <v>0</v>
          </cell>
          <cell r="AD124">
            <v>0</v>
          </cell>
          <cell r="AE124">
            <v>0</v>
          </cell>
          <cell r="AF124">
            <v>18</v>
          </cell>
          <cell r="AG124">
            <v>11</v>
          </cell>
          <cell r="AH124">
            <v>7</v>
          </cell>
          <cell r="AI124">
            <v>364.44624417898359</v>
          </cell>
          <cell r="AJ124">
            <v>491.07142857142856</v>
          </cell>
          <cell r="AK124">
            <v>259.35531678399411</v>
          </cell>
          <cell r="AL124">
            <v>10</v>
          </cell>
          <cell r="AM124">
            <v>4</v>
          </cell>
          <cell r="AN124">
            <v>6</v>
          </cell>
          <cell r="AO124">
            <v>202.47013565499088</v>
          </cell>
          <cell r="AP124">
            <v>178.57142857142856</v>
          </cell>
          <cell r="AQ124">
            <v>222.30455724342349</v>
          </cell>
          <cell r="AR124">
            <v>7</v>
          </cell>
          <cell r="AS124">
            <v>6</v>
          </cell>
          <cell r="AT124">
            <v>1</v>
          </cell>
          <cell r="AU124">
            <v>141.72909495849362</v>
          </cell>
          <cell r="AV124">
            <v>267.85714285714283</v>
          </cell>
          <cell r="AW124">
            <v>37.050759540570581</v>
          </cell>
          <cell r="AX124">
            <v>2</v>
          </cell>
          <cell r="AY124">
            <v>0</v>
          </cell>
          <cell r="AZ124">
            <v>2</v>
          </cell>
          <cell r="BA124">
            <v>40.494027130998177</v>
          </cell>
          <cell r="BB124">
            <v>0</v>
          </cell>
          <cell r="BC124">
            <v>74.101519081141163</v>
          </cell>
          <cell r="BD124">
            <v>3</v>
          </cell>
          <cell r="BE124">
            <v>1</v>
          </cell>
          <cell r="BF124">
            <v>2</v>
          </cell>
          <cell r="BG124">
            <v>60.741040696497265</v>
          </cell>
          <cell r="BH124">
            <v>44.642857142857139</v>
          </cell>
          <cell r="BI124">
            <v>74.101519081141163</v>
          </cell>
          <cell r="BJ124">
            <v>2</v>
          </cell>
          <cell r="BK124">
            <v>0</v>
          </cell>
          <cell r="BL124">
            <v>2</v>
          </cell>
          <cell r="BM124">
            <v>40.494027130998177</v>
          </cell>
          <cell r="BN124">
            <v>0</v>
          </cell>
          <cell r="BO124">
            <v>74.101519081141163</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4939</v>
          </cell>
          <cell r="CI124">
            <v>2240</v>
          </cell>
          <cell r="CJ124">
            <v>2699</v>
          </cell>
          <cell r="CK124">
            <v>83</v>
          </cell>
          <cell r="CL124">
            <v>44</v>
          </cell>
          <cell r="CM124">
            <v>39</v>
          </cell>
          <cell r="CN124">
            <v>1680.5021259364246</v>
          </cell>
          <cell r="CO124">
            <v>1964.2857142857142</v>
          </cell>
          <cell r="CP124">
            <v>1444.9796220822527</v>
          </cell>
          <cell r="CQ124">
            <v>0</v>
          </cell>
          <cell r="CR124">
            <v>0</v>
          </cell>
          <cell r="CS124">
            <v>0</v>
          </cell>
          <cell r="CT124">
            <v>0</v>
          </cell>
          <cell r="CU124">
            <v>0</v>
          </cell>
          <cell r="CV124">
            <v>0</v>
          </cell>
          <cell r="CW124">
            <v>25</v>
          </cell>
          <cell r="CX124">
            <v>13</v>
          </cell>
          <cell r="CY124">
            <v>12</v>
          </cell>
          <cell r="CZ124">
            <v>506.17533913747724</v>
          </cell>
          <cell r="DA124">
            <v>580.35714285714289</v>
          </cell>
          <cell r="DB124">
            <v>444.60911448684698</v>
          </cell>
          <cell r="DC124">
            <v>0</v>
          </cell>
          <cell r="DD124">
            <v>0</v>
          </cell>
          <cell r="DE124">
            <v>0</v>
          </cell>
          <cell r="DF124">
            <v>0</v>
          </cell>
          <cell r="DG124">
            <v>0</v>
          </cell>
          <cell r="DH124">
            <v>0</v>
          </cell>
          <cell r="DI124">
            <v>0</v>
          </cell>
          <cell r="DJ124">
            <v>0</v>
          </cell>
          <cell r="DK124">
            <v>0</v>
          </cell>
          <cell r="DL124">
            <v>0</v>
          </cell>
          <cell r="DM124">
            <v>0</v>
          </cell>
          <cell r="DN124">
            <v>0</v>
          </cell>
          <cell r="DO124">
            <v>18</v>
          </cell>
          <cell r="DP124">
            <v>11</v>
          </cell>
          <cell r="DQ124">
            <v>7</v>
          </cell>
          <cell r="DR124">
            <v>364.44624417898359</v>
          </cell>
          <cell r="DS124">
            <v>491.07142857142856</v>
          </cell>
          <cell r="DT124">
            <v>259.35531678399411</v>
          </cell>
          <cell r="DU124">
            <v>10</v>
          </cell>
          <cell r="DV124">
            <v>4</v>
          </cell>
          <cell r="DW124">
            <v>6</v>
          </cell>
          <cell r="DX124">
            <v>202.47013565499088</v>
          </cell>
          <cell r="DY124">
            <v>178.57142857142856</v>
          </cell>
          <cell r="DZ124">
            <v>222.30455724342349</v>
          </cell>
          <cell r="EA124">
            <v>7</v>
          </cell>
          <cell r="EB124">
            <v>6</v>
          </cell>
          <cell r="EC124">
            <v>1</v>
          </cell>
          <cell r="ED124">
            <v>141.72909495849362</v>
          </cell>
          <cell r="EE124">
            <v>267.85714285714283</v>
          </cell>
          <cell r="EF124">
            <v>37.050759540570581</v>
          </cell>
          <cell r="EG124">
            <v>2</v>
          </cell>
          <cell r="EH124">
            <v>0</v>
          </cell>
          <cell r="EI124">
            <v>2</v>
          </cell>
          <cell r="EJ124">
            <v>40.494027130998177</v>
          </cell>
          <cell r="EK124">
            <v>0</v>
          </cell>
          <cell r="EL124">
            <v>74.101519081141163</v>
          </cell>
          <cell r="EM124">
            <v>3</v>
          </cell>
          <cell r="EN124">
            <v>1</v>
          </cell>
          <cell r="EO124">
            <v>2</v>
          </cell>
          <cell r="EP124">
            <v>60.741040696497265</v>
          </cell>
          <cell r="EQ124">
            <v>44.642857142857139</v>
          </cell>
          <cell r="ER124">
            <v>74.101519081141163</v>
          </cell>
          <cell r="ES124">
            <v>2</v>
          </cell>
          <cell r="ET124">
            <v>0</v>
          </cell>
          <cell r="EU124">
            <v>2</v>
          </cell>
          <cell r="EV124">
            <v>40.494027130998177</v>
          </cell>
          <cell r="EW124">
            <v>0</v>
          </cell>
          <cell r="EX124">
            <v>74.101519081141163</v>
          </cell>
          <cell r="EY124">
            <v>0</v>
          </cell>
          <cell r="EZ124">
            <v>0</v>
          </cell>
          <cell r="FA124">
            <v>0</v>
          </cell>
          <cell r="FB124">
            <v>0</v>
          </cell>
          <cell r="FC124">
            <v>0</v>
          </cell>
          <cell r="FD124">
            <v>0</v>
          </cell>
          <cell r="FE124">
            <v>0</v>
          </cell>
          <cell r="FF124">
            <v>0</v>
          </cell>
          <cell r="FG124">
            <v>0</v>
          </cell>
          <cell r="FH124">
            <v>0</v>
          </cell>
          <cell r="FI124">
            <v>0</v>
          </cell>
          <cell r="FJ124">
            <v>0</v>
          </cell>
          <cell r="FK124">
            <v>0</v>
          </cell>
          <cell r="FL124">
            <v>0</v>
          </cell>
          <cell r="FM124">
            <v>0</v>
          </cell>
          <cell r="FN124">
            <v>0</v>
          </cell>
          <cell r="FO124">
            <v>0</v>
          </cell>
          <cell r="FP124">
            <v>0</v>
          </cell>
        </row>
        <row r="125">
          <cell r="A125" t="str">
            <v>小平町</v>
          </cell>
          <cell r="B125">
            <v>47</v>
          </cell>
          <cell r="C125">
            <v>25</v>
          </cell>
          <cell r="D125">
            <v>22</v>
          </cell>
          <cell r="E125">
            <v>1377.4912075029308</v>
          </cell>
          <cell r="F125">
            <v>1552.7950310559006</v>
          </cell>
          <cell r="G125">
            <v>1220.8657047724751</v>
          </cell>
          <cell r="H125">
            <v>0</v>
          </cell>
          <cell r="I125">
            <v>0</v>
          </cell>
          <cell r="J125">
            <v>0</v>
          </cell>
          <cell r="K125">
            <v>0</v>
          </cell>
          <cell r="L125">
            <v>0</v>
          </cell>
          <cell r="M125">
            <v>0</v>
          </cell>
          <cell r="N125">
            <v>19</v>
          </cell>
          <cell r="O125">
            <v>9</v>
          </cell>
          <cell r="P125">
            <v>10</v>
          </cell>
          <cell r="Q125">
            <v>556.85814771395076</v>
          </cell>
          <cell r="R125">
            <v>559.0062111801243</v>
          </cell>
          <cell r="S125">
            <v>554.93895671476139</v>
          </cell>
          <cell r="T125">
            <v>0</v>
          </cell>
          <cell r="U125">
            <v>0</v>
          </cell>
          <cell r="V125">
            <v>0</v>
          </cell>
          <cell r="W125">
            <v>0</v>
          </cell>
          <cell r="X125">
            <v>0</v>
          </cell>
          <cell r="Y125">
            <v>0</v>
          </cell>
          <cell r="Z125">
            <v>0</v>
          </cell>
          <cell r="AA125">
            <v>0</v>
          </cell>
          <cell r="AB125">
            <v>0</v>
          </cell>
          <cell r="AC125">
            <v>0</v>
          </cell>
          <cell r="AD125">
            <v>0</v>
          </cell>
          <cell r="AE125">
            <v>0</v>
          </cell>
          <cell r="AF125">
            <v>5</v>
          </cell>
          <cell r="AG125">
            <v>2</v>
          </cell>
          <cell r="AH125">
            <v>3</v>
          </cell>
          <cell r="AI125">
            <v>146.54161781946073</v>
          </cell>
          <cell r="AJ125">
            <v>124.22360248447205</v>
          </cell>
          <cell r="AK125">
            <v>166.48168701442842</v>
          </cell>
          <cell r="AL125">
            <v>4</v>
          </cell>
          <cell r="AM125">
            <v>4</v>
          </cell>
          <cell r="AN125">
            <v>0</v>
          </cell>
          <cell r="AO125">
            <v>117.23329425556857</v>
          </cell>
          <cell r="AP125">
            <v>248.44720496894411</v>
          </cell>
          <cell r="AQ125">
            <v>0</v>
          </cell>
          <cell r="AR125">
            <v>7</v>
          </cell>
          <cell r="AS125">
            <v>4</v>
          </cell>
          <cell r="AT125">
            <v>3</v>
          </cell>
          <cell r="AU125">
            <v>205.15826494724504</v>
          </cell>
          <cell r="AV125">
            <v>248.44720496894411</v>
          </cell>
          <cell r="AW125">
            <v>166.48168701442842</v>
          </cell>
          <cell r="AX125">
            <v>0</v>
          </cell>
          <cell r="AY125">
            <v>0</v>
          </cell>
          <cell r="AZ125">
            <v>0</v>
          </cell>
          <cell r="BA125">
            <v>0</v>
          </cell>
          <cell r="BB125">
            <v>0</v>
          </cell>
          <cell r="BC125">
            <v>0</v>
          </cell>
          <cell r="BD125">
            <v>0</v>
          </cell>
          <cell r="BE125">
            <v>0</v>
          </cell>
          <cell r="BF125">
            <v>0</v>
          </cell>
          <cell r="BG125">
            <v>0</v>
          </cell>
          <cell r="BH125">
            <v>0</v>
          </cell>
          <cell r="BI125">
            <v>0</v>
          </cell>
          <cell r="BJ125">
            <v>3</v>
          </cell>
          <cell r="BK125">
            <v>1</v>
          </cell>
          <cell r="BL125">
            <v>2</v>
          </cell>
          <cell r="BM125">
            <v>87.924970691676435</v>
          </cell>
          <cell r="BN125">
            <v>62.111801242236027</v>
          </cell>
          <cell r="BO125">
            <v>110.98779134295228</v>
          </cell>
          <cell r="BP125">
            <v>2</v>
          </cell>
          <cell r="BQ125">
            <v>2</v>
          </cell>
          <cell r="BR125">
            <v>0</v>
          </cell>
          <cell r="BS125">
            <v>58.616647127784283</v>
          </cell>
          <cell r="BT125">
            <v>124.22360248447205</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3412</v>
          </cell>
          <cell r="CI125">
            <v>1610</v>
          </cell>
          <cell r="CJ125">
            <v>1802</v>
          </cell>
          <cell r="CK125">
            <v>47</v>
          </cell>
          <cell r="CL125">
            <v>25</v>
          </cell>
          <cell r="CM125">
            <v>22</v>
          </cell>
          <cell r="CN125">
            <v>1377.4912075029308</v>
          </cell>
          <cell r="CO125">
            <v>1552.7950310559006</v>
          </cell>
          <cell r="CP125">
            <v>1220.8657047724751</v>
          </cell>
          <cell r="CQ125">
            <v>0</v>
          </cell>
          <cell r="CR125">
            <v>0</v>
          </cell>
          <cell r="CS125">
            <v>0</v>
          </cell>
          <cell r="CT125">
            <v>0</v>
          </cell>
          <cell r="CU125">
            <v>0</v>
          </cell>
          <cell r="CV125">
            <v>0</v>
          </cell>
          <cell r="CW125">
            <v>19</v>
          </cell>
          <cell r="CX125">
            <v>9</v>
          </cell>
          <cell r="CY125">
            <v>10</v>
          </cell>
          <cell r="CZ125">
            <v>556.85814771395076</v>
          </cell>
          <cell r="DA125">
            <v>559.0062111801243</v>
          </cell>
          <cell r="DB125">
            <v>554.93895671476139</v>
          </cell>
          <cell r="DC125">
            <v>0</v>
          </cell>
          <cell r="DD125">
            <v>0</v>
          </cell>
          <cell r="DE125">
            <v>0</v>
          </cell>
          <cell r="DF125">
            <v>0</v>
          </cell>
          <cell r="DG125">
            <v>0</v>
          </cell>
          <cell r="DH125">
            <v>0</v>
          </cell>
          <cell r="DI125">
            <v>0</v>
          </cell>
          <cell r="DJ125">
            <v>0</v>
          </cell>
          <cell r="DK125">
            <v>0</v>
          </cell>
          <cell r="DL125">
            <v>0</v>
          </cell>
          <cell r="DM125">
            <v>0</v>
          </cell>
          <cell r="DN125">
            <v>0</v>
          </cell>
          <cell r="DO125">
            <v>5</v>
          </cell>
          <cell r="DP125">
            <v>2</v>
          </cell>
          <cell r="DQ125">
            <v>3</v>
          </cell>
          <cell r="DR125">
            <v>146.54161781946073</v>
          </cell>
          <cell r="DS125">
            <v>124.22360248447205</v>
          </cell>
          <cell r="DT125">
            <v>166.48168701442842</v>
          </cell>
          <cell r="DU125">
            <v>4</v>
          </cell>
          <cell r="DV125">
            <v>4</v>
          </cell>
          <cell r="DW125">
            <v>0</v>
          </cell>
          <cell r="DX125">
            <v>117.23329425556857</v>
          </cell>
          <cell r="DY125">
            <v>248.44720496894411</v>
          </cell>
          <cell r="DZ125">
            <v>0</v>
          </cell>
          <cell r="EA125">
            <v>7</v>
          </cell>
          <cell r="EB125">
            <v>4</v>
          </cell>
          <cell r="EC125">
            <v>3</v>
          </cell>
          <cell r="ED125">
            <v>205.15826494724504</v>
          </cell>
          <cell r="EE125">
            <v>248.44720496894411</v>
          </cell>
          <cell r="EF125">
            <v>166.48168701442842</v>
          </cell>
          <cell r="EG125">
            <v>0</v>
          </cell>
          <cell r="EH125">
            <v>0</v>
          </cell>
          <cell r="EI125">
            <v>0</v>
          </cell>
          <cell r="EJ125">
            <v>0</v>
          </cell>
          <cell r="EK125">
            <v>0</v>
          </cell>
          <cell r="EL125">
            <v>0</v>
          </cell>
          <cell r="EM125">
            <v>0</v>
          </cell>
          <cell r="EN125">
            <v>0</v>
          </cell>
          <cell r="EO125">
            <v>0</v>
          </cell>
          <cell r="EP125">
            <v>0</v>
          </cell>
          <cell r="EQ125">
            <v>0</v>
          </cell>
          <cell r="ER125">
            <v>0</v>
          </cell>
          <cell r="ES125">
            <v>3</v>
          </cell>
          <cell r="ET125">
            <v>1</v>
          </cell>
          <cell r="EU125">
            <v>2</v>
          </cell>
          <cell r="EV125">
            <v>87.924970691676435</v>
          </cell>
          <cell r="EW125">
            <v>62.111801242236027</v>
          </cell>
          <cell r="EX125">
            <v>110.98779134295228</v>
          </cell>
          <cell r="EY125">
            <v>2</v>
          </cell>
          <cell r="EZ125">
            <v>2</v>
          </cell>
          <cell r="FA125">
            <v>0</v>
          </cell>
          <cell r="FB125">
            <v>58.616647127784283</v>
          </cell>
          <cell r="FC125">
            <v>124.22360248447205</v>
          </cell>
          <cell r="FD125">
            <v>0</v>
          </cell>
          <cell r="FE125">
            <v>0</v>
          </cell>
          <cell r="FF125">
            <v>0</v>
          </cell>
          <cell r="FG125">
            <v>0</v>
          </cell>
          <cell r="FH125">
            <v>0</v>
          </cell>
          <cell r="FI125">
            <v>0</v>
          </cell>
          <cell r="FJ125">
            <v>0</v>
          </cell>
          <cell r="FK125">
            <v>0</v>
          </cell>
          <cell r="FL125">
            <v>0</v>
          </cell>
          <cell r="FM125">
            <v>0</v>
          </cell>
          <cell r="FN125">
            <v>0</v>
          </cell>
          <cell r="FO125">
            <v>0</v>
          </cell>
          <cell r="FP125">
            <v>0</v>
          </cell>
        </row>
        <row r="126">
          <cell r="A126" t="str">
            <v>苫前町</v>
          </cell>
          <cell r="B126">
            <v>67</v>
          </cell>
          <cell r="C126">
            <v>29</v>
          </cell>
          <cell r="D126">
            <v>38</v>
          </cell>
          <cell r="E126">
            <v>1966.5394775462285</v>
          </cell>
          <cell r="F126">
            <v>1796.7781908302356</v>
          </cell>
          <cell r="G126">
            <v>2119.3530395984385</v>
          </cell>
          <cell r="H126">
            <v>0</v>
          </cell>
          <cell r="I126">
            <v>0</v>
          </cell>
          <cell r="J126">
            <v>0</v>
          </cell>
          <cell r="K126">
            <v>0</v>
          </cell>
          <cell r="L126">
            <v>0</v>
          </cell>
          <cell r="M126">
            <v>0</v>
          </cell>
          <cell r="N126">
            <v>20</v>
          </cell>
          <cell r="O126">
            <v>12</v>
          </cell>
          <cell r="P126">
            <v>8</v>
          </cell>
          <cell r="Q126">
            <v>587.0267097152921</v>
          </cell>
          <cell r="R126">
            <v>743.49442379182153</v>
          </cell>
          <cell r="S126">
            <v>446.1795872838818</v>
          </cell>
          <cell r="T126">
            <v>3</v>
          </cell>
          <cell r="U126">
            <v>1</v>
          </cell>
          <cell r="V126">
            <v>2</v>
          </cell>
          <cell r="W126">
            <v>88.054006457293809</v>
          </cell>
          <cell r="X126">
            <v>61.957868649318463</v>
          </cell>
          <cell r="Y126">
            <v>111.54489682097045</v>
          </cell>
          <cell r="Z126">
            <v>1</v>
          </cell>
          <cell r="AA126">
            <v>0</v>
          </cell>
          <cell r="AB126">
            <v>1</v>
          </cell>
          <cell r="AC126">
            <v>29.351335485764601</v>
          </cell>
          <cell r="AD126">
            <v>0</v>
          </cell>
          <cell r="AE126">
            <v>55.772448410485225</v>
          </cell>
          <cell r="AF126">
            <v>6</v>
          </cell>
          <cell r="AG126">
            <v>4</v>
          </cell>
          <cell r="AH126">
            <v>2</v>
          </cell>
          <cell r="AI126">
            <v>176.10801291458762</v>
          </cell>
          <cell r="AJ126">
            <v>247.83147459727385</v>
          </cell>
          <cell r="AK126">
            <v>111.54489682097045</v>
          </cell>
          <cell r="AL126">
            <v>6</v>
          </cell>
          <cell r="AM126">
            <v>2</v>
          </cell>
          <cell r="AN126">
            <v>4</v>
          </cell>
          <cell r="AO126">
            <v>176.10801291458762</v>
          </cell>
          <cell r="AP126">
            <v>123.91573729863693</v>
          </cell>
          <cell r="AQ126">
            <v>223.0897936419409</v>
          </cell>
          <cell r="AR126">
            <v>2</v>
          </cell>
          <cell r="AS126">
            <v>0</v>
          </cell>
          <cell r="AT126">
            <v>2</v>
          </cell>
          <cell r="AU126">
            <v>58.702670971529201</v>
          </cell>
          <cell r="AV126">
            <v>0</v>
          </cell>
          <cell r="AW126">
            <v>111.54489682097045</v>
          </cell>
          <cell r="AX126">
            <v>0</v>
          </cell>
          <cell r="AY126">
            <v>0</v>
          </cell>
          <cell r="AZ126">
            <v>0</v>
          </cell>
          <cell r="BA126">
            <v>0</v>
          </cell>
          <cell r="BB126">
            <v>0</v>
          </cell>
          <cell r="BC126">
            <v>0</v>
          </cell>
          <cell r="BD126">
            <v>3</v>
          </cell>
          <cell r="BE126">
            <v>0</v>
          </cell>
          <cell r="BF126">
            <v>3</v>
          </cell>
          <cell r="BG126">
            <v>88.054006457293809</v>
          </cell>
          <cell r="BH126">
            <v>0</v>
          </cell>
          <cell r="BI126">
            <v>167.31734523145568</v>
          </cell>
          <cell r="BJ126">
            <v>7</v>
          </cell>
          <cell r="BK126">
            <v>3</v>
          </cell>
          <cell r="BL126">
            <v>4</v>
          </cell>
          <cell r="BM126">
            <v>205.45934840035221</v>
          </cell>
          <cell r="BN126">
            <v>185.87360594795538</v>
          </cell>
          <cell r="BO126">
            <v>223.0897936419409</v>
          </cell>
          <cell r="BP126">
            <v>1</v>
          </cell>
          <cell r="BQ126">
            <v>1</v>
          </cell>
          <cell r="BR126">
            <v>0</v>
          </cell>
          <cell r="BS126">
            <v>29.351335485764601</v>
          </cell>
          <cell r="BT126">
            <v>61.957868649318463</v>
          </cell>
          <cell r="BU126">
            <v>0</v>
          </cell>
          <cell r="BV126">
            <v>2</v>
          </cell>
          <cell r="BW126">
            <v>0</v>
          </cell>
          <cell r="BX126">
            <v>2</v>
          </cell>
          <cell r="BY126">
            <v>58.702670971529201</v>
          </cell>
          <cell r="BZ126">
            <v>0</v>
          </cell>
          <cell r="CA126">
            <v>111.54489682097045</v>
          </cell>
          <cell r="CB126">
            <v>0</v>
          </cell>
          <cell r="CC126">
            <v>0</v>
          </cell>
          <cell r="CD126">
            <v>0</v>
          </cell>
          <cell r="CE126">
            <v>0</v>
          </cell>
          <cell r="CF126">
            <v>0</v>
          </cell>
          <cell r="CG126">
            <v>0</v>
          </cell>
          <cell r="CH126">
            <v>3407</v>
          </cell>
          <cell r="CI126">
            <v>1614</v>
          </cell>
          <cell r="CJ126">
            <v>1793</v>
          </cell>
          <cell r="CK126">
            <v>67</v>
          </cell>
          <cell r="CL126">
            <v>29</v>
          </cell>
          <cell r="CM126">
            <v>38</v>
          </cell>
          <cell r="CN126">
            <v>1966.5394775462285</v>
          </cell>
          <cell r="CO126">
            <v>1796.7781908302356</v>
          </cell>
          <cell r="CP126">
            <v>2119.3530395984385</v>
          </cell>
          <cell r="CQ126">
            <v>0</v>
          </cell>
          <cell r="CR126">
            <v>0</v>
          </cell>
          <cell r="CS126">
            <v>0</v>
          </cell>
          <cell r="CT126">
            <v>0</v>
          </cell>
          <cell r="CU126">
            <v>0</v>
          </cell>
          <cell r="CV126">
            <v>0</v>
          </cell>
          <cell r="CW126">
            <v>20</v>
          </cell>
          <cell r="CX126">
            <v>12</v>
          </cell>
          <cell r="CY126">
            <v>8</v>
          </cell>
          <cell r="CZ126">
            <v>587.0267097152921</v>
          </cell>
          <cell r="DA126">
            <v>743.49442379182153</v>
          </cell>
          <cell r="DB126">
            <v>446.1795872838818</v>
          </cell>
          <cell r="DC126">
            <v>3</v>
          </cell>
          <cell r="DD126">
            <v>1</v>
          </cell>
          <cell r="DE126">
            <v>2</v>
          </cell>
          <cell r="DF126">
            <v>88.054006457293809</v>
          </cell>
          <cell r="DG126">
            <v>61.957868649318463</v>
          </cell>
          <cell r="DH126">
            <v>111.54489682097045</v>
          </cell>
          <cell r="DI126">
            <v>1</v>
          </cell>
          <cell r="DJ126">
            <v>0</v>
          </cell>
          <cell r="DK126">
            <v>1</v>
          </cell>
          <cell r="DL126">
            <v>29.351335485764601</v>
          </cell>
          <cell r="DM126">
            <v>0</v>
          </cell>
          <cell r="DN126">
            <v>55.772448410485225</v>
          </cell>
          <cell r="DO126">
            <v>6</v>
          </cell>
          <cell r="DP126">
            <v>4</v>
          </cell>
          <cell r="DQ126">
            <v>2</v>
          </cell>
          <cell r="DR126">
            <v>176.10801291458762</v>
          </cell>
          <cell r="DS126">
            <v>247.83147459727385</v>
          </cell>
          <cell r="DT126">
            <v>111.54489682097045</v>
          </cell>
          <cell r="DU126">
            <v>6</v>
          </cell>
          <cell r="DV126">
            <v>2</v>
          </cell>
          <cell r="DW126">
            <v>4</v>
          </cell>
          <cell r="DX126">
            <v>176.10801291458762</v>
          </cell>
          <cell r="DY126">
            <v>123.91573729863693</v>
          </cell>
          <cell r="DZ126">
            <v>223.0897936419409</v>
          </cell>
          <cell r="EA126">
            <v>2</v>
          </cell>
          <cell r="EB126">
            <v>0</v>
          </cell>
          <cell r="EC126">
            <v>2</v>
          </cell>
          <cell r="ED126">
            <v>58.702670971529201</v>
          </cell>
          <cell r="EE126">
            <v>0</v>
          </cell>
          <cell r="EF126">
            <v>111.54489682097045</v>
          </cell>
          <cell r="EG126">
            <v>0</v>
          </cell>
          <cell r="EH126">
            <v>0</v>
          </cell>
          <cell r="EI126">
            <v>0</v>
          </cell>
          <cell r="EJ126">
            <v>0</v>
          </cell>
          <cell r="EK126">
            <v>0</v>
          </cell>
          <cell r="EL126">
            <v>0</v>
          </cell>
          <cell r="EM126">
            <v>3</v>
          </cell>
          <cell r="EN126">
            <v>0</v>
          </cell>
          <cell r="EO126">
            <v>3</v>
          </cell>
          <cell r="EP126">
            <v>88.054006457293809</v>
          </cell>
          <cell r="EQ126">
            <v>0</v>
          </cell>
          <cell r="ER126">
            <v>167.31734523145568</v>
          </cell>
          <cell r="ES126">
            <v>7</v>
          </cell>
          <cell r="ET126">
            <v>3</v>
          </cell>
          <cell r="EU126">
            <v>4</v>
          </cell>
          <cell r="EV126">
            <v>205.45934840035221</v>
          </cell>
          <cell r="EW126">
            <v>185.87360594795538</v>
          </cell>
          <cell r="EX126">
            <v>223.0897936419409</v>
          </cell>
          <cell r="EY126">
            <v>1</v>
          </cell>
          <cell r="EZ126">
            <v>1</v>
          </cell>
          <cell r="FA126">
            <v>0</v>
          </cell>
          <cell r="FB126">
            <v>29.351335485764601</v>
          </cell>
          <cell r="FC126">
            <v>61.957868649318463</v>
          </cell>
          <cell r="FD126">
            <v>0</v>
          </cell>
          <cell r="FE126">
            <v>2</v>
          </cell>
          <cell r="FF126">
            <v>0</v>
          </cell>
          <cell r="FG126">
            <v>2</v>
          </cell>
          <cell r="FH126">
            <v>58.702670971529201</v>
          </cell>
          <cell r="FI126">
            <v>0</v>
          </cell>
          <cell r="FJ126">
            <v>111.54489682097045</v>
          </cell>
          <cell r="FK126">
            <v>0</v>
          </cell>
          <cell r="FL126">
            <v>0</v>
          </cell>
          <cell r="FM126">
            <v>0</v>
          </cell>
          <cell r="FN126">
            <v>0</v>
          </cell>
          <cell r="FO126">
            <v>0</v>
          </cell>
          <cell r="FP126">
            <v>0</v>
          </cell>
        </row>
        <row r="127">
          <cell r="A127" t="str">
            <v>羽幌町</v>
          </cell>
          <cell r="B127">
            <v>134</v>
          </cell>
          <cell r="C127">
            <v>79</v>
          </cell>
          <cell r="D127">
            <v>55</v>
          </cell>
          <cell r="E127">
            <v>1766.8776371308015</v>
          </cell>
          <cell r="F127">
            <v>2196.2746733388935</v>
          </cell>
          <cell r="G127">
            <v>1379.483320792576</v>
          </cell>
          <cell r="H127">
            <v>0</v>
          </cell>
          <cell r="I127">
            <v>0</v>
          </cell>
          <cell r="J127">
            <v>0</v>
          </cell>
          <cell r="K127">
            <v>0</v>
          </cell>
          <cell r="L127">
            <v>0</v>
          </cell>
          <cell r="M127">
            <v>0</v>
          </cell>
          <cell r="N127">
            <v>36</v>
          </cell>
          <cell r="O127">
            <v>25</v>
          </cell>
          <cell r="P127">
            <v>11</v>
          </cell>
          <cell r="Q127">
            <v>474.68354430379748</v>
          </cell>
          <cell r="R127">
            <v>695.0236308034473</v>
          </cell>
          <cell r="S127">
            <v>275.89666415851514</v>
          </cell>
          <cell r="T127">
            <v>1</v>
          </cell>
          <cell r="U127">
            <v>0</v>
          </cell>
          <cell r="V127">
            <v>1</v>
          </cell>
          <cell r="W127">
            <v>13.185654008438817</v>
          </cell>
          <cell r="X127">
            <v>0</v>
          </cell>
          <cell r="Y127">
            <v>25.081514923501377</v>
          </cell>
          <cell r="Z127">
            <v>0</v>
          </cell>
          <cell r="AA127">
            <v>0</v>
          </cell>
          <cell r="AB127">
            <v>0</v>
          </cell>
          <cell r="AC127">
            <v>0</v>
          </cell>
          <cell r="AD127">
            <v>0</v>
          </cell>
          <cell r="AE127">
            <v>0</v>
          </cell>
          <cell r="AF127">
            <v>25</v>
          </cell>
          <cell r="AG127">
            <v>12</v>
          </cell>
          <cell r="AH127">
            <v>13</v>
          </cell>
          <cell r="AI127">
            <v>329.64135021097047</v>
          </cell>
          <cell r="AJ127">
            <v>333.6113427856547</v>
          </cell>
          <cell r="AK127">
            <v>326.05969400551794</v>
          </cell>
          <cell r="AL127">
            <v>13</v>
          </cell>
          <cell r="AM127">
            <v>9</v>
          </cell>
          <cell r="AN127">
            <v>4</v>
          </cell>
          <cell r="AO127">
            <v>171.41350210970464</v>
          </cell>
          <cell r="AP127">
            <v>250.20850708924104</v>
          </cell>
          <cell r="AQ127">
            <v>100.32605969400551</v>
          </cell>
          <cell r="AR127">
            <v>10</v>
          </cell>
          <cell r="AS127">
            <v>8</v>
          </cell>
          <cell r="AT127">
            <v>2</v>
          </cell>
          <cell r="AU127">
            <v>131.85654008438817</v>
          </cell>
          <cell r="AV127">
            <v>222.40756185710316</v>
          </cell>
          <cell r="AW127">
            <v>50.163029847002754</v>
          </cell>
          <cell r="AX127">
            <v>0</v>
          </cell>
          <cell r="AY127">
            <v>0</v>
          </cell>
          <cell r="AZ127">
            <v>0</v>
          </cell>
          <cell r="BA127">
            <v>0</v>
          </cell>
          <cell r="BB127">
            <v>0</v>
          </cell>
          <cell r="BC127">
            <v>0</v>
          </cell>
          <cell r="BD127">
            <v>5</v>
          </cell>
          <cell r="BE127">
            <v>5</v>
          </cell>
          <cell r="BF127">
            <v>0</v>
          </cell>
          <cell r="BG127">
            <v>65.928270042194086</v>
          </cell>
          <cell r="BH127">
            <v>139.00472616068947</v>
          </cell>
          <cell r="BI127">
            <v>0</v>
          </cell>
          <cell r="BJ127">
            <v>15</v>
          </cell>
          <cell r="BK127">
            <v>4</v>
          </cell>
          <cell r="BL127">
            <v>11</v>
          </cell>
          <cell r="BM127">
            <v>197.7848101265823</v>
          </cell>
          <cell r="BN127">
            <v>111.20378092855158</v>
          </cell>
          <cell r="BO127">
            <v>275.89666415851514</v>
          </cell>
          <cell r="BP127">
            <v>4</v>
          </cell>
          <cell r="BQ127">
            <v>3</v>
          </cell>
          <cell r="BR127">
            <v>1</v>
          </cell>
          <cell r="BS127">
            <v>52.742616033755269</v>
          </cell>
          <cell r="BT127">
            <v>83.402835696413675</v>
          </cell>
          <cell r="BU127">
            <v>25.081514923501377</v>
          </cell>
          <cell r="BV127">
            <v>3</v>
          </cell>
          <cell r="BW127">
            <v>3</v>
          </cell>
          <cell r="BX127">
            <v>0</v>
          </cell>
          <cell r="BY127">
            <v>39.556962025316452</v>
          </cell>
          <cell r="BZ127">
            <v>83.402835696413675</v>
          </cell>
          <cell r="CA127">
            <v>0</v>
          </cell>
          <cell r="CB127">
            <v>0</v>
          </cell>
          <cell r="CC127">
            <v>0</v>
          </cell>
          <cell r="CD127">
            <v>0</v>
          </cell>
          <cell r="CE127">
            <v>0</v>
          </cell>
          <cell r="CF127">
            <v>0</v>
          </cell>
          <cell r="CG127">
            <v>0</v>
          </cell>
          <cell r="CH127">
            <v>7584</v>
          </cell>
          <cell r="CI127">
            <v>3597</v>
          </cell>
          <cell r="CJ127">
            <v>3987</v>
          </cell>
          <cell r="CK127">
            <v>134</v>
          </cell>
          <cell r="CL127">
            <v>79</v>
          </cell>
          <cell r="CM127">
            <v>55</v>
          </cell>
          <cell r="CN127">
            <v>1766.8776371308015</v>
          </cell>
          <cell r="CO127">
            <v>2196.2746733388935</v>
          </cell>
          <cell r="CP127">
            <v>1379.483320792576</v>
          </cell>
          <cell r="CQ127">
            <v>0</v>
          </cell>
          <cell r="CR127">
            <v>0</v>
          </cell>
          <cell r="CS127">
            <v>0</v>
          </cell>
          <cell r="CT127">
            <v>0</v>
          </cell>
          <cell r="CU127">
            <v>0</v>
          </cell>
          <cell r="CV127">
            <v>0</v>
          </cell>
          <cell r="CW127">
            <v>36</v>
          </cell>
          <cell r="CX127">
            <v>25</v>
          </cell>
          <cell r="CY127">
            <v>11</v>
          </cell>
          <cell r="CZ127">
            <v>474.68354430379748</v>
          </cell>
          <cell r="DA127">
            <v>695.0236308034473</v>
          </cell>
          <cell r="DB127">
            <v>275.89666415851514</v>
          </cell>
          <cell r="DC127">
            <v>1</v>
          </cell>
          <cell r="DD127">
            <v>0</v>
          </cell>
          <cell r="DE127">
            <v>1</v>
          </cell>
          <cell r="DF127">
            <v>13.185654008438817</v>
          </cell>
          <cell r="DG127">
            <v>0</v>
          </cell>
          <cell r="DH127">
            <v>25.081514923501377</v>
          </cell>
          <cell r="DI127">
            <v>0</v>
          </cell>
          <cell r="DJ127">
            <v>0</v>
          </cell>
          <cell r="DK127">
            <v>0</v>
          </cell>
          <cell r="DL127">
            <v>0</v>
          </cell>
          <cell r="DM127">
            <v>0</v>
          </cell>
          <cell r="DN127">
            <v>0</v>
          </cell>
          <cell r="DO127">
            <v>25</v>
          </cell>
          <cell r="DP127">
            <v>12</v>
          </cell>
          <cell r="DQ127">
            <v>13</v>
          </cell>
          <cell r="DR127">
            <v>329.64135021097047</v>
          </cell>
          <cell r="DS127">
            <v>333.6113427856547</v>
          </cell>
          <cell r="DT127">
            <v>326.05969400551794</v>
          </cell>
          <cell r="DU127">
            <v>13</v>
          </cell>
          <cell r="DV127">
            <v>9</v>
          </cell>
          <cell r="DW127">
            <v>4</v>
          </cell>
          <cell r="DX127">
            <v>171.41350210970464</v>
          </cell>
          <cell r="DY127">
            <v>250.20850708924104</v>
          </cell>
          <cell r="DZ127">
            <v>100.32605969400551</v>
          </cell>
          <cell r="EA127">
            <v>10</v>
          </cell>
          <cell r="EB127">
            <v>8</v>
          </cell>
          <cell r="EC127">
            <v>2</v>
          </cell>
          <cell r="ED127">
            <v>131.85654008438817</v>
          </cell>
          <cell r="EE127">
            <v>222.40756185710316</v>
          </cell>
          <cell r="EF127">
            <v>50.163029847002754</v>
          </cell>
          <cell r="EG127">
            <v>0</v>
          </cell>
          <cell r="EH127">
            <v>0</v>
          </cell>
          <cell r="EI127">
            <v>0</v>
          </cell>
          <cell r="EJ127">
            <v>0</v>
          </cell>
          <cell r="EK127">
            <v>0</v>
          </cell>
          <cell r="EL127">
            <v>0</v>
          </cell>
          <cell r="EM127">
            <v>5</v>
          </cell>
          <cell r="EN127">
            <v>5</v>
          </cell>
          <cell r="EO127">
            <v>0</v>
          </cell>
          <cell r="EP127">
            <v>65.928270042194086</v>
          </cell>
          <cell r="EQ127">
            <v>139.00472616068947</v>
          </cell>
          <cell r="ER127">
            <v>0</v>
          </cell>
          <cell r="ES127">
            <v>15</v>
          </cell>
          <cell r="ET127">
            <v>4</v>
          </cell>
          <cell r="EU127">
            <v>11</v>
          </cell>
          <cell r="EV127">
            <v>197.7848101265823</v>
          </cell>
          <cell r="EW127">
            <v>111.20378092855158</v>
          </cell>
          <cell r="EX127">
            <v>275.89666415851514</v>
          </cell>
          <cell r="EY127">
            <v>4</v>
          </cell>
          <cell r="EZ127">
            <v>3</v>
          </cell>
          <cell r="FA127">
            <v>1</v>
          </cell>
          <cell r="FB127">
            <v>52.742616033755269</v>
          </cell>
          <cell r="FC127">
            <v>83.402835696413675</v>
          </cell>
          <cell r="FD127">
            <v>25.081514923501377</v>
          </cell>
          <cell r="FE127">
            <v>3</v>
          </cell>
          <cell r="FF127">
            <v>3</v>
          </cell>
          <cell r="FG127">
            <v>0</v>
          </cell>
          <cell r="FH127">
            <v>39.556962025316452</v>
          </cell>
          <cell r="FI127">
            <v>83.402835696413675</v>
          </cell>
          <cell r="FJ127">
            <v>0</v>
          </cell>
          <cell r="FK127">
            <v>0</v>
          </cell>
          <cell r="FL127">
            <v>0</v>
          </cell>
          <cell r="FM127">
            <v>0</v>
          </cell>
          <cell r="FN127">
            <v>0</v>
          </cell>
          <cell r="FO127">
            <v>0</v>
          </cell>
          <cell r="FP127">
            <v>0</v>
          </cell>
        </row>
        <row r="128">
          <cell r="A128" t="str">
            <v>初山別村</v>
          </cell>
          <cell r="B128">
            <v>32</v>
          </cell>
          <cell r="C128">
            <v>15</v>
          </cell>
          <cell r="D128">
            <v>17</v>
          </cell>
          <cell r="E128">
            <v>2463.433410315627</v>
          </cell>
          <cell r="F128">
            <v>2427.1844660194174</v>
          </cell>
          <cell r="G128">
            <v>2496.3289280469899</v>
          </cell>
          <cell r="H128">
            <v>0</v>
          </cell>
          <cell r="I128">
            <v>0</v>
          </cell>
          <cell r="J128">
            <v>0</v>
          </cell>
          <cell r="K128">
            <v>0</v>
          </cell>
          <cell r="L128">
            <v>0</v>
          </cell>
          <cell r="M128">
            <v>0</v>
          </cell>
          <cell r="N128">
            <v>11</v>
          </cell>
          <cell r="O128">
            <v>5</v>
          </cell>
          <cell r="P128">
            <v>6</v>
          </cell>
          <cell r="Q128">
            <v>846.80523479599685</v>
          </cell>
          <cell r="R128">
            <v>809.06148867313914</v>
          </cell>
          <cell r="S128">
            <v>881.05726872246703</v>
          </cell>
          <cell r="T128">
            <v>0</v>
          </cell>
          <cell r="U128">
            <v>0</v>
          </cell>
          <cell r="V128">
            <v>0</v>
          </cell>
          <cell r="W128">
            <v>0</v>
          </cell>
          <cell r="X128">
            <v>0</v>
          </cell>
          <cell r="Y128">
            <v>0</v>
          </cell>
          <cell r="Z128">
            <v>0</v>
          </cell>
          <cell r="AA128">
            <v>0</v>
          </cell>
          <cell r="AB128">
            <v>0</v>
          </cell>
          <cell r="AC128">
            <v>0</v>
          </cell>
          <cell r="AD128">
            <v>0</v>
          </cell>
          <cell r="AE128">
            <v>0</v>
          </cell>
          <cell r="AF128">
            <v>7</v>
          </cell>
          <cell r="AG128">
            <v>4</v>
          </cell>
          <cell r="AH128">
            <v>3</v>
          </cell>
          <cell r="AI128">
            <v>538.87605850654347</v>
          </cell>
          <cell r="AJ128">
            <v>647.24919093851133</v>
          </cell>
          <cell r="AK128">
            <v>440.52863436123351</v>
          </cell>
          <cell r="AL128">
            <v>3</v>
          </cell>
          <cell r="AM128">
            <v>1</v>
          </cell>
          <cell r="AN128">
            <v>2</v>
          </cell>
          <cell r="AO128">
            <v>230.94688221709006</v>
          </cell>
          <cell r="AP128">
            <v>161.81229773462783</v>
          </cell>
          <cell r="AQ128">
            <v>293.68575624082229</v>
          </cell>
          <cell r="AR128">
            <v>1</v>
          </cell>
          <cell r="AS128">
            <v>0</v>
          </cell>
          <cell r="AT128">
            <v>1</v>
          </cell>
          <cell r="AU128">
            <v>76.982294072363345</v>
          </cell>
          <cell r="AV128">
            <v>0</v>
          </cell>
          <cell r="AW128">
            <v>146.84287812041114</v>
          </cell>
          <cell r="AX128">
            <v>1</v>
          </cell>
          <cell r="AY128">
            <v>0</v>
          </cell>
          <cell r="AZ128">
            <v>1</v>
          </cell>
          <cell r="BA128">
            <v>76.982294072363345</v>
          </cell>
          <cell r="BB128">
            <v>0</v>
          </cell>
          <cell r="BC128">
            <v>146.84287812041114</v>
          </cell>
          <cell r="BD128">
            <v>0</v>
          </cell>
          <cell r="BE128">
            <v>0</v>
          </cell>
          <cell r="BF128">
            <v>0</v>
          </cell>
          <cell r="BG128">
            <v>0</v>
          </cell>
          <cell r="BH128">
            <v>0</v>
          </cell>
          <cell r="BI128">
            <v>0</v>
          </cell>
          <cell r="BJ128">
            <v>1</v>
          </cell>
          <cell r="BK128">
            <v>0</v>
          </cell>
          <cell r="BL128">
            <v>1</v>
          </cell>
          <cell r="BM128">
            <v>76.982294072363345</v>
          </cell>
          <cell r="BN128">
            <v>0</v>
          </cell>
          <cell r="BO128">
            <v>146.84287812041114</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1299</v>
          </cell>
          <cell r="CI128">
            <v>618</v>
          </cell>
          <cell r="CJ128">
            <v>681</v>
          </cell>
          <cell r="CK128">
            <v>32</v>
          </cell>
          <cell r="CL128">
            <v>15</v>
          </cell>
          <cell r="CM128">
            <v>17</v>
          </cell>
          <cell r="CN128">
            <v>2463.433410315627</v>
          </cell>
          <cell r="CO128">
            <v>2427.1844660194174</v>
          </cell>
          <cell r="CP128">
            <v>2496.3289280469899</v>
          </cell>
          <cell r="CQ128">
            <v>0</v>
          </cell>
          <cell r="CR128">
            <v>0</v>
          </cell>
          <cell r="CS128">
            <v>0</v>
          </cell>
          <cell r="CT128">
            <v>0</v>
          </cell>
          <cell r="CU128">
            <v>0</v>
          </cell>
          <cell r="CV128">
            <v>0</v>
          </cell>
          <cell r="CW128">
            <v>11</v>
          </cell>
          <cell r="CX128">
            <v>5</v>
          </cell>
          <cell r="CY128">
            <v>6</v>
          </cell>
          <cell r="CZ128">
            <v>846.80523479599685</v>
          </cell>
          <cell r="DA128">
            <v>809.06148867313914</v>
          </cell>
          <cell r="DB128">
            <v>881.05726872246703</v>
          </cell>
          <cell r="DC128">
            <v>0</v>
          </cell>
          <cell r="DD128">
            <v>0</v>
          </cell>
          <cell r="DE128">
            <v>0</v>
          </cell>
          <cell r="DF128">
            <v>0</v>
          </cell>
          <cell r="DG128">
            <v>0</v>
          </cell>
          <cell r="DH128">
            <v>0</v>
          </cell>
          <cell r="DI128">
            <v>0</v>
          </cell>
          <cell r="DJ128">
            <v>0</v>
          </cell>
          <cell r="DK128">
            <v>0</v>
          </cell>
          <cell r="DL128">
            <v>0</v>
          </cell>
          <cell r="DM128">
            <v>0</v>
          </cell>
          <cell r="DN128">
            <v>0</v>
          </cell>
          <cell r="DO128">
            <v>7</v>
          </cell>
          <cell r="DP128">
            <v>4</v>
          </cell>
          <cell r="DQ128">
            <v>3</v>
          </cell>
          <cell r="DR128">
            <v>538.87605850654347</v>
          </cell>
          <cell r="DS128">
            <v>647.24919093851133</v>
          </cell>
          <cell r="DT128">
            <v>440.52863436123351</v>
          </cell>
          <cell r="DU128">
            <v>3</v>
          </cell>
          <cell r="DV128">
            <v>1</v>
          </cell>
          <cell r="DW128">
            <v>2</v>
          </cell>
          <cell r="DX128">
            <v>230.94688221709006</v>
          </cell>
          <cell r="DY128">
            <v>161.81229773462783</v>
          </cell>
          <cell r="DZ128">
            <v>293.68575624082229</v>
          </cell>
          <cell r="EA128">
            <v>1</v>
          </cell>
          <cell r="EB128">
            <v>0</v>
          </cell>
          <cell r="EC128">
            <v>1</v>
          </cell>
          <cell r="ED128">
            <v>76.982294072363345</v>
          </cell>
          <cell r="EE128">
            <v>0</v>
          </cell>
          <cell r="EF128">
            <v>146.84287812041114</v>
          </cell>
          <cell r="EG128">
            <v>1</v>
          </cell>
          <cell r="EH128">
            <v>0</v>
          </cell>
          <cell r="EI128">
            <v>1</v>
          </cell>
          <cell r="EJ128">
            <v>76.982294072363345</v>
          </cell>
          <cell r="EK128">
            <v>0</v>
          </cell>
          <cell r="EL128">
            <v>146.84287812041114</v>
          </cell>
          <cell r="EM128">
            <v>0</v>
          </cell>
          <cell r="EN128">
            <v>0</v>
          </cell>
          <cell r="EO128">
            <v>0</v>
          </cell>
          <cell r="EP128">
            <v>0</v>
          </cell>
          <cell r="EQ128">
            <v>0</v>
          </cell>
          <cell r="ER128">
            <v>0</v>
          </cell>
          <cell r="ES128">
            <v>1</v>
          </cell>
          <cell r="ET128">
            <v>0</v>
          </cell>
          <cell r="EU128">
            <v>1</v>
          </cell>
          <cell r="EV128">
            <v>76.982294072363345</v>
          </cell>
          <cell r="EW128">
            <v>0</v>
          </cell>
          <cell r="EX128">
            <v>146.84287812041114</v>
          </cell>
          <cell r="EY128">
            <v>0</v>
          </cell>
          <cell r="EZ128">
            <v>0</v>
          </cell>
          <cell r="FA128">
            <v>0</v>
          </cell>
          <cell r="FB128">
            <v>0</v>
          </cell>
          <cell r="FC128">
            <v>0</v>
          </cell>
          <cell r="FD128">
            <v>0</v>
          </cell>
          <cell r="FE128">
            <v>0</v>
          </cell>
          <cell r="FF128">
            <v>0</v>
          </cell>
          <cell r="FG128">
            <v>0</v>
          </cell>
          <cell r="FH128">
            <v>0</v>
          </cell>
          <cell r="FI128">
            <v>0</v>
          </cell>
          <cell r="FJ128">
            <v>0</v>
          </cell>
          <cell r="FK128">
            <v>0</v>
          </cell>
          <cell r="FL128">
            <v>0</v>
          </cell>
          <cell r="FM128">
            <v>0</v>
          </cell>
          <cell r="FN128">
            <v>0</v>
          </cell>
          <cell r="FO128">
            <v>0</v>
          </cell>
          <cell r="FP128">
            <v>0</v>
          </cell>
        </row>
        <row r="129">
          <cell r="A129" t="str">
            <v>遠別町</v>
          </cell>
          <cell r="B129">
            <v>40</v>
          </cell>
          <cell r="C129">
            <v>27</v>
          </cell>
          <cell r="D129">
            <v>13</v>
          </cell>
          <cell r="E129">
            <v>1375.5158184319118</v>
          </cell>
          <cell r="F129">
            <v>1931.3304721030045</v>
          </cell>
          <cell r="G129">
            <v>860.92715231788077</v>
          </cell>
          <cell r="H129">
            <v>0</v>
          </cell>
          <cell r="I129">
            <v>0</v>
          </cell>
          <cell r="J129">
            <v>0</v>
          </cell>
          <cell r="K129">
            <v>0</v>
          </cell>
          <cell r="L129">
            <v>0</v>
          </cell>
          <cell r="M129">
            <v>0</v>
          </cell>
          <cell r="N129">
            <v>12</v>
          </cell>
          <cell r="O129">
            <v>7</v>
          </cell>
          <cell r="P129">
            <v>5</v>
          </cell>
          <cell r="Q129">
            <v>412.65474552957357</v>
          </cell>
          <cell r="R129">
            <v>500.71530758226038</v>
          </cell>
          <cell r="S129">
            <v>331.12582781456956</v>
          </cell>
          <cell r="T129">
            <v>0</v>
          </cell>
          <cell r="U129">
            <v>0</v>
          </cell>
          <cell r="V129">
            <v>0</v>
          </cell>
          <cell r="W129">
            <v>0</v>
          </cell>
          <cell r="X129">
            <v>0</v>
          </cell>
          <cell r="Y129">
            <v>0</v>
          </cell>
          <cell r="Z129">
            <v>0</v>
          </cell>
          <cell r="AA129">
            <v>0</v>
          </cell>
          <cell r="AB129">
            <v>0</v>
          </cell>
          <cell r="AC129">
            <v>0</v>
          </cell>
          <cell r="AD129">
            <v>0</v>
          </cell>
          <cell r="AE129">
            <v>0</v>
          </cell>
          <cell r="AF129">
            <v>2</v>
          </cell>
          <cell r="AG129">
            <v>1</v>
          </cell>
          <cell r="AH129">
            <v>1</v>
          </cell>
          <cell r="AI129">
            <v>68.7757909215956</v>
          </cell>
          <cell r="AJ129">
            <v>71.530758226037193</v>
          </cell>
          <cell r="AK129">
            <v>66.225165562913901</v>
          </cell>
          <cell r="AL129">
            <v>6</v>
          </cell>
          <cell r="AM129">
            <v>3</v>
          </cell>
          <cell r="AN129">
            <v>3</v>
          </cell>
          <cell r="AO129">
            <v>206.32737276478679</v>
          </cell>
          <cell r="AP129">
            <v>214.59227467811158</v>
          </cell>
          <cell r="AQ129">
            <v>198.67549668874173</v>
          </cell>
          <cell r="AR129">
            <v>4</v>
          </cell>
          <cell r="AS129">
            <v>3</v>
          </cell>
          <cell r="AT129">
            <v>1</v>
          </cell>
          <cell r="AU129">
            <v>137.5515818431912</v>
          </cell>
          <cell r="AV129">
            <v>214.59227467811158</v>
          </cell>
          <cell r="AW129">
            <v>66.225165562913901</v>
          </cell>
          <cell r="AX129">
            <v>0</v>
          </cell>
          <cell r="AY129">
            <v>0</v>
          </cell>
          <cell r="AZ129">
            <v>0</v>
          </cell>
          <cell r="BA129">
            <v>0</v>
          </cell>
          <cell r="BB129">
            <v>0</v>
          </cell>
          <cell r="BC129">
            <v>0</v>
          </cell>
          <cell r="BD129">
            <v>0</v>
          </cell>
          <cell r="BE129">
            <v>0</v>
          </cell>
          <cell r="BF129">
            <v>0</v>
          </cell>
          <cell r="BG129">
            <v>0</v>
          </cell>
          <cell r="BH129">
            <v>0</v>
          </cell>
          <cell r="BI129">
            <v>0</v>
          </cell>
          <cell r="BJ129">
            <v>4</v>
          </cell>
          <cell r="BK129">
            <v>3</v>
          </cell>
          <cell r="BL129">
            <v>1</v>
          </cell>
          <cell r="BM129">
            <v>137.5515818431912</v>
          </cell>
          <cell r="BN129">
            <v>214.59227467811158</v>
          </cell>
          <cell r="BO129">
            <v>66.225165562913901</v>
          </cell>
          <cell r="BP129">
            <v>2</v>
          </cell>
          <cell r="BQ129">
            <v>1</v>
          </cell>
          <cell r="BR129">
            <v>1</v>
          </cell>
          <cell r="BS129">
            <v>68.7757909215956</v>
          </cell>
          <cell r="BT129">
            <v>71.530758226037193</v>
          </cell>
          <cell r="BU129">
            <v>66.225165562913901</v>
          </cell>
          <cell r="BV129">
            <v>3</v>
          </cell>
          <cell r="BW129">
            <v>3</v>
          </cell>
          <cell r="BX129">
            <v>0</v>
          </cell>
          <cell r="BY129">
            <v>103.16368638239339</v>
          </cell>
          <cell r="BZ129">
            <v>214.59227467811158</v>
          </cell>
          <cell r="CA129">
            <v>0</v>
          </cell>
          <cell r="CB129">
            <v>0</v>
          </cell>
          <cell r="CC129">
            <v>0</v>
          </cell>
          <cell r="CD129">
            <v>0</v>
          </cell>
          <cell r="CE129">
            <v>0</v>
          </cell>
          <cell r="CF129">
            <v>0</v>
          </cell>
          <cell r="CG129">
            <v>0</v>
          </cell>
          <cell r="CH129">
            <v>2908</v>
          </cell>
          <cell r="CI129">
            <v>1398</v>
          </cell>
          <cell r="CJ129">
            <v>1510</v>
          </cell>
          <cell r="CK129">
            <v>40</v>
          </cell>
          <cell r="CL129">
            <v>27</v>
          </cell>
          <cell r="CM129">
            <v>13</v>
          </cell>
          <cell r="CN129">
            <v>1375.5158184319118</v>
          </cell>
          <cell r="CO129">
            <v>1931.3304721030045</v>
          </cell>
          <cell r="CP129">
            <v>860.92715231788077</v>
          </cell>
          <cell r="CQ129">
            <v>0</v>
          </cell>
          <cell r="CR129">
            <v>0</v>
          </cell>
          <cell r="CS129">
            <v>0</v>
          </cell>
          <cell r="CT129">
            <v>0</v>
          </cell>
          <cell r="CU129">
            <v>0</v>
          </cell>
          <cell r="CV129">
            <v>0</v>
          </cell>
          <cell r="CW129">
            <v>12</v>
          </cell>
          <cell r="CX129">
            <v>7</v>
          </cell>
          <cell r="CY129">
            <v>5</v>
          </cell>
          <cell r="CZ129">
            <v>412.65474552957357</v>
          </cell>
          <cell r="DA129">
            <v>500.71530758226038</v>
          </cell>
          <cell r="DB129">
            <v>331.12582781456956</v>
          </cell>
          <cell r="DC129">
            <v>0</v>
          </cell>
          <cell r="DD129">
            <v>0</v>
          </cell>
          <cell r="DE129">
            <v>0</v>
          </cell>
          <cell r="DF129">
            <v>0</v>
          </cell>
          <cell r="DG129">
            <v>0</v>
          </cell>
          <cell r="DH129">
            <v>0</v>
          </cell>
          <cell r="DI129">
            <v>0</v>
          </cell>
          <cell r="DJ129">
            <v>0</v>
          </cell>
          <cell r="DK129">
            <v>0</v>
          </cell>
          <cell r="DL129">
            <v>0</v>
          </cell>
          <cell r="DM129">
            <v>0</v>
          </cell>
          <cell r="DN129">
            <v>0</v>
          </cell>
          <cell r="DO129">
            <v>2</v>
          </cell>
          <cell r="DP129">
            <v>1</v>
          </cell>
          <cell r="DQ129">
            <v>1</v>
          </cell>
          <cell r="DR129">
            <v>68.7757909215956</v>
          </cell>
          <cell r="DS129">
            <v>71.530758226037193</v>
          </cell>
          <cell r="DT129">
            <v>66.225165562913901</v>
          </cell>
          <cell r="DU129">
            <v>6</v>
          </cell>
          <cell r="DV129">
            <v>3</v>
          </cell>
          <cell r="DW129">
            <v>3</v>
          </cell>
          <cell r="DX129">
            <v>206.32737276478679</v>
          </cell>
          <cell r="DY129">
            <v>214.59227467811158</v>
          </cell>
          <cell r="DZ129">
            <v>198.67549668874173</v>
          </cell>
          <cell r="EA129">
            <v>4</v>
          </cell>
          <cell r="EB129">
            <v>3</v>
          </cell>
          <cell r="EC129">
            <v>1</v>
          </cell>
          <cell r="ED129">
            <v>137.5515818431912</v>
          </cell>
          <cell r="EE129">
            <v>214.59227467811158</v>
          </cell>
          <cell r="EF129">
            <v>66.225165562913901</v>
          </cell>
          <cell r="EG129">
            <v>0</v>
          </cell>
          <cell r="EH129">
            <v>0</v>
          </cell>
          <cell r="EI129">
            <v>0</v>
          </cell>
          <cell r="EJ129">
            <v>0</v>
          </cell>
          <cell r="EK129">
            <v>0</v>
          </cell>
          <cell r="EL129">
            <v>0</v>
          </cell>
          <cell r="EM129">
            <v>0</v>
          </cell>
          <cell r="EN129">
            <v>0</v>
          </cell>
          <cell r="EO129">
            <v>0</v>
          </cell>
          <cell r="EP129">
            <v>0</v>
          </cell>
          <cell r="EQ129">
            <v>0</v>
          </cell>
          <cell r="ER129">
            <v>0</v>
          </cell>
          <cell r="ES129">
            <v>4</v>
          </cell>
          <cell r="ET129">
            <v>3</v>
          </cell>
          <cell r="EU129">
            <v>1</v>
          </cell>
          <cell r="EV129">
            <v>137.5515818431912</v>
          </cell>
          <cell r="EW129">
            <v>214.59227467811158</v>
          </cell>
          <cell r="EX129">
            <v>66.225165562913901</v>
          </cell>
          <cell r="EY129">
            <v>2</v>
          </cell>
          <cell r="EZ129">
            <v>1</v>
          </cell>
          <cell r="FA129">
            <v>1</v>
          </cell>
          <cell r="FB129">
            <v>68.7757909215956</v>
          </cell>
          <cell r="FC129">
            <v>71.530758226037193</v>
          </cell>
          <cell r="FD129">
            <v>66.225165562913901</v>
          </cell>
          <cell r="FE129">
            <v>3</v>
          </cell>
          <cell r="FF129">
            <v>3</v>
          </cell>
          <cell r="FG129">
            <v>0</v>
          </cell>
          <cell r="FH129">
            <v>103.16368638239339</v>
          </cell>
          <cell r="FI129">
            <v>214.59227467811158</v>
          </cell>
          <cell r="FJ129">
            <v>0</v>
          </cell>
          <cell r="FK129">
            <v>0</v>
          </cell>
          <cell r="FL129">
            <v>0</v>
          </cell>
          <cell r="FM129">
            <v>0</v>
          </cell>
          <cell r="FN129">
            <v>0</v>
          </cell>
          <cell r="FO129">
            <v>0</v>
          </cell>
          <cell r="FP129">
            <v>0</v>
          </cell>
        </row>
        <row r="130">
          <cell r="A130" t="str">
            <v>天塩町</v>
          </cell>
          <cell r="B130">
            <v>47</v>
          </cell>
          <cell r="C130">
            <v>21</v>
          </cell>
          <cell r="D130">
            <v>26</v>
          </cell>
          <cell r="E130">
            <v>1406.3435068821066</v>
          </cell>
          <cell r="F130">
            <v>1251.4898688915375</v>
          </cell>
          <cell r="G130">
            <v>1562.5</v>
          </cell>
          <cell r="H130">
            <v>0</v>
          </cell>
          <cell r="I130">
            <v>0</v>
          </cell>
          <cell r="J130">
            <v>0</v>
          </cell>
          <cell r="K130">
            <v>0</v>
          </cell>
          <cell r="L130">
            <v>0</v>
          </cell>
          <cell r="M130">
            <v>0</v>
          </cell>
          <cell r="N130">
            <v>14</v>
          </cell>
          <cell r="O130">
            <v>5</v>
          </cell>
          <cell r="P130">
            <v>9</v>
          </cell>
          <cell r="Q130">
            <v>418.91083183722316</v>
          </cell>
          <cell r="R130">
            <v>297.97377830750895</v>
          </cell>
          <cell r="S130">
            <v>540.86538461538464</v>
          </cell>
          <cell r="T130">
            <v>0</v>
          </cell>
          <cell r="U130">
            <v>0</v>
          </cell>
          <cell r="V130">
            <v>0</v>
          </cell>
          <cell r="W130">
            <v>0</v>
          </cell>
          <cell r="X130">
            <v>0</v>
          </cell>
          <cell r="Y130">
            <v>0</v>
          </cell>
          <cell r="Z130">
            <v>1</v>
          </cell>
          <cell r="AA130">
            <v>0</v>
          </cell>
          <cell r="AB130">
            <v>1</v>
          </cell>
          <cell r="AC130">
            <v>29.922202274087372</v>
          </cell>
          <cell r="AD130">
            <v>0</v>
          </cell>
          <cell r="AE130">
            <v>60.096153846153847</v>
          </cell>
          <cell r="AF130">
            <v>8</v>
          </cell>
          <cell r="AG130">
            <v>1</v>
          </cell>
          <cell r="AH130">
            <v>7</v>
          </cell>
          <cell r="AI130">
            <v>239.37761819269898</v>
          </cell>
          <cell r="AJ130">
            <v>59.594755661501786</v>
          </cell>
          <cell r="AK130">
            <v>420.67307692307691</v>
          </cell>
          <cell r="AL130">
            <v>3</v>
          </cell>
          <cell r="AM130">
            <v>2</v>
          </cell>
          <cell r="AN130">
            <v>1</v>
          </cell>
          <cell r="AO130">
            <v>89.766606822262119</v>
          </cell>
          <cell r="AP130">
            <v>119.18951132300357</v>
          </cell>
          <cell r="AQ130">
            <v>60.096153846153847</v>
          </cell>
          <cell r="AR130">
            <v>2</v>
          </cell>
          <cell r="AS130">
            <v>2</v>
          </cell>
          <cell r="AT130">
            <v>0</v>
          </cell>
          <cell r="AU130">
            <v>59.844404548174744</v>
          </cell>
          <cell r="AV130">
            <v>119.18951132300357</v>
          </cell>
          <cell r="AW130">
            <v>0</v>
          </cell>
          <cell r="AX130">
            <v>1</v>
          </cell>
          <cell r="AY130">
            <v>0</v>
          </cell>
          <cell r="AZ130">
            <v>1</v>
          </cell>
          <cell r="BA130">
            <v>29.922202274087372</v>
          </cell>
          <cell r="BB130">
            <v>0</v>
          </cell>
          <cell r="BC130">
            <v>60.096153846153847</v>
          </cell>
          <cell r="BD130">
            <v>0</v>
          </cell>
          <cell r="BE130">
            <v>0</v>
          </cell>
          <cell r="BF130">
            <v>0</v>
          </cell>
          <cell r="BG130">
            <v>0</v>
          </cell>
          <cell r="BH130">
            <v>0</v>
          </cell>
          <cell r="BI130">
            <v>0</v>
          </cell>
          <cell r="BJ130">
            <v>2</v>
          </cell>
          <cell r="BK130">
            <v>1</v>
          </cell>
          <cell r="BL130">
            <v>1</v>
          </cell>
          <cell r="BM130">
            <v>59.844404548174744</v>
          </cell>
          <cell r="BN130">
            <v>59.594755661501786</v>
          </cell>
          <cell r="BO130">
            <v>60.096153846153847</v>
          </cell>
          <cell r="BP130">
            <v>0</v>
          </cell>
          <cell r="BQ130">
            <v>0</v>
          </cell>
          <cell r="BR130">
            <v>0</v>
          </cell>
          <cell r="BS130">
            <v>0</v>
          </cell>
          <cell r="BT130">
            <v>0</v>
          </cell>
          <cell r="BU130">
            <v>0</v>
          </cell>
          <cell r="BV130">
            <v>2</v>
          </cell>
          <cell r="BW130">
            <v>1</v>
          </cell>
          <cell r="BX130">
            <v>1</v>
          </cell>
          <cell r="BY130">
            <v>59.844404548174744</v>
          </cell>
          <cell r="BZ130">
            <v>59.594755661501786</v>
          </cell>
          <cell r="CA130">
            <v>60.096153846153847</v>
          </cell>
          <cell r="CB130">
            <v>0</v>
          </cell>
          <cell r="CC130">
            <v>0</v>
          </cell>
          <cell r="CD130">
            <v>0</v>
          </cell>
          <cell r="CE130">
            <v>0</v>
          </cell>
          <cell r="CF130">
            <v>0</v>
          </cell>
          <cell r="CG130">
            <v>0</v>
          </cell>
          <cell r="CH130">
            <v>3342</v>
          </cell>
          <cell r="CI130">
            <v>1678</v>
          </cell>
          <cell r="CJ130">
            <v>1664</v>
          </cell>
          <cell r="CK130">
            <v>47</v>
          </cell>
          <cell r="CL130">
            <v>21</v>
          </cell>
          <cell r="CM130">
            <v>26</v>
          </cell>
          <cell r="CN130">
            <v>1406.3435068821066</v>
          </cell>
          <cell r="CO130">
            <v>1251.4898688915375</v>
          </cell>
          <cell r="CP130">
            <v>1562.5</v>
          </cell>
          <cell r="CQ130">
            <v>0</v>
          </cell>
          <cell r="CR130">
            <v>0</v>
          </cell>
          <cell r="CS130">
            <v>0</v>
          </cell>
          <cell r="CT130">
            <v>0</v>
          </cell>
          <cell r="CU130">
            <v>0</v>
          </cell>
          <cell r="CV130">
            <v>0</v>
          </cell>
          <cell r="CW130">
            <v>14</v>
          </cell>
          <cell r="CX130">
            <v>5</v>
          </cell>
          <cell r="CY130">
            <v>9</v>
          </cell>
          <cell r="CZ130">
            <v>418.91083183722316</v>
          </cell>
          <cell r="DA130">
            <v>297.97377830750895</v>
          </cell>
          <cell r="DB130">
            <v>540.86538461538464</v>
          </cell>
          <cell r="DC130">
            <v>0</v>
          </cell>
          <cell r="DD130">
            <v>0</v>
          </cell>
          <cell r="DE130">
            <v>0</v>
          </cell>
          <cell r="DF130">
            <v>0</v>
          </cell>
          <cell r="DG130">
            <v>0</v>
          </cell>
          <cell r="DH130">
            <v>0</v>
          </cell>
          <cell r="DI130">
            <v>1</v>
          </cell>
          <cell r="DJ130">
            <v>0</v>
          </cell>
          <cell r="DK130">
            <v>1</v>
          </cell>
          <cell r="DL130">
            <v>29.922202274087372</v>
          </cell>
          <cell r="DM130">
            <v>0</v>
          </cell>
          <cell r="DN130">
            <v>60.096153846153847</v>
          </cell>
          <cell r="DO130">
            <v>8</v>
          </cell>
          <cell r="DP130">
            <v>1</v>
          </cell>
          <cell r="DQ130">
            <v>7</v>
          </cell>
          <cell r="DR130">
            <v>239.37761819269898</v>
          </cell>
          <cell r="DS130">
            <v>59.594755661501786</v>
          </cell>
          <cell r="DT130">
            <v>420.67307692307691</v>
          </cell>
          <cell r="DU130">
            <v>3</v>
          </cell>
          <cell r="DV130">
            <v>2</v>
          </cell>
          <cell r="DW130">
            <v>1</v>
          </cell>
          <cell r="DX130">
            <v>89.766606822262119</v>
          </cell>
          <cell r="DY130">
            <v>119.18951132300357</v>
          </cell>
          <cell r="DZ130">
            <v>60.096153846153847</v>
          </cell>
          <cell r="EA130">
            <v>2</v>
          </cell>
          <cell r="EB130">
            <v>2</v>
          </cell>
          <cell r="EC130">
            <v>0</v>
          </cell>
          <cell r="ED130">
            <v>59.844404548174744</v>
          </cell>
          <cell r="EE130">
            <v>119.18951132300357</v>
          </cell>
          <cell r="EF130">
            <v>0</v>
          </cell>
          <cell r="EG130">
            <v>1</v>
          </cell>
          <cell r="EH130">
            <v>0</v>
          </cell>
          <cell r="EI130">
            <v>1</v>
          </cell>
          <cell r="EJ130">
            <v>29.922202274087372</v>
          </cell>
          <cell r="EK130">
            <v>0</v>
          </cell>
          <cell r="EL130">
            <v>60.096153846153847</v>
          </cell>
          <cell r="EM130">
            <v>0</v>
          </cell>
          <cell r="EN130">
            <v>0</v>
          </cell>
          <cell r="EO130">
            <v>0</v>
          </cell>
          <cell r="EP130">
            <v>0</v>
          </cell>
          <cell r="EQ130">
            <v>0</v>
          </cell>
          <cell r="ER130">
            <v>0</v>
          </cell>
          <cell r="ES130">
            <v>2</v>
          </cell>
          <cell r="ET130">
            <v>1</v>
          </cell>
          <cell r="EU130">
            <v>1</v>
          </cell>
          <cell r="EV130">
            <v>59.844404548174744</v>
          </cell>
          <cell r="EW130">
            <v>59.594755661501786</v>
          </cell>
          <cell r="EX130">
            <v>60.096153846153847</v>
          </cell>
          <cell r="EY130">
            <v>0</v>
          </cell>
          <cell r="EZ130">
            <v>0</v>
          </cell>
          <cell r="FA130">
            <v>0</v>
          </cell>
          <cell r="FB130">
            <v>0</v>
          </cell>
          <cell r="FC130">
            <v>0</v>
          </cell>
          <cell r="FD130">
            <v>0</v>
          </cell>
          <cell r="FE130">
            <v>2</v>
          </cell>
          <cell r="FF130">
            <v>1</v>
          </cell>
          <cell r="FG130">
            <v>1</v>
          </cell>
          <cell r="FH130">
            <v>59.844404548174744</v>
          </cell>
          <cell r="FI130">
            <v>59.594755661501786</v>
          </cell>
          <cell r="FJ130">
            <v>60.096153846153847</v>
          </cell>
          <cell r="FK130">
            <v>0</v>
          </cell>
          <cell r="FL130">
            <v>0</v>
          </cell>
          <cell r="FM130">
            <v>0</v>
          </cell>
          <cell r="FN130">
            <v>0</v>
          </cell>
          <cell r="FO130">
            <v>0</v>
          </cell>
          <cell r="FP130">
            <v>0</v>
          </cell>
        </row>
        <row r="131">
          <cell r="A131" t="str">
            <v>猿払村</v>
          </cell>
          <cell r="B131">
            <v>35</v>
          </cell>
          <cell r="C131">
            <v>15</v>
          </cell>
          <cell r="D131">
            <v>20</v>
          </cell>
          <cell r="E131">
            <v>1240.694789081886</v>
          </cell>
          <cell r="F131">
            <v>1106.1946902654868</v>
          </cell>
          <cell r="G131">
            <v>1365.1877133105802</v>
          </cell>
          <cell r="H131">
            <v>0</v>
          </cell>
          <cell r="I131">
            <v>0</v>
          </cell>
          <cell r="J131">
            <v>0</v>
          </cell>
          <cell r="K131">
            <v>0</v>
          </cell>
          <cell r="L131">
            <v>0</v>
          </cell>
          <cell r="M131">
            <v>0</v>
          </cell>
          <cell r="N131">
            <v>10</v>
          </cell>
          <cell r="O131">
            <v>5</v>
          </cell>
          <cell r="P131">
            <v>5</v>
          </cell>
          <cell r="Q131">
            <v>354.4842254519674</v>
          </cell>
          <cell r="R131">
            <v>368.73156342182892</v>
          </cell>
          <cell r="S131">
            <v>341.29692832764505</v>
          </cell>
          <cell r="T131">
            <v>0</v>
          </cell>
          <cell r="U131">
            <v>0</v>
          </cell>
          <cell r="V131">
            <v>0</v>
          </cell>
          <cell r="W131">
            <v>0</v>
          </cell>
          <cell r="X131">
            <v>0</v>
          </cell>
          <cell r="Y131">
            <v>0</v>
          </cell>
          <cell r="Z131">
            <v>0</v>
          </cell>
          <cell r="AA131">
            <v>0</v>
          </cell>
          <cell r="AB131">
            <v>0</v>
          </cell>
          <cell r="AC131">
            <v>0</v>
          </cell>
          <cell r="AD131">
            <v>0</v>
          </cell>
          <cell r="AE131">
            <v>0</v>
          </cell>
          <cell r="AF131">
            <v>7</v>
          </cell>
          <cell r="AG131">
            <v>2</v>
          </cell>
          <cell r="AH131">
            <v>5</v>
          </cell>
          <cell r="AI131">
            <v>248.13895781637717</v>
          </cell>
          <cell r="AJ131">
            <v>147.49262536873155</v>
          </cell>
          <cell r="AK131">
            <v>341.29692832764505</v>
          </cell>
          <cell r="AL131">
            <v>0</v>
          </cell>
          <cell r="AM131">
            <v>0</v>
          </cell>
          <cell r="AN131">
            <v>0</v>
          </cell>
          <cell r="AO131">
            <v>0</v>
          </cell>
          <cell r="AP131">
            <v>0</v>
          </cell>
          <cell r="AQ131">
            <v>0</v>
          </cell>
          <cell r="AR131">
            <v>4</v>
          </cell>
          <cell r="AS131">
            <v>2</v>
          </cell>
          <cell r="AT131">
            <v>2</v>
          </cell>
          <cell r="AU131">
            <v>141.79369018078697</v>
          </cell>
          <cell r="AV131">
            <v>147.49262536873155</v>
          </cell>
          <cell r="AW131">
            <v>136.51877133105802</v>
          </cell>
          <cell r="AX131">
            <v>0</v>
          </cell>
          <cell r="AY131">
            <v>0</v>
          </cell>
          <cell r="AZ131">
            <v>0</v>
          </cell>
          <cell r="BA131">
            <v>0</v>
          </cell>
          <cell r="BB131">
            <v>0</v>
          </cell>
          <cell r="BC131">
            <v>0</v>
          </cell>
          <cell r="BD131">
            <v>0</v>
          </cell>
          <cell r="BE131">
            <v>0</v>
          </cell>
          <cell r="BF131">
            <v>0</v>
          </cell>
          <cell r="BG131">
            <v>0</v>
          </cell>
          <cell r="BH131">
            <v>0</v>
          </cell>
          <cell r="BI131">
            <v>0</v>
          </cell>
          <cell r="BJ131">
            <v>10</v>
          </cell>
          <cell r="BK131">
            <v>4</v>
          </cell>
          <cell r="BL131">
            <v>6</v>
          </cell>
          <cell r="BM131">
            <v>354.4842254519674</v>
          </cell>
          <cell r="BN131">
            <v>294.9852507374631</v>
          </cell>
          <cell r="BO131">
            <v>409.55631399317406</v>
          </cell>
          <cell r="BP131">
            <v>1</v>
          </cell>
          <cell r="BQ131">
            <v>0</v>
          </cell>
          <cell r="BR131">
            <v>1</v>
          </cell>
          <cell r="BS131">
            <v>35.448422545196742</v>
          </cell>
          <cell r="BT131">
            <v>0</v>
          </cell>
          <cell r="BU131">
            <v>68.25938566552901</v>
          </cell>
          <cell r="BV131">
            <v>1</v>
          </cell>
          <cell r="BW131">
            <v>1</v>
          </cell>
          <cell r="BX131">
            <v>0</v>
          </cell>
          <cell r="BY131">
            <v>35.448422545196742</v>
          </cell>
          <cell r="BZ131">
            <v>73.746312684365776</v>
          </cell>
          <cell r="CA131">
            <v>0</v>
          </cell>
          <cell r="CB131">
            <v>0</v>
          </cell>
          <cell r="CC131">
            <v>0</v>
          </cell>
          <cell r="CD131">
            <v>0</v>
          </cell>
          <cell r="CE131">
            <v>0</v>
          </cell>
          <cell r="CF131">
            <v>0</v>
          </cell>
          <cell r="CG131">
            <v>0</v>
          </cell>
          <cell r="CH131">
            <v>2821</v>
          </cell>
          <cell r="CI131">
            <v>1356</v>
          </cell>
          <cell r="CJ131">
            <v>1465</v>
          </cell>
          <cell r="CK131">
            <v>35</v>
          </cell>
          <cell r="CL131">
            <v>15</v>
          </cell>
          <cell r="CM131">
            <v>20</v>
          </cell>
          <cell r="CN131">
            <v>1240.694789081886</v>
          </cell>
          <cell r="CO131">
            <v>1106.1946902654868</v>
          </cell>
          <cell r="CP131">
            <v>1365.1877133105802</v>
          </cell>
          <cell r="CQ131">
            <v>0</v>
          </cell>
          <cell r="CR131">
            <v>0</v>
          </cell>
          <cell r="CS131">
            <v>0</v>
          </cell>
          <cell r="CT131">
            <v>0</v>
          </cell>
          <cell r="CU131">
            <v>0</v>
          </cell>
          <cell r="CV131">
            <v>0</v>
          </cell>
          <cell r="CW131">
            <v>10</v>
          </cell>
          <cell r="CX131">
            <v>5</v>
          </cell>
          <cell r="CY131">
            <v>5</v>
          </cell>
          <cell r="CZ131">
            <v>354.4842254519674</v>
          </cell>
          <cell r="DA131">
            <v>368.73156342182892</v>
          </cell>
          <cell r="DB131">
            <v>341.29692832764505</v>
          </cell>
          <cell r="DC131">
            <v>0</v>
          </cell>
          <cell r="DD131">
            <v>0</v>
          </cell>
          <cell r="DE131">
            <v>0</v>
          </cell>
          <cell r="DF131">
            <v>0</v>
          </cell>
          <cell r="DG131">
            <v>0</v>
          </cell>
          <cell r="DH131">
            <v>0</v>
          </cell>
          <cell r="DI131">
            <v>0</v>
          </cell>
          <cell r="DJ131">
            <v>0</v>
          </cell>
          <cell r="DK131">
            <v>0</v>
          </cell>
          <cell r="DL131">
            <v>0</v>
          </cell>
          <cell r="DM131">
            <v>0</v>
          </cell>
          <cell r="DN131">
            <v>0</v>
          </cell>
          <cell r="DO131">
            <v>7</v>
          </cell>
          <cell r="DP131">
            <v>2</v>
          </cell>
          <cell r="DQ131">
            <v>5</v>
          </cell>
          <cell r="DR131">
            <v>248.13895781637717</v>
          </cell>
          <cell r="DS131">
            <v>147.49262536873155</v>
          </cell>
          <cell r="DT131">
            <v>341.29692832764505</v>
          </cell>
          <cell r="DU131">
            <v>0</v>
          </cell>
          <cell r="DV131">
            <v>0</v>
          </cell>
          <cell r="DW131">
            <v>0</v>
          </cell>
          <cell r="DX131">
            <v>0</v>
          </cell>
          <cell r="DY131">
            <v>0</v>
          </cell>
          <cell r="DZ131">
            <v>0</v>
          </cell>
          <cell r="EA131">
            <v>4</v>
          </cell>
          <cell r="EB131">
            <v>2</v>
          </cell>
          <cell r="EC131">
            <v>2</v>
          </cell>
          <cell r="ED131">
            <v>141.79369018078697</v>
          </cell>
          <cell r="EE131">
            <v>147.49262536873155</v>
          </cell>
          <cell r="EF131">
            <v>136.51877133105802</v>
          </cell>
          <cell r="EG131">
            <v>0</v>
          </cell>
          <cell r="EH131">
            <v>0</v>
          </cell>
          <cell r="EI131">
            <v>0</v>
          </cell>
          <cell r="EJ131">
            <v>0</v>
          </cell>
          <cell r="EK131">
            <v>0</v>
          </cell>
          <cell r="EL131">
            <v>0</v>
          </cell>
          <cell r="EM131">
            <v>0</v>
          </cell>
          <cell r="EN131">
            <v>0</v>
          </cell>
          <cell r="EO131">
            <v>0</v>
          </cell>
          <cell r="EP131">
            <v>0</v>
          </cell>
          <cell r="EQ131">
            <v>0</v>
          </cell>
          <cell r="ER131">
            <v>0</v>
          </cell>
          <cell r="ES131">
            <v>10</v>
          </cell>
          <cell r="ET131">
            <v>4</v>
          </cell>
          <cell r="EU131">
            <v>6</v>
          </cell>
          <cell r="EV131">
            <v>354.4842254519674</v>
          </cell>
          <cell r="EW131">
            <v>294.9852507374631</v>
          </cell>
          <cell r="EX131">
            <v>409.55631399317406</v>
          </cell>
          <cell r="EY131">
            <v>1</v>
          </cell>
          <cell r="EZ131">
            <v>0</v>
          </cell>
          <cell r="FA131">
            <v>1</v>
          </cell>
          <cell r="FB131">
            <v>35.448422545196742</v>
          </cell>
          <cell r="FC131">
            <v>0</v>
          </cell>
          <cell r="FD131">
            <v>68.25938566552901</v>
          </cell>
          <cell r="FE131">
            <v>1</v>
          </cell>
          <cell r="FF131">
            <v>1</v>
          </cell>
          <cell r="FG131">
            <v>0</v>
          </cell>
          <cell r="FH131">
            <v>35.448422545196742</v>
          </cell>
          <cell r="FI131">
            <v>73.746312684365776</v>
          </cell>
          <cell r="FJ131">
            <v>0</v>
          </cell>
          <cell r="FK131">
            <v>0</v>
          </cell>
          <cell r="FL131">
            <v>0</v>
          </cell>
          <cell r="FM131">
            <v>0</v>
          </cell>
          <cell r="FN131">
            <v>0</v>
          </cell>
          <cell r="FO131">
            <v>0</v>
          </cell>
          <cell r="FP131">
            <v>0</v>
          </cell>
        </row>
        <row r="132">
          <cell r="A132" t="str">
            <v>浜頓別町</v>
          </cell>
          <cell r="B132">
            <v>58</v>
          </cell>
          <cell r="C132">
            <v>31</v>
          </cell>
          <cell r="D132">
            <v>27</v>
          </cell>
          <cell r="E132">
            <v>1455.8232931726909</v>
          </cell>
          <cell r="F132">
            <v>1614.5833333333335</v>
          </cell>
          <cell r="G132">
            <v>1308.1395348837209</v>
          </cell>
          <cell r="H132">
            <v>0</v>
          </cell>
          <cell r="I132">
            <v>0</v>
          </cell>
          <cell r="J132">
            <v>0</v>
          </cell>
          <cell r="K132">
            <v>0</v>
          </cell>
          <cell r="L132">
            <v>0</v>
          </cell>
          <cell r="M132">
            <v>0</v>
          </cell>
          <cell r="N132">
            <v>14</v>
          </cell>
          <cell r="O132">
            <v>10</v>
          </cell>
          <cell r="P132">
            <v>4</v>
          </cell>
          <cell r="Q132">
            <v>351.40562248995985</v>
          </cell>
          <cell r="R132">
            <v>520.83333333333326</v>
          </cell>
          <cell r="S132">
            <v>193.79844961240309</v>
          </cell>
          <cell r="T132">
            <v>0</v>
          </cell>
          <cell r="U132">
            <v>0</v>
          </cell>
          <cell r="V132">
            <v>0</v>
          </cell>
          <cell r="W132">
            <v>0</v>
          </cell>
          <cell r="X132">
            <v>0</v>
          </cell>
          <cell r="Y132">
            <v>0</v>
          </cell>
          <cell r="Z132">
            <v>0</v>
          </cell>
          <cell r="AA132">
            <v>0</v>
          </cell>
          <cell r="AB132">
            <v>0</v>
          </cell>
          <cell r="AC132">
            <v>0</v>
          </cell>
          <cell r="AD132">
            <v>0</v>
          </cell>
          <cell r="AE132">
            <v>0</v>
          </cell>
          <cell r="AF132">
            <v>16</v>
          </cell>
          <cell r="AG132">
            <v>6</v>
          </cell>
          <cell r="AH132">
            <v>10</v>
          </cell>
          <cell r="AI132">
            <v>401.60642570281118</v>
          </cell>
          <cell r="AJ132">
            <v>312.5</v>
          </cell>
          <cell r="AK132">
            <v>484.49612403100775</v>
          </cell>
          <cell r="AL132">
            <v>1</v>
          </cell>
          <cell r="AM132">
            <v>1</v>
          </cell>
          <cell r="AN132">
            <v>0</v>
          </cell>
          <cell r="AO132">
            <v>25.100401606425699</v>
          </cell>
          <cell r="AP132">
            <v>52.083333333333336</v>
          </cell>
          <cell r="AQ132">
            <v>0</v>
          </cell>
          <cell r="AR132">
            <v>4</v>
          </cell>
          <cell r="AS132">
            <v>2</v>
          </cell>
          <cell r="AT132">
            <v>2</v>
          </cell>
          <cell r="AU132">
            <v>100.40160642570279</v>
          </cell>
          <cell r="AV132">
            <v>104.16666666666667</v>
          </cell>
          <cell r="AW132">
            <v>96.899224806201545</v>
          </cell>
          <cell r="AX132">
            <v>0</v>
          </cell>
          <cell r="AY132">
            <v>0</v>
          </cell>
          <cell r="AZ132">
            <v>0</v>
          </cell>
          <cell r="BA132">
            <v>0</v>
          </cell>
          <cell r="BB132">
            <v>0</v>
          </cell>
          <cell r="BC132">
            <v>0</v>
          </cell>
          <cell r="BD132">
            <v>1</v>
          </cell>
          <cell r="BE132">
            <v>1</v>
          </cell>
          <cell r="BF132">
            <v>0</v>
          </cell>
          <cell r="BG132">
            <v>25.100401606425699</v>
          </cell>
          <cell r="BH132">
            <v>52.083333333333336</v>
          </cell>
          <cell r="BI132">
            <v>0</v>
          </cell>
          <cell r="BJ132">
            <v>2</v>
          </cell>
          <cell r="BK132">
            <v>0</v>
          </cell>
          <cell r="BL132">
            <v>2</v>
          </cell>
          <cell r="BM132">
            <v>50.200803212851397</v>
          </cell>
          <cell r="BN132">
            <v>0</v>
          </cell>
          <cell r="BO132">
            <v>96.899224806201545</v>
          </cell>
          <cell r="BP132">
            <v>3</v>
          </cell>
          <cell r="BQ132">
            <v>2</v>
          </cell>
          <cell r="BR132">
            <v>1</v>
          </cell>
          <cell r="BS132">
            <v>75.301204819277118</v>
          </cell>
          <cell r="BT132">
            <v>104.16666666666667</v>
          </cell>
          <cell r="BU132">
            <v>48.449612403100772</v>
          </cell>
          <cell r="BV132">
            <v>2</v>
          </cell>
          <cell r="BW132">
            <v>2</v>
          </cell>
          <cell r="BX132">
            <v>0</v>
          </cell>
          <cell r="BY132">
            <v>50.200803212851397</v>
          </cell>
          <cell r="BZ132">
            <v>104.16666666666667</v>
          </cell>
          <cell r="CA132">
            <v>0</v>
          </cell>
          <cell r="CB132">
            <v>2</v>
          </cell>
          <cell r="CC132">
            <v>1</v>
          </cell>
          <cell r="CD132">
            <v>1</v>
          </cell>
          <cell r="CE132">
            <v>50.200803212851397</v>
          </cell>
          <cell r="CF132">
            <v>52.083333333333336</v>
          </cell>
          <cell r="CG132">
            <v>48.449612403100772</v>
          </cell>
          <cell r="CH132">
            <v>3984</v>
          </cell>
          <cell r="CI132">
            <v>1920</v>
          </cell>
          <cell r="CJ132">
            <v>2064</v>
          </cell>
          <cell r="CK132">
            <v>58</v>
          </cell>
          <cell r="CL132">
            <v>31</v>
          </cell>
          <cell r="CM132">
            <v>27</v>
          </cell>
          <cell r="CN132">
            <v>1455.8232931726909</v>
          </cell>
          <cell r="CO132">
            <v>1614.5833333333335</v>
          </cell>
          <cell r="CP132">
            <v>1308.1395348837209</v>
          </cell>
          <cell r="CQ132">
            <v>0</v>
          </cell>
          <cell r="CR132">
            <v>0</v>
          </cell>
          <cell r="CS132">
            <v>0</v>
          </cell>
          <cell r="CT132">
            <v>0</v>
          </cell>
          <cell r="CU132">
            <v>0</v>
          </cell>
          <cell r="CV132">
            <v>0</v>
          </cell>
          <cell r="CW132">
            <v>14</v>
          </cell>
          <cell r="CX132">
            <v>10</v>
          </cell>
          <cell r="CY132">
            <v>4</v>
          </cell>
          <cell r="CZ132">
            <v>351.40562248995985</v>
          </cell>
          <cell r="DA132">
            <v>520.83333333333326</v>
          </cell>
          <cell r="DB132">
            <v>193.79844961240309</v>
          </cell>
          <cell r="DC132">
            <v>0</v>
          </cell>
          <cell r="DD132">
            <v>0</v>
          </cell>
          <cell r="DE132">
            <v>0</v>
          </cell>
          <cell r="DF132">
            <v>0</v>
          </cell>
          <cell r="DG132">
            <v>0</v>
          </cell>
          <cell r="DH132">
            <v>0</v>
          </cell>
          <cell r="DI132">
            <v>0</v>
          </cell>
          <cell r="DJ132">
            <v>0</v>
          </cell>
          <cell r="DK132">
            <v>0</v>
          </cell>
          <cell r="DL132">
            <v>0</v>
          </cell>
          <cell r="DM132">
            <v>0</v>
          </cell>
          <cell r="DN132">
            <v>0</v>
          </cell>
          <cell r="DO132">
            <v>16</v>
          </cell>
          <cell r="DP132">
            <v>6</v>
          </cell>
          <cell r="DQ132">
            <v>10</v>
          </cell>
          <cell r="DR132">
            <v>401.60642570281118</v>
          </cell>
          <cell r="DS132">
            <v>312.5</v>
          </cell>
          <cell r="DT132">
            <v>484.49612403100775</v>
          </cell>
          <cell r="DU132">
            <v>1</v>
          </cell>
          <cell r="DV132">
            <v>1</v>
          </cell>
          <cell r="DW132">
            <v>0</v>
          </cell>
          <cell r="DX132">
            <v>25.100401606425699</v>
          </cell>
          <cell r="DY132">
            <v>52.083333333333336</v>
          </cell>
          <cell r="DZ132">
            <v>0</v>
          </cell>
          <cell r="EA132">
            <v>4</v>
          </cell>
          <cell r="EB132">
            <v>2</v>
          </cell>
          <cell r="EC132">
            <v>2</v>
          </cell>
          <cell r="ED132">
            <v>100.40160642570279</v>
          </cell>
          <cell r="EE132">
            <v>104.16666666666667</v>
          </cell>
          <cell r="EF132">
            <v>96.899224806201545</v>
          </cell>
          <cell r="EG132">
            <v>0</v>
          </cell>
          <cell r="EH132">
            <v>0</v>
          </cell>
          <cell r="EI132">
            <v>0</v>
          </cell>
          <cell r="EJ132">
            <v>0</v>
          </cell>
          <cell r="EK132">
            <v>0</v>
          </cell>
          <cell r="EL132">
            <v>0</v>
          </cell>
          <cell r="EM132">
            <v>1</v>
          </cell>
          <cell r="EN132">
            <v>1</v>
          </cell>
          <cell r="EO132">
            <v>0</v>
          </cell>
          <cell r="EP132">
            <v>25.100401606425699</v>
          </cell>
          <cell r="EQ132">
            <v>52.083333333333336</v>
          </cell>
          <cell r="ER132">
            <v>0</v>
          </cell>
          <cell r="ES132">
            <v>2</v>
          </cell>
          <cell r="ET132">
            <v>0</v>
          </cell>
          <cell r="EU132">
            <v>2</v>
          </cell>
          <cell r="EV132">
            <v>50.200803212851397</v>
          </cell>
          <cell r="EW132">
            <v>0</v>
          </cell>
          <cell r="EX132">
            <v>96.899224806201545</v>
          </cell>
          <cell r="EY132">
            <v>3</v>
          </cell>
          <cell r="EZ132">
            <v>2</v>
          </cell>
          <cell r="FA132">
            <v>1</v>
          </cell>
          <cell r="FB132">
            <v>75.301204819277118</v>
          </cell>
          <cell r="FC132">
            <v>104.16666666666667</v>
          </cell>
          <cell r="FD132">
            <v>48.449612403100772</v>
          </cell>
          <cell r="FE132">
            <v>2</v>
          </cell>
          <cell r="FF132">
            <v>2</v>
          </cell>
          <cell r="FG132">
            <v>0</v>
          </cell>
          <cell r="FH132">
            <v>50.200803212851397</v>
          </cell>
          <cell r="FI132">
            <v>104.16666666666667</v>
          </cell>
          <cell r="FJ132">
            <v>0</v>
          </cell>
          <cell r="FK132">
            <v>2</v>
          </cell>
          <cell r="FL132">
            <v>1</v>
          </cell>
          <cell r="FM132">
            <v>1</v>
          </cell>
          <cell r="FN132">
            <v>50.200803212851397</v>
          </cell>
          <cell r="FO132">
            <v>52.083333333333336</v>
          </cell>
          <cell r="FP132">
            <v>48.449612403100772</v>
          </cell>
        </row>
        <row r="133">
          <cell r="A133" t="str">
            <v>中頓別町</v>
          </cell>
          <cell r="B133">
            <v>37</v>
          </cell>
          <cell r="C133">
            <v>19</v>
          </cell>
          <cell r="D133">
            <v>18</v>
          </cell>
          <cell r="E133">
            <v>1967.0388091440723</v>
          </cell>
          <cell r="F133">
            <v>2025.5863539445629</v>
          </cell>
          <cell r="G133">
            <v>1908.8016967126193</v>
          </cell>
          <cell r="H133">
            <v>0</v>
          </cell>
          <cell r="I133">
            <v>0</v>
          </cell>
          <cell r="J133">
            <v>0</v>
          </cell>
          <cell r="K133">
            <v>0</v>
          </cell>
          <cell r="L133">
            <v>0</v>
          </cell>
          <cell r="M133">
            <v>0</v>
          </cell>
          <cell r="N133">
            <v>16</v>
          </cell>
          <cell r="O133">
            <v>9</v>
          </cell>
          <cell r="P133">
            <v>7</v>
          </cell>
          <cell r="Q133">
            <v>850.61137692716648</v>
          </cell>
          <cell r="R133">
            <v>959.48827292110877</v>
          </cell>
          <cell r="S133">
            <v>742.31177094379643</v>
          </cell>
          <cell r="T133">
            <v>0</v>
          </cell>
          <cell r="U133">
            <v>0</v>
          </cell>
          <cell r="V133">
            <v>0</v>
          </cell>
          <cell r="W133">
            <v>0</v>
          </cell>
          <cell r="X133">
            <v>0</v>
          </cell>
          <cell r="Y133">
            <v>0</v>
          </cell>
          <cell r="Z133">
            <v>0</v>
          </cell>
          <cell r="AA133">
            <v>0</v>
          </cell>
          <cell r="AB133">
            <v>0</v>
          </cell>
          <cell r="AC133">
            <v>0</v>
          </cell>
          <cell r="AD133">
            <v>0</v>
          </cell>
          <cell r="AE133">
            <v>0</v>
          </cell>
          <cell r="AF133">
            <v>8</v>
          </cell>
          <cell r="AG133">
            <v>3</v>
          </cell>
          <cell r="AH133">
            <v>5</v>
          </cell>
          <cell r="AI133">
            <v>425.30568846358324</v>
          </cell>
          <cell r="AJ133">
            <v>319.82942430703622</v>
          </cell>
          <cell r="AK133">
            <v>530.2226935312832</v>
          </cell>
          <cell r="AL133">
            <v>2</v>
          </cell>
          <cell r="AM133">
            <v>2</v>
          </cell>
          <cell r="AN133">
            <v>0</v>
          </cell>
          <cell r="AO133">
            <v>106.32642211589581</v>
          </cell>
          <cell r="AP133">
            <v>213.21961620469082</v>
          </cell>
          <cell r="AQ133">
            <v>0</v>
          </cell>
          <cell r="AR133">
            <v>2</v>
          </cell>
          <cell r="AS133">
            <v>0</v>
          </cell>
          <cell r="AT133">
            <v>2</v>
          </cell>
          <cell r="AU133">
            <v>106.32642211589581</v>
          </cell>
          <cell r="AV133">
            <v>0</v>
          </cell>
          <cell r="AW133">
            <v>212.08907741251326</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cell r="BL133">
            <v>0</v>
          </cell>
          <cell r="BM133">
            <v>0</v>
          </cell>
          <cell r="BN133">
            <v>0</v>
          </cell>
          <cell r="BO133">
            <v>0</v>
          </cell>
          <cell r="BP133">
            <v>1</v>
          </cell>
          <cell r="BQ133">
            <v>1</v>
          </cell>
          <cell r="BR133">
            <v>0</v>
          </cell>
          <cell r="BS133">
            <v>53.163211057947905</v>
          </cell>
          <cell r="BT133">
            <v>106.60980810234541</v>
          </cell>
          <cell r="BU133">
            <v>0</v>
          </cell>
          <cell r="BV133">
            <v>1</v>
          </cell>
          <cell r="BW133">
            <v>0</v>
          </cell>
          <cell r="BX133">
            <v>1</v>
          </cell>
          <cell r="BY133">
            <v>53.163211057947905</v>
          </cell>
          <cell r="BZ133">
            <v>0</v>
          </cell>
          <cell r="CA133">
            <v>106.04453870625663</v>
          </cell>
          <cell r="CB133">
            <v>0</v>
          </cell>
          <cell r="CC133">
            <v>0</v>
          </cell>
          <cell r="CD133">
            <v>0</v>
          </cell>
          <cell r="CE133">
            <v>0</v>
          </cell>
          <cell r="CF133">
            <v>0</v>
          </cell>
          <cell r="CG133">
            <v>0</v>
          </cell>
          <cell r="CH133">
            <v>1881</v>
          </cell>
          <cell r="CI133">
            <v>938</v>
          </cell>
          <cell r="CJ133">
            <v>943</v>
          </cell>
          <cell r="CK133">
            <v>37</v>
          </cell>
          <cell r="CL133">
            <v>19</v>
          </cell>
          <cell r="CM133">
            <v>18</v>
          </cell>
          <cell r="CN133">
            <v>1967.0388091440723</v>
          </cell>
          <cell r="CO133">
            <v>2025.5863539445629</v>
          </cell>
          <cell r="CP133">
            <v>1908.8016967126193</v>
          </cell>
          <cell r="CQ133">
            <v>0</v>
          </cell>
          <cell r="CR133">
            <v>0</v>
          </cell>
          <cell r="CS133">
            <v>0</v>
          </cell>
          <cell r="CT133">
            <v>0</v>
          </cell>
          <cell r="CU133">
            <v>0</v>
          </cell>
          <cell r="CV133">
            <v>0</v>
          </cell>
          <cell r="CW133">
            <v>16</v>
          </cell>
          <cell r="CX133">
            <v>9</v>
          </cell>
          <cell r="CY133">
            <v>7</v>
          </cell>
          <cell r="CZ133">
            <v>850.61137692716648</v>
          </cell>
          <cell r="DA133">
            <v>959.48827292110877</v>
          </cell>
          <cell r="DB133">
            <v>742.31177094379643</v>
          </cell>
          <cell r="DC133">
            <v>0</v>
          </cell>
          <cell r="DD133">
            <v>0</v>
          </cell>
          <cell r="DE133">
            <v>0</v>
          </cell>
          <cell r="DF133">
            <v>0</v>
          </cell>
          <cell r="DG133">
            <v>0</v>
          </cell>
          <cell r="DH133">
            <v>0</v>
          </cell>
          <cell r="DI133">
            <v>0</v>
          </cell>
          <cell r="DJ133">
            <v>0</v>
          </cell>
          <cell r="DK133">
            <v>0</v>
          </cell>
          <cell r="DL133">
            <v>0</v>
          </cell>
          <cell r="DM133">
            <v>0</v>
          </cell>
          <cell r="DN133">
            <v>0</v>
          </cell>
          <cell r="DO133">
            <v>8</v>
          </cell>
          <cell r="DP133">
            <v>3</v>
          </cell>
          <cell r="DQ133">
            <v>5</v>
          </cell>
          <cell r="DR133">
            <v>425.30568846358324</v>
          </cell>
          <cell r="DS133">
            <v>319.82942430703622</v>
          </cell>
          <cell r="DT133">
            <v>530.2226935312832</v>
          </cell>
          <cell r="DU133">
            <v>2</v>
          </cell>
          <cell r="DV133">
            <v>2</v>
          </cell>
          <cell r="DW133">
            <v>0</v>
          </cell>
          <cell r="DX133">
            <v>106.32642211589581</v>
          </cell>
          <cell r="DY133">
            <v>213.21961620469082</v>
          </cell>
          <cell r="DZ133">
            <v>0</v>
          </cell>
          <cell r="EA133">
            <v>2</v>
          </cell>
          <cell r="EB133">
            <v>0</v>
          </cell>
          <cell r="EC133">
            <v>2</v>
          </cell>
          <cell r="ED133">
            <v>106.32642211589581</v>
          </cell>
          <cell r="EE133">
            <v>0</v>
          </cell>
          <cell r="EF133">
            <v>212.08907741251326</v>
          </cell>
          <cell r="EG133">
            <v>0</v>
          </cell>
          <cell r="EH133">
            <v>0</v>
          </cell>
          <cell r="EI133">
            <v>0</v>
          </cell>
          <cell r="EJ133">
            <v>0</v>
          </cell>
          <cell r="EK133">
            <v>0</v>
          </cell>
          <cell r="EL133">
            <v>0</v>
          </cell>
          <cell r="EM133">
            <v>0</v>
          </cell>
          <cell r="EN133">
            <v>0</v>
          </cell>
          <cell r="EO133">
            <v>0</v>
          </cell>
          <cell r="EP133">
            <v>0</v>
          </cell>
          <cell r="EQ133">
            <v>0</v>
          </cell>
          <cell r="ER133">
            <v>0</v>
          </cell>
          <cell r="ES133">
            <v>0</v>
          </cell>
          <cell r="ET133">
            <v>0</v>
          </cell>
          <cell r="EU133">
            <v>0</v>
          </cell>
          <cell r="EV133">
            <v>0</v>
          </cell>
          <cell r="EW133">
            <v>0</v>
          </cell>
          <cell r="EX133">
            <v>0</v>
          </cell>
          <cell r="EY133">
            <v>1</v>
          </cell>
          <cell r="EZ133">
            <v>1</v>
          </cell>
          <cell r="FA133">
            <v>0</v>
          </cell>
          <cell r="FB133">
            <v>53.163211057947905</v>
          </cell>
          <cell r="FC133">
            <v>106.60980810234541</v>
          </cell>
          <cell r="FD133">
            <v>0</v>
          </cell>
          <cell r="FE133">
            <v>1</v>
          </cell>
          <cell r="FF133">
            <v>0</v>
          </cell>
          <cell r="FG133">
            <v>1</v>
          </cell>
          <cell r="FH133">
            <v>53.163211057947905</v>
          </cell>
          <cell r="FI133">
            <v>0</v>
          </cell>
          <cell r="FJ133">
            <v>106.04453870625663</v>
          </cell>
          <cell r="FK133">
            <v>0</v>
          </cell>
          <cell r="FL133">
            <v>0</v>
          </cell>
          <cell r="FM133">
            <v>0</v>
          </cell>
          <cell r="FN133">
            <v>0</v>
          </cell>
          <cell r="FO133">
            <v>0</v>
          </cell>
          <cell r="FP133">
            <v>0</v>
          </cell>
        </row>
        <row r="134">
          <cell r="A134" t="str">
            <v>枝幸町</v>
          </cell>
          <cell r="B134">
            <v>119</v>
          </cell>
          <cell r="C134">
            <v>62</v>
          </cell>
          <cell r="D134">
            <v>57</v>
          </cell>
          <cell r="E134">
            <v>1345.2407867962922</v>
          </cell>
          <cell r="F134">
            <v>1486.8105515587531</v>
          </cell>
          <cell r="G134">
            <v>1218.9905902480753</v>
          </cell>
          <cell r="H134">
            <v>0</v>
          </cell>
          <cell r="I134">
            <v>0</v>
          </cell>
          <cell r="J134">
            <v>0</v>
          </cell>
          <cell r="K134">
            <v>0</v>
          </cell>
          <cell r="L134">
            <v>0</v>
          </cell>
          <cell r="M134">
            <v>0</v>
          </cell>
          <cell r="N134">
            <v>46</v>
          </cell>
          <cell r="O134">
            <v>25</v>
          </cell>
          <cell r="P134">
            <v>21</v>
          </cell>
          <cell r="Q134">
            <v>520.0090436355415</v>
          </cell>
          <cell r="R134">
            <v>599.52038369304557</v>
          </cell>
          <cell r="S134">
            <v>449.10179640718559</v>
          </cell>
          <cell r="T134">
            <v>0</v>
          </cell>
          <cell r="U134">
            <v>0</v>
          </cell>
          <cell r="V134">
            <v>0</v>
          </cell>
          <cell r="W134">
            <v>0</v>
          </cell>
          <cell r="X134">
            <v>0</v>
          </cell>
          <cell r="Y134">
            <v>0</v>
          </cell>
          <cell r="Z134">
            <v>4</v>
          </cell>
          <cell r="AA134">
            <v>1</v>
          </cell>
          <cell r="AB134">
            <v>3</v>
          </cell>
          <cell r="AC134">
            <v>45.218177707438393</v>
          </cell>
          <cell r="AD134">
            <v>23.980815347721823</v>
          </cell>
          <cell r="AE134">
            <v>64.1573994867408</v>
          </cell>
          <cell r="AF134">
            <v>20</v>
          </cell>
          <cell r="AG134">
            <v>9</v>
          </cell>
          <cell r="AH134">
            <v>11</v>
          </cell>
          <cell r="AI134">
            <v>226.09088853719197</v>
          </cell>
          <cell r="AJ134">
            <v>215.82733812949638</v>
          </cell>
          <cell r="AK134">
            <v>235.2437981180496</v>
          </cell>
          <cell r="AL134">
            <v>9</v>
          </cell>
          <cell r="AM134">
            <v>5</v>
          </cell>
          <cell r="AN134">
            <v>4</v>
          </cell>
          <cell r="AO134">
            <v>101.74089984173638</v>
          </cell>
          <cell r="AP134">
            <v>119.90407673860911</v>
          </cell>
          <cell r="AQ134">
            <v>85.543199315654405</v>
          </cell>
          <cell r="AR134">
            <v>4</v>
          </cell>
          <cell r="AS134">
            <v>2</v>
          </cell>
          <cell r="AT134">
            <v>2</v>
          </cell>
          <cell r="AU134">
            <v>45.218177707438393</v>
          </cell>
          <cell r="AV134">
            <v>47.961630695443645</v>
          </cell>
          <cell r="AW134">
            <v>42.771599657827203</v>
          </cell>
          <cell r="AX134">
            <v>3</v>
          </cell>
          <cell r="AY134">
            <v>2</v>
          </cell>
          <cell r="AZ134">
            <v>1</v>
          </cell>
          <cell r="BA134">
            <v>33.913633280578793</v>
          </cell>
          <cell r="BB134">
            <v>47.961630695443645</v>
          </cell>
          <cell r="BC134">
            <v>21.385799828913601</v>
          </cell>
          <cell r="BD134">
            <v>2</v>
          </cell>
          <cell r="BE134">
            <v>0</v>
          </cell>
          <cell r="BF134">
            <v>2</v>
          </cell>
          <cell r="BG134">
            <v>22.609088853719197</v>
          </cell>
          <cell r="BH134">
            <v>0</v>
          </cell>
          <cell r="BI134">
            <v>42.771599657827203</v>
          </cell>
          <cell r="BJ134">
            <v>4</v>
          </cell>
          <cell r="BK134">
            <v>1</v>
          </cell>
          <cell r="BL134">
            <v>3</v>
          </cell>
          <cell r="BM134">
            <v>45.218177707438393</v>
          </cell>
          <cell r="BN134">
            <v>23.980815347721823</v>
          </cell>
          <cell r="BO134">
            <v>64.1573994867408</v>
          </cell>
          <cell r="BP134">
            <v>3</v>
          </cell>
          <cell r="BQ134">
            <v>3</v>
          </cell>
          <cell r="BR134">
            <v>0</v>
          </cell>
          <cell r="BS134">
            <v>33.913633280578793</v>
          </cell>
          <cell r="BT134">
            <v>71.942446043165475</v>
          </cell>
          <cell r="BU134">
            <v>0</v>
          </cell>
          <cell r="BV134">
            <v>1</v>
          </cell>
          <cell r="BW134">
            <v>1</v>
          </cell>
          <cell r="BX134">
            <v>0</v>
          </cell>
          <cell r="BY134">
            <v>11.304544426859598</v>
          </cell>
          <cell r="BZ134">
            <v>23.980815347721823</v>
          </cell>
          <cell r="CA134">
            <v>0</v>
          </cell>
          <cell r="CB134">
            <v>0</v>
          </cell>
          <cell r="CC134">
            <v>0</v>
          </cell>
          <cell r="CD134">
            <v>0</v>
          </cell>
          <cell r="CE134">
            <v>0</v>
          </cell>
          <cell r="CF134">
            <v>0</v>
          </cell>
          <cell r="CG134">
            <v>0</v>
          </cell>
          <cell r="CH134">
            <v>8846</v>
          </cell>
          <cell r="CI134">
            <v>4170</v>
          </cell>
          <cell r="CJ134">
            <v>4676</v>
          </cell>
          <cell r="CK134">
            <v>119</v>
          </cell>
          <cell r="CL134">
            <v>62</v>
          </cell>
          <cell r="CM134">
            <v>57</v>
          </cell>
          <cell r="CN134">
            <v>1345.2407867962922</v>
          </cell>
          <cell r="CO134">
            <v>1486.8105515587531</v>
          </cell>
          <cell r="CP134">
            <v>1218.9905902480753</v>
          </cell>
          <cell r="CQ134">
            <v>0</v>
          </cell>
          <cell r="CR134">
            <v>0</v>
          </cell>
          <cell r="CS134">
            <v>0</v>
          </cell>
          <cell r="CT134">
            <v>0</v>
          </cell>
          <cell r="CU134">
            <v>0</v>
          </cell>
          <cell r="CV134">
            <v>0</v>
          </cell>
          <cell r="CW134">
            <v>46</v>
          </cell>
          <cell r="CX134">
            <v>25</v>
          </cell>
          <cell r="CY134">
            <v>21</v>
          </cell>
          <cell r="CZ134">
            <v>520.0090436355415</v>
          </cell>
          <cell r="DA134">
            <v>599.52038369304557</v>
          </cell>
          <cell r="DB134">
            <v>449.10179640718559</v>
          </cell>
          <cell r="DC134">
            <v>0</v>
          </cell>
          <cell r="DD134">
            <v>0</v>
          </cell>
          <cell r="DE134">
            <v>0</v>
          </cell>
          <cell r="DF134">
            <v>0</v>
          </cell>
          <cell r="DG134">
            <v>0</v>
          </cell>
          <cell r="DH134">
            <v>0</v>
          </cell>
          <cell r="DI134">
            <v>4</v>
          </cell>
          <cell r="DJ134">
            <v>1</v>
          </cell>
          <cell r="DK134">
            <v>3</v>
          </cell>
          <cell r="DL134">
            <v>45.218177707438393</v>
          </cell>
          <cell r="DM134">
            <v>23.980815347721823</v>
          </cell>
          <cell r="DN134">
            <v>64.1573994867408</v>
          </cell>
          <cell r="DO134">
            <v>20</v>
          </cell>
          <cell r="DP134">
            <v>9</v>
          </cell>
          <cell r="DQ134">
            <v>11</v>
          </cell>
          <cell r="DR134">
            <v>226.09088853719197</v>
          </cell>
          <cell r="DS134">
            <v>215.82733812949638</v>
          </cell>
          <cell r="DT134">
            <v>235.2437981180496</v>
          </cell>
          <cell r="DU134">
            <v>9</v>
          </cell>
          <cell r="DV134">
            <v>5</v>
          </cell>
          <cell r="DW134">
            <v>4</v>
          </cell>
          <cell r="DX134">
            <v>101.74089984173638</v>
          </cell>
          <cell r="DY134">
            <v>119.90407673860911</v>
          </cell>
          <cell r="DZ134">
            <v>85.543199315654405</v>
          </cell>
          <cell r="EA134">
            <v>4</v>
          </cell>
          <cell r="EB134">
            <v>2</v>
          </cell>
          <cell r="EC134">
            <v>2</v>
          </cell>
          <cell r="ED134">
            <v>45.218177707438393</v>
          </cell>
          <cell r="EE134">
            <v>47.961630695443645</v>
          </cell>
          <cell r="EF134">
            <v>42.771599657827203</v>
          </cell>
          <cell r="EG134">
            <v>3</v>
          </cell>
          <cell r="EH134">
            <v>2</v>
          </cell>
          <cell r="EI134">
            <v>1</v>
          </cell>
          <cell r="EJ134">
            <v>33.913633280578793</v>
          </cell>
          <cell r="EK134">
            <v>47.961630695443645</v>
          </cell>
          <cell r="EL134">
            <v>21.385799828913601</v>
          </cell>
          <cell r="EM134">
            <v>2</v>
          </cell>
          <cell r="EN134">
            <v>0</v>
          </cell>
          <cell r="EO134">
            <v>2</v>
          </cell>
          <cell r="EP134">
            <v>22.609088853719197</v>
          </cell>
          <cell r="EQ134">
            <v>0</v>
          </cell>
          <cell r="ER134">
            <v>42.771599657827203</v>
          </cell>
          <cell r="ES134">
            <v>4</v>
          </cell>
          <cell r="ET134">
            <v>1</v>
          </cell>
          <cell r="EU134">
            <v>3</v>
          </cell>
          <cell r="EV134">
            <v>45.218177707438393</v>
          </cell>
          <cell r="EW134">
            <v>23.980815347721823</v>
          </cell>
          <cell r="EX134">
            <v>64.1573994867408</v>
          </cell>
          <cell r="EY134">
            <v>3</v>
          </cell>
          <cell r="EZ134">
            <v>3</v>
          </cell>
          <cell r="FA134">
            <v>0</v>
          </cell>
          <cell r="FB134">
            <v>33.913633280578793</v>
          </cell>
          <cell r="FC134">
            <v>71.942446043165475</v>
          </cell>
          <cell r="FD134">
            <v>0</v>
          </cell>
          <cell r="FE134">
            <v>1</v>
          </cell>
          <cell r="FF134">
            <v>1</v>
          </cell>
          <cell r="FG134">
            <v>0</v>
          </cell>
          <cell r="FH134">
            <v>11.304544426859598</v>
          </cell>
          <cell r="FI134">
            <v>23.980815347721823</v>
          </cell>
          <cell r="FJ134">
            <v>0</v>
          </cell>
          <cell r="FK134">
            <v>0</v>
          </cell>
          <cell r="FL134">
            <v>0</v>
          </cell>
          <cell r="FM134">
            <v>0</v>
          </cell>
          <cell r="FN134">
            <v>0</v>
          </cell>
          <cell r="FO134">
            <v>0</v>
          </cell>
          <cell r="FP134">
            <v>0</v>
          </cell>
        </row>
        <row r="135">
          <cell r="A135" t="str">
            <v>豊富町</v>
          </cell>
          <cell r="B135">
            <v>54</v>
          </cell>
          <cell r="C135">
            <v>29</v>
          </cell>
          <cell r="D135">
            <v>25</v>
          </cell>
          <cell r="E135">
            <v>1289.706233580129</v>
          </cell>
          <cell r="F135">
            <v>1369.8630136986301</v>
          </cell>
          <cell r="G135">
            <v>1207.7294685990339</v>
          </cell>
          <cell r="H135">
            <v>0</v>
          </cell>
          <cell r="I135">
            <v>0</v>
          </cell>
          <cell r="J135">
            <v>0</v>
          </cell>
          <cell r="K135">
            <v>0</v>
          </cell>
          <cell r="L135">
            <v>0</v>
          </cell>
          <cell r="M135">
            <v>0</v>
          </cell>
          <cell r="N135">
            <v>13</v>
          </cell>
          <cell r="O135">
            <v>9</v>
          </cell>
          <cell r="P135">
            <v>4</v>
          </cell>
          <cell r="Q135">
            <v>310.48483401003108</v>
          </cell>
          <cell r="R135">
            <v>425.12990080302308</v>
          </cell>
          <cell r="S135">
            <v>193.23671497584542</v>
          </cell>
          <cell r="T135">
            <v>1</v>
          </cell>
          <cell r="U135">
            <v>1</v>
          </cell>
          <cell r="V135">
            <v>0</v>
          </cell>
          <cell r="W135">
            <v>23.883448770002389</v>
          </cell>
          <cell r="X135">
            <v>47.236655644780349</v>
          </cell>
          <cell r="Y135">
            <v>0</v>
          </cell>
          <cell r="Z135">
            <v>1</v>
          </cell>
          <cell r="AA135">
            <v>1</v>
          </cell>
          <cell r="AB135">
            <v>0</v>
          </cell>
          <cell r="AC135">
            <v>23.883448770002389</v>
          </cell>
          <cell r="AD135">
            <v>47.236655644780349</v>
          </cell>
          <cell r="AE135">
            <v>0</v>
          </cell>
          <cell r="AF135">
            <v>10</v>
          </cell>
          <cell r="AG135">
            <v>3</v>
          </cell>
          <cell r="AH135">
            <v>7</v>
          </cell>
          <cell r="AI135">
            <v>238.83448770002386</v>
          </cell>
          <cell r="AJ135">
            <v>141.70996693434105</v>
          </cell>
          <cell r="AK135">
            <v>338.16425120772948</v>
          </cell>
          <cell r="AL135">
            <v>7</v>
          </cell>
          <cell r="AM135">
            <v>5</v>
          </cell>
          <cell r="AN135">
            <v>2</v>
          </cell>
          <cell r="AO135">
            <v>167.18414139001672</v>
          </cell>
          <cell r="AP135">
            <v>236.18327822390174</v>
          </cell>
          <cell r="AQ135">
            <v>96.618357487922708</v>
          </cell>
          <cell r="AR135">
            <v>3</v>
          </cell>
          <cell r="AS135">
            <v>2</v>
          </cell>
          <cell r="AT135">
            <v>1</v>
          </cell>
          <cell r="AU135">
            <v>71.650346310007166</v>
          </cell>
          <cell r="AV135">
            <v>94.473311289560698</v>
          </cell>
          <cell r="AW135">
            <v>48.309178743961354</v>
          </cell>
          <cell r="AX135">
            <v>0</v>
          </cell>
          <cell r="AY135">
            <v>0</v>
          </cell>
          <cell r="AZ135">
            <v>0</v>
          </cell>
          <cell r="BA135">
            <v>0</v>
          </cell>
          <cell r="BB135">
            <v>0</v>
          </cell>
          <cell r="BC135">
            <v>0</v>
          </cell>
          <cell r="BD135">
            <v>4</v>
          </cell>
          <cell r="BE135">
            <v>1</v>
          </cell>
          <cell r="BF135">
            <v>3</v>
          </cell>
          <cell r="BG135">
            <v>95.533795080009554</v>
          </cell>
          <cell r="BH135">
            <v>47.236655644780349</v>
          </cell>
          <cell r="BI135">
            <v>144.92753623188406</v>
          </cell>
          <cell r="BJ135">
            <v>10</v>
          </cell>
          <cell r="BK135">
            <v>3</v>
          </cell>
          <cell r="BL135">
            <v>7</v>
          </cell>
          <cell r="BM135">
            <v>238.83448770002386</v>
          </cell>
          <cell r="BN135">
            <v>141.70996693434105</v>
          </cell>
          <cell r="BO135">
            <v>338.16425120772948</v>
          </cell>
          <cell r="BP135">
            <v>0</v>
          </cell>
          <cell r="BQ135">
            <v>0</v>
          </cell>
          <cell r="BR135">
            <v>0</v>
          </cell>
          <cell r="BS135">
            <v>0</v>
          </cell>
          <cell r="BT135">
            <v>0</v>
          </cell>
          <cell r="BU135">
            <v>0</v>
          </cell>
          <cell r="BV135">
            <v>1</v>
          </cell>
          <cell r="BW135">
            <v>1</v>
          </cell>
          <cell r="BX135">
            <v>0</v>
          </cell>
          <cell r="BY135">
            <v>23.883448770002389</v>
          </cell>
          <cell r="BZ135">
            <v>47.236655644780349</v>
          </cell>
          <cell r="CA135">
            <v>0</v>
          </cell>
          <cell r="CB135">
            <v>0</v>
          </cell>
          <cell r="CC135">
            <v>0</v>
          </cell>
          <cell r="CD135">
            <v>0</v>
          </cell>
          <cell r="CE135">
            <v>0</v>
          </cell>
          <cell r="CF135">
            <v>0</v>
          </cell>
          <cell r="CG135">
            <v>0</v>
          </cell>
          <cell r="CH135">
            <v>4187</v>
          </cell>
          <cell r="CI135">
            <v>2117</v>
          </cell>
          <cell r="CJ135">
            <v>2070</v>
          </cell>
          <cell r="CK135">
            <v>54</v>
          </cell>
          <cell r="CL135">
            <v>29</v>
          </cell>
          <cell r="CM135">
            <v>25</v>
          </cell>
          <cell r="CN135">
            <v>1289.706233580129</v>
          </cell>
          <cell r="CO135">
            <v>1369.8630136986301</v>
          </cell>
          <cell r="CP135">
            <v>1207.7294685990339</v>
          </cell>
          <cell r="CQ135">
            <v>0</v>
          </cell>
          <cell r="CR135">
            <v>0</v>
          </cell>
          <cell r="CS135">
            <v>0</v>
          </cell>
          <cell r="CT135">
            <v>0</v>
          </cell>
          <cell r="CU135">
            <v>0</v>
          </cell>
          <cell r="CV135">
            <v>0</v>
          </cell>
          <cell r="CW135">
            <v>13</v>
          </cell>
          <cell r="CX135">
            <v>9</v>
          </cell>
          <cell r="CY135">
            <v>4</v>
          </cell>
          <cell r="CZ135">
            <v>310.48483401003108</v>
          </cell>
          <cell r="DA135">
            <v>425.12990080302308</v>
          </cell>
          <cell r="DB135">
            <v>193.23671497584542</v>
          </cell>
          <cell r="DC135">
            <v>1</v>
          </cell>
          <cell r="DD135">
            <v>1</v>
          </cell>
          <cell r="DE135">
            <v>0</v>
          </cell>
          <cell r="DF135">
            <v>23.883448770002389</v>
          </cell>
          <cell r="DG135">
            <v>47.236655644780349</v>
          </cell>
          <cell r="DH135">
            <v>0</v>
          </cell>
          <cell r="DI135">
            <v>1</v>
          </cell>
          <cell r="DJ135">
            <v>1</v>
          </cell>
          <cell r="DK135">
            <v>0</v>
          </cell>
          <cell r="DL135">
            <v>23.883448770002389</v>
          </cell>
          <cell r="DM135">
            <v>47.236655644780349</v>
          </cell>
          <cell r="DN135">
            <v>0</v>
          </cell>
          <cell r="DO135">
            <v>10</v>
          </cell>
          <cell r="DP135">
            <v>3</v>
          </cell>
          <cell r="DQ135">
            <v>7</v>
          </cell>
          <cell r="DR135">
            <v>238.83448770002386</v>
          </cell>
          <cell r="DS135">
            <v>141.70996693434105</v>
          </cell>
          <cell r="DT135">
            <v>338.16425120772948</v>
          </cell>
          <cell r="DU135">
            <v>7</v>
          </cell>
          <cell r="DV135">
            <v>5</v>
          </cell>
          <cell r="DW135">
            <v>2</v>
          </cell>
          <cell r="DX135">
            <v>167.18414139001672</v>
          </cell>
          <cell r="DY135">
            <v>236.18327822390174</v>
          </cell>
          <cell r="DZ135">
            <v>96.618357487922708</v>
          </cell>
          <cell r="EA135">
            <v>3</v>
          </cell>
          <cell r="EB135">
            <v>2</v>
          </cell>
          <cell r="EC135">
            <v>1</v>
          </cell>
          <cell r="ED135">
            <v>71.650346310007166</v>
          </cell>
          <cell r="EE135">
            <v>94.473311289560698</v>
          </cell>
          <cell r="EF135">
            <v>48.309178743961354</v>
          </cell>
          <cell r="EG135">
            <v>0</v>
          </cell>
          <cell r="EH135">
            <v>0</v>
          </cell>
          <cell r="EI135">
            <v>0</v>
          </cell>
          <cell r="EJ135">
            <v>0</v>
          </cell>
          <cell r="EK135">
            <v>0</v>
          </cell>
          <cell r="EL135">
            <v>0</v>
          </cell>
          <cell r="EM135">
            <v>4</v>
          </cell>
          <cell r="EN135">
            <v>1</v>
          </cell>
          <cell r="EO135">
            <v>3</v>
          </cell>
          <cell r="EP135">
            <v>95.533795080009554</v>
          </cell>
          <cell r="EQ135">
            <v>47.236655644780349</v>
          </cell>
          <cell r="ER135">
            <v>144.92753623188406</v>
          </cell>
          <cell r="ES135">
            <v>10</v>
          </cell>
          <cell r="ET135">
            <v>3</v>
          </cell>
          <cell r="EU135">
            <v>7</v>
          </cell>
          <cell r="EV135">
            <v>238.83448770002386</v>
          </cell>
          <cell r="EW135">
            <v>141.70996693434105</v>
          </cell>
          <cell r="EX135">
            <v>338.16425120772948</v>
          </cell>
          <cell r="EY135">
            <v>0</v>
          </cell>
          <cell r="EZ135">
            <v>0</v>
          </cell>
          <cell r="FA135">
            <v>0</v>
          </cell>
          <cell r="FB135">
            <v>0</v>
          </cell>
          <cell r="FC135">
            <v>0</v>
          </cell>
          <cell r="FD135">
            <v>0</v>
          </cell>
          <cell r="FE135">
            <v>1</v>
          </cell>
          <cell r="FF135">
            <v>1</v>
          </cell>
          <cell r="FG135">
            <v>0</v>
          </cell>
          <cell r="FH135">
            <v>23.883448770002389</v>
          </cell>
          <cell r="FI135">
            <v>47.236655644780349</v>
          </cell>
          <cell r="FJ135">
            <v>0</v>
          </cell>
          <cell r="FK135">
            <v>0</v>
          </cell>
          <cell r="FL135">
            <v>0</v>
          </cell>
          <cell r="FM135">
            <v>0</v>
          </cell>
          <cell r="FN135">
            <v>0</v>
          </cell>
          <cell r="FO135">
            <v>0</v>
          </cell>
          <cell r="FP135">
            <v>0</v>
          </cell>
        </row>
        <row r="136">
          <cell r="A136" t="str">
            <v>礼文町</v>
          </cell>
          <cell r="B136">
            <v>40</v>
          </cell>
          <cell r="C136">
            <v>21</v>
          </cell>
          <cell r="D136">
            <v>19</v>
          </cell>
          <cell r="E136">
            <v>1456.1339643247179</v>
          </cell>
          <cell r="F136">
            <v>1553.2544378698224</v>
          </cell>
          <cell r="G136">
            <v>1362.0071684587815</v>
          </cell>
          <cell r="H136">
            <v>0</v>
          </cell>
          <cell r="I136">
            <v>0</v>
          </cell>
          <cell r="J136">
            <v>0</v>
          </cell>
          <cell r="K136">
            <v>0</v>
          </cell>
          <cell r="L136">
            <v>0</v>
          </cell>
          <cell r="M136">
            <v>0</v>
          </cell>
          <cell r="N136">
            <v>9</v>
          </cell>
          <cell r="O136">
            <v>5</v>
          </cell>
          <cell r="P136">
            <v>4</v>
          </cell>
          <cell r="Q136">
            <v>327.63014197306154</v>
          </cell>
          <cell r="R136">
            <v>369.82248520710056</v>
          </cell>
          <cell r="S136">
            <v>286.73835125448028</v>
          </cell>
          <cell r="T136">
            <v>0</v>
          </cell>
          <cell r="U136">
            <v>0</v>
          </cell>
          <cell r="V136">
            <v>0</v>
          </cell>
          <cell r="W136">
            <v>0</v>
          </cell>
          <cell r="X136">
            <v>0</v>
          </cell>
          <cell r="Y136">
            <v>0</v>
          </cell>
          <cell r="Z136">
            <v>0</v>
          </cell>
          <cell r="AA136">
            <v>0</v>
          </cell>
          <cell r="AB136">
            <v>0</v>
          </cell>
          <cell r="AC136">
            <v>0</v>
          </cell>
          <cell r="AD136">
            <v>0</v>
          </cell>
          <cell r="AE136">
            <v>0</v>
          </cell>
          <cell r="AF136">
            <v>9</v>
          </cell>
          <cell r="AG136">
            <v>5</v>
          </cell>
          <cell r="AH136">
            <v>4</v>
          </cell>
          <cell r="AI136">
            <v>327.63014197306154</v>
          </cell>
          <cell r="AJ136">
            <v>369.82248520710056</v>
          </cell>
          <cell r="AK136">
            <v>286.73835125448028</v>
          </cell>
          <cell r="AL136">
            <v>6</v>
          </cell>
          <cell r="AM136">
            <v>3</v>
          </cell>
          <cell r="AN136">
            <v>3</v>
          </cell>
          <cell r="AO136">
            <v>218.4200946487077</v>
          </cell>
          <cell r="AP136">
            <v>221.89349112426035</v>
          </cell>
          <cell r="AQ136">
            <v>215.05376344086022</v>
          </cell>
          <cell r="AR136">
            <v>1</v>
          </cell>
          <cell r="AS136">
            <v>0</v>
          </cell>
          <cell r="AT136">
            <v>1</v>
          </cell>
          <cell r="AU136">
            <v>36.403349108117943</v>
          </cell>
          <cell r="AV136">
            <v>0</v>
          </cell>
          <cell r="AW136">
            <v>71.68458781362007</v>
          </cell>
          <cell r="AX136">
            <v>1</v>
          </cell>
          <cell r="AY136">
            <v>0</v>
          </cell>
          <cell r="AZ136">
            <v>1</v>
          </cell>
          <cell r="BA136">
            <v>36.403349108117943</v>
          </cell>
          <cell r="BB136">
            <v>0</v>
          </cell>
          <cell r="BC136">
            <v>71.68458781362007</v>
          </cell>
          <cell r="BD136">
            <v>1</v>
          </cell>
          <cell r="BE136">
            <v>1</v>
          </cell>
          <cell r="BF136">
            <v>0</v>
          </cell>
          <cell r="BG136">
            <v>36.403349108117943</v>
          </cell>
          <cell r="BH136">
            <v>73.964497041420117</v>
          </cell>
          <cell r="BI136">
            <v>0</v>
          </cell>
          <cell r="BJ136">
            <v>0</v>
          </cell>
          <cell r="BK136">
            <v>0</v>
          </cell>
          <cell r="BL136">
            <v>0</v>
          </cell>
          <cell r="BM136">
            <v>0</v>
          </cell>
          <cell r="BN136">
            <v>0</v>
          </cell>
          <cell r="BO136">
            <v>0</v>
          </cell>
          <cell r="BP136">
            <v>1</v>
          </cell>
          <cell r="BQ136">
            <v>1</v>
          </cell>
          <cell r="BR136">
            <v>0</v>
          </cell>
          <cell r="BS136">
            <v>36.403349108117943</v>
          </cell>
          <cell r="BT136">
            <v>73.964497041420117</v>
          </cell>
          <cell r="BU136">
            <v>0</v>
          </cell>
          <cell r="BV136">
            <v>1</v>
          </cell>
          <cell r="BW136">
            <v>1</v>
          </cell>
          <cell r="BX136">
            <v>0</v>
          </cell>
          <cell r="BY136">
            <v>36.403349108117943</v>
          </cell>
          <cell r="BZ136">
            <v>73.964497041420117</v>
          </cell>
          <cell r="CA136">
            <v>0</v>
          </cell>
          <cell r="CB136">
            <v>0</v>
          </cell>
          <cell r="CC136">
            <v>0</v>
          </cell>
          <cell r="CD136">
            <v>0</v>
          </cell>
          <cell r="CE136">
            <v>0</v>
          </cell>
          <cell r="CF136">
            <v>0</v>
          </cell>
          <cell r="CG136">
            <v>0</v>
          </cell>
          <cell r="CH136">
            <v>2747</v>
          </cell>
          <cell r="CI136">
            <v>1352</v>
          </cell>
          <cell r="CJ136">
            <v>1395</v>
          </cell>
          <cell r="CK136">
            <v>40</v>
          </cell>
          <cell r="CL136">
            <v>21</v>
          </cell>
          <cell r="CM136">
            <v>19</v>
          </cell>
          <cell r="CN136">
            <v>1456.1339643247179</v>
          </cell>
          <cell r="CO136">
            <v>1553.2544378698224</v>
          </cell>
          <cell r="CP136">
            <v>1362.0071684587815</v>
          </cell>
          <cell r="CQ136">
            <v>0</v>
          </cell>
          <cell r="CR136">
            <v>0</v>
          </cell>
          <cell r="CS136">
            <v>0</v>
          </cell>
          <cell r="CT136">
            <v>0</v>
          </cell>
          <cell r="CU136">
            <v>0</v>
          </cell>
          <cell r="CV136">
            <v>0</v>
          </cell>
          <cell r="CW136">
            <v>9</v>
          </cell>
          <cell r="CX136">
            <v>5</v>
          </cell>
          <cell r="CY136">
            <v>4</v>
          </cell>
          <cell r="CZ136">
            <v>327.63014197306154</v>
          </cell>
          <cell r="DA136">
            <v>369.82248520710056</v>
          </cell>
          <cell r="DB136">
            <v>286.73835125448028</v>
          </cell>
          <cell r="DC136">
            <v>0</v>
          </cell>
          <cell r="DD136">
            <v>0</v>
          </cell>
          <cell r="DE136">
            <v>0</v>
          </cell>
          <cell r="DF136">
            <v>0</v>
          </cell>
          <cell r="DG136">
            <v>0</v>
          </cell>
          <cell r="DH136">
            <v>0</v>
          </cell>
          <cell r="DI136">
            <v>0</v>
          </cell>
          <cell r="DJ136">
            <v>0</v>
          </cell>
          <cell r="DK136">
            <v>0</v>
          </cell>
          <cell r="DL136">
            <v>0</v>
          </cell>
          <cell r="DM136">
            <v>0</v>
          </cell>
          <cell r="DN136">
            <v>0</v>
          </cell>
          <cell r="DO136">
            <v>9</v>
          </cell>
          <cell r="DP136">
            <v>5</v>
          </cell>
          <cell r="DQ136">
            <v>4</v>
          </cell>
          <cell r="DR136">
            <v>327.63014197306154</v>
          </cell>
          <cell r="DS136">
            <v>369.82248520710056</v>
          </cell>
          <cell r="DT136">
            <v>286.73835125448028</v>
          </cell>
          <cell r="DU136">
            <v>6</v>
          </cell>
          <cell r="DV136">
            <v>3</v>
          </cell>
          <cell r="DW136">
            <v>3</v>
          </cell>
          <cell r="DX136">
            <v>218.4200946487077</v>
          </cell>
          <cell r="DY136">
            <v>221.89349112426035</v>
          </cell>
          <cell r="DZ136">
            <v>215.05376344086022</v>
          </cell>
          <cell r="EA136">
            <v>1</v>
          </cell>
          <cell r="EB136">
            <v>0</v>
          </cell>
          <cell r="EC136">
            <v>1</v>
          </cell>
          <cell r="ED136">
            <v>36.403349108117943</v>
          </cell>
          <cell r="EE136">
            <v>0</v>
          </cell>
          <cell r="EF136">
            <v>71.68458781362007</v>
          </cell>
          <cell r="EG136">
            <v>1</v>
          </cell>
          <cell r="EH136">
            <v>0</v>
          </cell>
          <cell r="EI136">
            <v>1</v>
          </cell>
          <cell r="EJ136">
            <v>36.403349108117943</v>
          </cell>
          <cell r="EK136">
            <v>0</v>
          </cell>
          <cell r="EL136">
            <v>71.68458781362007</v>
          </cell>
          <cell r="EM136">
            <v>1</v>
          </cell>
          <cell r="EN136">
            <v>1</v>
          </cell>
          <cell r="EO136">
            <v>0</v>
          </cell>
          <cell r="EP136">
            <v>36.403349108117943</v>
          </cell>
          <cell r="EQ136">
            <v>73.964497041420117</v>
          </cell>
          <cell r="ER136">
            <v>0</v>
          </cell>
          <cell r="ES136">
            <v>0</v>
          </cell>
          <cell r="ET136">
            <v>0</v>
          </cell>
          <cell r="EU136">
            <v>0</v>
          </cell>
          <cell r="EV136">
            <v>0</v>
          </cell>
          <cell r="EW136">
            <v>0</v>
          </cell>
          <cell r="EX136">
            <v>0</v>
          </cell>
          <cell r="EY136">
            <v>1</v>
          </cell>
          <cell r="EZ136">
            <v>1</v>
          </cell>
          <cell r="FA136">
            <v>0</v>
          </cell>
          <cell r="FB136">
            <v>36.403349108117943</v>
          </cell>
          <cell r="FC136">
            <v>73.964497041420117</v>
          </cell>
          <cell r="FD136">
            <v>0</v>
          </cell>
          <cell r="FE136">
            <v>1</v>
          </cell>
          <cell r="FF136">
            <v>1</v>
          </cell>
          <cell r="FG136">
            <v>0</v>
          </cell>
          <cell r="FH136">
            <v>36.403349108117943</v>
          </cell>
          <cell r="FI136">
            <v>73.964497041420117</v>
          </cell>
          <cell r="FJ136">
            <v>0</v>
          </cell>
          <cell r="FK136">
            <v>0</v>
          </cell>
          <cell r="FL136">
            <v>0</v>
          </cell>
          <cell r="FM136">
            <v>0</v>
          </cell>
          <cell r="FN136">
            <v>0</v>
          </cell>
          <cell r="FO136">
            <v>0</v>
          </cell>
          <cell r="FP136">
            <v>0</v>
          </cell>
        </row>
        <row r="137">
          <cell r="A137" t="str">
            <v>利尻町</v>
          </cell>
          <cell r="B137">
            <v>33</v>
          </cell>
          <cell r="C137">
            <v>18</v>
          </cell>
          <cell r="D137">
            <v>15</v>
          </cell>
          <cell r="E137">
            <v>1460.8233731739706</v>
          </cell>
          <cell r="F137">
            <v>1657.4585635359115</v>
          </cell>
          <cell r="G137">
            <v>1278.772378516624</v>
          </cell>
          <cell r="H137">
            <v>0</v>
          </cell>
          <cell r="I137">
            <v>0</v>
          </cell>
          <cell r="J137">
            <v>0</v>
          </cell>
          <cell r="K137">
            <v>0</v>
          </cell>
          <cell r="L137">
            <v>0</v>
          </cell>
          <cell r="M137">
            <v>0</v>
          </cell>
          <cell r="N137">
            <v>9</v>
          </cell>
          <cell r="O137">
            <v>5</v>
          </cell>
          <cell r="P137">
            <v>4</v>
          </cell>
          <cell r="Q137">
            <v>398.40637450199205</v>
          </cell>
          <cell r="R137">
            <v>460.40515653775327</v>
          </cell>
          <cell r="S137">
            <v>341.00596760443307</v>
          </cell>
          <cell r="T137">
            <v>0</v>
          </cell>
          <cell r="U137">
            <v>0</v>
          </cell>
          <cell r="V137">
            <v>0</v>
          </cell>
          <cell r="W137">
            <v>0</v>
          </cell>
          <cell r="X137">
            <v>0</v>
          </cell>
          <cell r="Y137">
            <v>0</v>
          </cell>
          <cell r="Z137">
            <v>0</v>
          </cell>
          <cell r="AA137">
            <v>0</v>
          </cell>
          <cell r="AB137">
            <v>0</v>
          </cell>
          <cell r="AC137">
            <v>0</v>
          </cell>
          <cell r="AD137">
            <v>0</v>
          </cell>
          <cell r="AE137">
            <v>0</v>
          </cell>
          <cell r="AF137">
            <v>7</v>
          </cell>
          <cell r="AG137">
            <v>3</v>
          </cell>
          <cell r="AH137">
            <v>4</v>
          </cell>
          <cell r="AI137">
            <v>309.87162461266047</v>
          </cell>
          <cell r="AJ137">
            <v>276.24309392265189</v>
          </cell>
          <cell r="AK137">
            <v>341.00596760443307</v>
          </cell>
          <cell r="AL137">
            <v>4</v>
          </cell>
          <cell r="AM137">
            <v>1</v>
          </cell>
          <cell r="AN137">
            <v>3</v>
          </cell>
          <cell r="AO137">
            <v>177.06949977866313</v>
          </cell>
          <cell r="AP137">
            <v>92.081031307550646</v>
          </cell>
          <cell r="AQ137">
            <v>255.75447570332483</v>
          </cell>
          <cell r="AR137">
            <v>4</v>
          </cell>
          <cell r="AS137">
            <v>2</v>
          </cell>
          <cell r="AT137">
            <v>2</v>
          </cell>
          <cell r="AU137">
            <v>177.06949977866313</v>
          </cell>
          <cell r="AV137">
            <v>184.16206261510129</v>
          </cell>
          <cell r="AW137">
            <v>170.50298380221653</v>
          </cell>
          <cell r="AX137">
            <v>0</v>
          </cell>
          <cell r="AY137">
            <v>0</v>
          </cell>
          <cell r="AZ137">
            <v>0</v>
          </cell>
          <cell r="BA137">
            <v>0</v>
          </cell>
          <cell r="BB137">
            <v>0</v>
          </cell>
          <cell r="BC137">
            <v>0</v>
          </cell>
          <cell r="BD137">
            <v>1</v>
          </cell>
          <cell r="BE137">
            <v>1</v>
          </cell>
          <cell r="BF137">
            <v>0</v>
          </cell>
          <cell r="BG137">
            <v>44.267374944665782</v>
          </cell>
          <cell r="BH137">
            <v>92.081031307550646</v>
          </cell>
          <cell r="BI137">
            <v>0</v>
          </cell>
          <cell r="BJ137">
            <v>2</v>
          </cell>
          <cell r="BK137">
            <v>1</v>
          </cell>
          <cell r="BL137">
            <v>1</v>
          </cell>
          <cell r="BM137">
            <v>88.534749889331565</v>
          </cell>
          <cell r="BN137">
            <v>92.081031307550646</v>
          </cell>
          <cell r="BO137">
            <v>85.251491901108267</v>
          </cell>
          <cell r="BP137">
            <v>2</v>
          </cell>
          <cell r="BQ137">
            <v>2</v>
          </cell>
          <cell r="BR137">
            <v>0</v>
          </cell>
          <cell r="BS137">
            <v>88.534749889331565</v>
          </cell>
          <cell r="BT137">
            <v>184.16206261510129</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2259</v>
          </cell>
          <cell r="CI137">
            <v>1086</v>
          </cell>
          <cell r="CJ137">
            <v>1173</v>
          </cell>
          <cell r="CK137">
            <v>33</v>
          </cell>
          <cell r="CL137">
            <v>18</v>
          </cell>
          <cell r="CM137">
            <v>15</v>
          </cell>
          <cell r="CN137">
            <v>1460.8233731739706</v>
          </cell>
          <cell r="CO137">
            <v>1657.4585635359115</v>
          </cell>
          <cell r="CP137">
            <v>1278.772378516624</v>
          </cell>
          <cell r="CQ137">
            <v>0</v>
          </cell>
          <cell r="CR137">
            <v>0</v>
          </cell>
          <cell r="CS137">
            <v>0</v>
          </cell>
          <cell r="CT137">
            <v>0</v>
          </cell>
          <cell r="CU137">
            <v>0</v>
          </cell>
          <cell r="CV137">
            <v>0</v>
          </cell>
          <cell r="CW137">
            <v>9</v>
          </cell>
          <cell r="CX137">
            <v>5</v>
          </cell>
          <cell r="CY137">
            <v>4</v>
          </cell>
          <cell r="CZ137">
            <v>398.40637450199205</v>
          </cell>
          <cell r="DA137">
            <v>460.40515653775327</v>
          </cell>
          <cell r="DB137">
            <v>341.00596760443307</v>
          </cell>
          <cell r="DC137">
            <v>0</v>
          </cell>
          <cell r="DD137">
            <v>0</v>
          </cell>
          <cell r="DE137">
            <v>0</v>
          </cell>
          <cell r="DF137">
            <v>0</v>
          </cell>
          <cell r="DG137">
            <v>0</v>
          </cell>
          <cell r="DH137">
            <v>0</v>
          </cell>
          <cell r="DI137">
            <v>0</v>
          </cell>
          <cell r="DJ137">
            <v>0</v>
          </cell>
          <cell r="DK137">
            <v>0</v>
          </cell>
          <cell r="DL137">
            <v>0</v>
          </cell>
          <cell r="DM137">
            <v>0</v>
          </cell>
          <cell r="DN137">
            <v>0</v>
          </cell>
          <cell r="DO137">
            <v>7</v>
          </cell>
          <cell r="DP137">
            <v>3</v>
          </cell>
          <cell r="DQ137">
            <v>4</v>
          </cell>
          <cell r="DR137">
            <v>309.87162461266047</v>
          </cell>
          <cell r="DS137">
            <v>276.24309392265189</v>
          </cell>
          <cell r="DT137">
            <v>341.00596760443307</v>
          </cell>
          <cell r="DU137">
            <v>4</v>
          </cell>
          <cell r="DV137">
            <v>1</v>
          </cell>
          <cell r="DW137">
            <v>3</v>
          </cell>
          <cell r="DX137">
            <v>177.06949977866313</v>
          </cell>
          <cell r="DY137">
            <v>92.081031307550646</v>
          </cell>
          <cell r="DZ137">
            <v>255.75447570332483</v>
          </cell>
          <cell r="EA137">
            <v>4</v>
          </cell>
          <cell r="EB137">
            <v>2</v>
          </cell>
          <cell r="EC137">
            <v>2</v>
          </cell>
          <cell r="ED137">
            <v>177.06949977866313</v>
          </cell>
          <cell r="EE137">
            <v>184.16206261510129</v>
          </cell>
          <cell r="EF137">
            <v>170.50298380221653</v>
          </cell>
          <cell r="EG137">
            <v>0</v>
          </cell>
          <cell r="EH137">
            <v>0</v>
          </cell>
          <cell r="EI137">
            <v>0</v>
          </cell>
          <cell r="EJ137">
            <v>0</v>
          </cell>
          <cell r="EK137">
            <v>0</v>
          </cell>
          <cell r="EL137">
            <v>0</v>
          </cell>
          <cell r="EM137">
            <v>1</v>
          </cell>
          <cell r="EN137">
            <v>1</v>
          </cell>
          <cell r="EO137">
            <v>0</v>
          </cell>
          <cell r="EP137">
            <v>44.267374944665782</v>
          </cell>
          <cell r="EQ137">
            <v>92.081031307550646</v>
          </cell>
          <cell r="ER137">
            <v>0</v>
          </cell>
          <cell r="ES137">
            <v>2</v>
          </cell>
          <cell r="ET137">
            <v>1</v>
          </cell>
          <cell r="EU137">
            <v>1</v>
          </cell>
          <cell r="EV137">
            <v>88.534749889331565</v>
          </cell>
          <cell r="EW137">
            <v>92.081031307550646</v>
          </cell>
          <cell r="EX137">
            <v>85.251491901108267</v>
          </cell>
          <cell r="EY137">
            <v>2</v>
          </cell>
          <cell r="EZ137">
            <v>2</v>
          </cell>
          <cell r="FA137">
            <v>0</v>
          </cell>
          <cell r="FB137">
            <v>88.534749889331565</v>
          </cell>
          <cell r="FC137">
            <v>184.16206261510129</v>
          </cell>
          <cell r="FD137">
            <v>0</v>
          </cell>
          <cell r="FE137">
            <v>0</v>
          </cell>
          <cell r="FF137">
            <v>0</v>
          </cell>
          <cell r="FG137">
            <v>0</v>
          </cell>
          <cell r="FH137">
            <v>0</v>
          </cell>
          <cell r="FI137">
            <v>0</v>
          </cell>
          <cell r="FJ137">
            <v>0</v>
          </cell>
          <cell r="FK137">
            <v>0</v>
          </cell>
          <cell r="FL137">
            <v>0</v>
          </cell>
          <cell r="FM137">
            <v>0</v>
          </cell>
          <cell r="FN137">
            <v>0</v>
          </cell>
          <cell r="FO137">
            <v>0</v>
          </cell>
          <cell r="FP137">
            <v>0</v>
          </cell>
        </row>
        <row r="138">
          <cell r="A138" t="str">
            <v>利尻富士町</v>
          </cell>
          <cell r="B138">
            <v>45</v>
          </cell>
          <cell r="C138">
            <v>28</v>
          </cell>
          <cell r="D138">
            <v>17</v>
          </cell>
          <cell r="E138">
            <v>1618.705035971223</v>
          </cell>
          <cell r="F138">
            <v>2110.022607385079</v>
          </cell>
          <cell r="G138">
            <v>1169.993117687543</v>
          </cell>
          <cell r="H138">
            <v>0</v>
          </cell>
          <cell r="I138">
            <v>0</v>
          </cell>
          <cell r="J138">
            <v>0</v>
          </cell>
          <cell r="K138">
            <v>0</v>
          </cell>
          <cell r="L138">
            <v>0</v>
          </cell>
          <cell r="M138">
            <v>0</v>
          </cell>
          <cell r="N138">
            <v>18</v>
          </cell>
          <cell r="O138">
            <v>12</v>
          </cell>
          <cell r="P138">
            <v>6</v>
          </cell>
          <cell r="Q138">
            <v>647.48201438848923</v>
          </cell>
          <cell r="R138">
            <v>904.29540316503392</v>
          </cell>
          <cell r="S138">
            <v>412.93874741913288</v>
          </cell>
          <cell r="T138">
            <v>0</v>
          </cell>
          <cell r="U138">
            <v>0</v>
          </cell>
          <cell r="V138">
            <v>0</v>
          </cell>
          <cell r="W138">
            <v>0</v>
          </cell>
          <cell r="X138">
            <v>0</v>
          </cell>
          <cell r="Y138">
            <v>0</v>
          </cell>
          <cell r="Z138">
            <v>0</v>
          </cell>
          <cell r="AA138">
            <v>0</v>
          </cell>
          <cell r="AB138">
            <v>0</v>
          </cell>
          <cell r="AC138">
            <v>0</v>
          </cell>
          <cell r="AD138">
            <v>0</v>
          </cell>
          <cell r="AE138">
            <v>0</v>
          </cell>
          <cell r="AF138">
            <v>7</v>
          </cell>
          <cell r="AG138">
            <v>4</v>
          </cell>
          <cell r="AH138">
            <v>3</v>
          </cell>
          <cell r="AI138">
            <v>251.79856115107913</v>
          </cell>
          <cell r="AJ138">
            <v>301.43180105501131</v>
          </cell>
          <cell r="AK138">
            <v>206.46937370956644</v>
          </cell>
          <cell r="AL138">
            <v>3</v>
          </cell>
          <cell r="AM138">
            <v>1</v>
          </cell>
          <cell r="AN138">
            <v>2</v>
          </cell>
          <cell r="AO138">
            <v>107.91366906474819</v>
          </cell>
          <cell r="AP138">
            <v>75.357950263752826</v>
          </cell>
          <cell r="AQ138">
            <v>137.64624913971093</v>
          </cell>
          <cell r="AR138">
            <v>4</v>
          </cell>
          <cell r="AS138">
            <v>3</v>
          </cell>
          <cell r="AT138">
            <v>1</v>
          </cell>
          <cell r="AU138">
            <v>143.88489208633095</v>
          </cell>
          <cell r="AV138">
            <v>226.07385079125848</v>
          </cell>
          <cell r="AW138">
            <v>68.823124569855466</v>
          </cell>
          <cell r="AX138">
            <v>0</v>
          </cell>
          <cell r="AY138">
            <v>0</v>
          </cell>
          <cell r="AZ138">
            <v>0</v>
          </cell>
          <cell r="BA138">
            <v>0</v>
          </cell>
          <cell r="BB138">
            <v>0</v>
          </cell>
          <cell r="BC138">
            <v>0</v>
          </cell>
          <cell r="BD138">
            <v>1</v>
          </cell>
          <cell r="BE138">
            <v>1</v>
          </cell>
          <cell r="BF138">
            <v>0</v>
          </cell>
          <cell r="BG138">
            <v>35.971223021582738</v>
          </cell>
          <cell r="BH138">
            <v>75.357950263752826</v>
          </cell>
          <cell r="BI138">
            <v>0</v>
          </cell>
          <cell r="BJ138">
            <v>3</v>
          </cell>
          <cell r="BK138">
            <v>2</v>
          </cell>
          <cell r="BL138">
            <v>1</v>
          </cell>
          <cell r="BM138">
            <v>107.91366906474819</v>
          </cell>
          <cell r="BN138">
            <v>150.71590052750565</v>
          </cell>
          <cell r="BO138">
            <v>68.823124569855466</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2780</v>
          </cell>
          <cell r="CI138">
            <v>1327</v>
          </cell>
          <cell r="CJ138">
            <v>1453</v>
          </cell>
          <cell r="CK138">
            <v>45</v>
          </cell>
          <cell r="CL138">
            <v>28</v>
          </cell>
          <cell r="CM138">
            <v>17</v>
          </cell>
          <cell r="CN138">
            <v>1618.705035971223</v>
          </cell>
          <cell r="CO138">
            <v>2110.022607385079</v>
          </cell>
          <cell r="CP138">
            <v>1169.993117687543</v>
          </cell>
          <cell r="CQ138">
            <v>0</v>
          </cell>
          <cell r="CR138">
            <v>0</v>
          </cell>
          <cell r="CS138">
            <v>0</v>
          </cell>
          <cell r="CT138">
            <v>0</v>
          </cell>
          <cell r="CU138">
            <v>0</v>
          </cell>
          <cell r="CV138">
            <v>0</v>
          </cell>
          <cell r="CW138">
            <v>18</v>
          </cell>
          <cell r="CX138">
            <v>12</v>
          </cell>
          <cell r="CY138">
            <v>6</v>
          </cell>
          <cell r="CZ138">
            <v>647.48201438848923</v>
          </cell>
          <cell r="DA138">
            <v>904.29540316503392</v>
          </cell>
          <cell r="DB138">
            <v>412.93874741913288</v>
          </cell>
          <cell r="DC138">
            <v>0</v>
          </cell>
          <cell r="DD138">
            <v>0</v>
          </cell>
          <cell r="DE138">
            <v>0</v>
          </cell>
          <cell r="DF138">
            <v>0</v>
          </cell>
          <cell r="DG138">
            <v>0</v>
          </cell>
          <cell r="DH138">
            <v>0</v>
          </cell>
          <cell r="DI138">
            <v>0</v>
          </cell>
          <cell r="DJ138">
            <v>0</v>
          </cell>
          <cell r="DK138">
            <v>0</v>
          </cell>
          <cell r="DL138">
            <v>0</v>
          </cell>
          <cell r="DM138">
            <v>0</v>
          </cell>
          <cell r="DN138">
            <v>0</v>
          </cell>
          <cell r="DO138">
            <v>7</v>
          </cell>
          <cell r="DP138">
            <v>4</v>
          </cell>
          <cell r="DQ138">
            <v>3</v>
          </cell>
          <cell r="DR138">
            <v>251.79856115107913</v>
          </cell>
          <cell r="DS138">
            <v>301.43180105501131</v>
          </cell>
          <cell r="DT138">
            <v>206.46937370956644</v>
          </cell>
          <cell r="DU138">
            <v>3</v>
          </cell>
          <cell r="DV138">
            <v>1</v>
          </cell>
          <cell r="DW138">
            <v>2</v>
          </cell>
          <cell r="DX138">
            <v>107.91366906474819</v>
          </cell>
          <cell r="DY138">
            <v>75.357950263752826</v>
          </cell>
          <cell r="DZ138">
            <v>137.64624913971093</v>
          </cell>
          <cell r="EA138">
            <v>4</v>
          </cell>
          <cell r="EB138">
            <v>3</v>
          </cell>
          <cell r="EC138">
            <v>1</v>
          </cell>
          <cell r="ED138">
            <v>143.88489208633095</v>
          </cell>
          <cell r="EE138">
            <v>226.07385079125848</v>
          </cell>
          <cell r="EF138">
            <v>68.823124569855466</v>
          </cell>
          <cell r="EG138">
            <v>0</v>
          </cell>
          <cell r="EH138">
            <v>0</v>
          </cell>
          <cell r="EI138">
            <v>0</v>
          </cell>
          <cell r="EJ138">
            <v>0</v>
          </cell>
          <cell r="EK138">
            <v>0</v>
          </cell>
          <cell r="EL138">
            <v>0</v>
          </cell>
          <cell r="EM138">
            <v>1</v>
          </cell>
          <cell r="EN138">
            <v>1</v>
          </cell>
          <cell r="EO138">
            <v>0</v>
          </cell>
          <cell r="EP138">
            <v>35.971223021582738</v>
          </cell>
          <cell r="EQ138">
            <v>75.357950263752826</v>
          </cell>
          <cell r="ER138">
            <v>0</v>
          </cell>
          <cell r="ES138">
            <v>3</v>
          </cell>
          <cell r="ET138">
            <v>2</v>
          </cell>
          <cell r="EU138">
            <v>1</v>
          </cell>
          <cell r="EV138">
            <v>107.91366906474819</v>
          </cell>
          <cell r="EW138">
            <v>150.71590052750565</v>
          </cell>
          <cell r="EX138">
            <v>68.823124569855466</v>
          </cell>
          <cell r="EY138">
            <v>0</v>
          </cell>
          <cell r="EZ138">
            <v>0</v>
          </cell>
          <cell r="FA138">
            <v>0</v>
          </cell>
          <cell r="FB138">
            <v>0</v>
          </cell>
          <cell r="FC138">
            <v>0</v>
          </cell>
          <cell r="FD138">
            <v>0</v>
          </cell>
          <cell r="FE138">
            <v>0</v>
          </cell>
          <cell r="FF138">
            <v>0</v>
          </cell>
          <cell r="FG138">
            <v>0</v>
          </cell>
          <cell r="FH138">
            <v>0</v>
          </cell>
          <cell r="FI138">
            <v>0</v>
          </cell>
          <cell r="FJ138">
            <v>0</v>
          </cell>
          <cell r="FK138">
            <v>0</v>
          </cell>
          <cell r="FL138">
            <v>0</v>
          </cell>
          <cell r="FM138">
            <v>0</v>
          </cell>
          <cell r="FN138">
            <v>0</v>
          </cell>
          <cell r="FO138">
            <v>0</v>
          </cell>
          <cell r="FP138">
            <v>0</v>
          </cell>
        </row>
        <row r="139">
          <cell r="A139" t="str">
            <v>幌延町</v>
          </cell>
          <cell r="B139">
            <v>22</v>
          </cell>
          <cell r="C139">
            <v>8</v>
          </cell>
          <cell r="D139">
            <v>14</v>
          </cell>
          <cell r="E139">
            <v>876.49402390438252</v>
          </cell>
          <cell r="F139">
            <v>625.48866301798284</v>
          </cell>
          <cell r="G139">
            <v>1137.2867587327376</v>
          </cell>
          <cell r="H139">
            <v>0</v>
          </cell>
          <cell r="I139">
            <v>0</v>
          </cell>
          <cell r="J139">
            <v>0</v>
          </cell>
          <cell r="K139">
            <v>0</v>
          </cell>
          <cell r="L139">
            <v>0</v>
          </cell>
          <cell r="M139">
            <v>0</v>
          </cell>
          <cell r="N139">
            <v>4</v>
          </cell>
          <cell r="O139">
            <v>2</v>
          </cell>
          <cell r="P139">
            <v>2</v>
          </cell>
          <cell r="Q139">
            <v>159.36254980079681</v>
          </cell>
          <cell r="R139">
            <v>156.37216575449571</v>
          </cell>
          <cell r="S139">
            <v>162.46953696181964</v>
          </cell>
          <cell r="T139">
            <v>0</v>
          </cell>
          <cell r="U139">
            <v>0</v>
          </cell>
          <cell r="V139">
            <v>0</v>
          </cell>
          <cell r="W139">
            <v>0</v>
          </cell>
          <cell r="X139">
            <v>0</v>
          </cell>
          <cell r="Y139">
            <v>0</v>
          </cell>
          <cell r="Z139">
            <v>0</v>
          </cell>
          <cell r="AA139">
            <v>0</v>
          </cell>
          <cell r="AB139">
            <v>0</v>
          </cell>
          <cell r="AC139">
            <v>0</v>
          </cell>
          <cell r="AD139">
            <v>0</v>
          </cell>
          <cell r="AE139">
            <v>0</v>
          </cell>
          <cell r="AF139">
            <v>7</v>
          </cell>
          <cell r="AG139">
            <v>3</v>
          </cell>
          <cell r="AH139">
            <v>4</v>
          </cell>
          <cell r="AI139">
            <v>278.88446215139442</v>
          </cell>
          <cell r="AJ139">
            <v>234.55824863174357</v>
          </cell>
          <cell r="AK139">
            <v>324.93907392363928</v>
          </cell>
          <cell r="AL139">
            <v>1</v>
          </cell>
          <cell r="AM139">
            <v>0</v>
          </cell>
          <cell r="AN139">
            <v>1</v>
          </cell>
          <cell r="AO139">
            <v>39.840637450199203</v>
          </cell>
          <cell r="AP139">
            <v>0</v>
          </cell>
          <cell r="AQ139">
            <v>81.234768480909821</v>
          </cell>
          <cell r="AR139">
            <v>2</v>
          </cell>
          <cell r="AS139">
            <v>0</v>
          </cell>
          <cell r="AT139">
            <v>2</v>
          </cell>
          <cell r="AU139">
            <v>79.681274900398407</v>
          </cell>
          <cell r="AV139">
            <v>0</v>
          </cell>
          <cell r="AW139">
            <v>162.46953696181964</v>
          </cell>
          <cell r="AX139">
            <v>0</v>
          </cell>
          <cell r="AY139">
            <v>0</v>
          </cell>
          <cell r="AZ139">
            <v>0</v>
          </cell>
          <cell r="BA139">
            <v>0</v>
          </cell>
          <cell r="BB139">
            <v>0</v>
          </cell>
          <cell r="BC139">
            <v>0</v>
          </cell>
          <cell r="BD139">
            <v>2</v>
          </cell>
          <cell r="BE139">
            <v>1</v>
          </cell>
          <cell r="BF139">
            <v>1</v>
          </cell>
          <cell r="BG139">
            <v>79.681274900398407</v>
          </cell>
          <cell r="BH139">
            <v>78.186082877247856</v>
          </cell>
          <cell r="BI139">
            <v>81.234768480909821</v>
          </cell>
          <cell r="BJ139">
            <v>3</v>
          </cell>
          <cell r="BK139">
            <v>1</v>
          </cell>
          <cell r="BL139">
            <v>2</v>
          </cell>
          <cell r="BM139">
            <v>119.5219123505976</v>
          </cell>
          <cell r="BN139">
            <v>78.186082877247856</v>
          </cell>
          <cell r="BO139">
            <v>162.46953696181964</v>
          </cell>
          <cell r="BP139">
            <v>1</v>
          </cell>
          <cell r="BQ139">
            <v>0</v>
          </cell>
          <cell r="BR139">
            <v>1</v>
          </cell>
          <cell r="BS139">
            <v>39.840637450199203</v>
          </cell>
          <cell r="BT139">
            <v>0</v>
          </cell>
          <cell r="BU139">
            <v>81.234768480909821</v>
          </cell>
          <cell r="BV139">
            <v>0</v>
          </cell>
          <cell r="BW139">
            <v>0</v>
          </cell>
          <cell r="BX139">
            <v>0</v>
          </cell>
          <cell r="BY139">
            <v>0</v>
          </cell>
          <cell r="BZ139">
            <v>0</v>
          </cell>
          <cell r="CA139">
            <v>0</v>
          </cell>
          <cell r="CB139">
            <v>0</v>
          </cell>
          <cell r="CC139">
            <v>0</v>
          </cell>
          <cell r="CD139">
            <v>0</v>
          </cell>
          <cell r="CE139">
            <v>0</v>
          </cell>
          <cell r="CF139">
            <v>0</v>
          </cell>
          <cell r="CG139">
            <v>0</v>
          </cell>
          <cell r="CH139">
            <v>2510</v>
          </cell>
          <cell r="CI139">
            <v>1279</v>
          </cell>
          <cell r="CJ139">
            <v>1231</v>
          </cell>
          <cell r="CK139">
            <v>22</v>
          </cell>
          <cell r="CL139">
            <v>8</v>
          </cell>
          <cell r="CM139">
            <v>14</v>
          </cell>
          <cell r="CN139">
            <v>876.49402390438252</v>
          </cell>
          <cell r="CO139">
            <v>625.48866301798284</v>
          </cell>
          <cell r="CP139">
            <v>1137.2867587327376</v>
          </cell>
          <cell r="CQ139">
            <v>0</v>
          </cell>
          <cell r="CR139">
            <v>0</v>
          </cell>
          <cell r="CS139">
            <v>0</v>
          </cell>
          <cell r="CT139">
            <v>0</v>
          </cell>
          <cell r="CU139">
            <v>0</v>
          </cell>
          <cell r="CV139">
            <v>0</v>
          </cell>
          <cell r="CW139">
            <v>4</v>
          </cell>
          <cell r="CX139">
            <v>2</v>
          </cell>
          <cell r="CY139">
            <v>2</v>
          </cell>
          <cell r="CZ139">
            <v>159.36254980079681</v>
          </cell>
          <cell r="DA139">
            <v>156.37216575449571</v>
          </cell>
          <cell r="DB139">
            <v>162.46953696181964</v>
          </cell>
          <cell r="DC139">
            <v>0</v>
          </cell>
          <cell r="DD139">
            <v>0</v>
          </cell>
          <cell r="DE139">
            <v>0</v>
          </cell>
          <cell r="DF139">
            <v>0</v>
          </cell>
          <cell r="DG139">
            <v>0</v>
          </cell>
          <cell r="DH139">
            <v>0</v>
          </cell>
          <cell r="DI139">
            <v>0</v>
          </cell>
          <cell r="DJ139">
            <v>0</v>
          </cell>
          <cell r="DK139">
            <v>0</v>
          </cell>
          <cell r="DL139">
            <v>0</v>
          </cell>
          <cell r="DM139">
            <v>0</v>
          </cell>
          <cell r="DN139">
            <v>0</v>
          </cell>
          <cell r="DO139">
            <v>7</v>
          </cell>
          <cell r="DP139">
            <v>3</v>
          </cell>
          <cell r="DQ139">
            <v>4</v>
          </cell>
          <cell r="DR139">
            <v>278.88446215139442</v>
          </cell>
          <cell r="DS139">
            <v>234.55824863174357</v>
          </cell>
          <cell r="DT139">
            <v>324.93907392363928</v>
          </cell>
          <cell r="DU139">
            <v>1</v>
          </cell>
          <cell r="DV139">
            <v>0</v>
          </cell>
          <cell r="DW139">
            <v>1</v>
          </cell>
          <cell r="DX139">
            <v>39.840637450199203</v>
          </cell>
          <cell r="DY139">
            <v>0</v>
          </cell>
          <cell r="DZ139">
            <v>81.234768480909821</v>
          </cell>
          <cell r="EA139">
            <v>2</v>
          </cell>
          <cell r="EB139">
            <v>0</v>
          </cell>
          <cell r="EC139">
            <v>2</v>
          </cell>
          <cell r="ED139">
            <v>79.681274900398407</v>
          </cell>
          <cell r="EE139">
            <v>0</v>
          </cell>
          <cell r="EF139">
            <v>162.46953696181964</v>
          </cell>
          <cell r="EG139">
            <v>0</v>
          </cell>
          <cell r="EH139">
            <v>0</v>
          </cell>
          <cell r="EI139">
            <v>0</v>
          </cell>
          <cell r="EJ139">
            <v>0</v>
          </cell>
          <cell r="EK139">
            <v>0</v>
          </cell>
          <cell r="EL139">
            <v>0</v>
          </cell>
          <cell r="EM139">
            <v>2</v>
          </cell>
          <cell r="EN139">
            <v>1</v>
          </cell>
          <cell r="EO139">
            <v>1</v>
          </cell>
          <cell r="EP139">
            <v>79.681274900398407</v>
          </cell>
          <cell r="EQ139">
            <v>78.186082877247856</v>
          </cell>
          <cell r="ER139">
            <v>81.234768480909821</v>
          </cell>
          <cell r="ES139">
            <v>3</v>
          </cell>
          <cell r="ET139">
            <v>1</v>
          </cell>
          <cell r="EU139">
            <v>2</v>
          </cell>
          <cell r="EV139">
            <v>119.5219123505976</v>
          </cell>
          <cell r="EW139">
            <v>78.186082877247856</v>
          </cell>
          <cell r="EX139">
            <v>162.46953696181964</v>
          </cell>
          <cell r="EY139">
            <v>1</v>
          </cell>
          <cell r="EZ139">
            <v>0</v>
          </cell>
          <cell r="FA139">
            <v>1</v>
          </cell>
          <cell r="FB139">
            <v>39.840637450199203</v>
          </cell>
          <cell r="FC139">
            <v>0</v>
          </cell>
          <cell r="FD139">
            <v>81.234768480909821</v>
          </cell>
          <cell r="FE139">
            <v>0</v>
          </cell>
          <cell r="FF139">
            <v>0</v>
          </cell>
          <cell r="FG139">
            <v>0</v>
          </cell>
          <cell r="FH139">
            <v>0</v>
          </cell>
          <cell r="FI139">
            <v>0</v>
          </cell>
          <cell r="FJ139">
            <v>0</v>
          </cell>
          <cell r="FK139">
            <v>0</v>
          </cell>
          <cell r="FL139">
            <v>0</v>
          </cell>
          <cell r="FM139">
            <v>0</v>
          </cell>
          <cell r="FN139">
            <v>0</v>
          </cell>
          <cell r="FO139">
            <v>0</v>
          </cell>
          <cell r="FP139">
            <v>0</v>
          </cell>
        </row>
        <row r="140">
          <cell r="A140" t="str">
            <v>美幌町</v>
          </cell>
          <cell r="B140">
            <v>248</v>
          </cell>
          <cell r="C140">
            <v>145</v>
          </cell>
          <cell r="D140">
            <v>103</v>
          </cell>
          <cell r="E140">
            <v>1186.0353897656623</v>
          </cell>
          <cell r="F140">
            <v>1439.2059553349877</v>
          </cell>
          <cell r="G140">
            <v>950.62298107983383</v>
          </cell>
          <cell r="H140">
            <v>0</v>
          </cell>
          <cell r="I140">
            <v>0</v>
          </cell>
          <cell r="J140">
            <v>0</v>
          </cell>
          <cell r="K140">
            <v>0</v>
          </cell>
          <cell r="L140">
            <v>0</v>
          </cell>
          <cell r="M140">
            <v>0</v>
          </cell>
          <cell r="N140">
            <v>85</v>
          </cell>
          <cell r="O140">
            <v>54</v>
          </cell>
          <cell r="P140">
            <v>31</v>
          </cell>
          <cell r="Q140">
            <v>406.50406504065046</v>
          </cell>
          <cell r="R140">
            <v>535.98014888337468</v>
          </cell>
          <cell r="S140">
            <v>286.10982925703735</v>
          </cell>
          <cell r="T140">
            <v>3</v>
          </cell>
          <cell r="U140">
            <v>2</v>
          </cell>
          <cell r="V140">
            <v>1</v>
          </cell>
          <cell r="W140">
            <v>14.347202295552368</v>
          </cell>
          <cell r="X140">
            <v>19.851116625310173</v>
          </cell>
          <cell r="Y140">
            <v>9.2293493308721732</v>
          </cell>
          <cell r="Z140">
            <v>0</v>
          </cell>
          <cell r="AA140">
            <v>0</v>
          </cell>
          <cell r="AB140">
            <v>0</v>
          </cell>
          <cell r="AC140">
            <v>0</v>
          </cell>
          <cell r="AD140">
            <v>0</v>
          </cell>
          <cell r="AE140">
            <v>0</v>
          </cell>
          <cell r="AF140">
            <v>35</v>
          </cell>
          <cell r="AG140">
            <v>20</v>
          </cell>
          <cell r="AH140">
            <v>15</v>
          </cell>
          <cell r="AI140">
            <v>167.38402678144431</v>
          </cell>
          <cell r="AJ140">
            <v>198.51116625310175</v>
          </cell>
          <cell r="AK140">
            <v>138.4402399630826</v>
          </cell>
          <cell r="AL140">
            <v>14</v>
          </cell>
          <cell r="AM140">
            <v>7</v>
          </cell>
          <cell r="AN140">
            <v>7</v>
          </cell>
          <cell r="AO140">
            <v>66.953610712577714</v>
          </cell>
          <cell r="AP140">
            <v>69.478908188585606</v>
          </cell>
          <cell r="AQ140">
            <v>64.605445316105218</v>
          </cell>
          <cell r="AR140">
            <v>28</v>
          </cell>
          <cell r="AS140">
            <v>22</v>
          </cell>
          <cell r="AT140">
            <v>6</v>
          </cell>
          <cell r="AU140">
            <v>133.90722142515543</v>
          </cell>
          <cell r="AV140">
            <v>218.36228287841192</v>
          </cell>
          <cell r="AW140">
            <v>55.376095985233036</v>
          </cell>
          <cell r="AX140">
            <v>1</v>
          </cell>
          <cell r="AY140">
            <v>0</v>
          </cell>
          <cell r="AZ140">
            <v>1</v>
          </cell>
          <cell r="BA140">
            <v>4.7824007651841223</v>
          </cell>
          <cell r="BB140">
            <v>0</v>
          </cell>
          <cell r="BC140">
            <v>9.2293493308721732</v>
          </cell>
          <cell r="BD140">
            <v>7</v>
          </cell>
          <cell r="BE140">
            <v>4</v>
          </cell>
          <cell r="BF140">
            <v>3</v>
          </cell>
          <cell r="BG140">
            <v>33.476805356288857</v>
          </cell>
          <cell r="BH140">
            <v>39.702233250620345</v>
          </cell>
          <cell r="BI140">
            <v>27.688047992616518</v>
          </cell>
          <cell r="BJ140">
            <v>12</v>
          </cell>
          <cell r="BK140">
            <v>2</v>
          </cell>
          <cell r="BL140">
            <v>10</v>
          </cell>
          <cell r="BM140">
            <v>57.388809182209471</v>
          </cell>
          <cell r="BN140">
            <v>19.851116625310173</v>
          </cell>
          <cell r="BO140">
            <v>92.293493308721736</v>
          </cell>
          <cell r="BP140">
            <v>16</v>
          </cell>
          <cell r="BQ140">
            <v>10</v>
          </cell>
          <cell r="BR140">
            <v>6</v>
          </cell>
          <cell r="BS140">
            <v>76.518412242945956</v>
          </cell>
          <cell r="BT140">
            <v>99.255583126550874</v>
          </cell>
          <cell r="BU140">
            <v>55.376095985233036</v>
          </cell>
          <cell r="BV140">
            <v>7</v>
          </cell>
          <cell r="BW140">
            <v>5</v>
          </cell>
          <cell r="BX140">
            <v>2</v>
          </cell>
          <cell r="BY140">
            <v>33.476805356288857</v>
          </cell>
          <cell r="BZ140">
            <v>49.627791563275437</v>
          </cell>
          <cell r="CA140">
            <v>18.458698661744346</v>
          </cell>
          <cell r="CB140">
            <v>0</v>
          </cell>
          <cell r="CC140">
            <v>0</v>
          </cell>
          <cell r="CD140">
            <v>0</v>
          </cell>
          <cell r="CE140">
            <v>0</v>
          </cell>
          <cell r="CF140">
            <v>0</v>
          </cell>
          <cell r="CG140">
            <v>0</v>
          </cell>
          <cell r="CH140">
            <v>20910</v>
          </cell>
          <cell r="CI140">
            <v>10075</v>
          </cell>
          <cell r="CJ140">
            <v>10835</v>
          </cell>
          <cell r="CK140">
            <v>248</v>
          </cell>
          <cell r="CL140">
            <v>145</v>
          </cell>
          <cell r="CM140">
            <v>103</v>
          </cell>
          <cell r="CN140">
            <v>1186.0353897656623</v>
          </cell>
          <cell r="CO140">
            <v>1439.2059553349877</v>
          </cell>
          <cell r="CP140">
            <v>950.62298107983383</v>
          </cell>
          <cell r="CQ140">
            <v>0</v>
          </cell>
          <cell r="CR140">
            <v>0</v>
          </cell>
          <cell r="CS140">
            <v>0</v>
          </cell>
          <cell r="CT140">
            <v>0</v>
          </cell>
          <cell r="CU140">
            <v>0</v>
          </cell>
          <cell r="CV140">
            <v>0</v>
          </cell>
          <cell r="CW140">
            <v>85</v>
          </cell>
          <cell r="CX140">
            <v>54</v>
          </cell>
          <cell r="CY140">
            <v>31</v>
          </cell>
          <cell r="CZ140">
            <v>406.50406504065046</v>
          </cell>
          <cell r="DA140">
            <v>535.98014888337468</v>
          </cell>
          <cell r="DB140">
            <v>286.10982925703735</v>
          </cell>
          <cell r="DC140">
            <v>3</v>
          </cell>
          <cell r="DD140">
            <v>2</v>
          </cell>
          <cell r="DE140">
            <v>1</v>
          </cell>
          <cell r="DF140">
            <v>14.347202295552368</v>
          </cell>
          <cell r="DG140">
            <v>19.851116625310173</v>
          </cell>
          <cell r="DH140">
            <v>9.2293493308721732</v>
          </cell>
          <cell r="DI140">
            <v>0</v>
          </cell>
          <cell r="DJ140">
            <v>0</v>
          </cell>
          <cell r="DK140">
            <v>0</v>
          </cell>
          <cell r="DL140">
            <v>0</v>
          </cell>
          <cell r="DM140">
            <v>0</v>
          </cell>
          <cell r="DN140">
            <v>0</v>
          </cell>
          <cell r="DO140">
            <v>35</v>
          </cell>
          <cell r="DP140">
            <v>20</v>
          </cell>
          <cell r="DQ140">
            <v>15</v>
          </cell>
          <cell r="DR140">
            <v>167.38402678144431</v>
          </cell>
          <cell r="DS140">
            <v>198.51116625310175</v>
          </cell>
          <cell r="DT140">
            <v>138.4402399630826</v>
          </cell>
          <cell r="DU140">
            <v>14</v>
          </cell>
          <cell r="DV140">
            <v>7</v>
          </cell>
          <cell r="DW140">
            <v>7</v>
          </cell>
          <cell r="DX140">
            <v>66.953610712577714</v>
          </cell>
          <cell r="DY140">
            <v>69.478908188585606</v>
          </cell>
          <cell r="DZ140">
            <v>64.605445316105218</v>
          </cell>
          <cell r="EA140">
            <v>28</v>
          </cell>
          <cell r="EB140">
            <v>22</v>
          </cell>
          <cell r="EC140">
            <v>6</v>
          </cell>
          <cell r="ED140">
            <v>133.90722142515543</v>
          </cell>
          <cell r="EE140">
            <v>218.36228287841192</v>
          </cell>
          <cell r="EF140">
            <v>55.376095985233036</v>
          </cell>
          <cell r="EG140">
            <v>1</v>
          </cell>
          <cell r="EH140">
            <v>0</v>
          </cell>
          <cell r="EI140">
            <v>1</v>
          </cell>
          <cell r="EJ140">
            <v>4.7824007651841223</v>
          </cell>
          <cell r="EK140">
            <v>0</v>
          </cell>
          <cell r="EL140">
            <v>9.2293493308721732</v>
          </cell>
          <cell r="EM140">
            <v>7</v>
          </cell>
          <cell r="EN140">
            <v>4</v>
          </cell>
          <cell r="EO140">
            <v>3</v>
          </cell>
          <cell r="EP140">
            <v>33.476805356288857</v>
          </cell>
          <cell r="EQ140">
            <v>39.702233250620345</v>
          </cell>
          <cell r="ER140">
            <v>27.688047992616518</v>
          </cell>
          <cell r="ES140">
            <v>12</v>
          </cell>
          <cell r="ET140">
            <v>2</v>
          </cell>
          <cell r="EU140">
            <v>10</v>
          </cell>
          <cell r="EV140">
            <v>57.388809182209471</v>
          </cell>
          <cell r="EW140">
            <v>19.851116625310173</v>
          </cell>
          <cell r="EX140">
            <v>92.293493308721736</v>
          </cell>
          <cell r="EY140">
            <v>16</v>
          </cell>
          <cell r="EZ140">
            <v>10</v>
          </cell>
          <cell r="FA140">
            <v>6</v>
          </cell>
          <cell r="FB140">
            <v>76.518412242945956</v>
          </cell>
          <cell r="FC140">
            <v>99.255583126550874</v>
          </cell>
          <cell r="FD140">
            <v>55.376095985233036</v>
          </cell>
          <cell r="FE140">
            <v>7</v>
          </cell>
          <cell r="FF140">
            <v>5</v>
          </cell>
          <cell r="FG140">
            <v>2</v>
          </cell>
          <cell r="FH140">
            <v>33.476805356288857</v>
          </cell>
          <cell r="FI140">
            <v>49.627791563275437</v>
          </cell>
          <cell r="FJ140">
            <v>18.458698661744346</v>
          </cell>
          <cell r="FK140">
            <v>0</v>
          </cell>
          <cell r="FL140">
            <v>0</v>
          </cell>
          <cell r="FM140">
            <v>0</v>
          </cell>
          <cell r="FN140">
            <v>0</v>
          </cell>
          <cell r="FO140">
            <v>0</v>
          </cell>
          <cell r="FP140">
            <v>0</v>
          </cell>
        </row>
        <row r="141">
          <cell r="A141" t="str">
            <v>津別町</v>
          </cell>
          <cell r="B141">
            <v>90</v>
          </cell>
          <cell r="C141">
            <v>54</v>
          </cell>
          <cell r="D141">
            <v>36</v>
          </cell>
          <cell r="E141">
            <v>1705.1913603637743</v>
          </cell>
          <cell r="F141">
            <v>2119.309262166405</v>
          </cell>
          <cell r="G141">
            <v>1318.6813186813188</v>
          </cell>
          <cell r="H141">
            <v>0</v>
          </cell>
          <cell r="I141">
            <v>0</v>
          </cell>
          <cell r="J141">
            <v>0</v>
          </cell>
          <cell r="K141">
            <v>0</v>
          </cell>
          <cell r="L141">
            <v>0</v>
          </cell>
          <cell r="M141">
            <v>0</v>
          </cell>
          <cell r="N141">
            <v>27</v>
          </cell>
          <cell r="O141">
            <v>17</v>
          </cell>
          <cell r="P141">
            <v>10</v>
          </cell>
          <cell r="Q141">
            <v>511.55740810913221</v>
          </cell>
          <cell r="R141">
            <v>667.18995290423868</v>
          </cell>
          <cell r="S141">
            <v>366.30036630036631</v>
          </cell>
          <cell r="T141">
            <v>0</v>
          </cell>
          <cell r="U141">
            <v>0</v>
          </cell>
          <cell r="V141">
            <v>0</v>
          </cell>
          <cell r="W141">
            <v>0</v>
          </cell>
          <cell r="X141">
            <v>0</v>
          </cell>
          <cell r="Y141">
            <v>0</v>
          </cell>
          <cell r="Z141">
            <v>0</v>
          </cell>
          <cell r="AA141">
            <v>0</v>
          </cell>
          <cell r="AB141">
            <v>0</v>
          </cell>
          <cell r="AC141">
            <v>0</v>
          </cell>
          <cell r="AD141">
            <v>0</v>
          </cell>
          <cell r="AE141">
            <v>0</v>
          </cell>
          <cell r="AF141">
            <v>18</v>
          </cell>
          <cell r="AG141">
            <v>9</v>
          </cell>
          <cell r="AH141">
            <v>9</v>
          </cell>
          <cell r="AI141">
            <v>341.03827207275486</v>
          </cell>
          <cell r="AJ141">
            <v>353.21821036106752</v>
          </cell>
          <cell r="AK141">
            <v>329.67032967032969</v>
          </cell>
          <cell r="AL141">
            <v>3</v>
          </cell>
          <cell r="AM141">
            <v>1</v>
          </cell>
          <cell r="AN141">
            <v>2</v>
          </cell>
          <cell r="AO141">
            <v>56.839712012125808</v>
          </cell>
          <cell r="AP141">
            <v>39.246467817896395</v>
          </cell>
          <cell r="AQ141">
            <v>73.260073260073256</v>
          </cell>
          <cell r="AR141">
            <v>11</v>
          </cell>
          <cell r="AS141">
            <v>7</v>
          </cell>
          <cell r="AT141">
            <v>4</v>
          </cell>
          <cell r="AU141">
            <v>208.41227737779462</v>
          </cell>
          <cell r="AV141">
            <v>274.72527472527474</v>
          </cell>
          <cell r="AW141">
            <v>146.52014652014651</v>
          </cell>
          <cell r="AX141">
            <v>3</v>
          </cell>
          <cell r="AY141">
            <v>3</v>
          </cell>
          <cell r="AZ141">
            <v>0</v>
          </cell>
          <cell r="BA141">
            <v>56.839712012125808</v>
          </cell>
          <cell r="BB141">
            <v>117.73940345368916</v>
          </cell>
          <cell r="BC141">
            <v>0</v>
          </cell>
          <cell r="BD141">
            <v>3</v>
          </cell>
          <cell r="BE141">
            <v>2</v>
          </cell>
          <cell r="BF141">
            <v>1</v>
          </cell>
          <cell r="BG141">
            <v>56.839712012125808</v>
          </cell>
          <cell r="BH141">
            <v>78.49293563579279</v>
          </cell>
          <cell r="BI141">
            <v>36.630036630036628</v>
          </cell>
          <cell r="BJ141">
            <v>5</v>
          </cell>
          <cell r="BK141">
            <v>0</v>
          </cell>
          <cell r="BL141">
            <v>5</v>
          </cell>
          <cell r="BM141">
            <v>94.732853353543007</v>
          </cell>
          <cell r="BN141">
            <v>0</v>
          </cell>
          <cell r="BO141">
            <v>183.15018315018315</v>
          </cell>
          <cell r="BP141">
            <v>5</v>
          </cell>
          <cell r="BQ141">
            <v>4</v>
          </cell>
          <cell r="BR141">
            <v>1</v>
          </cell>
          <cell r="BS141">
            <v>94.732853353543007</v>
          </cell>
          <cell r="BT141">
            <v>156.98587127158558</v>
          </cell>
          <cell r="BU141">
            <v>36.630036630036628</v>
          </cell>
          <cell r="BV141">
            <v>2</v>
          </cell>
          <cell r="BW141">
            <v>2</v>
          </cell>
          <cell r="BX141">
            <v>0</v>
          </cell>
          <cell r="BY141">
            <v>37.893141341417206</v>
          </cell>
          <cell r="BZ141">
            <v>78.49293563579279</v>
          </cell>
          <cell r="CA141">
            <v>0</v>
          </cell>
          <cell r="CB141">
            <v>0</v>
          </cell>
          <cell r="CC141">
            <v>0</v>
          </cell>
          <cell r="CD141">
            <v>0</v>
          </cell>
          <cell r="CE141">
            <v>0</v>
          </cell>
          <cell r="CF141">
            <v>0</v>
          </cell>
          <cell r="CG141">
            <v>0</v>
          </cell>
          <cell r="CH141">
            <v>5278</v>
          </cell>
          <cell r="CI141">
            <v>2548</v>
          </cell>
          <cell r="CJ141">
            <v>2730</v>
          </cell>
          <cell r="CK141">
            <v>90</v>
          </cell>
          <cell r="CL141">
            <v>54</v>
          </cell>
          <cell r="CM141">
            <v>36</v>
          </cell>
          <cell r="CN141">
            <v>1705.1913603637743</v>
          </cell>
          <cell r="CO141">
            <v>2119.309262166405</v>
          </cell>
          <cell r="CP141">
            <v>1318.6813186813188</v>
          </cell>
          <cell r="CQ141">
            <v>0</v>
          </cell>
          <cell r="CR141">
            <v>0</v>
          </cell>
          <cell r="CS141">
            <v>0</v>
          </cell>
          <cell r="CT141">
            <v>0</v>
          </cell>
          <cell r="CU141">
            <v>0</v>
          </cell>
          <cell r="CV141">
            <v>0</v>
          </cell>
          <cell r="CW141">
            <v>27</v>
          </cell>
          <cell r="CX141">
            <v>17</v>
          </cell>
          <cell r="CY141">
            <v>10</v>
          </cell>
          <cell r="CZ141">
            <v>511.55740810913221</v>
          </cell>
          <cell r="DA141">
            <v>667.18995290423868</v>
          </cell>
          <cell r="DB141">
            <v>366.30036630036631</v>
          </cell>
          <cell r="DC141">
            <v>0</v>
          </cell>
          <cell r="DD141">
            <v>0</v>
          </cell>
          <cell r="DE141">
            <v>0</v>
          </cell>
          <cell r="DF141">
            <v>0</v>
          </cell>
          <cell r="DG141">
            <v>0</v>
          </cell>
          <cell r="DH141">
            <v>0</v>
          </cell>
          <cell r="DI141">
            <v>0</v>
          </cell>
          <cell r="DJ141">
            <v>0</v>
          </cell>
          <cell r="DK141">
            <v>0</v>
          </cell>
          <cell r="DL141">
            <v>0</v>
          </cell>
          <cell r="DM141">
            <v>0</v>
          </cell>
          <cell r="DN141">
            <v>0</v>
          </cell>
          <cell r="DO141">
            <v>18</v>
          </cell>
          <cell r="DP141">
            <v>9</v>
          </cell>
          <cell r="DQ141">
            <v>9</v>
          </cell>
          <cell r="DR141">
            <v>341.03827207275486</v>
          </cell>
          <cell r="DS141">
            <v>353.21821036106752</v>
          </cell>
          <cell r="DT141">
            <v>329.67032967032969</v>
          </cell>
          <cell r="DU141">
            <v>3</v>
          </cell>
          <cell r="DV141">
            <v>1</v>
          </cell>
          <cell r="DW141">
            <v>2</v>
          </cell>
          <cell r="DX141">
            <v>56.839712012125808</v>
          </cell>
          <cell r="DY141">
            <v>39.246467817896395</v>
          </cell>
          <cell r="DZ141">
            <v>73.260073260073256</v>
          </cell>
          <cell r="EA141">
            <v>11</v>
          </cell>
          <cell r="EB141">
            <v>7</v>
          </cell>
          <cell r="EC141">
            <v>4</v>
          </cell>
          <cell r="ED141">
            <v>208.41227737779462</v>
          </cell>
          <cell r="EE141">
            <v>274.72527472527474</v>
          </cell>
          <cell r="EF141">
            <v>146.52014652014651</v>
          </cell>
          <cell r="EG141">
            <v>3</v>
          </cell>
          <cell r="EH141">
            <v>3</v>
          </cell>
          <cell r="EI141">
            <v>0</v>
          </cell>
          <cell r="EJ141">
            <v>56.839712012125808</v>
          </cell>
          <cell r="EK141">
            <v>117.73940345368916</v>
          </cell>
          <cell r="EL141">
            <v>0</v>
          </cell>
          <cell r="EM141">
            <v>3</v>
          </cell>
          <cell r="EN141">
            <v>2</v>
          </cell>
          <cell r="EO141">
            <v>1</v>
          </cell>
          <cell r="EP141">
            <v>56.839712012125808</v>
          </cell>
          <cell r="EQ141">
            <v>78.49293563579279</v>
          </cell>
          <cell r="ER141">
            <v>36.630036630036628</v>
          </cell>
          <cell r="ES141">
            <v>5</v>
          </cell>
          <cell r="ET141">
            <v>0</v>
          </cell>
          <cell r="EU141">
            <v>5</v>
          </cell>
          <cell r="EV141">
            <v>94.732853353543007</v>
          </cell>
          <cell r="EW141">
            <v>0</v>
          </cell>
          <cell r="EX141">
            <v>183.15018315018315</v>
          </cell>
          <cell r="EY141">
            <v>5</v>
          </cell>
          <cell r="EZ141">
            <v>4</v>
          </cell>
          <cell r="FA141">
            <v>1</v>
          </cell>
          <cell r="FB141">
            <v>94.732853353543007</v>
          </cell>
          <cell r="FC141">
            <v>156.98587127158558</v>
          </cell>
          <cell r="FD141">
            <v>36.630036630036628</v>
          </cell>
          <cell r="FE141">
            <v>2</v>
          </cell>
          <cell r="FF141">
            <v>2</v>
          </cell>
          <cell r="FG141">
            <v>0</v>
          </cell>
          <cell r="FH141">
            <v>37.893141341417206</v>
          </cell>
          <cell r="FI141">
            <v>78.49293563579279</v>
          </cell>
          <cell r="FJ141">
            <v>0</v>
          </cell>
          <cell r="FK141">
            <v>0</v>
          </cell>
          <cell r="FL141">
            <v>0</v>
          </cell>
          <cell r="FM141">
            <v>0</v>
          </cell>
          <cell r="FN141">
            <v>0</v>
          </cell>
          <cell r="FO141">
            <v>0</v>
          </cell>
          <cell r="FP141">
            <v>0</v>
          </cell>
        </row>
        <row r="142">
          <cell r="A142" t="str">
            <v>斜里町</v>
          </cell>
          <cell r="B142">
            <v>134</v>
          </cell>
          <cell r="C142">
            <v>77</v>
          </cell>
          <cell r="D142">
            <v>57</v>
          </cell>
          <cell r="E142">
            <v>1095.0396338971971</v>
          </cell>
          <cell r="F142">
            <v>1281.8378558348593</v>
          </cell>
          <cell r="G142">
            <v>914.92776886035313</v>
          </cell>
          <cell r="H142">
            <v>0</v>
          </cell>
          <cell r="I142">
            <v>0</v>
          </cell>
          <cell r="J142">
            <v>0</v>
          </cell>
          <cell r="K142">
            <v>0</v>
          </cell>
          <cell r="L142">
            <v>0</v>
          </cell>
          <cell r="M142">
            <v>0</v>
          </cell>
          <cell r="N142">
            <v>45</v>
          </cell>
          <cell r="O142">
            <v>30</v>
          </cell>
          <cell r="P142">
            <v>15</v>
          </cell>
          <cell r="Q142">
            <v>367.73719048786467</v>
          </cell>
          <cell r="R142">
            <v>499.417346429166</v>
          </cell>
          <cell r="S142">
            <v>240.77046548956659</v>
          </cell>
          <cell r="T142">
            <v>0</v>
          </cell>
          <cell r="U142">
            <v>0</v>
          </cell>
          <cell r="V142">
            <v>0</v>
          </cell>
          <cell r="W142">
            <v>0</v>
          </cell>
          <cell r="X142">
            <v>0</v>
          </cell>
          <cell r="Y142">
            <v>0</v>
          </cell>
          <cell r="Z142">
            <v>0</v>
          </cell>
          <cell r="AA142">
            <v>0</v>
          </cell>
          <cell r="AB142">
            <v>0</v>
          </cell>
          <cell r="AC142">
            <v>0</v>
          </cell>
          <cell r="AD142">
            <v>0</v>
          </cell>
          <cell r="AE142">
            <v>0</v>
          </cell>
          <cell r="AF142">
            <v>26</v>
          </cell>
          <cell r="AG142">
            <v>13</v>
          </cell>
          <cell r="AH142">
            <v>13</v>
          </cell>
          <cell r="AI142">
            <v>212.4703767263218</v>
          </cell>
          <cell r="AJ142">
            <v>216.41418345263861</v>
          </cell>
          <cell r="AK142">
            <v>208.6677367576244</v>
          </cell>
          <cell r="AL142">
            <v>12</v>
          </cell>
          <cell r="AM142">
            <v>9</v>
          </cell>
          <cell r="AN142">
            <v>3</v>
          </cell>
          <cell r="AO142">
            <v>98.06325079676391</v>
          </cell>
          <cell r="AP142">
            <v>149.8252039287498</v>
          </cell>
          <cell r="AQ142">
            <v>48.154093097913325</v>
          </cell>
          <cell r="AR142">
            <v>18</v>
          </cell>
          <cell r="AS142">
            <v>9</v>
          </cell>
          <cell r="AT142">
            <v>9</v>
          </cell>
          <cell r="AU142">
            <v>147.09487619514587</v>
          </cell>
          <cell r="AV142">
            <v>149.8252039287498</v>
          </cell>
          <cell r="AW142">
            <v>144.46227929373998</v>
          </cell>
          <cell r="AX142">
            <v>1</v>
          </cell>
          <cell r="AY142">
            <v>0</v>
          </cell>
          <cell r="AZ142">
            <v>1</v>
          </cell>
          <cell r="BA142">
            <v>8.1719375663969931</v>
          </cell>
          <cell r="BB142">
            <v>0</v>
          </cell>
          <cell r="BC142">
            <v>16.051364365971107</v>
          </cell>
          <cell r="BD142">
            <v>2</v>
          </cell>
          <cell r="BE142">
            <v>1</v>
          </cell>
          <cell r="BF142">
            <v>1</v>
          </cell>
          <cell r="BG142">
            <v>16.343875132793986</v>
          </cell>
          <cell r="BH142">
            <v>16.647244880972199</v>
          </cell>
          <cell r="BI142">
            <v>16.051364365971107</v>
          </cell>
          <cell r="BJ142">
            <v>7</v>
          </cell>
          <cell r="BK142">
            <v>0</v>
          </cell>
          <cell r="BL142">
            <v>7</v>
          </cell>
          <cell r="BM142">
            <v>57.203562964778946</v>
          </cell>
          <cell r="BN142">
            <v>0</v>
          </cell>
          <cell r="BO142">
            <v>112.35955056179776</v>
          </cell>
          <cell r="BP142">
            <v>3</v>
          </cell>
          <cell r="BQ142">
            <v>3</v>
          </cell>
          <cell r="BR142">
            <v>0</v>
          </cell>
          <cell r="BS142">
            <v>24.515812699190977</v>
          </cell>
          <cell r="BT142">
            <v>49.9417346429166</v>
          </cell>
          <cell r="BU142">
            <v>0</v>
          </cell>
          <cell r="BV142">
            <v>2</v>
          </cell>
          <cell r="BW142">
            <v>1</v>
          </cell>
          <cell r="BX142">
            <v>1</v>
          </cell>
          <cell r="BY142">
            <v>16.343875132793986</v>
          </cell>
          <cell r="BZ142">
            <v>16.647244880972199</v>
          </cell>
          <cell r="CA142">
            <v>16.051364365971107</v>
          </cell>
          <cell r="CB142">
            <v>0</v>
          </cell>
          <cell r="CC142">
            <v>0</v>
          </cell>
          <cell r="CD142">
            <v>0</v>
          </cell>
          <cell r="CE142">
            <v>0</v>
          </cell>
          <cell r="CF142">
            <v>0</v>
          </cell>
          <cell r="CG142">
            <v>0</v>
          </cell>
          <cell r="CH142">
            <v>12237</v>
          </cell>
          <cell r="CI142">
            <v>6007</v>
          </cell>
          <cell r="CJ142">
            <v>6230</v>
          </cell>
          <cell r="CK142">
            <v>134</v>
          </cell>
          <cell r="CL142">
            <v>77</v>
          </cell>
          <cell r="CM142">
            <v>57</v>
          </cell>
          <cell r="CN142">
            <v>1095.0396338971971</v>
          </cell>
          <cell r="CO142">
            <v>1281.8378558348593</v>
          </cell>
          <cell r="CP142">
            <v>914.92776886035313</v>
          </cell>
          <cell r="CQ142">
            <v>0</v>
          </cell>
          <cell r="CR142">
            <v>0</v>
          </cell>
          <cell r="CS142">
            <v>0</v>
          </cell>
          <cell r="CT142">
            <v>0</v>
          </cell>
          <cell r="CU142">
            <v>0</v>
          </cell>
          <cell r="CV142">
            <v>0</v>
          </cell>
          <cell r="CW142">
            <v>45</v>
          </cell>
          <cell r="CX142">
            <v>30</v>
          </cell>
          <cell r="CY142">
            <v>15</v>
          </cell>
          <cell r="CZ142">
            <v>367.73719048786467</v>
          </cell>
          <cell r="DA142">
            <v>499.417346429166</v>
          </cell>
          <cell r="DB142">
            <v>240.77046548956659</v>
          </cell>
          <cell r="DC142">
            <v>0</v>
          </cell>
          <cell r="DD142">
            <v>0</v>
          </cell>
          <cell r="DE142">
            <v>0</v>
          </cell>
          <cell r="DF142">
            <v>0</v>
          </cell>
          <cell r="DG142">
            <v>0</v>
          </cell>
          <cell r="DH142">
            <v>0</v>
          </cell>
          <cell r="DI142">
            <v>0</v>
          </cell>
          <cell r="DJ142">
            <v>0</v>
          </cell>
          <cell r="DK142">
            <v>0</v>
          </cell>
          <cell r="DL142">
            <v>0</v>
          </cell>
          <cell r="DM142">
            <v>0</v>
          </cell>
          <cell r="DN142">
            <v>0</v>
          </cell>
          <cell r="DO142">
            <v>26</v>
          </cell>
          <cell r="DP142">
            <v>13</v>
          </cell>
          <cell r="DQ142">
            <v>13</v>
          </cell>
          <cell r="DR142">
            <v>212.4703767263218</v>
          </cell>
          <cell r="DS142">
            <v>216.41418345263861</v>
          </cell>
          <cell r="DT142">
            <v>208.6677367576244</v>
          </cell>
          <cell r="DU142">
            <v>12</v>
          </cell>
          <cell r="DV142">
            <v>9</v>
          </cell>
          <cell r="DW142">
            <v>3</v>
          </cell>
          <cell r="DX142">
            <v>98.06325079676391</v>
          </cell>
          <cell r="DY142">
            <v>149.8252039287498</v>
          </cell>
          <cell r="DZ142">
            <v>48.154093097913325</v>
          </cell>
          <cell r="EA142">
            <v>18</v>
          </cell>
          <cell r="EB142">
            <v>9</v>
          </cell>
          <cell r="EC142">
            <v>9</v>
          </cell>
          <cell r="ED142">
            <v>147.09487619514587</v>
          </cell>
          <cell r="EE142">
            <v>149.8252039287498</v>
          </cell>
          <cell r="EF142">
            <v>144.46227929373998</v>
          </cell>
          <cell r="EG142">
            <v>1</v>
          </cell>
          <cell r="EH142">
            <v>0</v>
          </cell>
          <cell r="EI142">
            <v>1</v>
          </cell>
          <cell r="EJ142">
            <v>8.1719375663969931</v>
          </cell>
          <cell r="EK142">
            <v>0</v>
          </cell>
          <cell r="EL142">
            <v>16.051364365971107</v>
          </cell>
          <cell r="EM142">
            <v>2</v>
          </cell>
          <cell r="EN142">
            <v>1</v>
          </cell>
          <cell r="EO142">
            <v>1</v>
          </cell>
          <cell r="EP142">
            <v>16.343875132793986</v>
          </cell>
          <cell r="EQ142">
            <v>16.647244880972199</v>
          </cell>
          <cell r="ER142">
            <v>16.051364365971107</v>
          </cell>
          <cell r="ES142">
            <v>7</v>
          </cell>
          <cell r="ET142">
            <v>0</v>
          </cell>
          <cell r="EU142">
            <v>7</v>
          </cell>
          <cell r="EV142">
            <v>57.203562964778946</v>
          </cell>
          <cell r="EW142">
            <v>0</v>
          </cell>
          <cell r="EX142">
            <v>112.35955056179776</v>
          </cell>
          <cell r="EY142">
            <v>3</v>
          </cell>
          <cell r="EZ142">
            <v>3</v>
          </cell>
          <cell r="FA142">
            <v>0</v>
          </cell>
          <cell r="FB142">
            <v>24.515812699190977</v>
          </cell>
          <cell r="FC142">
            <v>49.9417346429166</v>
          </cell>
          <cell r="FD142">
            <v>0</v>
          </cell>
          <cell r="FE142">
            <v>2</v>
          </cell>
          <cell r="FF142">
            <v>1</v>
          </cell>
          <cell r="FG142">
            <v>1</v>
          </cell>
          <cell r="FH142">
            <v>16.343875132793986</v>
          </cell>
          <cell r="FI142">
            <v>16.647244880972199</v>
          </cell>
          <cell r="FJ142">
            <v>16.051364365971107</v>
          </cell>
          <cell r="FK142">
            <v>0</v>
          </cell>
          <cell r="FL142">
            <v>0</v>
          </cell>
          <cell r="FM142">
            <v>0</v>
          </cell>
          <cell r="FN142">
            <v>0</v>
          </cell>
          <cell r="FO142">
            <v>0</v>
          </cell>
          <cell r="FP142">
            <v>0</v>
          </cell>
        </row>
        <row r="143">
          <cell r="A143" t="str">
            <v>清里町</v>
          </cell>
          <cell r="B143">
            <v>53</v>
          </cell>
          <cell r="C143">
            <v>30</v>
          </cell>
          <cell r="D143">
            <v>23</v>
          </cell>
          <cell r="E143">
            <v>1213.6478131440347</v>
          </cell>
          <cell r="F143">
            <v>1401.8691588785045</v>
          </cell>
          <cell r="G143">
            <v>1032.7795240233499</v>
          </cell>
          <cell r="H143">
            <v>0</v>
          </cell>
          <cell r="I143">
            <v>0</v>
          </cell>
          <cell r="J143">
            <v>0</v>
          </cell>
          <cell r="K143">
            <v>0</v>
          </cell>
          <cell r="L143">
            <v>0</v>
          </cell>
          <cell r="M143">
            <v>0</v>
          </cell>
          <cell r="N143">
            <v>12</v>
          </cell>
          <cell r="O143">
            <v>8</v>
          </cell>
          <cell r="P143">
            <v>4</v>
          </cell>
          <cell r="Q143">
            <v>274.78818410808339</v>
          </cell>
          <cell r="R143">
            <v>373.8317757009346</v>
          </cell>
          <cell r="S143">
            <v>179.61383026493039</v>
          </cell>
          <cell r="T143">
            <v>0</v>
          </cell>
          <cell r="U143">
            <v>0</v>
          </cell>
          <cell r="V143">
            <v>0</v>
          </cell>
          <cell r="W143">
            <v>0</v>
          </cell>
          <cell r="X143">
            <v>0</v>
          </cell>
          <cell r="Y143">
            <v>0</v>
          </cell>
          <cell r="Z143">
            <v>0</v>
          </cell>
          <cell r="AA143">
            <v>0</v>
          </cell>
          <cell r="AB143">
            <v>0</v>
          </cell>
          <cell r="AC143">
            <v>0</v>
          </cell>
          <cell r="AD143">
            <v>0</v>
          </cell>
          <cell r="AE143">
            <v>0</v>
          </cell>
          <cell r="AF143">
            <v>11</v>
          </cell>
          <cell r="AG143">
            <v>3</v>
          </cell>
          <cell r="AH143">
            <v>8</v>
          </cell>
          <cell r="AI143">
            <v>251.88916876574308</v>
          </cell>
          <cell r="AJ143">
            <v>140.18691588785046</v>
          </cell>
          <cell r="AK143">
            <v>359.22766052986077</v>
          </cell>
          <cell r="AL143">
            <v>7</v>
          </cell>
          <cell r="AM143">
            <v>5</v>
          </cell>
          <cell r="AN143">
            <v>2</v>
          </cell>
          <cell r="AO143">
            <v>160.29310739638197</v>
          </cell>
          <cell r="AP143">
            <v>233.64485981308408</v>
          </cell>
          <cell r="AQ143">
            <v>89.806915132465193</v>
          </cell>
          <cell r="AR143">
            <v>6</v>
          </cell>
          <cell r="AS143">
            <v>5</v>
          </cell>
          <cell r="AT143">
            <v>1</v>
          </cell>
          <cell r="AU143">
            <v>137.39409205404169</v>
          </cell>
          <cell r="AV143">
            <v>233.64485981308408</v>
          </cell>
          <cell r="AW143">
            <v>44.903457566232596</v>
          </cell>
          <cell r="AX143">
            <v>1</v>
          </cell>
          <cell r="AY143">
            <v>1</v>
          </cell>
          <cell r="AZ143">
            <v>0</v>
          </cell>
          <cell r="BA143">
            <v>22.899015342340281</v>
          </cell>
          <cell r="BB143">
            <v>46.728971962616825</v>
          </cell>
          <cell r="BC143">
            <v>0</v>
          </cell>
          <cell r="BD143">
            <v>1</v>
          </cell>
          <cell r="BE143">
            <v>1</v>
          </cell>
          <cell r="BF143">
            <v>0</v>
          </cell>
          <cell r="BG143">
            <v>22.899015342340281</v>
          </cell>
          <cell r="BH143">
            <v>46.728971962616825</v>
          </cell>
          <cell r="BI143">
            <v>0</v>
          </cell>
          <cell r="BJ143">
            <v>4</v>
          </cell>
          <cell r="BK143">
            <v>1</v>
          </cell>
          <cell r="BL143">
            <v>3</v>
          </cell>
          <cell r="BM143">
            <v>91.596061369361124</v>
          </cell>
          <cell r="BN143">
            <v>46.728971962616825</v>
          </cell>
          <cell r="BO143">
            <v>134.7103726986978</v>
          </cell>
          <cell r="BP143">
            <v>3</v>
          </cell>
          <cell r="BQ143">
            <v>1</v>
          </cell>
          <cell r="BR143">
            <v>2</v>
          </cell>
          <cell r="BS143">
            <v>68.697046027020846</v>
          </cell>
          <cell r="BT143">
            <v>46.728971962616825</v>
          </cell>
          <cell r="BU143">
            <v>89.806915132465193</v>
          </cell>
          <cell r="BV143">
            <v>0</v>
          </cell>
          <cell r="BW143">
            <v>0</v>
          </cell>
          <cell r="BX143">
            <v>0</v>
          </cell>
          <cell r="BY143">
            <v>0</v>
          </cell>
          <cell r="BZ143">
            <v>0</v>
          </cell>
          <cell r="CA143">
            <v>0</v>
          </cell>
          <cell r="CB143">
            <v>0</v>
          </cell>
          <cell r="CC143">
            <v>0</v>
          </cell>
          <cell r="CD143">
            <v>0</v>
          </cell>
          <cell r="CE143">
            <v>0</v>
          </cell>
          <cell r="CF143">
            <v>0</v>
          </cell>
          <cell r="CG143">
            <v>0</v>
          </cell>
          <cell r="CH143">
            <v>4367</v>
          </cell>
          <cell r="CI143">
            <v>2140</v>
          </cell>
          <cell r="CJ143">
            <v>2227</v>
          </cell>
          <cell r="CK143">
            <v>53</v>
          </cell>
          <cell r="CL143">
            <v>30</v>
          </cell>
          <cell r="CM143">
            <v>23</v>
          </cell>
          <cell r="CN143">
            <v>1213.6478131440347</v>
          </cell>
          <cell r="CO143">
            <v>1401.8691588785045</v>
          </cell>
          <cell r="CP143">
            <v>1032.7795240233499</v>
          </cell>
          <cell r="CQ143">
            <v>0</v>
          </cell>
          <cell r="CR143">
            <v>0</v>
          </cell>
          <cell r="CS143">
            <v>0</v>
          </cell>
          <cell r="CT143">
            <v>0</v>
          </cell>
          <cell r="CU143">
            <v>0</v>
          </cell>
          <cell r="CV143">
            <v>0</v>
          </cell>
          <cell r="CW143">
            <v>12</v>
          </cell>
          <cell r="CX143">
            <v>8</v>
          </cell>
          <cell r="CY143">
            <v>4</v>
          </cell>
          <cell r="CZ143">
            <v>274.78818410808339</v>
          </cell>
          <cell r="DA143">
            <v>373.8317757009346</v>
          </cell>
          <cell r="DB143">
            <v>179.61383026493039</v>
          </cell>
          <cell r="DC143">
            <v>0</v>
          </cell>
          <cell r="DD143">
            <v>0</v>
          </cell>
          <cell r="DE143">
            <v>0</v>
          </cell>
          <cell r="DF143">
            <v>0</v>
          </cell>
          <cell r="DG143">
            <v>0</v>
          </cell>
          <cell r="DH143">
            <v>0</v>
          </cell>
          <cell r="DI143">
            <v>0</v>
          </cell>
          <cell r="DJ143">
            <v>0</v>
          </cell>
          <cell r="DK143">
            <v>0</v>
          </cell>
          <cell r="DL143">
            <v>0</v>
          </cell>
          <cell r="DM143">
            <v>0</v>
          </cell>
          <cell r="DN143">
            <v>0</v>
          </cell>
          <cell r="DO143">
            <v>11</v>
          </cell>
          <cell r="DP143">
            <v>3</v>
          </cell>
          <cell r="DQ143">
            <v>8</v>
          </cell>
          <cell r="DR143">
            <v>251.88916876574308</v>
          </cell>
          <cell r="DS143">
            <v>140.18691588785046</v>
          </cell>
          <cell r="DT143">
            <v>359.22766052986077</v>
          </cell>
          <cell r="DU143">
            <v>7</v>
          </cell>
          <cell r="DV143">
            <v>5</v>
          </cell>
          <cell r="DW143">
            <v>2</v>
          </cell>
          <cell r="DX143">
            <v>160.29310739638197</v>
          </cell>
          <cell r="DY143">
            <v>233.64485981308408</v>
          </cell>
          <cell r="DZ143">
            <v>89.806915132465193</v>
          </cell>
          <cell r="EA143">
            <v>6</v>
          </cell>
          <cell r="EB143">
            <v>5</v>
          </cell>
          <cell r="EC143">
            <v>1</v>
          </cell>
          <cell r="ED143">
            <v>137.39409205404169</v>
          </cell>
          <cell r="EE143">
            <v>233.64485981308408</v>
          </cell>
          <cell r="EF143">
            <v>44.903457566232596</v>
          </cell>
          <cell r="EG143">
            <v>1</v>
          </cell>
          <cell r="EH143">
            <v>1</v>
          </cell>
          <cell r="EI143">
            <v>0</v>
          </cell>
          <cell r="EJ143">
            <v>22.899015342340281</v>
          </cell>
          <cell r="EK143">
            <v>46.728971962616825</v>
          </cell>
          <cell r="EL143">
            <v>0</v>
          </cell>
          <cell r="EM143">
            <v>1</v>
          </cell>
          <cell r="EN143">
            <v>1</v>
          </cell>
          <cell r="EO143">
            <v>0</v>
          </cell>
          <cell r="EP143">
            <v>22.899015342340281</v>
          </cell>
          <cell r="EQ143">
            <v>46.728971962616825</v>
          </cell>
          <cell r="ER143">
            <v>0</v>
          </cell>
          <cell r="ES143">
            <v>4</v>
          </cell>
          <cell r="ET143">
            <v>1</v>
          </cell>
          <cell r="EU143">
            <v>3</v>
          </cell>
          <cell r="EV143">
            <v>91.596061369361124</v>
          </cell>
          <cell r="EW143">
            <v>46.728971962616825</v>
          </cell>
          <cell r="EX143">
            <v>134.7103726986978</v>
          </cell>
          <cell r="EY143">
            <v>3</v>
          </cell>
          <cell r="EZ143">
            <v>1</v>
          </cell>
          <cell r="FA143">
            <v>2</v>
          </cell>
          <cell r="FB143">
            <v>68.697046027020846</v>
          </cell>
          <cell r="FC143">
            <v>46.728971962616825</v>
          </cell>
          <cell r="FD143">
            <v>89.806915132465193</v>
          </cell>
          <cell r="FE143">
            <v>0</v>
          </cell>
          <cell r="FF143">
            <v>0</v>
          </cell>
          <cell r="FG143">
            <v>0</v>
          </cell>
          <cell r="FH143">
            <v>0</v>
          </cell>
          <cell r="FI143">
            <v>0</v>
          </cell>
          <cell r="FJ143">
            <v>0</v>
          </cell>
          <cell r="FK143">
            <v>0</v>
          </cell>
          <cell r="FL143">
            <v>0</v>
          </cell>
          <cell r="FM143">
            <v>0</v>
          </cell>
          <cell r="FN143">
            <v>0</v>
          </cell>
          <cell r="FO143">
            <v>0</v>
          </cell>
          <cell r="FP143">
            <v>0</v>
          </cell>
        </row>
        <row r="144">
          <cell r="A144" t="str">
            <v>小清水町</v>
          </cell>
          <cell r="B144">
            <v>61</v>
          </cell>
          <cell r="C144">
            <v>33</v>
          </cell>
          <cell r="D144">
            <v>28</v>
          </cell>
          <cell r="E144">
            <v>1158.5944919278254</v>
          </cell>
          <cell r="F144">
            <v>1320.5282112845139</v>
          </cell>
          <cell r="G144">
            <v>1012.2921185827911</v>
          </cell>
          <cell r="H144">
            <v>0</v>
          </cell>
          <cell r="I144">
            <v>0</v>
          </cell>
          <cell r="J144">
            <v>0</v>
          </cell>
          <cell r="K144">
            <v>0</v>
          </cell>
          <cell r="L144">
            <v>0</v>
          </cell>
          <cell r="M144">
            <v>0</v>
          </cell>
          <cell r="N144">
            <v>14</v>
          </cell>
          <cell r="O144">
            <v>8</v>
          </cell>
          <cell r="P144">
            <v>6</v>
          </cell>
          <cell r="Q144">
            <v>265.90693257359925</v>
          </cell>
          <cell r="R144">
            <v>320.1280512204882</v>
          </cell>
          <cell r="S144">
            <v>216.91973969631238</v>
          </cell>
          <cell r="T144">
            <v>0</v>
          </cell>
          <cell r="U144">
            <v>0</v>
          </cell>
          <cell r="V144">
            <v>0</v>
          </cell>
          <cell r="W144">
            <v>0</v>
          </cell>
          <cell r="X144">
            <v>0</v>
          </cell>
          <cell r="Y144">
            <v>0</v>
          </cell>
          <cell r="Z144">
            <v>0</v>
          </cell>
          <cell r="AA144">
            <v>0</v>
          </cell>
          <cell r="AB144">
            <v>0</v>
          </cell>
          <cell r="AC144">
            <v>0</v>
          </cell>
          <cell r="AD144">
            <v>0</v>
          </cell>
          <cell r="AE144">
            <v>0</v>
          </cell>
          <cell r="AF144">
            <v>8</v>
          </cell>
          <cell r="AG144">
            <v>2</v>
          </cell>
          <cell r="AH144">
            <v>6</v>
          </cell>
          <cell r="AI144">
            <v>151.94681861348528</v>
          </cell>
          <cell r="AJ144">
            <v>80.032012805122051</v>
          </cell>
          <cell r="AK144">
            <v>216.91973969631238</v>
          </cell>
          <cell r="AL144">
            <v>8</v>
          </cell>
          <cell r="AM144">
            <v>4</v>
          </cell>
          <cell r="AN144">
            <v>4</v>
          </cell>
          <cell r="AO144">
            <v>151.94681861348528</v>
          </cell>
          <cell r="AP144">
            <v>160.0640256102441</v>
          </cell>
          <cell r="AQ144">
            <v>144.61315979754158</v>
          </cell>
          <cell r="AR144">
            <v>8</v>
          </cell>
          <cell r="AS144">
            <v>5</v>
          </cell>
          <cell r="AT144">
            <v>3</v>
          </cell>
          <cell r="AU144">
            <v>151.94681861348528</v>
          </cell>
          <cell r="AV144">
            <v>200.08003201280513</v>
          </cell>
          <cell r="AW144">
            <v>108.45986984815619</v>
          </cell>
          <cell r="AX144">
            <v>1</v>
          </cell>
          <cell r="AY144">
            <v>1</v>
          </cell>
          <cell r="AZ144">
            <v>0</v>
          </cell>
          <cell r="BA144">
            <v>18.99335232668566</v>
          </cell>
          <cell r="BB144">
            <v>40.016006402561025</v>
          </cell>
          <cell r="BC144">
            <v>0</v>
          </cell>
          <cell r="BD144">
            <v>1</v>
          </cell>
          <cell r="BE144">
            <v>0</v>
          </cell>
          <cell r="BF144">
            <v>1</v>
          </cell>
          <cell r="BG144">
            <v>18.99335232668566</v>
          </cell>
          <cell r="BH144">
            <v>0</v>
          </cell>
          <cell r="BI144">
            <v>36.153289949385396</v>
          </cell>
          <cell r="BJ144">
            <v>2</v>
          </cell>
          <cell r="BK144">
            <v>2</v>
          </cell>
          <cell r="BL144">
            <v>0</v>
          </cell>
          <cell r="BM144">
            <v>37.986704653371319</v>
          </cell>
          <cell r="BN144">
            <v>80.032012805122051</v>
          </cell>
          <cell r="BO144">
            <v>0</v>
          </cell>
          <cell r="BP144">
            <v>2</v>
          </cell>
          <cell r="BQ144">
            <v>1</v>
          </cell>
          <cell r="BR144">
            <v>1</v>
          </cell>
          <cell r="BS144">
            <v>37.986704653371319</v>
          </cell>
          <cell r="BT144">
            <v>40.016006402561025</v>
          </cell>
          <cell r="BU144">
            <v>36.153289949385396</v>
          </cell>
          <cell r="BV144">
            <v>1</v>
          </cell>
          <cell r="BW144">
            <v>0</v>
          </cell>
          <cell r="BX144">
            <v>1</v>
          </cell>
          <cell r="BY144">
            <v>18.99335232668566</v>
          </cell>
          <cell r="BZ144">
            <v>0</v>
          </cell>
          <cell r="CA144">
            <v>36.153289949385396</v>
          </cell>
          <cell r="CB144">
            <v>0</v>
          </cell>
          <cell r="CC144">
            <v>0</v>
          </cell>
          <cell r="CD144">
            <v>0</v>
          </cell>
          <cell r="CE144">
            <v>0</v>
          </cell>
          <cell r="CF144">
            <v>0</v>
          </cell>
          <cell r="CG144">
            <v>0</v>
          </cell>
          <cell r="CH144">
            <v>5265</v>
          </cell>
          <cell r="CI144">
            <v>2499</v>
          </cell>
          <cell r="CJ144">
            <v>2766</v>
          </cell>
          <cell r="CK144">
            <v>61</v>
          </cell>
          <cell r="CL144">
            <v>33</v>
          </cell>
          <cell r="CM144">
            <v>28</v>
          </cell>
          <cell r="CN144">
            <v>1158.5944919278254</v>
          </cell>
          <cell r="CO144">
            <v>1320.5282112845139</v>
          </cell>
          <cell r="CP144">
            <v>1012.2921185827911</v>
          </cell>
          <cell r="CQ144">
            <v>0</v>
          </cell>
          <cell r="CR144">
            <v>0</v>
          </cell>
          <cell r="CS144">
            <v>0</v>
          </cell>
          <cell r="CT144">
            <v>0</v>
          </cell>
          <cell r="CU144">
            <v>0</v>
          </cell>
          <cell r="CV144">
            <v>0</v>
          </cell>
          <cell r="CW144">
            <v>14</v>
          </cell>
          <cell r="CX144">
            <v>8</v>
          </cell>
          <cell r="CY144">
            <v>6</v>
          </cell>
          <cell r="CZ144">
            <v>265.90693257359925</v>
          </cell>
          <cell r="DA144">
            <v>320.1280512204882</v>
          </cell>
          <cell r="DB144">
            <v>216.91973969631238</v>
          </cell>
          <cell r="DC144">
            <v>0</v>
          </cell>
          <cell r="DD144">
            <v>0</v>
          </cell>
          <cell r="DE144">
            <v>0</v>
          </cell>
          <cell r="DF144">
            <v>0</v>
          </cell>
          <cell r="DG144">
            <v>0</v>
          </cell>
          <cell r="DH144">
            <v>0</v>
          </cell>
          <cell r="DI144">
            <v>0</v>
          </cell>
          <cell r="DJ144">
            <v>0</v>
          </cell>
          <cell r="DK144">
            <v>0</v>
          </cell>
          <cell r="DL144">
            <v>0</v>
          </cell>
          <cell r="DM144">
            <v>0</v>
          </cell>
          <cell r="DN144">
            <v>0</v>
          </cell>
          <cell r="DO144">
            <v>8</v>
          </cell>
          <cell r="DP144">
            <v>2</v>
          </cell>
          <cell r="DQ144">
            <v>6</v>
          </cell>
          <cell r="DR144">
            <v>151.94681861348528</v>
          </cell>
          <cell r="DS144">
            <v>80.032012805122051</v>
          </cell>
          <cell r="DT144">
            <v>216.91973969631238</v>
          </cell>
          <cell r="DU144">
            <v>8</v>
          </cell>
          <cell r="DV144">
            <v>4</v>
          </cell>
          <cell r="DW144">
            <v>4</v>
          </cell>
          <cell r="DX144">
            <v>151.94681861348528</v>
          </cell>
          <cell r="DY144">
            <v>160.0640256102441</v>
          </cell>
          <cell r="DZ144">
            <v>144.61315979754158</v>
          </cell>
          <cell r="EA144">
            <v>8</v>
          </cell>
          <cell r="EB144">
            <v>5</v>
          </cell>
          <cell r="EC144">
            <v>3</v>
          </cell>
          <cell r="ED144">
            <v>151.94681861348528</v>
          </cell>
          <cell r="EE144">
            <v>200.08003201280513</v>
          </cell>
          <cell r="EF144">
            <v>108.45986984815619</v>
          </cell>
          <cell r="EG144">
            <v>1</v>
          </cell>
          <cell r="EH144">
            <v>1</v>
          </cell>
          <cell r="EI144">
            <v>0</v>
          </cell>
          <cell r="EJ144">
            <v>18.99335232668566</v>
          </cell>
          <cell r="EK144">
            <v>40.016006402561025</v>
          </cell>
          <cell r="EL144">
            <v>0</v>
          </cell>
          <cell r="EM144">
            <v>1</v>
          </cell>
          <cell r="EN144">
            <v>0</v>
          </cell>
          <cell r="EO144">
            <v>1</v>
          </cell>
          <cell r="EP144">
            <v>18.99335232668566</v>
          </cell>
          <cell r="EQ144">
            <v>0</v>
          </cell>
          <cell r="ER144">
            <v>36.153289949385396</v>
          </cell>
          <cell r="ES144">
            <v>2</v>
          </cell>
          <cell r="ET144">
            <v>2</v>
          </cell>
          <cell r="EU144">
            <v>0</v>
          </cell>
          <cell r="EV144">
            <v>37.986704653371319</v>
          </cell>
          <cell r="EW144">
            <v>80.032012805122051</v>
          </cell>
          <cell r="EX144">
            <v>0</v>
          </cell>
          <cell r="EY144">
            <v>2</v>
          </cell>
          <cell r="EZ144">
            <v>1</v>
          </cell>
          <cell r="FA144">
            <v>1</v>
          </cell>
          <cell r="FB144">
            <v>37.986704653371319</v>
          </cell>
          <cell r="FC144">
            <v>40.016006402561025</v>
          </cell>
          <cell r="FD144">
            <v>36.153289949385396</v>
          </cell>
          <cell r="FE144">
            <v>1</v>
          </cell>
          <cell r="FF144">
            <v>0</v>
          </cell>
          <cell r="FG144">
            <v>1</v>
          </cell>
          <cell r="FH144">
            <v>18.99335232668566</v>
          </cell>
          <cell r="FI144">
            <v>0</v>
          </cell>
          <cell r="FJ144">
            <v>36.153289949385396</v>
          </cell>
          <cell r="FK144">
            <v>0</v>
          </cell>
          <cell r="FL144">
            <v>0</v>
          </cell>
          <cell r="FM144">
            <v>0</v>
          </cell>
          <cell r="FN144">
            <v>0</v>
          </cell>
          <cell r="FO144">
            <v>0</v>
          </cell>
          <cell r="FP144">
            <v>0</v>
          </cell>
        </row>
        <row r="145">
          <cell r="A145" t="str">
            <v>訓子府町</v>
          </cell>
          <cell r="B145">
            <v>63</v>
          </cell>
          <cell r="C145">
            <v>39</v>
          </cell>
          <cell r="D145">
            <v>24</v>
          </cell>
          <cell r="E145">
            <v>1177.1300448430493</v>
          </cell>
          <cell r="F145">
            <v>1537.8548895899053</v>
          </cell>
          <cell r="G145">
            <v>852.27272727272725</v>
          </cell>
          <cell r="H145">
            <v>0</v>
          </cell>
          <cell r="I145">
            <v>0</v>
          </cell>
          <cell r="J145">
            <v>0</v>
          </cell>
          <cell r="K145">
            <v>0</v>
          </cell>
          <cell r="L145">
            <v>0</v>
          </cell>
          <cell r="M145">
            <v>0</v>
          </cell>
          <cell r="N145">
            <v>20</v>
          </cell>
          <cell r="O145">
            <v>15</v>
          </cell>
          <cell r="P145">
            <v>5</v>
          </cell>
          <cell r="Q145">
            <v>373.69207772795215</v>
          </cell>
          <cell r="R145">
            <v>591.48264984227126</v>
          </cell>
          <cell r="S145">
            <v>177.55681818181819</v>
          </cell>
          <cell r="T145">
            <v>0</v>
          </cell>
          <cell r="U145">
            <v>0</v>
          </cell>
          <cell r="V145">
            <v>0</v>
          </cell>
          <cell r="W145">
            <v>0</v>
          </cell>
          <cell r="X145">
            <v>0</v>
          </cell>
          <cell r="Y145">
            <v>0</v>
          </cell>
          <cell r="Z145">
            <v>1</v>
          </cell>
          <cell r="AA145">
            <v>0</v>
          </cell>
          <cell r="AB145">
            <v>1</v>
          </cell>
          <cell r="AC145">
            <v>18.68460388639761</v>
          </cell>
          <cell r="AD145">
            <v>0</v>
          </cell>
          <cell r="AE145">
            <v>35.51136363636364</v>
          </cell>
          <cell r="AF145">
            <v>10</v>
          </cell>
          <cell r="AG145">
            <v>5</v>
          </cell>
          <cell r="AH145">
            <v>5</v>
          </cell>
          <cell r="AI145">
            <v>186.84603886397608</v>
          </cell>
          <cell r="AJ145">
            <v>197.16088328075708</v>
          </cell>
          <cell r="AK145">
            <v>177.55681818181819</v>
          </cell>
          <cell r="AL145">
            <v>3</v>
          </cell>
          <cell r="AM145">
            <v>2</v>
          </cell>
          <cell r="AN145">
            <v>1</v>
          </cell>
          <cell r="AO145">
            <v>56.053811659192824</v>
          </cell>
          <cell r="AP145">
            <v>78.864353312302839</v>
          </cell>
          <cell r="AQ145">
            <v>35.51136363636364</v>
          </cell>
          <cell r="AR145">
            <v>7</v>
          </cell>
          <cell r="AS145">
            <v>4</v>
          </cell>
          <cell r="AT145">
            <v>3</v>
          </cell>
          <cell r="AU145">
            <v>130.79222720478327</v>
          </cell>
          <cell r="AV145">
            <v>157.72870662460568</v>
          </cell>
          <cell r="AW145">
            <v>106.53409090909091</v>
          </cell>
          <cell r="AX145">
            <v>0</v>
          </cell>
          <cell r="AY145">
            <v>0</v>
          </cell>
          <cell r="AZ145">
            <v>0</v>
          </cell>
          <cell r="BA145">
            <v>0</v>
          </cell>
          <cell r="BB145">
            <v>0</v>
          </cell>
          <cell r="BC145">
            <v>0</v>
          </cell>
          <cell r="BD145">
            <v>1</v>
          </cell>
          <cell r="BE145">
            <v>0</v>
          </cell>
          <cell r="BF145">
            <v>1</v>
          </cell>
          <cell r="BG145">
            <v>18.68460388639761</v>
          </cell>
          <cell r="BH145">
            <v>0</v>
          </cell>
          <cell r="BI145">
            <v>35.51136363636364</v>
          </cell>
          <cell r="BJ145">
            <v>5</v>
          </cell>
          <cell r="BK145">
            <v>3</v>
          </cell>
          <cell r="BL145">
            <v>2</v>
          </cell>
          <cell r="BM145">
            <v>93.423019431988038</v>
          </cell>
          <cell r="BN145">
            <v>118.29652996845427</v>
          </cell>
          <cell r="BO145">
            <v>71.02272727272728</v>
          </cell>
          <cell r="BP145">
            <v>2</v>
          </cell>
          <cell r="BQ145">
            <v>1</v>
          </cell>
          <cell r="BR145">
            <v>1</v>
          </cell>
          <cell r="BS145">
            <v>37.369207772795221</v>
          </cell>
          <cell r="BT145">
            <v>39.43217665615142</v>
          </cell>
          <cell r="BU145">
            <v>35.51136363636364</v>
          </cell>
          <cell r="BV145">
            <v>0</v>
          </cell>
          <cell r="BW145">
            <v>0</v>
          </cell>
          <cell r="BX145">
            <v>0</v>
          </cell>
          <cell r="BY145">
            <v>0</v>
          </cell>
          <cell r="BZ145">
            <v>0</v>
          </cell>
          <cell r="CA145">
            <v>0</v>
          </cell>
          <cell r="CB145">
            <v>0</v>
          </cell>
          <cell r="CC145">
            <v>0</v>
          </cell>
          <cell r="CD145">
            <v>0</v>
          </cell>
          <cell r="CE145">
            <v>0</v>
          </cell>
          <cell r="CF145">
            <v>0</v>
          </cell>
          <cell r="CG145">
            <v>0</v>
          </cell>
          <cell r="CH145">
            <v>5352</v>
          </cell>
          <cell r="CI145">
            <v>2536</v>
          </cell>
          <cell r="CJ145">
            <v>2816</v>
          </cell>
          <cell r="CK145">
            <v>63</v>
          </cell>
          <cell r="CL145">
            <v>39</v>
          </cell>
          <cell r="CM145">
            <v>24</v>
          </cell>
          <cell r="CN145">
            <v>1177.1300448430493</v>
          </cell>
          <cell r="CO145">
            <v>1537.8548895899053</v>
          </cell>
          <cell r="CP145">
            <v>852.27272727272725</v>
          </cell>
          <cell r="CQ145">
            <v>0</v>
          </cell>
          <cell r="CR145">
            <v>0</v>
          </cell>
          <cell r="CS145">
            <v>0</v>
          </cell>
          <cell r="CT145">
            <v>0</v>
          </cell>
          <cell r="CU145">
            <v>0</v>
          </cell>
          <cell r="CV145">
            <v>0</v>
          </cell>
          <cell r="CW145">
            <v>20</v>
          </cell>
          <cell r="CX145">
            <v>15</v>
          </cell>
          <cell r="CY145">
            <v>5</v>
          </cell>
          <cell r="CZ145">
            <v>373.69207772795215</v>
          </cell>
          <cell r="DA145">
            <v>591.48264984227126</v>
          </cell>
          <cell r="DB145">
            <v>177.55681818181819</v>
          </cell>
          <cell r="DC145">
            <v>0</v>
          </cell>
          <cell r="DD145">
            <v>0</v>
          </cell>
          <cell r="DE145">
            <v>0</v>
          </cell>
          <cell r="DF145">
            <v>0</v>
          </cell>
          <cell r="DG145">
            <v>0</v>
          </cell>
          <cell r="DH145">
            <v>0</v>
          </cell>
          <cell r="DI145">
            <v>1</v>
          </cell>
          <cell r="DJ145">
            <v>0</v>
          </cell>
          <cell r="DK145">
            <v>1</v>
          </cell>
          <cell r="DL145">
            <v>18.68460388639761</v>
          </cell>
          <cell r="DM145">
            <v>0</v>
          </cell>
          <cell r="DN145">
            <v>35.51136363636364</v>
          </cell>
          <cell r="DO145">
            <v>10</v>
          </cell>
          <cell r="DP145">
            <v>5</v>
          </cell>
          <cell r="DQ145">
            <v>5</v>
          </cell>
          <cell r="DR145">
            <v>186.84603886397608</v>
          </cell>
          <cell r="DS145">
            <v>197.16088328075708</v>
          </cell>
          <cell r="DT145">
            <v>177.55681818181819</v>
          </cell>
          <cell r="DU145">
            <v>3</v>
          </cell>
          <cell r="DV145">
            <v>2</v>
          </cell>
          <cell r="DW145">
            <v>1</v>
          </cell>
          <cell r="DX145">
            <v>56.053811659192824</v>
          </cell>
          <cell r="DY145">
            <v>78.864353312302839</v>
          </cell>
          <cell r="DZ145">
            <v>35.51136363636364</v>
          </cell>
          <cell r="EA145">
            <v>7</v>
          </cell>
          <cell r="EB145">
            <v>4</v>
          </cell>
          <cell r="EC145">
            <v>3</v>
          </cell>
          <cell r="ED145">
            <v>130.79222720478327</v>
          </cell>
          <cell r="EE145">
            <v>157.72870662460568</v>
          </cell>
          <cell r="EF145">
            <v>106.53409090909091</v>
          </cell>
          <cell r="EG145">
            <v>0</v>
          </cell>
          <cell r="EH145">
            <v>0</v>
          </cell>
          <cell r="EI145">
            <v>0</v>
          </cell>
          <cell r="EJ145">
            <v>0</v>
          </cell>
          <cell r="EK145">
            <v>0</v>
          </cell>
          <cell r="EL145">
            <v>0</v>
          </cell>
          <cell r="EM145">
            <v>1</v>
          </cell>
          <cell r="EN145">
            <v>0</v>
          </cell>
          <cell r="EO145">
            <v>1</v>
          </cell>
          <cell r="EP145">
            <v>18.68460388639761</v>
          </cell>
          <cell r="EQ145">
            <v>0</v>
          </cell>
          <cell r="ER145">
            <v>35.51136363636364</v>
          </cell>
          <cell r="ES145">
            <v>5</v>
          </cell>
          <cell r="ET145">
            <v>3</v>
          </cell>
          <cell r="EU145">
            <v>2</v>
          </cell>
          <cell r="EV145">
            <v>93.423019431988038</v>
          </cell>
          <cell r="EW145">
            <v>118.29652996845427</v>
          </cell>
          <cell r="EX145">
            <v>71.02272727272728</v>
          </cell>
          <cell r="EY145">
            <v>2</v>
          </cell>
          <cell r="EZ145">
            <v>1</v>
          </cell>
          <cell r="FA145">
            <v>1</v>
          </cell>
          <cell r="FB145">
            <v>37.369207772795221</v>
          </cell>
          <cell r="FC145">
            <v>39.43217665615142</v>
          </cell>
          <cell r="FD145">
            <v>35.51136363636364</v>
          </cell>
          <cell r="FE145">
            <v>0</v>
          </cell>
          <cell r="FF145">
            <v>0</v>
          </cell>
          <cell r="FG145">
            <v>0</v>
          </cell>
          <cell r="FH145">
            <v>0</v>
          </cell>
          <cell r="FI145">
            <v>0</v>
          </cell>
          <cell r="FJ145">
            <v>0</v>
          </cell>
          <cell r="FK145">
            <v>0</v>
          </cell>
          <cell r="FL145">
            <v>0</v>
          </cell>
          <cell r="FM145">
            <v>0</v>
          </cell>
          <cell r="FN145">
            <v>0</v>
          </cell>
          <cell r="FO145">
            <v>0</v>
          </cell>
          <cell r="FP145">
            <v>0</v>
          </cell>
        </row>
        <row r="146">
          <cell r="A146" t="str">
            <v>置戸町</v>
          </cell>
          <cell r="B146">
            <v>51</v>
          </cell>
          <cell r="C146">
            <v>27</v>
          </cell>
          <cell r="D146">
            <v>24</v>
          </cell>
          <cell r="E146">
            <v>1619.0476190476188</v>
          </cell>
          <cell r="F146">
            <v>1845.5228981544769</v>
          </cell>
          <cell r="G146">
            <v>1422.6437462951985</v>
          </cell>
          <cell r="H146">
            <v>0</v>
          </cell>
          <cell r="I146">
            <v>0</v>
          </cell>
          <cell r="J146">
            <v>0</v>
          </cell>
          <cell r="K146">
            <v>0</v>
          </cell>
          <cell r="L146">
            <v>0</v>
          </cell>
          <cell r="M146">
            <v>0</v>
          </cell>
          <cell r="N146">
            <v>12</v>
          </cell>
          <cell r="O146">
            <v>6</v>
          </cell>
          <cell r="P146">
            <v>6</v>
          </cell>
          <cell r="Q146">
            <v>380.95238095238096</v>
          </cell>
          <cell r="R146">
            <v>410.11619958988382</v>
          </cell>
          <cell r="S146">
            <v>355.66093657379963</v>
          </cell>
          <cell r="T146">
            <v>0</v>
          </cell>
          <cell r="U146">
            <v>0</v>
          </cell>
          <cell r="V146">
            <v>0</v>
          </cell>
          <cell r="W146">
            <v>0</v>
          </cell>
          <cell r="X146">
            <v>0</v>
          </cell>
          <cell r="Y146">
            <v>0</v>
          </cell>
          <cell r="Z146">
            <v>0</v>
          </cell>
          <cell r="AA146">
            <v>0</v>
          </cell>
          <cell r="AB146">
            <v>0</v>
          </cell>
          <cell r="AC146">
            <v>0</v>
          </cell>
          <cell r="AD146">
            <v>0</v>
          </cell>
          <cell r="AE146">
            <v>0</v>
          </cell>
          <cell r="AF146">
            <v>10</v>
          </cell>
          <cell r="AG146">
            <v>5</v>
          </cell>
          <cell r="AH146">
            <v>5</v>
          </cell>
          <cell r="AI146">
            <v>317.46031746031747</v>
          </cell>
          <cell r="AJ146">
            <v>341.76349965823647</v>
          </cell>
          <cell r="AK146">
            <v>296.38411381149967</v>
          </cell>
          <cell r="AL146">
            <v>6</v>
          </cell>
          <cell r="AM146">
            <v>4</v>
          </cell>
          <cell r="AN146">
            <v>2</v>
          </cell>
          <cell r="AO146">
            <v>190.47619047619048</v>
          </cell>
          <cell r="AP146">
            <v>273.41079972658923</v>
          </cell>
          <cell r="AQ146">
            <v>118.55364552459987</v>
          </cell>
          <cell r="AR146">
            <v>7</v>
          </cell>
          <cell r="AS146">
            <v>4</v>
          </cell>
          <cell r="AT146">
            <v>3</v>
          </cell>
          <cell r="AU146">
            <v>222.22222222222223</v>
          </cell>
          <cell r="AV146">
            <v>273.41079972658923</v>
          </cell>
          <cell r="AW146">
            <v>177.83046828689982</v>
          </cell>
          <cell r="AX146">
            <v>2</v>
          </cell>
          <cell r="AY146">
            <v>1</v>
          </cell>
          <cell r="AZ146">
            <v>1</v>
          </cell>
          <cell r="BA146">
            <v>63.492063492063494</v>
          </cell>
          <cell r="BB146">
            <v>68.352699931647308</v>
          </cell>
          <cell r="BC146">
            <v>59.276822762299936</v>
          </cell>
          <cell r="BD146">
            <v>1</v>
          </cell>
          <cell r="BE146">
            <v>1</v>
          </cell>
          <cell r="BF146">
            <v>0</v>
          </cell>
          <cell r="BG146">
            <v>31.746031746031747</v>
          </cell>
          <cell r="BH146">
            <v>68.352699931647308</v>
          </cell>
          <cell r="BI146">
            <v>0</v>
          </cell>
          <cell r="BJ146">
            <v>4</v>
          </cell>
          <cell r="BK146">
            <v>0</v>
          </cell>
          <cell r="BL146">
            <v>4</v>
          </cell>
          <cell r="BM146">
            <v>126.98412698412699</v>
          </cell>
          <cell r="BN146">
            <v>0</v>
          </cell>
          <cell r="BO146">
            <v>237.10729104919974</v>
          </cell>
          <cell r="BP146">
            <v>3</v>
          </cell>
          <cell r="BQ146">
            <v>2</v>
          </cell>
          <cell r="BR146">
            <v>1</v>
          </cell>
          <cell r="BS146">
            <v>95.238095238095241</v>
          </cell>
          <cell r="BT146">
            <v>136.70539986329462</v>
          </cell>
          <cell r="BU146">
            <v>59.276822762299936</v>
          </cell>
          <cell r="BV146">
            <v>0</v>
          </cell>
          <cell r="BW146">
            <v>0</v>
          </cell>
          <cell r="BX146">
            <v>0</v>
          </cell>
          <cell r="BY146">
            <v>0</v>
          </cell>
          <cell r="BZ146">
            <v>0</v>
          </cell>
          <cell r="CA146">
            <v>0</v>
          </cell>
          <cell r="CB146">
            <v>1</v>
          </cell>
          <cell r="CC146">
            <v>1</v>
          </cell>
          <cell r="CD146">
            <v>0</v>
          </cell>
          <cell r="CE146">
            <v>31.746031746031747</v>
          </cell>
          <cell r="CF146">
            <v>68.352699931647308</v>
          </cell>
          <cell r="CG146">
            <v>0</v>
          </cell>
          <cell r="CH146">
            <v>3150</v>
          </cell>
          <cell r="CI146">
            <v>1463</v>
          </cell>
          <cell r="CJ146">
            <v>1687</v>
          </cell>
          <cell r="CK146">
            <v>51</v>
          </cell>
          <cell r="CL146">
            <v>27</v>
          </cell>
          <cell r="CM146">
            <v>24</v>
          </cell>
          <cell r="CN146">
            <v>1619.0476190476188</v>
          </cell>
          <cell r="CO146">
            <v>1845.5228981544769</v>
          </cell>
          <cell r="CP146">
            <v>1422.6437462951985</v>
          </cell>
          <cell r="CQ146">
            <v>0</v>
          </cell>
          <cell r="CR146">
            <v>0</v>
          </cell>
          <cell r="CS146">
            <v>0</v>
          </cell>
          <cell r="CT146">
            <v>0</v>
          </cell>
          <cell r="CU146">
            <v>0</v>
          </cell>
          <cell r="CV146">
            <v>0</v>
          </cell>
          <cell r="CW146">
            <v>12</v>
          </cell>
          <cell r="CX146">
            <v>6</v>
          </cell>
          <cell r="CY146">
            <v>6</v>
          </cell>
          <cell r="CZ146">
            <v>380.95238095238096</v>
          </cell>
          <cell r="DA146">
            <v>410.11619958988382</v>
          </cell>
          <cell r="DB146">
            <v>355.66093657379963</v>
          </cell>
          <cell r="DC146">
            <v>0</v>
          </cell>
          <cell r="DD146">
            <v>0</v>
          </cell>
          <cell r="DE146">
            <v>0</v>
          </cell>
          <cell r="DF146">
            <v>0</v>
          </cell>
          <cell r="DG146">
            <v>0</v>
          </cell>
          <cell r="DH146">
            <v>0</v>
          </cell>
          <cell r="DI146">
            <v>0</v>
          </cell>
          <cell r="DJ146">
            <v>0</v>
          </cell>
          <cell r="DK146">
            <v>0</v>
          </cell>
          <cell r="DL146">
            <v>0</v>
          </cell>
          <cell r="DM146">
            <v>0</v>
          </cell>
          <cell r="DN146">
            <v>0</v>
          </cell>
          <cell r="DO146">
            <v>10</v>
          </cell>
          <cell r="DP146">
            <v>5</v>
          </cell>
          <cell r="DQ146">
            <v>5</v>
          </cell>
          <cell r="DR146">
            <v>317.46031746031747</v>
          </cell>
          <cell r="DS146">
            <v>341.76349965823647</v>
          </cell>
          <cell r="DT146">
            <v>296.38411381149967</v>
          </cell>
          <cell r="DU146">
            <v>6</v>
          </cell>
          <cell r="DV146">
            <v>4</v>
          </cell>
          <cell r="DW146">
            <v>2</v>
          </cell>
          <cell r="DX146">
            <v>190.47619047619048</v>
          </cell>
          <cell r="DY146">
            <v>273.41079972658923</v>
          </cell>
          <cell r="DZ146">
            <v>118.55364552459987</v>
          </cell>
          <cell r="EA146">
            <v>7</v>
          </cell>
          <cell r="EB146">
            <v>4</v>
          </cell>
          <cell r="EC146">
            <v>3</v>
          </cell>
          <cell r="ED146">
            <v>222.22222222222223</v>
          </cell>
          <cell r="EE146">
            <v>273.41079972658923</v>
          </cell>
          <cell r="EF146">
            <v>177.83046828689982</v>
          </cell>
          <cell r="EG146">
            <v>2</v>
          </cell>
          <cell r="EH146">
            <v>1</v>
          </cell>
          <cell r="EI146">
            <v>1</v>
          </cell>
          <cell r="EJ146">
            <v>63.492063492063494</v>
          </cell>
          <cell r="EK146">
            <v>68.352699931647308</v>
          </cell>
          <cell r="EL146">
            <v>59.276822762299936</v>
          </cell>
          <cell r="EM146">
            <v>1</v>
          </cell>
          <cell r="EN146">
            <v>1</v>
          </cell>
          <cell r="EO146">
            <v>0</v>
          </cell>
          <cell r="EP146">
            <v>31.746031746031747</v>
          </cell>
          <cell r="EQ146">
            <v>68.352699931647308</v>
          </cell>
          <cell r="ER146">
            <v>0</v>
          </cell>
          <cell r="ES146">
            <v>4</v>
          </cell>
          <cell r="ET146">
            <v>0</v>
          </cell>
          <cell r="EU146">
            <v>4</v>
          </cell>
          <cell r="EV146">
            <v>126.98412698412699</v>
          </cell>
          <cell r="EW146">
            <v>0</v>
          </cell>
          <cell r="EX146">
            <v>237.10729104919974</v>
          </cell>
          <cell r="EY146">
            <v>3</v>
          </cell>
          <cell r="EZ146">
            <v>2</v>
          </cell>
          <cell r="FA146">
            <v>1</v>
          </cell>
          <cell r="FB146">
            <v>95.238095238095241</v>
          </cell>
          <cell r="FC146">
            <v>136.70539986329462</v>
          </cell>
          <cell r="FD146">
            <v>59.276822762299936</v>
          </cell>
          <cell r="FE146">
            <v>0</v>
          </cell>
          <cell r="FF146">
            <v>0</v>
          </cell>
          <cell r="FG146">
            <v>0</v>
          </cell>
          <cell r="FH146">
            <v>0</v>
          </cell>
          <cell r="FI146">
            <v>0</v>
          </cell>
          <cell r="FJ146">
            <v>0</v>
          </cell>
          <cell r="FK146">
            <v>1</v>
          </cell>
          <cell r="FL146">
            <v>1</v>
          </cell>
          <cell r="FM146">
            <v>0</v>
          </cell>
          <cell r="FN146">
            <v>31.746031746031747</v>
          </cell>
          <cell r="FO146">
            <v>68.352699931647308</v>
          </cell>
          <cell r="FP146">
            <v>0</v>
          </cell>
        </row>
        <row r="147">
          <cell r="A147" t="str">
            <v>佐呂間町</v>
          </cell>
          <cell r="B147">
            <v>93</v>
          </cell>
          <cell r="C147">
            <v>52</v>
          </cell>
          <cell r="D147">
            <v>41</v>
          </cell>
          <cell r="E147">
            <v>1644.2715700141441</v>
          </cell>
          <cell r="F147">
            <v>1970.4433497536945</v>
          </cell>
          <cell r="G147">
            <v>1358.965860125953</v>
          </cell>
          <cell r="H147">
            <v>0</v>
          </cell>
          <cell r="I147">
            <v>0</v>
          </cell>
          <cell r="J147">
            <v>0</v>
          </cell>
          <cell r="K147">
            <v>0</v>
          </cell>
          <cell r="L147">
            <v>0</v>
          </cell>
          <cell r="M147">
            <v>0</v>
          </cell>
          <cell r="N147">
            <v>28</v>
          </cell>
          <cell r="O147">
            <v>19</v>
          </cell>
          <cell r="P147">
            <v>9</v>
          </cell>
          <cell r="Q147">
            <v>495.04950495049508</v>
          </cell>
          <cell r="R147">
            <v>719.96968548692689</v>
          </cell>
          <cell r="S147">
            <v>298.30957905203849</v>
          </cell>
          <cell r="T147">
            <v>2</v>
          </cell>
          <cell r="U147">
            <v>1</v>
          </cell>
          <cell r="V147">
            <v>1</v>
          </cell>
          <cell r="W147">
            <v>35.360678925035359</v>
          </cell>
          <cell r="X147">
            <v>37.893141341417206</v>
          </cell>
          <cell r="Y147">
            <v>33.145508783559826</v>
          </cell>
          <cell r="Z147">
            <v>0</v>
          </cell>
          <cell r="AA147">
            <v>0</v>
          </cell>
          <cell r="AB147">
            <v>0</v>
          </cell>
          <cell r="AC147">
            <v>0</v>
          </cell>
          <cell r="AD147">
            <v>0</v>
          </cell>
          <cell r="AE147">
            <v>0</v>
          </cell>
          <cell r="AF147">
            <v>20</v>
          </cell>
          <cell r="AG147">
            <v>10</v>
          </cell>
          <cell r="AH147">
            <v>10</v>
          </cell>
          <cell r="AI147">
            <v>353.60678925035359</v>
          </cell>
          <cell r="AJ147">
            <v>378.93141341417203</v>
          </cell>
          <cell r="AK147">
            <v>331.45508783559831</v>
          </cell>
          <cell r="AL147">
            <v>3</v>
          </cell>
          <cell r="AM147">
            <v>2</v>
          </cell>
          <cell r="AN147">
            <v>1</v>
          </cell>
          <cell r="AO147">
            <v>53.041018387553038</v>
          </cell>
          <cell r="AP147">
            <v>75.786282682834411</v>
          </cell>
          <cell r="AQ147">
            <v>33.145508783559826</v>
          </cell>
          <cell r="AR147">
            <v>12</v>
          </cell>
          <cell r="AS147">
            <v>4</v>
          </cell>
          <cell r="AT147">
            <v>8</v>
          </cell>
          <cell r="AU147">
            <v>212.16407355021215</v>
          </cell>
          <cell r="AV147">
            <v>151.57256536566882</v>
          </cell>
          <cell r="AW147">
            <v>265.16407026847861</v>
          </cell>
          <cell r="AX147">
            <v>1</v>
          </cell>
          <cell r="AY147">
            <v>0</v>
          </cell>
          <cell r="AZ147">
            <v>1</v>
          </cell>
          <cell r="BA147">
            <v>17.680339462517679</v>
          </cell>
          <cell r="BB147">
            <v>0</v>
          </cell>
          <cell r="BC147">
            <v>33.145508783559826</v>
          </cell>
          <cell r="BD147">
            <v>3</v>
          </cell>
          <cell r="BE147">
            <v>3</v>
          </cell>
          <cell r="BF147">
            <v>0</v>
          </cell>
          <cell r="BG147">
            <v>53.041018387553038</v>
          </cell>
          <cell r="BH147">
            <v>113.67942402425162</v>
          </cell>
          <cell r="BI147">
            <v>0</v>
          </cell>
          <cell r="BJ147">
            <v>2</v>
          </cell>
          <cell r="BK147">
            <v>1</v>
          </cell>
          <cell r="BL147">
            <v>1</v>
          </cell>
          <cell r="BM147">
            <v>35.360678925035359</v>
          </cell>
          <cell r="BN147">
            <v>37.893141341417206</v>
          </cell>
          <cell r="BO147">
            <v>33.145508783559826</v>
          </cell>
          <cell r="BP147">
            <v>4</v>
          </cell>
          <cell r="BQ147">
            <v>2</v>
          </cell>
          <cell r="BR147">
            <v>2</v>
          </cell>
          <cell r="BS147">
            <v>70.721357850070717</v>
          </cell>
          <cell r="BT147">
            <v>75.786282682834411</v>
          </cell>
          <cell r="BU147">
            <v>66.291017567119653</v>
          </cell>
          <cell r="BV147">
            <v>2</v>
          </cell>
          <cell r="BW147">
            <v>1</v>
          </cell>
          <cell r="BX147">
            <v>1</v>
          </cell>
          <cell r="BY147">
            <v>35.360678925035359</v>
          </cell>
          <cell r="BZ147">
            <v>37.893141341417206</v>
          </cell>
          <cell r="CA147">
            <v>33.145508783559826</v>
          </cell>
          <cell r="CB147">
            <v>0</v>
          </cell>
          <cell r="CC147">
            <v>0</v>
          </cell>
          <cell r="CD147">
            <v>0</v>
          </cell>
          <cell r="CE147">
            <v>0</v>
          </cell>
          <cell r="CF147">
            <v>0</v>
          </cell>
          <cell r="CG147">
            <v>0</v>
          </cell>
          <cell r="CH147">
            <v>5656</v>
          </cell>
          <cell r="CI147">
            <v>2639</v>
          </cell>
          <cell r="CJ147">
            <v>3017</v>
          </cell>
          <cell r="CK147">
            <v>93</v>
          </cell>
          <cell r="CL147">
            <v>52</v>
          </cell>
          <cell r="CM147">
            <v>41</v>
          </cell>
          <cell r="CN147">
            <v>1644.2715700141441</v>
          </cell>
          <cell r="CO147">
            <v>1970.4433497536945</v>
          </cell>
          <cell r="CP147">
            <v>1358.965860125953</v>
          </cell>
          <cell r="CQ147">
            <v>0</v>
          </cell>
          <cell r="CR147">
            <v>0</v>
          </cell>
          <cell r="CS147">
            <v>0</v>
          </cell>
          <cell r="CT147">
            <v>0</v>
          </cell>
          <cell r="CU147">
            <v>0</v>
          </cell>
          <cell r="CV147">
            <v>0</v>
          </cell>
          <cell r="CW147">
            <v>28</v>
          </cell>
          <cell r="CX147">
            <v>19</v>
          </cell>
          <cell r="CY147">
            <v>9</v>
          </cell>
          <cell r="CZ147">
            <v>495.04950495049508</v>
          </cell>
          <cell r="DA147">
            <v>719.96968548692689</v>
          </cell>
          <cell r="DB147">
            <v>298.30957905203849</v>
          </cell>
          <cell r="DC147">
            <v>2</v>
          </cell>
          <cell r="DD147">
            <v>1</v>
          </cell>
          <cell r="DE147">
            <v>1</v>
          </cell>
          <cell r="DF147">
            <v>35.360678925035359</v>
          </cell>
          <cell r="DG147">
            <v>37.893141341417206</v>
          </cell>
          <cell r="DH147">
            <v>33.145508783559826</v>
          </cell>
          <cell r="DI147">
            <v>0</v>
          </cell>
          <cell r="DJ147">
            <v>0</v>
          </cell>
          <cell r="DK147">
            <v>0</v>
          </cell>
          <cell r="DL147">
            <v>0</v>
          </cell>
          <cell r="DM147">
            <v>0</v>
          </cell>
          <cell r="DN147">
            <v>0</v>
          </cell>
          <cell r="DO147">
            <v>20</v>
          </cell>
          <cell r="DP147">
            <v>10</v>
          </cell>
          <cell r="DQ147">
            <v>10</v>
          </cell>
          <cell r="DR147">
            <v>353.60678925035359</v>
          </cell>
          <cell r="DS147">
            <v>378.93141341417203</v>
          </cell>
          <cell r="DT147">
            <v>331.45508783559831</v>
          </cell>
          <cell r="DU147">
            <v>3</v>
          </cell>
          <cell r="DV147">
            <v>2</v>
          </cell>
          <cell r="DW147">
            <v>1</v>
          </cell>
          <cell r="DX147">
            <v>53.041018387553038</v>
          </cell>
          <cell r="DY147">
            <v>75.786282682834411</v>
          </cell>
          <cell r="DZ147">
            <v>33.145508783559826</v>
          </cell>
          <cell r="EA147">
            <v>12</v>
          </cell>
          <cell r="EB147">
            <v>4</v>
          </cell>
          <cell r="EC147">
            <v>8</v>
          </cell>
          <cell r="ED147">
            <v>212.16407355021215</v>
          </cell>
          <cell r="EE147">
            <v>151.57256536566882</v>
          </cell>
          <cell r="EF147">
            <v>265.16407026847861</v>
          </cell>
          <cell r="EG147">
            <v>1</v>
          </cell>
          <cell r="EH147">
            <v>0</v>
          </cell>
          <cell r="EI147">
            <v>1</v>
          </cell>
          <cell r="EJ147">
            <v>17.680339462517679</v>
          </cell>
          <cell r="EK147">
            <v>0</v>
          </cell>
          <cell r="EL147">
            <v>33.145508783559826</v>
          </cell>
          <cell r="EM147">
            <v>3</v>
          </cell>
          <cell r="EN147">
            <v>3</v>
          </cell>
          <cell r="EO147">
            <v>0</v>
          </cell>
          <cell r="EP147">
            <v>53.041018387553038</v>
          </cell>
          <cell r="EQ147">
            <v>113.67942402425162</v>
          </cell>
          <cell r="ER147">
            <v>0</v>
          </cell>
          <cell r="ES147">
            <v>2</v>
          </cell>
          <cell r="ET147">
            <v>1</v>
          </cell>
          <cell r="EU147">
            <v>1</v>
          </cell>
          <cell r="EV147">
            <v>35.360678925035359</v>
          </cell>
          <cell r="EW147">
            <v>37.893141341417206</v>
          </cell>
          <cell r="EX147">
            <v>33.145508783559826</v>
          </cell>
          <cell r="EY147">
            <v>4</v>
          </cell>
          <cell r="EZ147">
            <v>2</v>
          </cell>
          <cell r="FA147">
            <v>2</v>
          </cell>
          <cell r="FB147">
            <v>70.721357850070717</v>
          </cell>
          <cell r="FC147">
            <v>75.786282682834411</v>
          </cell>
          <cell r="FD147">
            <v>66.291017567119653</v>
          </cell>
          <cell r="FE147">
            <v>2</v>
          </cell>
          <cell r="FF147">
            <v>1</v>
          </cell>
          <cell r="FG147">
            <v>1</v>
          </cell>
          <cell r="FH147">
            <v>35.360678925035359</v>
          </cell>
          <cell r="FI147">
            <v>37.893141341417206</v>
          </cell>
          <cell r="FJ147">
            <v>33.145508783559826</v>
          </cell>
          <cell r="FK147">
            <v>0</v>
          </cell>
          <cell r="FL147">
            <v>0</v>
          </cell>
          <cell r="FM147">
            <v>0</v>
          </cell>
          <cell r="FN147">
            <v>0</v>
          </cell>
          <cell r="FO147">
            <v>0</v>
          </cell>
          <cell r="FP147">
            <v>0</v>
          </cell>
        </row>
        <row r="148">
          <cell r="A148" t="str">
            <v>遠軽町</v>
          </cell>
          <cell r="B148">
            <v>297</v>
          </cell>
          <cell r="C148">
            <v>151</v>
          </cell>
          <cell r="D148">
            <v>146</v>
          </cell>
          <cell r="E148">
            <v>1380.4964209352049</v>
          </cell>
          <cell r="F148">
            <v>1451.0859119738611</v>
          </cell>
          <cell r="G148">
            <v>1314.3680230464531</v>
          </cell>
          <cell r="H148">
            <v>0</v>
          </cell>
          <cell r="I148">
            <v>0</v>
          </cell>
          <cell r="J148">
            <v>0</v>
          </cell>
          <cell r="K148">
            <v>0</v>
          </cell>
          <cell r="L148">
            <v>0</v>
          </cell>
          <cell r="M148">
            <v>0</v>
          </cell>
          <cell r="N148">
            <v>81</v>
          </cell>
          <cell r="O148">
            <v>41</v>
          </cell>
          <cell r="P148">
            <v>40</v>
          </cell>
          <cell r="Q148">
            <v>376.49902389141954</v>
          </cell>
          <cell r="R148">
            <v>394.00345954257159</v>
          </cell>
          <cell r="S148">
            <v>360.10082823190493</v>
          </cell>
          <cell r="T148">
            <v>6</v>
          </cell>
          <cell r="U148">
            <v>4</v>
          </cell>
          <cell r="V148">
            <v>2</v>
          </cell>
          <cell r="W148">
            <v>27.888816584549595</v>
          </cell>
          <cell r="X148">
            <v>38.439361906592346</v>
          </cell>
          <cell r="Y148">
            <v>18.005041411595247</v>
          </cell>
          <cell r="Z148">
            <v>2</v>
          </cell>
          <cell r="AA148">
            <v>0</v>
          </cell>
          <cell r="AB148">
            <v>2</v>
          </cell>
          <cell r="AC148">
            <v>9.2962721948498643</v>
          </cell>
          <cell r="AD148">
            <v>0</v>
          </cell>
          <cell r="AE148">
            <v>18.005041411595247</v>
          </cell>
          <cell r="AF148">
            <v>53</v>
          </cell>
          <cell r="AG148">
            <v>21</v>
          </cell>
          <cell r="AH148">
            <v>32</v>
          </cell>
          <cell r="AI148">
            <v>246.35121316352141</v>
          </cell>
          <cell r="AJ148">
            <v>201.80665000960985</v>
          </cell>
          <cell r="AK148">
            <v>288.08066258552395</v>
          </cell>
          <cell r="AL148">
            <v>32</v>
          </cell>
          <cell r="AM148">
            <v>15</v>
          </cell>
          <cell r="AN148">
            <v>17</v>
          </cell>
          <cell r="AO148">
            <v>148.74035511759783</v>
          </cell>
          <cell r="AP148">
            <v>144.14760714972132</v>
          </cell>
          <cell r="AQ148">
            <v>153.0428519985596</v>
          </cell>
          <cell r="AR148">
            <v>35</v>
          </cell>
          <cell r="AS148">
            <v>24</v>
          </cell>
          <cell r="AT148">
            <v>11</v>
          </cell>
          <cell r="AU148">
            <v>162.68476340987266</v>
          </cell>
          <cell r="AV148">
            <v>230.63617143955412</v>
          </cell>
          <cell r="AW148">
            <v>99.027727763773868</v>
          </cell>
          <cell r="AX148">
            <v>3</v>
          </cell>
          <cell r="AY148">
            <v>2</v>
          </cell>
          <cell r="AZ148">
            <v>1</v>
          </cell>
          <cell r="BA148">
            <v>13.944408292274797</v>
          </cell>
          <cell r="BB148">
            <v>19.219680953296173</v>
          </cell>
          <cell r="BC148">
            <v>9.0025207057976235</v>
          </cell>
          <cell r="BD148">
            <v>7</v>
          </cell>
          <cell r="BE148">
            <v>5</v>
          </cell>
          <cell r="BF148">
            <v>2</v>
          </cell>
          <cell r="BG148">
            <v>32.536952681974526</v>
          </cell>
          <cell r="BH148">
            <v>48.049202383240434</v>
          </cell>
          <cell r="BI148">
            <v>18.005041411595247</v>
          </cell>
          <cell r="BJ148">
            <v>16</v>
          </cell>
          <cell r="BK148">
            <v>7</v>
          </cell>
          <cell r="BL148">
            <v>9</v>
          </cell>
          <cell r="BM148">
            <v>74.370177558798915</v>
          </cell>
          <cell r="BN148">
            <v>67.268883336536618</v>
          </cell>
          <cell r="BO148">
            <v>81.02268635217861</v>
          </cell>
          <cell r="BP148">
            <v>8</v>
          </cell>
          <cell r="BQ148">
            <v>6</v>
          </cell>
          <cell r="BR148">
            <v>2</v>
          </cell>
          <cell r="BS148">
            <v>37.185088779399457</v>
          </cell>
          <cell r="BT148">
            <v>57.65904285988853</v>
          </cell>
          <cell r="BU148">
            <v>18.005041411595247</v>
          </cell>
          <cell r="BV148">
            <v>2</v>
          </cell>
          <cell r="BW148">
            <v>2</v>
          </cell>
          <cell r="BX148">
            <v>0</v>
          </cell>
          <cell r="BY148">
            <v>9.2962721948498643</v>
          </cell>
          <cell r="BZ148">
            <v>19.219680953296173</v>
          </cell>
          <cell r="CA148">
            <v>0</v>
          </cell>
          <cell r="CB148">
            <v>1</v>
          </cell>
          <cell r="CC148">
            <v>1</v>
          </cell>
          <cell r="CD148">
            <v>0</v>
          </cell>
          <cell r="CE148">
            <v>4.6481360974249322</v>
          </cell>
          <cell r="CF148">
            <v>9.6098404766480865</v>
          </cell>
          <cell r="CG148">
            <v>0</v>
          </cell>
          <cell r="CH148">
            <v>21514</v>
          </cell>
          <cell r="CI148">
            <v>10406</v>
          </cell>
          <cell r="CJ148">
            <v>11108</v>
          </cell>
          <cell r="CK148">
            <v>297</v>
          </cell>
          <cell r="CL148">
            <v>151</v>
          </cell>
          <cell r="CM148">
            <v>146</v>
          </cell>
          <cell r="CN148">
            <v>1380.4964209352049</v>
          </cell>
          <cell r="CO148">
            <v>1451.0859119738611</v>
          </cell>
          <cell r="CP148">
            <v>1314.3680230464531</v>
          </cell>
          <cell r="CQ148">
            <v>0</v>
          </cell>
          <cell r="CR148">
            <v>0</v>
          </cell>
          <cell r="CS148">
            <v>0</v>
          </cell>
          <cell r="CT148">
            <v>0</v>
          </cell>
          <cell r="CU148">
            <v>0</v>
          </cell>
          <cell r="CV148">
            <v>0</v>
          </cell>
          <cell r="CW148">
            <v>81</v>
          </cell>
          <cell r="CX148">
            <v>41</v>
          </cell>
          <cell r="CY148">
            <v>40</v>
          </cell>
          <cell r="CZ148">
            <v>376.49902389141954</v>
          </cell>
          <cell r="DA148">
            <v>394.00345954257159</v>
          </cell>
          <cell r="DB148">
            <v>360.10082823190493</v>
          </cell>
          <cell r="DC148">
            <v>6</v>
          </cell>
          <cell r="DD148">
            <v>4</v>
          </cell>
          <cell r="DE148">
            <v>2</v>
          </cell>
          <cell r="DF148">
            <v>27.888816584549595</v>
          </cell>
          <cell r="DG148">
            <v>38.439361906592346</v>
          </cell>
          <cell r="DH148">
            <v>18.005041411595247</v>
          </cell>
          <cell r="DI148">
            <v>2</v>
          </cell>
          <cell r="DJ148">
            <v>0</v>
          </cell>
          <cell r="DK148">
            <v>2</v>
          </cell>
          <cell r="DL148">
            <v>9.2962721948498643</v>
          </cell>
          <cell r="DM148">
            <v>0</v>
          </cell>
          <cell r="DN148">
            <v>18.005041411595247</v>
          </cell>
          <cell r="DO148">
            <v>53</v>
          </cell>
          <cell r="DP148">
            <v>21</v>
          </cell>
          <cell r="DQ148">
            <v>32</v>
          </cell>
          <cell r="DR148">
            <v>246.35121316352141</v>
          </cell>
          <cell r="DS148">
            <v>201.80665000960985</v>
          </cell>
          <cell r="DT148">
            <v>288.08066258552395</v>
          </cell>
          <cell r="DU148">
            <v>32</v>
          </cell>
          <cell r="DV148">
            <v>15</v>
          </cell>
          <cell r="DW148">
            <v>17</v>
          </cell>
          <cell r="DX148">
            <v>148.74035511759783</v>
          </cell>
          <cell r="DY148">
            <v>144.14760714972132</v>
          </cell>
          <cell r="DZ148">
            <v>153.0428519985596</v>
          </cell>
          <cell r="EA148">
            <v>35</v>
          </cell>
          <cell r="EB148">
            <v>24</v>
          </cell>
          <cell r="EC148">
            <v>11</v>
          </cell>
          <cell r="ED148">
            <v>162.68476340987266</v>
          </cell>
          <cell r="EE148">
            <v>230.63617143955412</v>
          </cell>
          <cell r="EF148">
            <v>99.027727763773868</v>
          </cell>
          <cell r="EG148">
            <v>3</v>
          </cell>
          <cell r="EH148">
            <v>2</v>
          </cell>
          <cell r="EI148">
            <v>1</v>
          </cell>
          <cell r="EJ148">
            <v>13.944408292274797</v>
          </cell>
          <cell r="EK148">
            <v>19.219680953296173</v>
          </cell>
          <cell r="EL148">
            <v>9.0025207057976235</v>
          </cell>
          <cell r="EM148">
            <v>7</v>
          </cell>
          <cell r="EN148">
            <v>5</v>
          </cell>
          <cell r="EO148">
            <v>2</v>
          </cell>
          <cell r="EP148">
            <v>32.536952681974526</v>
          </cell>
          <cell r="EQ148">
            <v>48.049202383240434</v>
          </cell>
          <cell r="ER148">
            <v>18.005041411595247</v>
          </cell>
          <cell r="ES148">
            <v>16</v>
          </cell>
          <cell r="ET148">
            <v>7</v>
          </cell>
          <cell r="EU148">
            <v>9</v>
          </cell>
          <cell r="EV148">
            <v>74.370177558798915</v>
          </cell>
          <cell r="EW148">
            <v>67.268883336536618</v>
          </cell>
          <cell r="EX148">
            <v>81.02268635217861</v>
          </cell>
          <cell r="EY148">
            <v>8</v>
          </cell>
          <cell r="EZ148">
            <v>6</v>
          </cell>
          <cell r="FA148">
            <v>2</v>
          </cell>
          <cell r="FB148">
            <v>37.185088779399457</v>
          </cell>
          <cell r="FC148">
            <v>57.65904285988853</v>
          </cell>
          <cell r="FD148">
            <v>18.005041411595247</v>
          </cell>
          <cell r="FE148">
            <v>2</v>
          </cell>
          <cell r="FF148">
            <v>2</v>
          </cell>
          <cell r="FG148">
            <v>0</v>
          </cell>
          <cell r="FH148">
            <v>9.2962721948498643</v>
          </cell>
          <cell r="FI148">
            <v>19.219680953296173</v>
          </cell>
          <cell r="FJ148">
            <v>0</v>
          </cell>
          <cell r="FK148">
            <v>1</v>
          </cell>
          <cell r="FL148">
            <v>1</v>
          </cell>
          <cell r="FM148">
            <v>0</v>
          </cell>
          <cell r="FN148">
            <v>4.6481360974249322</v>
          </cell>
          <cell r="FO148">
            <v>9.6098404766480865</v>
          </cell>
          <cell r="FP148">
            <v>0</v>
          </cell>
        </row>
        <row r="149">
          <cell r="A149" t="str">
            <v>湧別町</v>
          </cell>
          <cell r="B149">
            <v>135</v>
          </cell>
          <cell r="C149">
            <v>82</v>
          </cell>
          <cell r="D149">
            <v>53</v>
          </cell>
          <cell r="E149">
            <v>1412.4293785310736</v>
          </cell>
          <cell r="F149">
            <v>1805.3720827829152</v>
          </cell>
          <cell r="G149">
            <v>1056.6188197767146</v>
          </cell>
          <cell r="H149">
            <v>1</v>
          </cell>
          <cell r="I149">
            <v>1</v>
          </cell>
          <cell r="J149">
            <v>0</v>
          </cell>
          <cell r="K149">
            <v>10.462439840970914</v>
          </cell>
          <cell r="L149">
            <v>22.016732716864816</v>
          </cell>
          <cell r="M149">
            <v>0</v>
          </cell>
          <cell r="N149">
            <v>40</v>
          </cell>
          <cell r="O149">
            <v>32</v>
          </cell>
          <cell r="P149">
            <v>8</v>
          </cell>
          <cell r="Q149">
            <v>418.49759363883658</v>
          </cell>
          <cell r="R149">
            <v>704.5354469396741</v>
          </cell>
          <cell r="S149">
            <v>159.48963317384371</v>
          </cell>
          <cell r="T149">
            <v>3</v>
          </cell>
          <cell r="U149">
            <v>3</v>
          </cell>
          <cell r="V149">
            <v>0</v>
          </cell>
          <cell r="W149">
            <v>31.387319522912744</v>
          </cell>
          <cell r="X149">
            <v>66.050198150594454</v>
          </cell>
          <cell r="Y149">
            <v>0</v>
          </cell>
          <cell r="Z149">
            <v>0</v>
          </cell>
          <cell r="AA149">
            <v>0</v>
          </cell>
          <cell r="AB149">
            <v>0</v>
          </cell>
          <cell r="AC149">
            <v>0</v>
          </cell>
          <cell r="AD149">
            <v>0</v>
          </cell>
          <cell r="AE149">
            <v>0</v>
          </cell>
          <cell r="AF149">
            <v>23</v>
          </cell>
          <cell r="AG149">
            <v>13</v>
          </cell>
          <cell r="AH149">
            <v>10</v>
          </cell>
          <cell r="AI149">
            <v>240.63611634233101</v>
          </cell>
          <cell r="AJ149">
            <v>286.21752531924267</v>
          </cell>
          <cell r="AK149">
            <v>199.36204146730461</v>
          </cell>
          <cell r="AL149">
            <v>16</v>
          </cell>
          <cell r="AM149">
            <v>7</v>
          </cell>
          <cell r="AN149">
            <v>9</v>
          </cell>
          <cell r="AO149">
            <v>167.39903745553462</v>
          </cell>
          <cell r="AP149">
            <v>154.11712901805373</v>
          </cell>
          <cell r="AQ149">
            <v>179.42583732057417</v>
          </cell>
          <cell r="AR149">
            <v>18</v>
          </cell>
          <cell r="AS149">
            <v>9</v>
          </cell>
          <cell r="AT149">
            <v>9</v>
          </cell>
          <cell r="AU149">
            <v>188.32391713747646</v>
          </cell>
          <cell r="AV149">
            <v>198.15059445178335</v>
          </cell>
          <cell r="AW149">
            <v>179.42583732057417</v>
          </cell>
          <cell r="AX149">
            <v>2</v>
          </cell>
          <cell r="AY149">
            <v>0</v>
          </cell>
          <cell r="AZ149">
            <v>2</v>
          </cell>
          <cell r="BA149">
            <v>20.924879681941828</v>
          </cell>
          <cell r="BB149">
            <v>0</v>
          </cell>
          <cell r="BC149">
            <v>39.872408293460929</v>
          </cell>
          <cell r="BD149">
            <v>3</v>
          </cell>
          <cell r="BE149">
            <v>2</v>
          </cell>
          <cell r="BF149">
            <v>1</v>
          </cell>
          <cell r="BG149">
            <v>31.387319522912744</v>
          </cell>
          <cell r="BH149">
            <v>44.033465433729631</v>
          </cell>
          <cell r="BI149">
            <v>19.936204146730464</v>
          </cell>
          <cell r="BJ149">
            <v>5</v>
          </cell>
          <cell r="BK149">
            <v>2</v>
          </cell>
          <cell r="BL149">
            <v>3</v>
          </cell>
          <cell r="BM149">
            <v>52.312199204854572</v>
          </cell>
          <cell r="BN149">
            <v>44.033465433729631</v>
          </cell>
          <cell r="BO149">
            <v>59.808612440191382</v>
          </cell>
          <cell r="BP149">
            <v>2</v>
          </cell>
          <cell r="BQ149">
            <v>2</v>
          </cell>
          <cell r="BR149">
            <v>0</v>
          </cell>
          <cell r="BS149">
            <v>20.924879681941828</v>
          </cell>
          <cell r="BT149">
            <v>44.033465433729631</v>
          </cell>
          <cell r="BU149">
            <v>0</v>
          </cell>
          <cell r="BV149">
            <v>2</v>
          </cell>
          <cell r="BW149">
            <v>2</v>
          </cell>
          <cell r="BX149">
            <v>0</v>
          </cell>
          <cell r="BY149">
            <v>20.924879681941828</v>
          </cell>
          <cell r="BZ149">
            <v>44.033465433729631</v>
          </cell>
          <cell r="CA149">
            <v>0</v>
          </cell>
          <cell r="CB149">
            <v>0</v>
          </cell>
          <cell r="CC149">
            <v>0</v>
          </cell>
          <cell r="CD149">
            <v>0</v>
          </cell>
          <cell r="CE149">
            <v>0</v>
          </cell>
          <cell r="CF149">
            <v>0</v>
          </cell>
          <cell r="CG149">
            <v>0</v>
          </cell>
          <cell r="CH149">
            <v>9558</v>
          </cell>
          <cell r="CI149">
            <v>4542</v>
          </cell>
          <cell r="CJ149">
            <v>5016</v>
          </cell>
          <cell r="CK149">
            <v>135</v>
          </cell>
          <cell r="CL149">
            <v>82</v>
          </cell>
          <cell r="CM149">
            <v>53</v>
          </cell>
          <cell r="CN149">
            <v>1412.4293785310736</v>
          </cell>
          <cell r="CO149">
            <v>1805.3720827829152</v>
          </cell>
          <cell r="CP149">
            <v>1056.6188197767146</v>
          </cell>
          <cell r="CQ149">
            <v>1</v>
          </cell>
          <cell r="CR149">
            <v>1</v>
          </cell>
          <cell r="CS149">
            <v>0</v>
          </cell>
          <cell r="CT149">
            <v>10.462439840970914</v>
          </cell>
          <cell r="CU149">
            <v>22.016732716864816</v>
          </cell>
          <cell r="CV149">
            <v>0</v>
          </cell>
          <cell r="CW149">
            <v>40</v>
          </cell>
          <cell r="CX149">
            <v>32</v>
          </cell>
          <cell r="CY149">
            <v>8</v>
          </cell>
          <cell r="CZ149">
            <v>418.49759363883658</v>
          </cell>
          <cell r="DA149">
            <v>704.5354469396741</v>
          </cell>
          <cell r="DB149">
            <v>159.48963317384371</v>
          </cell>
          <cell r="DC149">
            <v>3</v>
          </cell>
          <cell r="DD149">
            <v>3</v>
          </cell>
          <cell r="DE149">
            <v>0</v>
          </cell>
          <cell r="DF149">
            <v>31.387319522912744</v>
          </cell>
          <cell r="DG149">
            <v>66.050198150594454</v>
          </cell>
          <cell r="DH149">
            <v>0</v>
          </cell>
          <cell r="DI149">
            <v>0</v>
          </cell>
          <cell r="DJ149">
            <v>0</v>
          </cell>
          <cell r="DK149">
            <v>0</v>
          </cell>
          <cell r="DL149">
            <v>0</v>
          </cell>
          <cell r="DM149">
            <v>0</v>
          </cell>
          <cell r="DN149">
            <v>0</v>
          </cell>
          <cell r="DO149">
            <v>23</v>
          </cell>
          <cell r="DP149">
            <v>13</v>
          </cell>
          <cell r="DQ149">
            <v>10</v>
          </cell>
          <cell r="DR149">
            <v>240.63611634233101</v>
          </cell>
          <cell r="DS149">
            <v>286.21752531924267</v>
          </cell>
          <cell r="DT149">
            <v>199.36204146730461</v>
          </cell>
          <cell r="DU149">
            <v>16</v>
          </cell>
          <cell r="DV149">
            <v>7</v>
          </cell>
          <cell r="DW149">
            <v>9</v>
          </cell>
          <cell r="DX149">
            <v>167.39903745553462</v>
          </cell>
          <cell r="DY149">
            <v>154.11712901805373</v>
          </cell>
          <cell r="DZ149">
            <v>179.42583732057417</v>
          </cell>
          <cell r="EA149">
            <v>18</v>
          </cell>
          <cell r="EB149">
            <v>9</v>
          </cell>
          <cell r="EC149">
            <v>9</v>
          </cell>
          <cell r="ED149">
            <v>188.32391713747646</v>
          </cell>
          <cell r="EE149">
            <v>198.15059445178335</v>
          </cell>
          <cell r="EF149">
            <v>179.42583732057417</v>
          </cell>
          <cell r="EG149">
            <v>2</v>
          </cell>
          <cell r="EH149">
            <v>0</v>
          </cell>
          <cell r="EI149">
            <v>2</v>
          </cell>
          <cell r="EJ149">
            <v>20.924879681941828</v>
          </cell>
          <cell r="EK149">
            <v>0</v>
          </cell>
          <cell r="EL149">
            <v>39.872408293460929</v>
          </cell>
          <cell r="EM149">
            <v>3</v>
          </cell>
          <cell r="EN149">
            <v>2</v>
          </cell>
          <cell r="EO149">
            <v>1</v>
          </cell>
          <cell r="EP149">
            <v>31.387319522912744</v>
          </cell>
          <cell r="EQ149">
            <v>44.033465433729631</v>
          </cell>
          <cell r="ER149">
            <v>19.936204146730464</v>
          </cell>
          <cell r="ES149">
            <v>5</v>
          </cell>
          <cell r="ET149">
            <v>2</v>
          </cell>
          <cell r="EU149">
            <v>3</v>
          </cell>
          <cell r="EV149">
            <v>52.312199204854572</v>
          </cell>
          <cell r="EW149">
            <v>44.033465433729631</v>
          </cell>
          <cell r="EX149">
            <v>59.808612440191382</v>
          </cell>
          <cell r="EY149">
            <v>2</v>
          </cell>
          <cell r="EZ149">
            <v>2</v>
          </cell>
          <cell r="FA149">
            <v>0</v>
          </cell>
          <cell r="FB149">
            <v>20.924879681941828</v>
          </cell>
          <cell r="FC149">
            <v>44.033465433729631</v>
          </cell>
          <cell r="FD149">
            <v>0</v>
          </cell>
          <cell r="FE149">
            <v>2</v>
          </cell>
          <cell r="FF149">
            <v>2</v>
          </cell>
          <cell r="FG149">
            <v>0</v>
          </cell>
          <cell r="FH149">
            <v>20.924879681941828</v>
          </cell>
          <cell r="FI149">
            <v>44.033465433729631</v>
          </cell>
          <cell r="FJ149">
            <v>0</v>
          </cell>
          <cell r="FK149">
            <v>0</v>
          </cell>
          <cell r="FL149">
            <v>0</v>
          </cell>
          <cell r="FM149">
            <v>0</v>
          </cell>
          <cell r="FN149">
            <v>0</v>
          </cell>
          <cell r="FO149">
            <v>0</v>
          </cell>
          <cell r="FP149">
            <v>0</v>
          </cell>
        </row>
        <row r="150">
          <cell r="A150" t="str">
            <v>滝上町</v>
          </cell>
          <cell r="B150">
            <v>42</v>
          </cell>
          <cell r="C150">
            <v>19</v>
          </cell>
          <cell r="D150">
            <v>23</v>
          </cell>
          <cell r="E150">
            <v>1467.5052410901469</v>
          </cell>
          <cell r="F150">
            <v>1399.1163475699559</v>
          </cell>
          <cell r="G150">
            <v>1529.2553191489362</v>
          </cell>
          <cell r="H150">
            <v>0</v>
          </cell>
          <cell r="I150">
            <v>0</v>
          </cell>
          <cell r="J150">
            <v>0</v>
          </cell>
          <cell r="K150">
            <v>0</v>
          </cell>
          <cell r="L150">
            <v>0</v>
          </cell>
          <cell r="M150">
            <v>0</v>
          </cell>
          <cell r="N150">
            <v>6</v>
          </cell>
          <cell r="O150">
            <v>3</v>
          </cell>
          <cell r="P150">
            <v>3</v>
          </cell>
          <cell r="Q150">
            <v>209.64360587002096</v>
          </cell>
          <cell r="R150">
            <v>220.91310751104564</v>
          </cell>
          <cell r="S150">
            <v>199.46808510638297</v>
          </cell>
          <cell r="T150">
            <v>1</v>
          </cell>
          <cell r="U150">
            <v>1</v>
          </cell>
          <cell r="V150">
            <v>0</v>
          </cell>
          <cell r="W150">
            <v>34.940600978336825</v>
          </cell>
          <cell r="X150">
            <v>73.637702503681879</v>
          </cell>
          <cell r="Y150">
            <v>0</v>
          </cell>
          <cell r="Z150">
            <v>0</v>
          </cell>
          <cell r="AA150">
            <v>0</v>
          </cell>
          <cell r="AB150">
            <v>0</v>
          </cell>
          <cell r="AC150">
            <v>0</v>
          </cell>
          <cell r="AD150">
            <v>0</v>
          </cell>
          <cell r="AE150">
            <v>0</v>
          </cell>
          <cell r="AF150">
            <v>8</v>
          </cell>
          <cell r="AG150">
            <v>2</v>
          </cell>
          <cell r="AH150">
            <v>6</v>
          </cell>
          <cell r="AI150">
            <v>279.5248078266946</v>
          </cell>
          <cell r="AJ150">
            <v>147.27540500736376</v>
          </cell>
          <cell r="AK150">
            <v>398.93617021276594</v>
          </cell>
          <cell r="AL150">
            <v>6</v>
          </cell>
          <cell r="AM150">
            <v>2</v>
          </cell>
          <cell r="AN150">
            <v>4</v>
          </cell>
          <cell r="AO150">
            <v>209.64360587002096</v>
          </cell>
          <cell r="AP150">
            <v>147.27540500736376</v>
          </cell>
          <cell r="AQ150">
            <v>265.95744680851061</v>
          </cell>
          <cell r="AR150">
            <v>5</v>
          </cell>
          <cell r="AS150">
            <v>3</v>
          </cell>
          <cell r="AT150">
            <v>2</v>
          </cell>
          <cell r="AU150">
            <v>174.70300489168415</v>
          </cell>
          <cell r="AV150">
            <v>220.91310751104564</v>
          </cell>
          <cell r="AW150">
            <v>132.97872340425531</v>
          </cell>
          <cell r="AX150">
            <v>1</v>
          </cell>
          <cell r="AY150">
            <v>0</v>
          </cell>
          <cell r="AZ150">
            <v>1</v>
          </cell>
          <cell r="BA150">
            <v>34.940600978336825</v>
          </cell>
          <cell r="BB150">
            <v>0</v>
          </cell>
          <cell r="BC150">
            <v>66.489361702127653</v>
          </cell>
          <cell r="BD150">
            <v>1</v>
          </cell>
          <cell r="BE150">
            <v>1</v>
          </cell>
          <cell r="BF150">
            <v>0</v>
          </cell>
          <cell r="BG150">
            <v>34.940600978336825</v>
          </cell>
          <cell r="BH150">
            <v>73.637702503681879</v>
          </cell>
          <cell r="BI150">
            <v>0</v>
          </cell>
          <cell r="BJ150">
            <v>2</v>
          </cell>
          <cell r="BK150">
            <v>0</v>
          </cell>
          <cell r="BL150">
            <v>2</v>
          </cell>
          <cell r="BM150">
            <v>69.88120195667365</v>
          </cell>
          <cell r="BN150">
            <v>0</v>
          </cell>
          <cell r="BO150">
            <v>132.97872340425531</v>
          </cell>
          <cell r="BP150">
            <v>2</v>
          </cell>
          <cell r="BQ150">
            <v>0</v>
          </cell>
          <cell r="BR150">
            <v>2</v>
          </cell>
          <cell r="BS150">
            <v>69.88120195667365</v>
          </cell>
          <cell r="BT150">
            <v>0</v>
          </cell>
          <cell r="BU150">
            <v>132.97872340425531</v>
          </cell>
          <cell r="BV150">
            <v>0</v>
          </cell>
          <cell r="BW150">
            <v>0</v>
          </cell>
          <cell r="BX150">
            <v>0</v>
          </cell>
          <cell r="BY150">
            <v>0</v>
          </cell>
          <cell r="BZ150">
            <v>0</v>
          </cell>
          <cell r="CA150">
            <v>0</v>
          </cell>
          <cell r="CB150">
            <v>1</v>
          </cell>
          <cell r="CC150">
            <v>0</v>
          </cell>
          <cell r="CD150">
            <v>1</v>
          </cell>
          <cell r="CE150">
            <v>34.940600978336825</v>
          </cell>
          <cell r="CF150">
            <v>0</v>
          </cell>
          <cell r="CG150">
            <v>66.489361702127653</v>
          </cell>
          <cell r="CH150">
            <v>2862</v>
          </cell>
          <cell r="CI150">
            <v>1358</v>
          </cell>
          <cell r="CJ150">
            <v>1504</v>
          </cell>
          <cell r="CK150">
            <v>42</v>
          </cell>
          <cell r="CL150">
            <v>19</v>
          </cell>
          <cell r="CM150">
            <v>23</v>
          </cell>
          <cell r="CN150">
            <v>1467.5052410901469</v>
          </cell>
          <cell r="CO150">
            <v>1399.1163475699559</v>
          </cell>
          <cell r="CP150">
            <v>1529.2553191489362</v>
          </cell>
          <cell r="CQ150">
            <v>0</v>
          </cell>
          <cell r="CR150">
            <v>0</v>
          </cell>
          <cell r="CS150">
            <v>0</v>
          </cell>
          <cell r="CT150">
            <v>0</v>
          </cell>
          <cell r="CU150">
            <v>0</v>
          </cell>
          <cell r="CV150">
            <v>0</v>
          </cell>
          <cell r="CW150">
            <v>6</v>
          </cell>
          <cell r="CX150">
            <v>3</v>
          </cell>
          <cell r="CY150">
            <v>3</v>
          </cell>
          <cell r="CZ150">
            <v>209.64360587002096</v>
          </cell>
          <cell r="DA150">
            <v>220.91310751104564</v>
          </cell>
          <cell r="DB150">
            <v>199.46808510638297</v>
          </cell>
          <cell r="DC150">
            <v>1</v>
          </cell>
          <cell r="DD150">
            <v>1</v>
          </cell>
          <cell r="DE150">
            <v>0</v>
          </cell>
          <cell r="DF150">
            <v>34.940600978336825</v>
          </cell>
          <cell r="DG150">
            <v>73.637702503681879</v>
          </cell>
          <cell r="DH150">
            <v>0</v>
          </cell>
          <cell r="DI150">
            <v>0</v>
          </cell>
          <cell r="DJ150">
            <v>0</v>
          </cell>
          <cell r="DK150">
            <v>0</v>
          </cell>
          <cell r="DL150">
            <v>0</v>
          </cell>
          <cell r="DM150">
            <v>0</v>
          </cell>
          <cell r="DN150">
            <v>0</v>
          </cell>
          <cell r="DO150">
            <v>8</v>
          </cell>
          <cell r="DP150">
            <v>2</v>
          </cell>
          <cell r="DQ150">
            <v>6</v>
          </cell>
          <cell r="DR150">
            <v>279.5248078266946</v>
          </cell>
          <cell r="DS150">
            <v>147.27540500736376</v>
          </cell>
          <cell r="DT150">
            <v>398.93617021276594</v>
          </cell>
          <cell r="DU150">
            <v>6</v>
          </cell>
          <cell r="DV150">
            <v>2</v>
          </cell>
          <cell r="DW150">
            <v>4</v>
          </cell>
          <cell r="DX150">
            <v>209.64360587002096</v>
          </cell>
          <cell r="DY150">
            <v>147.27540500736376</v>
          </cell>
          <cell r="DZ150">
            <v>265.95744680851061</v>
          </cell>
          <cell r="EA150">
            <v>5</v>
          </cell>
          <cell r="EB150">
            <v>3</v>
          </cell>
          <cell r="EC150">
            <v>2</v>
          </cell>
          <cell r="ED150">
            <v>174.70300489168415</v>
          </cell>
          <cell r="EE150">
            <v>220.91310751104564</v>
          </cell>
          <cell r="EF150">
            <v>132.97872340425531</v>
          </cell>
          <cell r="EG150">
            <v>1</v>
          </cell>
          <cell r="EH150">
            <v>0</v>
          </cell>
          <cell r="EI150">
            <v>1</v>
          </cell>
          <cell r="EJ150">
            <v>34.940600978336825</v>
          </cell>
          <cell r="EK150">
            <v>0</v>
          </cell>
          <cell r="EL150">
            <v>66.489361702127653</v>
          </cell>
          <cell r="EM150">
            <v>1</v>
          </cell>
          <cell r="EN150">
            <v>1</v>
          </cell>
          <cell r="EO150">
            <v>0</v>
          </cell>
          <cell r="EP150">
            <v>34.940600978336825</v>
          </cell>
          <cell r="EQ150">
            <v>73.637702503681879</v>
          </cell>
          <cell r="ER150">
            <v>0</v>
          </cell>
          <cell r="ES150">
            <v>2</v>
          </cell>
          <cell r="ET150">
            <v>0</v>
          </cell>
          <cell r="EU150">
            <v>2</v>
          </cell>
          <cell r="EV150">
            <v>69.88120195667365</v>
          </cell>
          <cell r="EW150">
            <v>0</v>
          </cell>
          <cell r="EX150">
            <v>132.97872340425531</v>
          </cell>
          <cell r="EY150">
            <v>2</v>
          </cell>
          <cell r="EZ150">
            <v>0</v>
          </cell>
          <cell r="FA150">
            <v>2</v>
          </cell>
          <cell r="FB150">
            <v>69.88120195667365</v>
          </cell>
          <cell r="FC150">
            <v>0</v>
          </cell>
          <cell r="FD150">
            <v>132.97872340425531</v>
          </cell>
          <cell r="FE150">
            <v>0</v>
          </cell>
          <cell r="FF150">
            <v>0</v>
          </cell>
          <cell r="FG150">
            <v>0</v>
          </cell>
          <cell r="FH150">
            <v>0</v>
          </cell>
          <cell r="FI150">
            <v>0</v>
          </cell>
          <cell r="FJ150">
            <v>0</v>
          </cell>
          <cell r="FK150">
            <v>1</v>
          </cell>
          <cell r="FL150">
            <v>0</v>
          </cell>
          <cell r="FM150">
            <v>1</v>
          </cell>
          <cell r="FN150">
            <v>34.940600978336825</v>
          </cell>
          <cell r="FO150">
            <v>0</v>
          </cell>
          <cell r="FP150">
            <v>66.489361702127653</v>
          </cell>
        </row>
        <row r="151">
          <cell r="A151" t="str">
            <v>興部町</v>
          </cell>
          <cell r="B151">
            <v>47</v>
          </cell>
          <cell r="C151">
            <v>26</v>
          </cell>
          <cell r="D151">
            <v>21</v>
          </cell>
          <cell r="E151">
            <v>1138.2901428917412</v>
          </cell>
          <cell r="F151">
            <v>1298.0529206190713</v>
          </cell>
          <cell r="G151">
            <v>987.77046095954847</v>
          </cell>
          <cell r="H151">
            <v>0</v>
          </cell>
          <cell r="I151">
            <v>0</v>
          </cell>
          <cell r="J151">
            <v>0</v>
          </cell>
          <cell r="K151">
            <v>0</v>
          </cell>
          <cell r="L151">
            <v>0</v>
          </cell>
          <cell r="M151">
            <v>0</v>
          </cell>
          <cell r="N151">
            <v>16</v>
          </cell>
          <cell r="O151">
            <v>8</v>
          </cell>
          <cell r="P151">
            <v>8</v>
          </cell>
          <cell r="Q151">
            <v>387.50302736740127</v>
          </cell>
          <cell r="R151">
            <v>399.40089865202202</v>
          </cell>
          <cell r="S151">
            <v>376.29350893697085</v>
          </cell>
          <cell r="T151">
            <v>1</v>
          </cell>
          <cell r="U151">
            <v>0</v>
          </cell>
          <cell r="V151">
            <v>1</v>
          </cell>
          <cell r="W151">
            <v>24.21893921046258</v>
          </cell>
          <cell r="X151">
            <v>0</v>
          </cell>
          <cell r="Y151">
            <v>47.036688617121357</v>
          </cell>
          <cell r="Z151">
            <v>0</v>
          </cell>
          <cell r="AA151">
            <v>0</v>
          </cell>
          <cell r="AB151">
            <v>0</v>
          </cell>
          <cell r="AC151">
            <v>0</v>
          </cell>
          <cell r="AD151">
            <v>0</v>
          </cell>
          <cell r="AE151">
            <v>0</v>
          </cell>
          <cell r="AF151">
            <v>9</v>
          </cell>
          <cell r="AG151">
            <v>5</v>
          </cell>
          <cell r="AH151">
            <v>4</v>
          </cell>
          <cell r="AI151">
            <v>217.97045289416323</v>
          </cell>
          <cell r="AJ151">
            <v>249.62556165751374</v>
          </cell>
          <cell r="AK151">
            <v>188.14675446848543</v>
          </cell>
          <cell r="AL151">
            <v>3</v>
          </cell>
          <cell r="AM151">
            <v>1</v>
          </cell>
          <cell r="AN151">
            <v>2</v>
          </cell>
          <cell r="AO151">
            <v>72.656817631387753</v>
          </cell>
          <cell r="AP151">
            <v>49.925112331502753</v>
          </cell>
          <cell r="AQ151">
            <v>94.073377234242713</v>
          </cell>
          <cell r="AR151">
            <v>6</v>
          </cell>
          <cell r="AS151">
            <v>6</v>
          </cell>
          <cell r="AT151">
            <v>0</v>
          </cell>
          <cell r="AU151">
            <v>145.31363526277551</v>
          </cell>
          <cell r="AV151">
            <v>299.55067398901645</v>
          </cell>
          <cell r="AW151">
            <v>0</v>
          </cell>
          <cell r="AX151">
            <v>0</v>
          </cell>
          <cell r="AY151">
            <v>0</v>
          </cell>
          <cell r="AZ151">
            <v>0</v>
          </cell>
          <cell r="BA151">
            <v>0</v>
          </cell>
          <cell r="BB151">
            <v>0</v>
          </cell>
          <cell r="BC151">
            <v>0</v>
          </cell>
          <cell r="BD151">
            <v>1</v>
          </cell>
          <cell r="BE151">
            <v>0</v>
          </cell>
          <cell r="BF151">
            <v>1</v>
          </cell>
          <cell r="BG151">
            <v>24.21893921046258</v>
          </cell>
          <cell r="BH151">
            <v>0</v>
          </cell>
          <cell r="BI151">
            <v>47.036688617121357</v>
          </cell>
          <cell r="BJ151">
            <v>1</v>
          </cell>
          <cell r="BK151">
            <v>0</v>
          </cell>
          <cell r="BL151">
            <v>1</v>
          </cell>
          <cell r="BM151">
            <v>24.21893921046258</v>
          </cell>
          <cell r="BN151">
            <v>0</v>
          </cell>
          <cell r="BO151">
            <v>47.036688617121357</v>
          </cell>
          <cell r="BP151">
            <v>1</v>
          </cell>
          <cell r="BQ151">
            <v>1</v>
          </cell>
          <cell r="BR151">
            <v>0</v>
          </cell>
          <cell r="BS151">
            <v>24.21893921046258</v>
          </cell>
          <cell r="BT151">
            <v>49.925112331502753</v>
          </cell>
          <cell r="BU151">
            <v>0</v>
          </cell>
          <cell r="BV151">
            <v>1</v>
          </cell>
          <cell r="BW151">
            <v>1</v>
          </cell>
          <cell r="BX151">
            <v>0</v>
          </cell>
          <cell r="BY151">
            <v>24.21893921046258</v>
          </cell>
          <cell r="BZ151">
            <v>49.925112331502753</v>
          </cell>
          <cell r="CA151">
            <v>0</v>
          </cell>
          <cell r="CB151">
            <v>0</v>
          </cell>
          <cell r="CC151">
            <v>0</v>
          </cell>
          <cell r="CD151">
            <v>0</v>
          </cell>
          <cell r="CE151">
            <v>0</v>
          </cell>
          <cell r="CF151">
            <v>0</v>
          </cell>
          <cell r="CG151">
            <v>0</v>
          </cell>
          <cell r="CH151">
            <v>4129</v>
          </cell>
          <cell r="CI151">
            <v>2003</v>
          </cell>
          <cell r="CJ151">
            <v>2126</v>
          </cell>
          <cell r="CK151">
            <v>47</v>
          </cell>
          <cell r="CL151">
            <v>26</v>
          </cell>
          <cell r="CM151">
            <v>21</v>
          </cell>
          <cell r="CN151">
            <v>1138.2901428917412</v>
          </cell>
          <cell r="CO151">
            <v>1298.0529206190713</v>
          </cell>
          <cell r="CP151">
            <v>987.77046095954847</v>
          </cell>
          <cell r="CQ151">
            <v>0</v>
          </cell>
          <cell r="CR151">
            <v>0</v>
          </cell>
          <cell r="CS151">
            <v>0</v>
          </cell>
          <cell r="CT151">
            <v>0</v>
          </cell>
          <cell r="CU151">
            <v>0</v>
          </cell>
          <cell r="CV151">
            <v>0</v>
          </cell>
          <cell r="CW151">
            <v>16</v>
          </cell>
          <cell r="CX151">
            <v>8</v>
          </cell>
          <cell r="CY151">
            <v>8</v>
          </cell>
          <cell r="CZ151">
            <v>387.50302736740127</v>
          </cell>
          <cell r="DA151">
            <v>399.40089865202202</v>
          </cell>
          <cell r="DB151">
            <v>376.29350893697085</v>
          </cell>
          <cell r="DC151">
            <v>1</v>
          </cell>
          <cell r="DD151">
            <v>0</v>
          </cell>
          <cell r="DE151">
            <v>1</v>
          </cell>
          <cell r="DF151">
            <v>24.21893921046258</v>
          </cell>
          <cell r="DG151">
            <v>0</v>
          </cell>
          <cell r="DH151">
            <v>47.036688617121357</v>
          </cell>
          <cell r="DI151">
            <v>0</v>
          </cell>
          <cell r="DJ151">
            <v>0</v>
          </cell>
          <cell r="DK151">
            <v>0</v>
          </cell>
          <cell r="DL151">
            <v>0</v>
          </cell>
          <cell r="DM151">
            <v>0</v>
          </cell>
          <cell r="DN151">
            <v>0</v>
          </cell>
          <cell r="DO151">
            <v>9</v>
          </cell>
          <cell r="DP151">
            <v>5</v>
          </cell>
          <cell r="DQ151">
            <v>4</v>
          </cell>
          <cell r="DR151">
            <v>217.97045289416323</v>
          </cell>
          <cell r="DS151">
            <v>249.62556165751374</v>
          </cell>
          <cell r="DT151">
            <v>188.14675446848543</v>
          </cell>
          <cell r="DU151">
            <v>3</v>
          </cell>
          <cell r="DV151">
            <v>1</v>
          </cell>
          <cell r="DW151">
            <v>2</v>
          </cell>
          <cell r="DX151">
            <v>72.656817631387753</v>
          </cell>
          <cell r="DY151">
            <v>49.925112331502753</v>
          </cell>
          <cell r="DZ151">
            <v>94.073377234242713</v>
          </cell>
          <cell r="EA151">
            <v>6</v>
          </cell>
          <cell r="EB151">
            <v>6</v>
          </cell>
          <cell r="EC151">
            <v>0</v>
          </cell>
          <cell r="ED151">
            <v>145.31363526277551</v>
          </cell>
          <cell r="EE151">
            <v>299.55067398901645</v>
          </cell>
          <cell r="EF151">
            <v>0</v>
          </cell>
          <cell r="EG151">
            <v>0</v>
          </cell>
          <cell r="EH151">
            <v>0</v>
          </cell>
          <cell r="EI151">
            <v>0</v>
          </cell>
          <cell r="EJ151">
            <v>0</v>
          </cell>
          <cell r="EK151">
            <v>0</v>
          </cell>
          <cell r="EL151">
            <v>0</v>
          </cell>
          <cell r="EM151">
            <v>1</v>
          </cell>
          <cell r="EN151">
            <v>0</v>
          </cell>
          <cell r="EO151">
            <v>1</v>
          </cell>
          <cell r="EP151">
            <v>24.21893921046258</v>
          </cell>
          <cell r="EQ151">
            <v>0</v>
          </cell>
          <cell r="ER151">
            <v>47.036688617121357</v>
          </cell>
          <cell r="ES151">
            <v>1</v>
          </cell>
          <cell r="ET151">
            <v>0</v>
          </cell>
          <cell r="EU151">
            <v>1</v>
          </cell>
          <cell r="EV151">
            <v>24.21893921046258</v>
          </cell>
          <cell r="EW151">
            <v>0</v>
          </cell>
          <cell r="EX151">
            <v>47.036688617121357</v>
          </cell>
          <cell r="EY151">
            <v>1</v>
          </cell>
          <cell r="EZ151">
            <v>1</v>
          </cell>
          <cell r="FA151">
            <v>0</v>
          </cell>
          <cell r="FB151">
            <v>24.21893921046258</v>
          </cell>
          <cell r="FC151">
            <v>49.925112331502753</v>
          </cell>
          <cell r="FD151">
            <v>0</v>
          </cell>
          <cell r="FE151">
            <v>1</v>
          </cell>
          <cell r="FF151">
            <v>1</v>
          </cell>
          <cell r="FG151">
            <v>0</v>
          </cell>
          <cell r="FH151">
            <v>24.21893921046258</v>
          </cell>
          <cell r="FI151">
            <v>49.925112331502753</v>
          </cell>
          <cell r="FJ151">
            <v>0</v>
          </cell>
          <cell r="FK151">
            <v>0</v>
          </cell>
          <cell r="FL151">
            <v>0</v>
          </cell>
          <cell r="FM151">
            <v>0</v>
          </cell>
          <cell r="FN151">
            <v>0</v>
          </cell>
          <cell r="FO151">
            <v>0</v>
          </cell>
          <cell r="FP151">
            <v>0</v>
          </cell>
        </row>
        <row r="152">
          <cell r="A152" t="str">
            <v>西興部村</v>
          </cell>
          <cell r="B152">
            <v>30</v>
          </cell>
          <cell r="C152">
            <v>16</v>
          </cell>
          <cell r="D152">
            <v>14</v>
          </cell>
          <cell r="E152">
            <v>2599.6533795493933</v>
          </cell>
          <cell r="F152">
            <v>2852.0499108734402</v>
          </cell>
          <cell r="G152">
            <v>2360.8768971332206</v>
          </cell>
          <cell r="H152">
            <v>0</v>
          </cell>
          <cell r="I152">
            <v>0</v>
          </cell>
          <cell r="J152">
            <v>0</v>
          </cell>
          <cell r="K152">
            <v>0</v>
          </cell>
          <cell r="L152">
            <v>0</v>
          </cell>
          <cell r="M152">
            <v>0</v>
          </cell>
          <cell r="N152">
            <v>8</v>
          </cell>
          <cell r="O152">
            <v>5</v>
          </cell>
          <cell r="P152">
            <v>3</v>
          </cell>
          <cell r="Q152">
            <v>693.24090121317158</v>
          </cell>
          <cell r="R152">
            <v>891.26559714795007</v>
          </cell>
          <cell r="S152">
            <v>505.90219224283305</v>
          </cell>
          <cell r="T152">
            <v>2</v>
          </cell>
          <cell r="U152">
            <v>2</v>
          </cell>
          <cell r="V152">
            <v>0</v>
          </cell>
          <cell r="W152">
            <v>173.3102253032929</v>
          </cell>
          <cell r="X152">
            <v>356.50623885918003</v>
          </cell>
          <cell r="Y152">
            <v>0</v>
          </cell>
          <cell r="Z152">
            <v>0</v>
          </cell>
          <cell r="AA152">
            <v>0</v>
          </cell>
          <cell r="AB152">
            <v>0</v>
          </cell>
          <cell r="AC152">
            <v>0</v>
          </cell>
          <cell r="AD152">
            <v>0</v>
          </cell>
          <cell r="AE152">
            <v>0</v>
          </cell>
          <cell r="AF152">
            <v>4</v>
          </cell>
          <cell r="AG152">
            <v>2</v>
          </cell>
          <cell r="AH152">
            <v>2</v>
          </cell>
          <cell r="AI152">
            <v>346.62045060658579</v>
          </cell>
          <cell r="AJ152">
            <v>356.50623885918003</v>
          </cell>
          <cell r="AK152">
            <v>337.26812816188868</v>
          </cell>
          <cell r="AL152">
            <v>5</v>
          </cell>
          <cell r="AM152">
            <v>3</v>
          </cell>
          <cell r="AN152">
            <v>2</v>
          </cell>
          <cell r="AO152">
            <v>433.27556325823224</v>
          </cell>
          <cell r="AP152">
            <v>534.75935828877004</v>
          </cell>
          <cell r="AQ152">
            <v>337.26812816188868</v>
          </cell>
          <cell r="AR152">
            <v>1</v>
          </cell>
          <cell r="AS152">
            <v>0</v>
          </cell>
          <cell r="AT152">
            <v>1</v>
          </cell>
          <cell r="AU152">
            <v>86.655112651646448</v>
          </cell>
          <cell r="AV152">
            <v>0</v>
          </cell>
          <cell r="AW152">
            <v>168.63406408094434</v>
          </cell>
          <cell r="AX152">
            <v>0</v>
          </cell>
          <cell r="AY152">
            <v>0</v>
          </cell>
          <cell r="AZ152">
            <v>0</v>
          </cell>
          <cell r="BA152">
            <v>0</v>
          </cell>
          <cell r="BB152">
            <v>0</v>
          </cell>
          <cell r="BC152">
            <v>0</v>
          </cell>
          <cell r="BD152">
            <v>1</v>
          </cell>
          <cell r="BE152">
            <v>0</v>
          </cell>
          <cell r="BF152">
            <v>1</v>
          </cell>
          <cell r="BG152">
            <v>86.655112651646448</v>
          </cell>
          <cell r="BH152">
            <v>0</v>
          </cell>
          <cell r="BI152">
            <v>168.63406408094434</v>
          </cell>
          <cell r="BJ152">
            <v>1</v>
          </cell>
          <cell r="BK152">
            <v>0</v>
          </cell>
          <cell r="BL152">
            <v>1</v>
          </cell>
          <cell r="BM152">
            <v>86.655112651646448</v>
          </cell>
          <cell r="BN152">
            <v>0</v>
          </cell>
          <cell r="BO152">
            <v>168.63406408094434</v>
          </cell>
          <cell r="BP152">
            <v>1</v>
          </cell>
          <cell r="BQ152">
            <v>0</v>
          </cell>
          <cell r="BR152">
            <v>1</v>
          </cell>
          <cell r="BS152">
            <v>86.655112651646448</v>
          </cell>
          <cell r="BT152">
            <v>0</v>
          </cell>
          <cell r="BU152">
            <v>168.63406408094434</v>
          </cell>
          <cell r="BV152">
            <v>2</v>
          </cell>
          <cell r="BW152">
            <v>2</v>
          </cell>
          <cell r="BX152">
            <v>0</v>
          </cell>
          <cell r="BY152">
            <v>173.3102253032929</v>
          </cell>
          <cell r="BZ152">
            <v>356.50623885918003</v>
          </cell>
          <cell r="CA152">
            <v>0</v>
          </cell>
          <cell r="CB152">
            <v>0</v>
          </cell>
          <cell r="CC152">
            <v>0</v>
          </cell>
          <cell r="CD152">
            <v>0</v>
          </cell>
          <cell r="CE152">
            <v>0</v>
          </cell>
          <cell r="CF152">
            <v>0</v>
          </cell>
          <cell r="CG152">
            <v>0</v>
          </cell>
          <cell r="CH152">
            <v>1154</v>
          </cell>
          <cell r="CI152">
            <v>561</v>
          </cell>
          <cell r="CJ152">
            <v>593</v>
          </cell>
          <cell r="CK152">
            <v>30</v>
          </cell>
          <cell r="CL152">
            <v>16</v>
          </cell>
          <cell r="CM152">
            <v>14</v>
          </cell>
          <cell r="CN152">
            <v>2599.6533795493933</v>
          </cell>
          <cell r="CO152">
            <v>2852.0499108734402</v>
          </cell>
          <cell r="CP152">
            <v>2360.8768971332206</v>
          </cell>
          <cell r="CQ152">
            <v>0</v>
          </cell>
          <cell r="CR152">
            <v>0</v>
          </cell>
          <cell r="CS152">
            <v>0</v>
          </cell>
          <cell r="CT152">
            <v>0</v>
          </cell>
          <cell r="CU152">
            <v>0</v>
          </cell>
          <cell r="CV152">
            <v>0</v>
          </cell>
          <cell r="CW152">
            <v>8</v>
          </cell>
          <cell r="CX152">
            <v>5</v>
          </cell>
          <cell r="CY152">
            <v>3</v>
          </cell>
          <cell r="CZ152">
            <v>693.24090121317158</v>
          </cell>
          <cell r="DA152">
            <v>891.26559714795007</v>
          </cell>
          <cell r="DB152">
            <v>505.90219224283305</v>
          </cell>
          <cell r="DC152">
            <v>2</v>
          </cell>
          <cell r="DD152">
            <v>2</v>
          </cell>
          <cell r="DE152">
            <v>0</v>
          </cell>
          <cell r="DF152">
            <v>173.3102253032929</v>
          </cell>
          <cell r="DG152">
            <v>356.50623885918003</v>
          </cell>
          <cell r="DH152">
            <v>0</v>
          </cell>
          <cell r="DI152">
            <v>0</v>
          </cell>
          <cell r="DJ152">
            <v>0</v>
          </cell>
          <cell r="DK152">
            <v>0</v>
          </cell>
          <cell r="DL152">
            <v>0</v>
          </cell>
          <cell r="DM152">
            <v>0</v>
          </cell>
          <cell r="DN152">
            <v>0</v>
          </cell>
          <cell r="DO152">
            <v>4</v>
          </cell>
          <cell r="DP152">
            <v>2</v>
          </cell>
          <cell r="DQ152">
            <v>2</v>
          </cell>
          <cell r="DR152">
            <v>346.62045060658579</v>
          </cell>
          <cell r="DS152">
            <v>356.50623885918003</v>
          </cell>
          <cell r="DT152">
            <v>337.26812816188868</v>
          </cell>
          <cell r="DU152">
            <v>5</v>
          </cell>
          <cell r="DV152">
            <v>3</v>
          </cell>
          <cell r="DW152">
            <v>2</v>
          </cell>
          <cell r="DX152">
            <v>433.27556325823224</v>
          </cell>
          <cell r="DY152">
            <v>534.75935828877004</v>
          </cell>
          <cell r="DZ152">
            <v>337.26812816188868</v>
          </cell>
          <cell r="EA152">
            <v>1</v>
          </cell>
          <cell r="EB152">
            <v>0</v>
          </cell>
          <cell r="EC152">
            <v>1</v>
          </cell>
          <cell r="ED152">
            <v>86.655112651646448</v>
          </cell>
          <cell r="EE152">
            <v>0</v>
          </cell>
          <cell r="EF152">
            <v>168.63406408094434</v>
          </cell>
          <cell r="EG152">
            <v>0</v>
          </cell>
          <cell r="EH152">
            <v>0</v>
          </cell>
          <cell r="EI152">
            <v>0</v>
          </cell>
          <cell r="EJ152">
            <v>0</v>
          </cell>
          <cell r="EK152">
            <v>0</v>
          </cell>
          <cell r="EL152">
            <v>0</v>
          </cell>
          <cell r="EM152">
            <v>1</v>
          </cell>
          <cell r="EN152">
            <v>0</v>
          </cell>
          <cell r="EO152">
            <v>1</v>
          </cell>
          <cell r="EP152">
            <v>86.655112651646448</v>
          </cell>
          <cell r="EQ152">
            <v>0</v>
          </cell>
          <cell r="ER152">
            <v>168.63406408094434</v>
          </cell>
          <cell r="ES152">
            <v>1</v>
          </cell>
          <cell r="ET152">
            <v>0</v>
          </cell>
          <cell r="EU152">
            <v>1</v>
          </cell>
          <cell r="EV152">
            <v>86.655112651646448</v>
          </cell>
          <cell r="EW152">
            <v>0</v>
          </cell>
          <cell r="EX152">
            <v>168.63406408094434</v>
          </cell>
          <cell r="EY152">
            <v>1</v>
          </cell>
          <cell r="EZ152">
            <v>0</v>
          </cell>
          <cell r="FA152">
            <v>1</v>
          </cell>
          <cell r="FB152">
            <v>86.655112651646448</v>
          </cell>
          <cell r="FC152">
            <v>0</v>
          </cell>
          <cell r="FD152">
            <v>168.63406408094434</v>
          </cell>
          <cell r="FE152">
            <v>2</v>
          </cell>
          <cell r="FF152">
            <v>2</v>
          </cell>
          <cell r="FG152">
            <v>0</v>
          </cell>
          <cell r="FH152">
            <v>173.3102253032929</v>
          </cell>
          <cell r="FI152">
            <v>356.50623885918003</v>
          </cell>
          <cell r="FJ152">
            <v>0</v>
          </cell>
          <cell r="FK152">
            <v>0</v>
          </cell>
          <cell r="FL152">
            <v>0</v>
          </cell>
          <cell r="FM152">
            <v>0</v>
          </cell>
          <cell r="FN152">
            <v>0</v>
          </cell>
          <cell r="FO152">
            <v>0</v>
          </cell>
          <cell r="FP152">
            <v>0</v>
          </cell>
        </row>
        <row r="153">
          <cell r="A153" t="str">
            <v>雄武町</v>
          </cell>
          <cell r="B153">
            <v>67</v>
          </cell>
          <cell r="C153">
            <v>33</v>
          </cell>
          <cell r="D153">
            <v>34</v>
          </cell>
          <cell r="E153">
            <v>1402.2603599832566</v>
          </cell>
          <cell r="F153">
            <v>1453.7444933920706</v>
          </cell>
          <cell r="G153">
            <v>1355.6618819776716</v>
          </cell>
          <cell r="H153">
            <v>0</v>
          </cell>
          <cell r="I153">
            <v>0</v>
          </cell>
          <cell r="J153">
            <v>0</v>
          </cell>
          <cell r="K153">
            <v>0</v>
          </cell>
          <cell r="L153">
            <v>0</v>
          </cell>
          <cell r="M153">
            <v>0</v>
          </cell>
          <cell r="N153">
            <v>24</v>
          </cell>
          <cell r="O153">
            <v>14</v>
          </cell>
          <cell r="P153">
            <v>10</v>
          </cell>
          <cell r="Q153">
            <v>502.30221850146506</v>
          </cell>
          <cell r="R153">
            <v>616.74008810572684</v>
          </cell>
          <cell r="S153">
            <v>398.72408293460921</v>
          </cell>
          <cell r="T153">
            <v>2</v>
          </cell>
          <cell r="U153">
            <v>0</v>
          </cell>
          <cell r="V153">
            <v>2</v>
          </cell>
          <cell r="W153">
            <v>41.858518208455422</v>
          </cell>
          <cell r="X153">
            <v>0</v>
          </cell>
          <cell r="Y153">
            <v>79.744816586921857</v>
          </cell>
          <cell r="Z153">
            <v>1</v>
          </cell>
          <cell r="AA153">
            <v>0</v>
          </cell>
          <cell r="AB153">
            <v>1</v>
          </cell>
          <cell r="AC153">
            <v>20.929259104227711</v>
          </cell>
          <cell r="AD153">
            <v>0</v>
          </cell>
          <cell r="AE153">
            <v>39.872408293460929</v>
          </cell>
          <cell r="AF153">
            <v>14</v>
          </cell>
          <cell r="AG153">
            <v>5</v>
          </cell>
          <cell r="AH153">
            <v>9</v>
          </cell>
          <cell r="AI153">
            <v>293.00962745918793</v>
          </cell>
          <cell r="AJ153">
            <v>220.26431718061676</v>
          </cell>
          <cell r="AK153">
            <v>358.85167464114835</v>
          </cell>
          <cell r="AL153">
            <v>4</v>
          </cell>
          <cell r="AM153">
            <v>1</v>
          </cell>
          <cell r="AN153">
            <v>3</v>
          </cell>
          <cell r="AO153">
            <v>83.717036416910844</v>
          </cell>
          <cell r="AP153">
            <v>44.052863436123353</v>
          </cell>
          <cell r="AQ153">
            <v>119.61722488038276</v>
          </cell>
          <cell r="AR153">
            <v>3</v>
          </cell>
          <cell r="AS153">
            <v>1</v>
          </cell>
          <cell r="AT153">
            <v>2</v>
          </cell>
          <cell r="AU153">
            <v>62.787777312683133</v>
          </cell>
          <cell r="AV153">
            <v>44.052863436123353</v>
          </cell>
          <cell r="AW153">
            <v>79.744816586921857</v>
          </cell>
          <cell r="AX153">
            <v>2</v>
          </cell>
          <cell r="AY153">
            <v>0</v>
          </cell>
          <cell r="AZ153">
            <v>2</v>
          </cell>
          <cell r="BA153">
            <v>41.858518208455422</v>
          </cell>
          <cell r="BB153">
            <v>0</v>
          </cell>
          <cell r="BC153">
            <v>79.744816586921857</v>
          </cell>
          <cell r="BD153">
            <v>0</v>
          </cell>
          <cell r="BE153">
            <v>0</v>
          </cell>
          <cell r="BF153">
            <v>0</v>
          </cell>
          <cell r="BG153">
            <v>0</v>
          </cell>
          <cell r="BH153">
            <v>0</v>
          </cell>
          <cell r="BI153">
            <v>0</v>
          </cell>
          <cell r="BJ153">
            <v>0</v>
          </cell>
          <cell r="BK153">
            <v>0</v>
          </cell>
          <cell r="BL153">
            <v>0</v>
          </cell>
          <cell r="BM153">
            <v>0</v>
          </cell>
          <cell r="BN153">
            <v>0</v>
          </cell>
          <cell r="BO153">
            <v>0</v>
          </cell>
          <cell r="BP153">
            <v>1</v>
          </cell>
          <cell r="BQ153">
            <v>1</v>
          </cell>
          <cell r="BR153">
            <v>0</v>
          </cell>
          <cell r="BS153">
            <v>20.929259104227711</v>
          </cell>
          <cell r="BT153">
            <v>44.052863436123353</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4778</v>
          </cell>
          <cell r="CI153">
            <v>2270</v>
          </cell>
          <cell r="CJ153">
            <v>2508</v>
          </cell>
          <cell r="CK153">
            <v>67</v>
          </cell>
          <cell r="CL153">
            <v>33</v>
          </cell>
          <cell r="CM153">
            <v>34</v>
          </cell>
          <cell r="CN153">
            <v>1402.2603599832566</v>
          </cell>
          <cell r="CO153">
            <v>1453.7444933920706</v>
          </cell>
          <cell r="CP153">
            <v>1355.6618819776716</v>
          </cell>
          <cell r="CQ153">
            <v>0</v>
          </cell>
          <cell r="CR153">
            <v>0</v>
          </cell>
          <cell r="CS153">
            <v>0</v>
          </cell>
          <cell r="CT153">
            <v>0</v>
          </cell>
          <cell r="CU153">
            <v>0</v>
          </cell>
          <cell r="CV153">
            <v>0</v>
          </cell>
          <cell r="CW153">
            <v>24</v>
          </cell>
          <cell r="CX153">
            <v>14</v>
          </cell>
          <cell r="CY153">
            <v>10</v>
          </cell>
          <cell r="CZ153">
            <v>502.30221850146506</v>
          </cell>
          <cell r="DA153">
            <v>616.74008810572684</v>
          </cell>
          <cell r="DB153">
            <v>398.72408293460921</v>
          </cell>
          <cell r="DC153">
            <v>2</v>
          </cell>
          <cell r="DD153">
            <v>0</v>
          </cell>
          <cell r="DE153">
            <v>2</v>
          </cell>
          <cell r="DF153">
            <v>41.858518208455422</v>
          </cell>
          <cell r="DG153">
            <v>0</v>
          </cell>
          <cell r="DH153">
            <v>79.744816586921857</v>
          </cell>
          <cell r="DI153">
            <v>1</v>
          </cell>
          <cell r="DJ153">
            <v>0</v>
          </cell>
          <cell r="DK153">
            <v>1</v>
          </cell>
          <cell r="DL153">
            <v>20.929259104227711</v>
          </cell>
          <cell r="DM153">
            <v>0</v>
          </cell>
          <cell r="DN153">
            <v>39.872408293460929</v>
          </cell>
          <cell r="DO153">
            <v>14</v>
          </cell>
          <cell r="DP153">
            <v>5</v>
          </cell>
          <cell r="DQ153">
            <v>9</v>
          </cell>
          <cell r="DR153">
            <v>293.00962745918793</v>
          </cell>
          <cell r="DS153">
            <v>220.26431718061676</v>
          </cell>
          <cell r="DT153">
            <v>358.85167464114835</v>
          </cell>
          <cell r="DU153">
            <v>4</v>
          </cell>
          <cell r="DV153">
            <v>1</v>
          </cell>
          <cell r="DW153">
            <v>3</v>
          </cell>
          <cell r="DX153">
            <v>83.717036416910844</v>
          </cell>
          <cell r="DY153">
            <v>44.052863436123353</v>
          </cell>
          <cell r="DZ153">
            <v>119.61722488038276</v>
          </cell>
          <cell r="EA153">
            <v>3</v>
          </cell>
          <cell r="EB153">
            <v>1</v>
          </cell>
          <cell r="EC153">
            <v>2</v>
          </cell>
          <cell r="ED153">
            <v>62.787777312683133</v>
          </cell>
          <cell r="EE153">
            <v>44.052863436123353</v>
          </cell>
          <cell r="EF153">
            <v>79.744816586921857</v>
          </cell>
          <cell r="EG153">
            <v>2</v>
          </cell>
          <cell r="EH153">
            <v>0</v>
          </cell>
          <cell r="EI153">
            <v>2</v>
          </cell>
          <cell r="EJ153">
            <v>41.858518208455422</v>
          </cell>
          <cell r="EK153">
            <v>0</v>
          </cell>
          <cell r="EL153">
            <v>79.744816586921857</v>
          </cell>
          <cell r="EM153">
            <v>0</v>
          </cell>
          <cell r="EN153">
            <v>0</v>
          </cell>
          <cell r="EO153">
            <v>0</v>
          </cell>
          <cell r="EP153">
            <v>0</v>
          </cell>
          <cell r="EQ153">
            <v>0</v>
          </cell>
          <cell r="ER153">
            <v>0</v>
          </cell>
          <cell r="ES153">
            <v>0</v>
          </cell>
          <cell r="ET153">
            <v>0</v>
          </cell>
          <cell r="EU153">
            <v>0</v>
          </cell>
          <cell r="EV153">
            <v>0</v>
          </cell>
          <cell r="EW153">
            <v>0</v>
          </cell>
          <cell r="EX153">
            <v>0</v>
          </cell>
          <cell r="EY153">
            <v>1</v>
          </cell>
          <cell r="EZ153">
            <v>1</v>
          </cell>
          <cell r="FA153">
            <v>0</v>
          </cell>
          <cell r="FB153">
            <v>20.929259104227711</v>
          </cell>
          <cell r="FC153">
            <v>44.052863436123353</v>
          </cell>
          <cell r="FD153">
            <v>0</v>
          </cell>
          <cell r="FE153">
            <v>0</v>
          </cell>
          <cell r="FF153">
            <v>0</v>
          </cell>
          <cell r="FG153">
            <v>0</v>
          </cell>
          <cell r="FH153">
            <v>0</v>
          </cell>
          <cell r="FI153">
            <v>0</v>
          </cell>
          <cell r="FJ153">
            <v>0</v>
          </cell>
          <cell r="FK153">
            <v>0</v>
          </cell>
          <cell r="FL153">
            <v>0</v>
          </cell>
          <cell r="FM153">
            <v>0</v>
          </cell>
          <cell r="FN153">
            <v>0</v>
          </cell>
          <cell r="FO153">
            <v>0</v>
          </cell>
          <cell r="FP153">
            <v>0</v>
          </cell>
        </row>
        <row r="154">
          <cell r="A154" t="str">
            <v>大空町</v>
          </cell>
          <cell r="B154">
            <v>98</v>
          </cell>
          <cell r="C154">
            <v>56</v>
          </cell>
          <cell r="D154">
            <v>42</v>
          </cell>
          <cell r="E154">
            <v>1265.9863066787238</v>
          </cell>
          <cell r="F154">
            <v>1489.3617021276596</v>
          </cell>
          <cell r="G154">
            <v>1055.0113036925395</v>
          </cell>
          <cell r="H154">
            <v>0</v>
          </cell>
          <cell r="I154">
            <v>0</v>
          </cell>
          <cell r="J154">
            <v>0</v>
          </cell>
          <cell r="K154">
            <v>0</v>
          </cell>
          <cell r="L154">
            <v>0</v>
          </cell>
          <cell r="M154">
            <v>0</v>
          </cell>
          <cell r="N154">
            <v>26</v>
          </cell>
          <cell r="O154">
            <v>14</v>
          </cell>
          <cell r="P154">
            <v>12</v>
          </cell>
          <cell r="Q154">
            <v>335.87391809843689</v>
          </cell>
          <cell r="R154">
            <v>372.34042553191489</v>
          </cell>
          <cell r="S154">
            <v>301.43180105501131</v>
          </cell>
          <cell r="T154">
            <v>1</v>
          </cell>
          <cell r="U154">
            <v>0</v>
          </cell>
          <cell r="V154">
            <v>1</v>
          </cell>
          <cell r="W154">
            <v>12.918227619170651</v>
          </cell>
          <cell r="X154">
            <v>0</v>
          </cell>
          <cell r="Y154">
            <v>25.119316754584275</v>
          </cell>
          <cell r="Z154">
            <v>0</v>
          </cell>
          <cell r="AA154">
            <v>0</v>
          </cell>
          <cell r="AB154">
            <v>0</v>
          </cell>
          <cell r="AC154">
            <v>0</v>
          </cell>
          <cell r="AD154">
            <v>0</v>
          </cell>
          <cell r="AE154">
            <v>0</v>
          </cell>
          <cell r="AF154">
            <v>27</v>
          </cell>
          <cell r="AG154">
            <v>18</v>
          </cell>
          <cell r="AH154">
            <v>9</v>
          </cell>
          <cell r="AI154">
            <v>348.79214571760753</v>
          </cell>
          <cell r="AJ154">
            <v>478.72340425531917</v>
          </cell>
          <cell r="AK154">
            <v>226.07385079125848</v>
          </cell>
          <cell r="AL154">
            <v>10</v>
          </cell>
          <cell r="AM154">
            <v>6</v>
          </cell>
          <cell r="AN154">
            <v>4</v>
          </cell>
          <cell r="AO154">
            <v>129.18227619170651</v>
          </cell>
          <cell r="AP154">
            <v>159.57446808510636</v>
          </cell>
          <cell r="AQ154">
            <v>100.4772670183371</v>
          </cell>
          <cell r="AR154">
            <v>7</v>
          </cell>
          <cell r="AS154">
            <v>3</v>
          </cell>
          <cell r="AT154">
            <v>4</v>
          </cell>
          <cell r="AU154">
            <v>90.42759333419454</v>
          </cell>
          <cell r="AV154">
            <v>79.78723404255318</v>
          </cell>
          <cell r="AW154">
            <v>100.4772670183371</v>
          </cell>
          <cell r="AX154">
            <v>1</v>
          </cell>
          <cell r="AY154">
            <v>0</v>
          </cell>
          <cell r="AZ154">
            <v>1</v>
          </cell>
          <cell r="BA154">
            <v>12.918227619170651</v>
          </cell>
          <cell r="BB154">
            <v>0</v>
          </cell>
          <cell r="BC154">
            <v>25.119316754584275</v>
          </cell>
          <cell r="BD154">
            <v>4</v>
          </cell>
          <cell r="BE154">
            <v>2</v>
          </cell>
          <cell r="BF154">
            <v>2</v>
          </cell>
          <cell r="BG154">
            <v>51.672910476682603</v>
          </cell>
          <cell r="BH154">
            <v>53.191489361702132</v>
          </cell>
          <cell r="BI154">
            <v>50.238633509168551</v>
          </cell>
          <cell r="BJ154">
            <v>5</v>
          </cell>
          <cell r="BK154">
            <v>1</v>
          </cell>
          <cell r="BL154">
            <v>4</v>
          </cell>
          <cell r="BM154">
            <v>64.591138095853253</v>
          </cell>
          <cell r="BN154">
            <v>26.595744680851066</v>
          </cell>
          <cell r="BO154">
            <v>100.4772670183371</v>
          </cell>
          <cell r="BP154">
            <v>4</v>
          </cell>
          <cell r="BQ154">
            <v>3</v>
          </cell>
          <cell r="BR154">
            <v>1</v>
          </cell>
          <cell r="BS154">
            <v>51.672910476682603</v>
          </cell>
          <cell r="BT154">
            <v>79.78723404255318</v>
          </cell>
          <cell r="BU154">
            <v>25.119316754584275</v>
          </cell>
          <cell r="BV154">
            <v>2</v>
          </cell>
          <cell r="BW154">
            <v>1</v>
          </cell>
          <cell r="BX154">
            <v>1</v>
          </cell>
          <cell r="BY154">
            <v>25.836455238341301</v>
          </cell>
          <cell r="BZ154">
            <v>26.595744680851066</v>
          </cell>
          <cell r="CA154">
            <v>25.119316754584275</v>
          </cell>
          <cell r="CB154">
            <v>0</v>
          </cell>
          <cell r="CC154">
            <v>0</v>
          </cell>
          <cell r="CD154">
            <v>0</v>
          </cell>
          <cell r="CE154">
            <v>0</v>
          </cell>
          <cell r="CF154">
            <v>0</v>
          </cell>
          <cell r="CG154">
            <v>0</v>
          </cell>
          <cell r="CH154">
            <v>7741</v>
          </cell>
          <cell r="CI154">
            <v>3760</v>
          </cell>
          <cell r="CJ154">
            <v>3981</v>
          </cell>
          <cell r="CK154">
            <v>98</v>
          </cell>
          <cell r="CL154">
            <v>56</v>
          </cell>
          <cell r="CM154">
            <v>42</v>
          </cell>
          <cell r="CN154">
            <v>1265.9863066787238</v>
          </cell>
          <cell r="CO154">
            <v>1489.3617021276596</v>
          </cell>
          <cell r="CP154">
            <v>1055.0113036925395</v>
          </cell>
          <cell r="CQ154">
            <v>0</v>
          </cell>
          <cell r="CR154">
            <v>0</v>
          </cell>
          <cell r="CS154">
            <v>0</v>
          </cell>
          <cell r="CT154">
            <v>0</v>
          </cell>
          <cell r="CU154">
            <v>0</v>
          </cell>
          <cell r="CV154">
            <v>0</v>
          </cell>
          <cell r="CW154">
            <v>26</v>
          </cell>
          <cell r="CX154">
            <v>14</v>
          </cell>
          <cell r="CY154">
            <v>12</v>
          </cell>
          <cell r="CZ154">
            <v>335.87391809843689</v>
          </cell>
          <cell r="DA154">
            <v>372.34042553191489</v>
          </cell>
          <cell r="DB154">
            <v>301.43180105501131</v>
          </cell>
          <cell r="DC154">
            <v>1</v>
          </cell>
          <cell r="DD154">
            <v>0</v>
          </cell>
          <cell r="DE154">
            <v>1</v>
          </cell>
          <cell r="DF154">
            <v>12.918227619170651</v>
          </cell>
          <cell r="DG154">
            <v>0</v>
          </cell>
          <cell r="DH154">
            <v>25.119316754584275</v>
          </cell>
          <cell r="DI154">
            <v>0</v>
          </cell>
          <cell r="DJ154">
            <v>0</v>
          </cell>
          <cell r="DK154">
            <v>0</v>
          </cell>
          <cell r="DL154">
            <v>0</v>
          </cell>
          <cell r="DM154">
            <v>0</v>
          </cell>
          <cell r="DN154">
            <v>0</v>
          </cell>
          <cell r="DO154">
            <v>27</v>
          </cell>
          <cell r="DP154">
            <v>18</v>
          </cell>
          <cell r="DQ154">
            <v>9</v>
          </cell>
          <cell r="DR154">
            <v>348.79214571760753</v>
          </cell>
          <cell r="DS154">
            <v>478.72340425531917</v>
          </cell>
          <cell r="DT154">
            <v>226.07385079125848</v>
          </cell>
          <cell r="DU154">
            <v>10</v>
          </cell>
          <cell r="DV154">
            <v>6</v>
          </cell>
          <cell r="DW154">
            <v>4</v>
          </cell>
          <cell r="DX154">
            <v>129.18227619170651</v>
          </cell>
          <cell r="DY154">
            <v>159.57446808510636</v>
          </cell>
          <cell r="DZ154">
            <v>100.4772670183371</v>
          </cell>
          <cell r="EA154">
            <v>7</v>
          </cell>
          <cell r="EB154">
            <v>3</v>
          </cell>
          <cell r="EC154">
            <v>4</v>
          </cell>
          <cell r="ED154">
            <v>90.42759333419454</v>
          </cell>
          <cell r="EE154">
            <v>79.78723404255318</v>
          </cell>
          <cell r="EF154">
            <v>100.4772670183371</v>
          </cell>
          <cell r="EG154">
            <v>1</v>
          </cell>
          <cell r="EH154">
            <v>0</v>
          </cell>
          <cell r="EI154">
            <v>1</v>
          </cell>
          <cell r="EJ154">
            <v>12.918227619170651</v>
          </cell>
          <cell r="EK154">
            <v>0</v>
          </cell>
          <cell r="EL154">
            <v>25.119316754584275</v>
          </cell>
          <cell r="EM154">
            <v>4</v>
          </cell>
          <cell r="EN154">
            <v>2</v>
          </cell>
          <cell r="EO154">
            <v>2</v>
          </cell>
          <cell r="EP154">
            <v>51.672910476682603</v>
          </cell>
          <cell r="EQ154">
            <v>53.191489361702132</v>
          </cell>
          <cell r="ER154">
            <v>50.238633509168551</v>
          </cell>
          <cell r="ES154">
            <v>5</v>
          </cell>
          <cell r="ET154">
            <v>1</v>
          </cell>
          <cell r="EU154">
            <v>4</v>
          </cell>
          <cell r="EV154">
            <v>64.591138095853253</v>
          </cell>
          <cell r="EW154">
            <v>26.595744680851066</v>
          </cell>
          <cell r="EX154">
            <v>100.4772670183371</v>
          </cell>
          <cell r="EY154">
            <v>4</v>
          </cell>
          <cell r="EZ154">
            <v>3</v>
          </cell>
          <cell r="FA154">
            <v>1</v>
          </cell>
          <cell r="FB154">
            <v>51.672910476682603</v>
          </cell>
          <cell r="FC154">
            <v>79.78723404255318</v>
          </cell>
          <cell r="FD154">
            <v>25.119316754584275</v>
          </cell>
          <cell r="FE154">
            <v>2</v>
          </cell>
          <cell r="FF154">
            <v>1</v>
          </cell>
          <cell r="FG154">
            <v>1</v>
          </cell>
          <cell r="FH154">
            <v>25.836455238341301</v>
          </cell>
          <cell r="FI154">
            <v>26.595744680851066</v>
          </cell>
          <cell r="FJ154">
            <v>25.119316754584275</v>
          </cell>
          <cell r="FK154">
            <v>0</v>
          </cell>
          <cell r="FL154">
            <v>0</v>
          </cell>
          <cell r="FM154">
            <v>0</v>
          </cell>
          <cell r="FN154">
            <v>0</v>
          </cell>
          <cell r="FO154">
            <v>0</v>
          </cell>
          <cell r="FP154">
            <v>0</v>
          </cell>
        </row>
        <row r="155">
          <cell r="A155" t="str">
            <v>豊浦町</v>
          </cell>
          <cell r="B155">
            <v>71</v>
          </cell>
          <cell r="C155">
            <v>29</v>
          </cell>
          <cell r="D155">
            <v>42</v>
          </cell>
          <cell r="E155">
            <v>1635.1911561492402</v>
          </cell>
          <cell r="F155">
            <v>1411.1922141119221</v>
          </cell>
          <cell r="G155">
            <v>1836.4669873196328</v>
          </cell>
          <cell r="H155">
            <v>0</v>
          </cell>
          <cell r="I155">
            <v>0</v>
          </cell>
          <cell r="J155">
            <v>0</v>
          </cell>
          <cell r="K155">
            <v>0</v>
          </cell>
          <cell r="L155">
            <v>0</v>
          </cell>
          <cell r="M155">
            <v>0</v>
          </cell>
          <cell r="N155">
            <v>20</v>
          </cell>
          <cell r="O155">
            <v>11</v>
          </cell>
          <cell r="P155">
            <v>9</v>
          </cell>
          <cell r="Q155">
            <v>460.61722708429289</v>
          </cell>
          <cell r="R155">
            <v>535.27980535279801</v>
          </cell>
          <cell r="S155">
            <v>393.52864013992132</v>
          </cell>
          <cell r="T155">
            <v>2</v>
          </cell>
          <cell r="U155">
            <v>0</v>
          </cell>
          <cell r="V155">
            <v>2</v>
          </cell>
          <cell r="W155">
            <v>46.061722708429294</v>
          </cell>
          <cell r="X155">
            <v>0</v>
          </cell>
          <cell r="Y155">
            <v>87.450808919982506</v>
          </cell>
          <cell r="Z155">
            <v>0</v>
          </cell>
          <cell r="AA155">
            <v>0</v>
          </cell>
          <cell r="AB155">
            <v>0</v>
          </cell>
          <cell r="AC155">
            <v>0</v>
          </cell>
          <cell r="AD155">
            <v>0</v>
          </cell>
          <cell r="AE155">
            <v>0</v>
          </cell>
          <cell r="AF155">
            <v>11</v>
          </cell>
          <cell r="AG155">
            <v>4</v>
          </cell>
          <cell r="AH155">
            <v>7</v>
          </cell>
          <cell r="AI155">
            <v>253.33947489636111</v>
          </cell>
          <cell r="AJ155">
            <v>194.64720194647202</v>
          </cell>
          <cell r="AK155">
            <v>306.07783121993879</v>
          </cell>
          <cell r="AL155">
            <v>7</v>
          </cell>
          <cell r="AM155">
            <v>3</v>
          </cell>
          <cell r="AN155">
            <v>4</v>
          </cell>
          <cell r="AO155">
            <v>161.21602947950254</v>
          </cell>
          <cell r="AP155">
            <v>145.98540145985402</v>
          </cell>
          <cell r="AQ155">
            <v>174.90161783996501</v>
          </cell>
          <cell r="AR155">
            <v>8</v>
          </cell>
          <cell r="AS155">
            <v>3</v>
          </cell>
          <cell r="AT155">
            <v>5</v>
          </cell>
          <cell r="AU155">
            <v>184.24689083371717</v>
          </cell>
          <cell r="AV155">
            <v>145.98540145985402</v>
          </cell>
          <cell r="AW155">
            <v>218.62702229995625</v>
          </cell>
          <cell r="AX155">
            <v>0</v>
          </cell>
          <cell r="AY155">
            <v>0</v>
          </cell>
          <cell r="AZ155">
            <v>0</v>
          </cell>
          <cell r="BA155">
            <v>0</v>
          </cell>
          <cell r="BB155">
            <v>0</v>
          </cell>
          <cell r="BC155">
            <v>0</v>
          </cell>
          <cell r="BD155">
            <v>0</v>
          </cell>
          <cell r="BE155">
            <v>0</v>
          </cell>
          <cell r="BF155">
            <v>0</v>
          </cell>
          <cell r="BG155">
            <v>0</v>
          </cell>
          <cell r="BH155">
            <v>0</v>
          </cell>
          <cell r="BI155">
            <v>0</v>
          </cell>
          <cell r="BJ155">
            <v>5</v>
          </cell>
          <cell r="BK155">
            <v>1</v>
          </cell>
          <cell r="BL155">
            <v>4</v>
          </cell>
          <cell r="BM155">
            <v>115.15430677107322</v>
          </cell>
          <cell r="BN155">
            <v>48.661800486618006</v>
          </cell>
          <cell r="BO155">
            <v>174.90161783996501</v>
          </cell>
          <cell r="BP155">
            <v>4</v>
          </cell>
          <cell r="BQ155">
            <v>2</v>
          </cell>
          <cell r="BR155">
            <v>2</v>
          </cell>
          <cell r="BS155">
            <v>92.123445416858587</v>
          </cell>
          <cell r="BT155">
            <v>97.323600973236012</v>
          </cell>
          <cell r="BU155">
            <v>87.450808919982506</v>
          </cell>
          <cell r="BV155">
            <v>2</v>
          </cell>
          <cell r="BW155">
            <v>1</v>
          </cell>
          <cell r="BX155">
            <v>1</v>
          </cell>
          <cell r="BY155">
            <v>46.061722708429294</v>
          </cell>
          <cell r="BZ155">
            <v>48.661800486618006</v>
          </cell>
          <cell r="CA155">
            <v>43.725404459991253</v>
          </cell>
          <cell r="CB155">
            <v>2</v>
          </cell>
          <cell r="CC155">
            <v>1</v>
          </cell>
          <cell r="CD155">
            <v>1</v>
          </cell>
          <cell r="CE155">
            <v>46.061722708429294</v>
          </cell>
          <cell r="CF155">
            <v>48.661800486618006</v>
          </cell>
          <cell r="CG155">
            <v>43.725404459991253</v>
          </cell>
          <cell r="CH155">
            <v>4342</v>
          </cell>
          <cell r="CI155">
            <v>2055</v>
          </cell>
          <cell r="CJ155">
            <v>2287</v>
          </cell>
          <cell r="CK155">
            <v>71</v>
          </cell>
          <cell r="CL155">
            <v>29</v>
          </cell>
          <cell r="CM155">
            <v>42</v>
          </cell>
          <cell r="CN155">
            <v>1635.1911561492402</v>
          </cell>
          <cell r="CO155">
            <v>1411.1922141119221</v>
          </cell>
          <cell r="CP155">
            <v>1836.4669873196328</v>
          </cell>
          <cell r="CQ155">
            <v>0</v>
          </cell>
          <cell r="CR155">
            <v>0</v>
          </cell>
          <cell r="CS155">
            <v>0</v>
          </cell>
          <cell r="CT155">
            <v>0</v>
          </cell>
          <cell r="CU155">
            <v>0</v>
          </cell>
          <cell r="CV155">
            <v>0</v>
          </cell>
          <cell r="CW155">
            <v>20</v>
          </cell>
          <cell r="CX155">
            <v>11</v>
          </cell>
          <cell r="CY155">
            <v>9</v>
          </cell>
          <cell r="CZ155">
            <v>460.61722708429289</v>
          </cell>
          <cell r="DA155">
            <v>535.27980535279801</v>
          </cell>
          <cell r="DB155">
            <v>393.52864013992132</v>
          </cell>
          <cell r="DC155">
            <v>2</v>
          </cell>
          <cell r="DD155">
            <v>0</v>
          </cell>
          <cell r="DE155">
            <v>2</v>
          </cell>
          <cell r="DF155">
            <v>46.061722708429294</v>
          </cell>
          <cell r="DG155">
            <v>0</v>
          </cell>
          <cell r="DH155">
            <v>87.450808919982506</v>
          </cell>
          <cell r="DI155">
            <v>0</v>
          </cell>
          <cell r="DJ155">
            <v>0</v>
          </cell>
          <cell r="DK155">
            <v>0</v>
          </cell>
          <cell r="DL155">
            <v>0</v>
          </cell>
          <cell r="DM155">
            <v>0</v>
          </cell>
          <cell r="DN155">
            <v>0</v>
          </cell>
          <cell r="DO155">
            <v>11</v>
          </cell>
          <cell r="DP155">
            <v>4</v>
          </cell>
          <cell r="DQ155">
            <v>7</v>
          </cell>
          <cell r="DR155">
            <v>253.33947489636111</v>
          </cell>
          <cell r="DS155">
            <v>194.64720194647202</v>
          </cell>
          <cell r="DT155">
            <v>306.07783121993879</v>
          </cell>
          <cell r="DU155">
            <v>7</v>
          </cell>
          <cell r="DV155">
            <v>3</v>
          </cell>
          <cell r="DW155">
            <v>4</v>
          </cell>
          <cell r="DX155">
            <v>161.21602947950254</v>
          </cell>
          <cell r="DY155">
            <v>145.98540145985402</v>
          </cell>
          <cell r="DZ155">
            <v>174.90161783996501</v>
          </cell>
          <cell r="EA155">
            <v>8</v>
          </cell>
          <cell r="EB155">
            <v>3</v>
          </cell>
          <cell r="EC155">
            <v>5</v>
          </cell>
          <cell r="ED155">
            <v>184.24689083371717</v>
          </cell>
          <cell r="EE155">
            <v>145.98540145985402</v>
          </cell>
          <cell r="EF155">
            <v>218.62702229995625</v>
          </cell>
          <cell r="EG155">
            <v>0</v>
          </cell>
          <cell r="EH155">
            <v>0</v>
          </cell>
          <cell r="EI155">
            <v>0</v>
          </cell>
          <cell r="EJ155">
            <v>0</v>
          </cell>
          <cell r="EK155">
            <v>0</v>
          </cell>
          <cell r="EL155">
            <v>0</v>
          </cell>
          <cell r="EM155">
            <v>0</v>
          </cell>
          <cell r="EN155">
            <v>0</v>
          </cell>
          <cell r="EO155">
            <v>0</v>
          </cell>
          <cell r="EP155">
            <v>0</v>
          </cell>
          <cell r="EQ155">
            <v>0</v>
          </cell>
          <cell r="ER155">
            <v>0</v>
          </cell>
          <cell r="ES155">
            <v>5</v>
          </cell>
          <cell r="ET155">
            <v>1</v>
          </cell>
          <cell r="EU155">
            <v>4</v>
          </cell>
          <cell r="EV155">
            <v>115.15430677107322</v>
          </cell>
          <cell r="EW155">
            <v>48.661800486618006</v>
          </cell>
          <cell r="EX155">
            <v>174.90161783996501</v>
          </cell>
          <cell r="EY155">
            <v>4</v>
          </cell>
          <cell r="EZ155">
            <v>2</v>
          </cell>
          <cell r="FA155">
            <v>2</v>
          </cell>
          <cell r="FB155">
            <v>92.123445416858587</v>
          </cell>
          <cell r="FC155">
            <v>97.323600973236012</v>
          </cell>
          <cell r="FD155">
            <v>87.450808919982506</v>
          </cell>
          <cell r="FE155">
            <v>2</v>
          </cell>
          <cell r="FF155">
            <v>1</v>
          </cell>
          <cell r="FG155">
            <v>1</v>
          </cell>
          <cell r="FH155">
            <v>46.061722708429294</v>
          </cell>
          <cell r="FI155">
            <v>48.661800486618006</v>
          </cell>
          <cell r="FJ155">
            <v>43.725404459991253</v>
          </cell>
          <cell r="FK155">
            <v>2</v>
          </cell>
          <cell r="FL155">
            <v>1</v>
          </cell>
          <cell r="FM155">
            <v>1</v>
          </cell>
          <cell r="FN155">
            <v>46.061722708429294</v>
          </cell>
          <cell r="FO155">
            <v>48.661800486618006</v>
          </cell>
          <cell r="FP155">
            <v>43.725404459991253</v>
          </cell>
        </row>
        <row r="156">
          <cell r="A156" t="str">
            <v>壮瞥町</v>
          </cell>
          <cell r="B156">
            <v>44</v>
          </cell>
          <cell r="C156">
            <v>26</v>
          </cell>
          <cell r="D156">
            <v>18</v>
          </cell>
          <cell r="E156">
            <v>1612.9032258064515</v>
          </cell>
          <cell r="F156">
            <v>2010.8275328692964</v>
          </cell>
          <cell r="G156">
            <v>1254.3554006968641</v>
          </cell>
          <cell r="H156">
            <v>0</v>
          </cell>
          <cell r="I156">
            <v>0</v>
          </cell>
          <cell r="J156">
            <v>0</v>
          </cell>
          <cell r="K156">
            <v>0</v>
          </cell>
          <cell r="L156">
            <v>0</v>
          </cell>
          <cell r="M156">
            <v>0</v>
          </cell>
          <cell r="N156">
            <v>10</v>
          </cell>
          <cell r="O156">
            <v>6</v>
          </cell>
          <cell r="P156">
            <v>4</v>
          </cell>
          <cell r="Q156">
            <v>366.56891495601172</v>
          </cell>
          <cell r="R156">
            <v>464.03712296983758</v>
          </cell>
          <cell r="S156">
            <v>278.74564459930315</v>
          </cell>
          <cell r="T156">
            <v>0</v>
          </cell>
          <cell r="U156">
            <v>0</v>
          </cell>
          <cell r="V156">
            <v>0</v>
          </cell>
          <cell r="W156">
            <v>0</v>
          </cell>
          <cell r="X156">
            <v>0</v>
          </cell>
          <cell r="Y156">
            <v>0</v>
          </cell>
          <cell r="Z156">
            <v>0</v>
          </cell>
          <cell r="AA156">
            <v>0</v>
          </cell>
          <cell r="AB156">
            <v>0</v>
          </cell>
          <cell r="AC156">
            <v>0</v>
          </cell>
          <cell r="AD156">
            <v>0</v>
          </cell>
          <cell r="AE156">
            <v>0</v>
          </cell>
          <cell r="AF156">
            <v>7</v>
          </cell>
          <cell r="AG156">
            <v>2</v>
          </cell>
          <cell r="AH156">
            <v>5</v>
          </cell>
          <cell r="AI156">
            <v>256.59824046920818</v>
          </cell>
          <cell r="AJ156">
            <v>154.67904098994586</v>
          </cell>
          <cell r="AK156">
            <v>348.43205574912889</v>
          </cell>
          <cell r="AL156">
            <v>4</v>
          </cell>
          <cell r="AM156">
            <v>4</v>
          </cell>
          <cell r="AN156">
            <v>0</v>
          </cell>
          <cell r="AO156">
            <v>146.62756598240469</v>
          </cell>
          <cell r="AP156">
            <v>309.35808197989172</v>
          </cell>
          <cell r="AQ156">
            <v>0</v>
          </cell>
          <cell r="AR156">
            <v>6</v>
          </cell>
          <cell r="AS156">
            <v>2</v>
          </cell>
          <cell r="AT156">
            <v>4</v>
          </cell>
          <cell r="AU156">
            <v>219.94134897360706</v>
          </cell>
          <cell r="AV156">
            <v>154.67904098994586</v>
          </cell>
          <cell r="AW156">
            <v>278.74564459930315</v>
          </cell>
          <cell r="AX156">
            <v>1</v>
          </cell>
          <cell r="AY156">
            <v>1</v>
          </cell>
          <cell r="AZ156">
            <v>0</v>
          </cell>
          <cell r="BA156">
            <v>36.656891495601172</v>
          </cell>
          <cell r="BB156">
            <v>77.33952049497293</v>
          </cell>
          <cell r="BC156">
            <v>0</v>
          </cell>
          <cell r="BD156">
            <v>1</v>
          </cell>
          <cell r="BE156">
            <v>0</v>
          </cell>
          <cell r="BF156">
            <v>1</v>
          </cell>
          <cell r="BG156">
            <v>36.656891495601172</v>
          </cell>
          <cell r="BH156">
            <v>0</v>
          </cell>
          <cell r="BI156">
            <v>69.686411149825787</v>
          </cell>
          <cell r="BJ156">
            <v>4</v>
          </cell>
          <cell r="BK156">
            <v>4</v>
          </cell>
          <cell r="BL156">
            <v>0</v>
          </cell>
          <cell r="BM156">
            <v>146.62756598240469</v>
          </cell>
          <cell r="BN156">
            <v>309.35808197989172</v>
          </cell>
          <cell r="BO156">
            <v>0</v>
          </cell>
          <cell r="BP156">
            <v>0</v>
          </cell>
          <cell r="BQ156">
            <v>0</v>
          </cell>
          <cell r="BR156">
            <v>0</v>
          </cell>
          <cell r="BS156">
            <v>0</v>
          </cell>
          <cell r="BT156">
            <v>0</v>
          </cell>
          <cell r="BU156">
            <v>0</v>
          </cell>
          <cell r="BV156">
            <v>0</v>
          </cell>
          <cell r="BW156">
            <v>0</v>
          </cell>
          <cell r="BX156">
            <v>0</v>
          </cell>
          <cell r="BY156">
            <v>0</v>
          </cell>
          <cell r="BZ156">
            <v>0</v>
          </cell>
          <cell r="CA156">
            <v>0</v>
          </cell>
          <cell r="CB156">
            <v>0</v>
          </cell>
          <cell r="CC156">
            <v>0</v>
          </cell>
          <cell r="CD156">
            <v>0</v>
          </cell>
          <cell r="CE156">
            <v>0</v>
          </cell>
          <cell r="CF156">
            <v>0</v>
          </cell>
          <cell r="CG156">
            <v>0</v>
          </cell>
          <cell r="CH156">
            <v>2728</v>
          </cell>
          <cell r="CI156">
            <v>1293</v>
          </cell>
          <cell r="CJ156">
            <v>1435</v>
          </cell>
          <cell r="CK156">
            <v>44</v>
          </cell>
          <cell r="CL156">
            <v>26</v>
          </cell>
          <cell r="CM156">
            <v>18</v>
          </cell>
          <cell r="CN156">
            <v>1612.9032258064515</v>
          </cell>
          <cell r="CO156">
            <v>2010.8275328692964</v>
          </cell>
          <cell r="CP156">
            <v>1254.3554006968641</v>
          </cell>
          <cell r="CQ156">
            <v>0</v>
          </cell>
          <cell r="CR156">
            <v>0</v>
          </cell>
          <cell r="CS156">
            <v>0</v>
          </cell>
          <cell r="CT156">
            <v>0</v>
          </cell>
          <cell r="CU156">
            <v>0</v>
          </cell>
          <cell r="CV156">
            <v>0</v>
          </cell>
          <cell r="CW156">
            <v>10</v>
          </cell>
          <cell r="CX156">
            <v>6</v>
          </cell>
          <cell r="CY156">
            <v>4</v>
          </cell>
          <cell r="CZ156">
            <v>366.56891495601172</v>
          </cell>
          <cell r="DA156">
            <v>464.03712296983758</v>
          </cell>
          <cell r="DB156">
            <v>278.74564459930315</v>
          </cell>
          <cell r="DC156">
            <v>0</v>
          </cell>
          <cell r="DD156">
            <v>0</v>
          </cell>
          <cell r="DE156">
            <v>0</v>
          </cell>
          <cell r="DF156">
            <v>0</v>
          </cell>
          <cell r="DG156">
            <v>0</v>
          </cell>
          <cell r="DH156">
            <v>0</v>
          </cell>
          <cell r="DI156">
            <v>0</v>
          </cell>
          <cell r="DJ156">
            <v>0</v>
          </cell>
          <cell r="DK156">
            <v>0</v>
          </cell>
          <cell r="DL156">
            <v>0</v>
          </cell>
          <cell r="DM156">
            <v>0</v>
          </cell>
          <cell r="DN156">
            <v>0</v>
          </cell>
          <cell r="DO156">
            <v>7</v>
          </cell>
          <cell r="DP156">
            <v>2</v>
          </cell>
          <cell r="DQ156">
            <v>5</v>
          </cell>
          <cell r="DR156">
            <v>256.59824046920818</v>
          </cell>
          <cell r="DS156">
            <v>154.67904098994586</v>
          </cell>
          <cell r="DT156">
            <v>348.43205574912889</v>
          </cell>
          <cell r="DU156">
            <v>4</v>
          </cell>
          <cell r="DV156">
            <v>4</v>
          </cell>
          <cell r="DW156">
            <v>0</v>
          </cell>
          <cell r="DX156">
            <v>146.62756598240469</v>
          </cell>
          <cell r="DY156">
            <v>309.35808197989172</v>
          </cell>
          <cell r="DZ156">
            <v>0</v>
          </cell>
          <cell r="EA156">
            <v>6</v>
          </cell>
          <cell r="EB156">
            <v>2</v>
          </cell>
          <cell r="EC156">
            <v>4</v>
          </cell>
          <cell r="ED156">
            <v>219.94134897360706</v>
          </cell>
          <cell r="EE156">
            <v>154.67904098994586</v>
          </cell>
          <cell r="EF156">
            <v>278.74564459930315</v>
          </cell>
          <cell r="EG156">
            <v>1</v>
          </cell>
          <cell r="EH156">
            <v>1</v>
          </cell>
          <cell r="EI156">
            <v>0</v>
          </cell>
          <cell r="EJ156">
            <v>36.656891495601172</v>
          </cell>
          <cell r="EK156">
            <v>77.33952049497293</v>
          </cell>
          <cell r="EL156">
            <v>0</v>
          </cell>
          <cell r="EM156">
            <v>1</v>
          </cell>
          <cell r="EN156">
            <v>0</v>
          </cell>
          <cell r="EO156">
            <v>1</v>
          </cell>
          <cell r="EP156">
            <v>36.656891495601172</v>
          </cell>
          <cell r="EQ156">
            <v>0</v>
          </cell>
          <cell r="ER156">
            <v>69.686411149825787</v>
          </cell>
          <cell r="ES156">
            <v>4</v>
          </cell>
          <cell r="ET156">
            <v>4</v>
          </cell>
          <cell r="EU156">
            <v>0</v>
          </cell>
          <cell r="EV156">
            <v>146.62756598240469</v>
          </cell>
          <cell r="EW156">
            <v>309.35808197989172</v>
          </cell>
          <cell r="EX156">
            <v>0</v>
          </cell>
          <cell r="EY156">
            <v>0</v>
          </cell>
          <cell r="EZ156">
            <v>0</v>
          </cell>
          <cell r="FA156">
            <v>0</v>
          </cell>
          <cell r="FB156">
            <v>0</v>
          </cell>
          <cell r="FC156">
            <v>0</v>
          </cell>
          <cell r="FD156">
            <v>0</v>
          </cell>
          <cell r="FE156">
            <v>0</v>
          </cell>
          <cell r="FF156">
            <v>0</v>
          </cell>
          <cell r="FG156">
            <v>0</v>
          </cell>
          <cell r="FH156">
            <v>0</v>
          </cell>
          <cell r="FI156">
            <v>0</v>
          </cell>
          <cell r="FJ156">
            <v>0</v>
          </cell>
          <cell r="FK156">
            <v>0</v>
          </cell>
          <cell r="FL156">
            <v>0</v>
          </cell>
          <cell r="FM156">
            <v>0</v>
          </cell>
          <cell r="FN156">
            <v>0</v>
          </cell>
          <cell r="FO156">
            <v>0</v>
          </cell>
          <cell r="FP156">
            <v>0</v>
          </cell>
        </row>
        <row r="157">
          <cell r="A157" t="str">
            <v>白老町</v>
          </cell>
          <cell r="B157">
            <v>305</v>
          </cell>
          <cell r="C157">
            <v>165</v>
          </cell>
          <cell r="D157">
            <v>140</v>
          </cell>
          <cell r="E157">
            <v>1652.937350964665</v>
          </cell>
          <cell r="F157">
            <v>1877.133105802048</v>
          </cell>
          <cell r="G157">
            <v>1448.9753674187539</v>
          </cell>
          <cell r="H157">
            <v>1</v>
          </cell>
          <cell r="I157">
            <v>0</v>
          </cell>
          <cell r="J157">
            <v>1</v>
          </cell>
          <cell r="K157">
            <v>5.4194667244743115</v>
          </cell>
          <cell r="L157">
            <v>0</v>
          </cell>
          <cell r="M157">
            <v>10.349824052991099</v>
          </cell>
          <cell r="N157">
            <v>88</v>
          </cell>
          <cell r="O157">
            <v>51</v>
          </cell>
          <cell r="P157">
            <v>37</v>
          </cell>
          <cell r="Q157">
            <v>476.91307175373942</v>
          </cell>
          <cell r="R157">
            <v>580.20477815699667</v>
          </cell>
          <cell r="S157">
            <v>382.94348996067066</v>
          </cell>
          <cell r="T157">
            <v>2</v>
          </cell>
          <cell r="U157">
            <v>0</v>
          </cell>
          <cell r="V157">
            <v>2</v>
          </cell>
          <cell r="W157">
            <v>10.838933448948623</v>
          </cell>
          <cell r="X157">
            <v>0</v>
          </cell>
          <cell r="Y157">
            <v>20.699648105982199</v>
          </cell>
          <cell r="Z157">
            <v>0</v>
          </cell>
          <cell r="AA157">
            <v>0</v>
          </cell>
          <cell r="AB157">
            <v>0</v>
          </cell>
          <cell r="AC157">
            <v>0</v>
          </cell>
          <cell r="AD157">
            <v>0</v>
          </cell>
          <cell r="AE157">
            <v>0</v>
          </cell>
          <cell r="AF157">
            <v>69</v>
          </cell>
          <cell r="AG157">
            <v>35</v>
          </cell>
          <cell r="AH157">
            <v>34</v>
          </cell>
          <cell r="AI157">
            <v>373.94320398872748</v>
          </cell>
          <cell r="AJ157">
            <v>398.17974971558584</v>
          </cell>
          <cell r="AK157">
            <v>351.89401780169737</v>
          </cell>
          <cell r="AL157">
            <v>28</v>
          </cell>
          <cell r="AM157">
            <v>20</v>
          </cell>
          <cell r="AN157">
            <v>8</v>
          </cell>
          <cell r="AO157">
            <v>151.74506828528072</v>
          </cell>
          <cell r="AP157">
            <v>227.53128555176335</v>
          </cell>
          <cell r="AQ157">
            <v>82.798592423928795</v>
          </cell>
          <cell r="AR157">
            <v>38</v>
          </cell>
          <cell r="AS157">
            <v>19</v>
          </cell>
          <cell r="AT157">
            <v>19</v>
          </cell>
          <cell r="AU157">
            <v>205.93973553002385</v>
          </cell>
          <cell r="AV157">
            <v>216.15472127417519</v>
          </cell>
          <cell r="AW157">
            <v>196.64665700683091</v>
          </cell>
          <cell r="AX157">
            <v>2</v>
          </cell>
          <cell r="AY157">
            <v>1</v>
          </cell>
          <cell r="AZ157">
            <v>1</v>
          </cell>
          <cell r="BA157">
            <v>10.838933448948623</v>
          </cell>
          <cell r="BB157">
            <v>11.376564277588168</v>
          </cell>
          <cell r="BC157">
            <v>10.349824052991099</v>
          </cell>
          <cell r="BD157">
            <v>5</v>
          </cell>
          <cell r="BE157">
            <v>2</v>
          </cell>
          <cell r="BF157">
            <v>3</v>
          </cell>
          <cell r="BG157">
            <v>27.097333622371558</v>
          </cell>
          <cell r="BH157">
            <v>22.753128555176335</v>
          </cell>
          <cell r="BI157">
            <v>31.049472158973298</v>
          </cell>
          <cell r="BJ157">
            <v>4</v>
          </cell>
          <cell r="BK157">
            <v>1</v>
          </cell>
          <cell r="BL157">
            <v>3</v>
          </cell>
          <cell r="BM157">
            <v>21.677866897897246</v>
          </cell>
          <cell r="BN157">
            <v>11.376564277588168</v>
          </cell>
          <cell r="BO157">
            <v>31.049472158973298</v>
          </cell>
          <cell r="BP157">
            <v>7</v>
          </cell>
          <cell r="BQ157">
            <v>6</v>
          </cell>
          <cell r="BR157">
            <v>1</v>
          </cell>
          <cell r="BS157">
            <v>37.936267071320181</v>
          </cell>
          <cell r="BT157">
            <v>68.25938566552901</v>
          </cell>
          <cell r="BU157">
            <v>10.349824052991099</v>
          </cell>
          <cell r="BV157">
            <v>2</v>
          </cell>
          <cell r="BW157">
            <v>1</v>
          </cell>
          <cell r="BX157">
            <v>1</v>
          </cell>
          <cell r="BY157">
            <v>10.838933448948623</v>
          </cell>
          <cell r="BZ157">
            <v>11.376564277588168</v>
          </cell>
          <cell r="CA157">
            <v>10.349824052991099</v>
          </cell>
          <cell r="CB157">
            <v>0</v>
          </cell>
          <cell r="CC157">
            <v>0</v>
          </cell>
          <cell r="CD157">
            <v>0</v>
          </cell>
          <cell r="CE157">
            <v>0</v>
          </cell>
          <cell r="CF157">
            <v>0</v>
          </cell>
          <cell r="CG157">
            <v>0</v>
          </cell>
          <cell r="CH157">
            <v>18452</v>
          </cell>
          <cell r="CI157">
            <v>8790</v>
          </cell>
          <cell r="CJ157">
            <v>9662</v>
          </cell>
          <cell r="CK157">
            <v>305</v>
          </cell>
          <cell r="CL157">
            <v>165</v>
          </cell>
          <cell r="CM157">
            <v>140</v>
          </cell>
          <cell r="CN157">
            <v>1652.937350964665</v>
          </cell>
          <cell r="CO157">
            <v>1877.133105802048</v>
          </cell>
          <cell r="CP157">
            <v>1448.9753674187539</v>
          </cell>
          <cell r="CQ157">
            <v>1</v>
          </cell>
          <cell r="CR157">
            <v>0</v>
          </cell>
          <cell r="CS157">
            <v>1</v>
          </cell>
          <cell r="CT157">
            <v>5.4194667244743115</v>
          </cell>
          <cell r="CU157">
            <v>0</v>
          </cell>
          <cell r="CV157">
            <v>10.349824052991099</v>
          </cell>
          <cell r="CW157">
            <v>88</v>
          </cell>
          <cell r="CX157">
            <v>51</v>
          </cell>
          <cell r="CY157">
            <v>37</v>
          </cell>
          <cell r="CZ157">
            <v>476.91307175373942</v>
          </cell>
          <cell r="DA157">
            <v>580.20477815699667</v>
          </cell>
          <cell r="DB157">
            <v>382.94348996067066</v>
          </cell>
          <cell r="DC157">
            <v>2</v>
          </cell>
          <cell r="DD157">
            <v>0</v>
          </cell>
          <cell r="DE157">
            <v>2</v>
          </cell>
          <cell r="DF157">
            <v>10.838933448948623</v>
          </cell>
          <cell r="DG157">
            <v>0</v>
          </cell>
          <cell r="DH157">
            <v>20.699648105982199</v>
          </cell>
          <cell r="DI157">
            <v>0</v>
          </cell>
          <cell r="DJ157">
            <v>0</v>
          </cell>
          <cell r="DK157">
            <v>0</v>
          </cell>
          <cell r="DL157">
            <v>0</v>
          </cell>
          <cell r="DM157">
            <v>0</v>
          </cell>
          <cell r="DN157">
            <v>0</v>
          </cell>
          <cell r="DO157">
            <v>69</v>
          </cell>
          <cell r="DP157">
            <v>35</v>
          </cell>
          <cell r="DQ157">
            <v>34</v>
          </cell>
          <cell r="DR157">
            <v>373.94320398872748</v>
          </cell>
          <cell r="DS157">
            <v>398.17974971558584</v>
          </cell>
          <cell r="DT157">
            <v>351.89401780169737</v>
          </cell>
          <cell r="DU157">
            <v>28</v>
          </cell>
          <cell r="DV157">
            <v>20</v>
          </cell>
          <cell r="DW157">
            <v>8</v>
          </cell>
          <cell r="DX157">
            <v>151.74506828528072</v>
          </cell>
          <cell r="DY157">
            <v>227.53128555176335</v>
          </cell>
          <cell r="DZ157">
            <v>82.798592423928795</v>
          </cell>
          <cell r="EA157">
            <v>38</v>
          </cell>
          <cell r="EB157">
            <v>19</v>
          </cell>
          <cell r="EC157">
            <v>19</v>
          </cell>
          <cell r="ED157">
            <v>205.93973553002385</v>
          </cell>
          <cell r="EE157">
            <v>216.15472127417519</v>
          </cell>
          <cell r="EF157">
            <v>196.64665700683091</v>
          </cell>
          <cell r="EG157">
            <v>2</v>
          </cell>
          <cell r="EH157">
            <v>1</v>
          </cell>
          <cell r="EI157">
            <v>1</v>
          </cell>
          <cell r="EJ157">
            <v>10.838933448948623</v>
          </cell>
          <cell r="EK157">
            <v>11.376564277588168</v>
          </cell>
          <cell r="EL157">
            <v>10.349824052991099</v>
          </cell>
          <cell r="EM157">
            <v>5</v>
          </cell>
          <cell r="EN157">
            <v>2</v>
          </cell>
          <cell r="EO157">
            <v>3</v>
          </cell>
          <cell r="EP157">
            <v>27.097333622371558</v>
          </cell>
          <cell r="EQ157">
            <v>22.753128555176335</v>
          </cell>
          <cell r="ER157">
            <v>31.049472158973298</v>
          </cell>
          <cell r="ES157">
            <v>4</v>
          </cell>
          <cell r="ET157">
            <v>1</v>
          </cell>
          <cell r="EU157">
            <v>3</v>
          </cell>
          <cell r="EV157">
            <v>21.677866897897246</v>
          </cell>
          <cell r="EW157">
            <v>11.376564277588168</v>
          </cell>
          <cell r="EX157">
            <v>31.049472158973298</v>
          </cell>
          <cell r="EY157">
            <v>7</v>
          </cell>
          <cell r="EZ157">
            <v>6</v>
          </cell>
          <cell r="FA157">
            <v>1</v>
          </cell>
          <cell r="FB157">
            <v>37.936267071320181</v>
          </cell>
          <cell r="FC157">
            <v>68.25938566552901</v>
          </cell>
          <cell r="FD157">
            <v>10.349824052991099</v>
          </cell>
          <cell r="FE157">
            <v>2</v>
          </cell>
          <cell r="FF157">
            <v>1</v>
          </cell>
          <cell r="FG157">
            <v>1</v>
          </cell>
          <cell r="FH157">
            <v>10.838933448948623</v>
          </cell>
          <cell r="FI157">
            <v>11.376564277588168</v>
          </cell>
          <cell r="FJ157">
            <v>10.349824052991099</v>
          </cell>
          <cell r="FK157">
            <v>0</v>
          </cell>
          <cell r="FL157">
            <v>0</v>
          </cell>
          <cell r="FM157">
            <v>0</v>
          </cell>
          <cell r="FN157">
            <v>0</v>
          </cell>
          <cell r="FO157">
            <v>0</v>
          </cell>
          <cell r="FP157">
            <v>0</v>
          </cell>
        </row>
        <row r="158">
          <cell r="A158" t="str">
            <v>厚真町</v>
          </cell>
          <cell r="B158">
            <v>64</v>
          </cell>
          <cell r="C158">
            <v>31</v>
          </cell>
          <cell r="D158">
            <v>33</v>
          </cell>
          <cell r="E158">
            <v>1359.3882752761258</v>
          </cell>
          <cell r="F158">
            <v>1341.9913419913421</v>
          </cell>
          <cell r="G158">
            <v>1376.1467889908258</v>
          </cell>
          <cell r="H158">
            <v>0</v>
          </cell>
          <cell r="I158">
            <v>0</v>
          </cell>
          <cell r="J158">
            <v>0</v>
          </cell>
          <cell r="K158">
            <v>0</v>
          </cell>
          <cell r="L158">
            <v>0</v>
          </cell>
          <cell r="M158">
            <v>0</v>
          </cell>
          <cell r="N158">
            <v>18</v>
          </cell>
          <cell r="O158">
            <v>9</v>
          </cell>
          <cell r="P158">
            <v>9</v>
          </cell>
          <cell r="Q158">
            <v>382.32795242141037</v>
          </cell>
          <cell r="R158">
            <v>389.61038961038963</v>
          </cell>
          <cell r="S158">
            <v>375.31276063386156</v>
          </cell>
          <cell r="T158">
            <v>1</v>
          </cell>
          <cell r="U158">
            <v>1</v>
          </cell>
          <cell r="V158">
            <v>0</v>
          </cell>
          <cell r="W158">
            <v>21.240441801189466</v>
          </cell>
          <cell r="X158">
            <v>43.290043290043293</v>
          </cell>
          <cell r="Y158">
            <v>0</v>
          </cell>
          <cell r="Z158">
            <v>0</v>
          </cell>
          <cell r="AA158">
            <v>0</v>
          </cell>
          <cell r="AB158">
            <v>0</v>
          </cell>
          <cell r="AC158">
            <v>0</v>
          </cell>
          <cell r="AD158">
            <v>0</v>
          </cell>
          <cell r="AE158">
            <v>0</v>
          </cell>
          <cell r="AF158">
            <v>14</v>
          </cell>
          <cell r="AG158">
            <v>6</v>
          </cell>
          <cell r="AH158">
            <v>8</v>
          </cell>
          <cell r="AI158">
            <v>297.36618521665253</v>
          </cell>
          <cell r="AJ158">
            <v>259.74025974025972</v>
          </cell>
          <cell r="AK158">
            <v>333.6113427856547</v>
          </cell>
          <cell r="AL158">
            <v>2</v>
          </cell>
          <cell r="AM158">
            <v>1</v>
          </cell>
          <cell r="AN158">
            <v>1</v>
          </cell>
          <cell r="AO158">
            <v>42.480883602378931</v>
          </cell>
          <cell r="AP158">
            <v>43.290043290043293</v>
          </cell>
          <cell r="AQ158">
            <v>41.701417848206837</v>
          </cell>
          <cell r="AR158">
            <v>7</v>
          </cell>
          <cell r="AS158">
            <v>4</v>
          </cell>
          <cell r="AT158">
            <v>3</v>
          </cell>
          <cell r="AU158">
            <v>148.68309260832626</v>
          </cell>
          <cell r="AV158">
            <v>173.16017316017317</v>
          </cell>
          <cell r="AW158">
            <v>125.10425354462052</v>
          </cell>
          <cell r="AX158">
            <v>0</v>
          </cell>
          <cell r="AY158">
            <v>0</v>
          </cell>
          <cell r="AZ158">
            <v>0</v>
          </cell>
          <cell r="BA158">
            <v>0</v>
          </cell>
          <cell r="BB158">
            <v>0</v>
          </cell>
          <cell r="BC158">
            <v>0</v>
          </cell>
          <cell r="BD158">
            <v>4</v>
          </cell>
          <cell r="BE158">
            <v>2</v>
          </cell>
          <cell r="BF158">
            <v>2</v>
          </cell>
          <cell r="BG158">
            <v>84.961767204757862</v>
          </cell>
          <cell r="BH158">
            <v>86.580086580086586</v>
          </cell>
          <cell r="BI158">
            <v>83.402835696413675</v>
          </cell>
          <cell r="BJ158">
            <v>0</v>
          </cell>
          <cell r="BK158">
            <v>0</v>
          </cell>
          <cell r="BL158">
            <v>0</v>
          </cell>
          <cell r="BM158">
            <v>0</v>
          </cell>
          <cell r="BN158">
            <v>0</v>
          </cell>
          <cell r="BO158">
            <v>0</v>
          </cell>
          <cell r="BP158">
            <v>0</v>
          </cell>
          <cell r="BQ158">
            <v>0</v>
          </cell>
          <cell r="BR158">
            <v>0</v>
          </cell>
          <cell r="BS158">
            <v>0</v>
          </cell>
          <cell r="BT158">
            <v>0</v>
          </cell>
          <cell r="BU158">
            <v>0</v>
          </cell>
          <cell r="BV158">
            <v>3</v>
          </cell>
          <cell r="BW158">
            <v>2</v>
          </cell>
          <cell r="BX158">
            <v>1</v>
          </cell>
          <cell r="BY158">
            <v>63.721325403568393</v>
          </cell>
          <cell r="BZ158">
            <v>86.580086580086586</v>
          </cell>
          <cell r="CA158">
            <v>41.701417848206837</v>
          </cell>
          <cell r="CB158">
            <v>0</v>
          </cell>
          <cell r="CC158">
            <v>0</v>
          </cell>
          <cell r="CD158">
            <v>0</v>
          </cell>
          <cell r="CE158">
            <v>0</v>
          </cell>
          <cell r="CF158">
            <v>0</v>
          </cell>
          <cell r="CG158">
            <v>0</v>
          </cell>
          <cell r="CH158">
            <v>4708</v>
          </cell>
          <cell r="CI158">
            <v>2310</v>
          </cell>
          <cell r="CJ158">
            <v>2398</v>
          </cell>
          <cell r="CK158">
            <v>64</v>
          </cell>
          <cell r="CL158">
            <v>31</v>
          </cell>
          <cell r="CM158">
            <v>33</v>
          </cell>
          <cell r="CN158">
            <v>1359.3882752761258</v>
          </cell>
          <cell r="CO158">
            <v>1341.9913419913421</v>
          </cell>
          <cell r="CP158">
            <v>1376.1467889908258</v>
          </cell>
          <cell r="CQ158">
            <v>0</v>
          </cell>
          <cell r="CR158">
            <v>0</v>
          </cell>
          <cell r="CS158">
            <v>0</v>
          </cell>
          <cell r="CT158">
            <v>0</v>
          </cell>
          <cell r="CU158">
            <v>0</v>
          </cell>
          <cell r="CV158">
            <v>0</v>
          </cell>
          <cell r="CW158">
            <v>18</v>
          </cell>
          <cell r="CX158">
            <v>9</v>
          </cell>
          <cell r="CY158">
            <v>9</v>
          </cell>
          <cell r="CZ158">
            <v>382.32795242141037</v>
          </cell>
          <cell r="DA158">
            <v>389.61038961038963</v>
          </cell>
          <cell r="DB158">
            <v>375.31276063386156</v>
          </cell>
          <cell r="DC158">
            <v>1</v>
          </cell>
          <cell r="DD158">
            <v>1</v>
          </cell>
          <cell r="DE158">
            <v>0</v>
          </cell>
          <cell r="DF158">
            <v>21.240441801189466</v>
          </cell>
          <cell r="DG158">
            <v>43.290043290043293</v>
          </cell>
          <cell r="DH158">
            <v>0</v>
          </cell>
          <cell r="DI158">
            <v>0</v>
          </cell>
          <cell r="DJ158">
            <v>0</v>
          </cell>
          <cell r="DK158">
            <v>0</v>
          </cell>
          <cell r="DL158">
            <v>0</v>
          </cell>
          <cell r="DM158">
            <v>0</v>
          </cell>
          <cell r="DN158">
            <v>0</v>
          </cell>
          <cell r="DO158">
            <v>14</v>
          </cell>
          <cell r="DP158">
            <v>6</v>
          </cell>
          <cell r="DQ158">
            <v>8</v>
          </cell>
          <cell r="DR158">
            <v>297.36618521665253</v>
          </cell>
          <cell r="DS158">
            <v>259.74025974025972</v>
          </cell>
          <cell r="DT158">
            <v>333.6113427856547</v>
          </cell>
          <cell r="DU158">
            <v>2</v>
          </cell>
          <cell r="DV158">
            <v>1</v>
          </cell>
          <cell r="DW158">
            <v>1</v>
          </cell>
          <cell r="DX158">
            <v>42.480883602378931</v>
          </cell>
          <cell r="DY158">
            <v>43.290043290043293</v>
          </cell>
          <cell r="DZ158">
            <v>41.701417848206837</v>
          </cell>
          <cell r="EA158">
            <v>7</v>
          </cell>
          <cell r="EB158">
            <v>4</v>
          </cell>
          <cell r="EC158">
            <v>3</v>
          </cell>
          <cell r="ED158">
            <v>148.68309260832626</v>
          </cell>
          <cell r="EE158">
            <v>173.16017316017317</v>
          </cell>
          <cell r="EF158">
            <v>125.10425354462052</v>
          </cell>
          <cell r="EG158">
            <v>0</v>
          </cell>
          <cell r="EH158">
            <v>0</v>
          </cell>
          <cell r="EI158">
            <v>0</v>
          </cell>
          <cell r="EJ158">
            <v>0</v>
          </cell>
          <cell r="EK158">
            <v>0</v>
          </cell>
          <cell r="EL158">
            <v>0</v>
          </cell>
          <cell r="EM158">
            <v>4</v>
          </cell>
          <cell r="EN158">
            <v>2</v>
          </cell>
          <cell r="EO158">
            <v>2</v>
          </cell>
          <cell r="EP158">
            <v>84.961767204757862</v>
          </cell>
          <cell r="EQ158">
            <v>86.580086580086586</v>
          </cell>
          <cell r="ER158">
            <v>83.402835696413675</v>
          </cell>
          <cell r="ES158">
            <v>0</v>
          </cell>
          <cell r="ET158">
            <v>0</v>
          </cell>
          <cell r="EU158">
            <v>0</v>
          </cell>
          <cell r="EV158">
            <v>0</v>
          </cell>
          <cell r="EW158">
            <v>0</v>
          </cell>
          <cell r="EX158">
            <v>0</v>
          </cell>
          <cell r="EY158">
            <v>0</v>
          </cell>
          <cell r="EZ158">
            <v>0</v>
          </cell>
          <cell r="FA158">
            <v>0</v>
          </cell>
          <cell r="FB158">
            <v>0</v>
          </cell>
          <cell r="FC158">
            <v>0</v>
          </cell>
          <cell r="FD158">
            <v>0</v>
          </cell>
          <cell r="FE158">
            <v>3</v>
          </cell>
          <cell r="FF158">
            <v>2</v>
          </cell>
          <cell r="FG158">
            <v>1</v>
          </cell>
          <cell r="FH158">
            <v>63.721325403568393</v>
          </cell>
          <cell r="FI158">
            <v>86.580086580086586</v>
          </cell>
          <cell r="FJ158">
            <v>41.701417848206837</v>
          </cell>
          <cell r="FK158">
            <v>0</v>
          </cell>
          <cell r="FL158">
            <v>0</v>
          </cell>
          <cell r="FM158">
            <v>0</v>
          </cell>
          <cell r="FN158">
            <v>0</v>
          </cell>
          <cell r="FO158">
            <v>0</v>
          </cell>
          <cell r="FP158">
            <v>0</v>
          </cell>
        </row>
        <row r="159">
          <cell r="A159" t="str">
            <v>洞爺湖町</v>
          </cell>
          <cell r="B159">
            <v>156</v>
          </cell>
          <cell r="C159">
            <v>82</v>
          </cell>
          <cell r="D159">
            <v>74</v>
          </cell>
          <cell r="E159">
            <v>1627.88270896379</v>
          </cell>
          <cell r="F159">
            <v>1843.5251798561151</v>
          </cell>
          <cell r="G159">
            <v>1441.0905550146058</v>
          </cell>
          <cell r="H159">
            <v>0</v>
          </cell>
          <cell r="I159">
            <v>0</v>
          </cell>
          <cell r="J159">
            <v>0</v>
          </cell>
          <cell r="K159">
            <v>0</v>
          </cell>
          <cell r="L159">
            <v>0</v>
          </cell>
          <cell r="M159">
            <v>0</v>
          </cell>
          <cell r="N159">
            <v>45</v>
          </cell>
          <cell r="O159">
            <v>27</v>
          </cell>
          <cell r="P159">
            <v>18</v>
          </cell>
          <cell r="Q159">
            <v>469.58155066263174</v>
          </cell>
          <cell r="R159">
            <v>607.01438848920873</v>
          </cell>
          <cell r="S159">
            <v>350.53554040895813</v>
          </cell>
          <cell r="T159">
            <v>0</v>
          </cell>
          <cell r="U159">
            <v>0</v>
          </cell>
          <cell r="V159">
            <v>0</v>
          </cell>
          <cell r="W159">
            <v>0</v>
          </cell>
          <cell r="X159">
            <v>0</v>
          </cell>
          <cell r="Y159">
            <v>0</v>
          </cell>
          <cell r="Z159">
            <v>0</v>
          </cell>
          <cell r="AA159">
            <v>0</v>
          </cell>
          <cell r="AB159">
            <v>0</v>
          </cell>
          <cell r="AC159">
            <v>0</v>
          </cell>
          <cell r="AD159">
            <v>0</v>
          </cell>
          <cell r="AE159">
            <v>0</v>
          </cell>
          <cell r="AF159">
            <v>27</v>
          </cell>
          <cell r="AG159">
            <v>11</v>
          </cell>
          <cell r="AH159">
            <v>16</v>
          </cell>
          <cell r="AI159">
            <v>281.74893039757904</v>
          </cell>
          <cell r="AJ159">
            <v>247.30215827338128</v>
          </cell>
          <cell r="AK159">
            <v>311.58714703018501</v>
          </cell>
          <cell r="AL159">
            <v>14</v>
          </cell>
          <cell r="AM159">
            <v>10</v>
          </cell>
          <cell r="AN159">
            <v>4</v>
          </cell>
          <cell r="AO159">
            <v>146.09203798392988</v>
          </cell>
          <cell r="AP159">
            <v>224.82014388489208</v>
          </cell>
          <cell r="AQ159">
            <v>77.896786757546252</v>
          </cell>
          <cell r="AR159">
            <v>17</v>
          </cell>
          <cell r="AS159">
            <v>10</v>
          </cell>
          <cell r="AT159">
            <v>7</v>
          </cell>
          <cell r="AU159">
            <v>177.39747469477197</v>
          </cell>
          <cell r="AV159">
            <v>224.82014388489208</v>
          </cell>
          <cell r="AW159">
            <v>136.31937682570594</v>
          </cell>
          <cell r="AX159">
            <v>2</v>
          </cell>
          <cell r="AY159">
            <v>1</v>
          </cell>
          <cell r="AZ159">
            <v>1</v>
          </cell>
          <cell r="BA159">
            <v>20.87029114056141</v>
          </cell>
          <cell r="BB159">
            <v>22.482014388489208</v>
          </cell>
          <cell r="BC159">
            <v>19.474196689386563</v>
          </cell>
          <cell r="BD159">
            <v>5</v>
          </cell>
          <cell r="BE159">
            <v>3</v>
          </cell>
          <cell r="BF159">
            <v>2</v>
          </cell>
          <cell r="BG159">
            <v>52.175727851403529</v>
          </cell>
          <cell r="BH159">
            <v>67.446043165467628</v>
          </cell>
          <cell r="BI159">
            <v>38.948393378773126</v>
          </cell>
          <cell r="BJ159">
            <v>13</v>
          </cell>
          <cell r="BK159">
            <v>2</v>
          </cell>
          <cell r="BL159">
            <v>11</v>
          </cell>
          <cell r="BM159">
            <v>135.65689241364919</v>
          </cell>
          <cell r="BN159">
            <v>44.964028776978417</v>
          </cell>
          <cell r="BO159">
            <v>214.21616358325221</v>
          </cell>
          <cell r="BP159">
            <v>3</v>
          </cell>
          <cell r="BQ159">
            <v>0</v>
          </cell>
          <cell r="BR159">
            <v>3</v>
          </cell>
          <cell r="BS159">
            <v>31.305436710842113</v>
          </cell>
          <cell r="BT159">
            <v>0</v>
          </cell>
          <cell r="BU159">
            <v>58.422590068159685</v>
          </cell>
          <cell r="BV159">
            <v>2</v>
          </cell>
          <cell r="BW159">
            <v>2</v>
          </cell>
          <cell r="BX159">
            <v>0</v>
          </cell>
          <cell r="BY159">
            <v>20.87029114056141</v>
          </cell>
          <cell r="BZ159">
            <v>44.964028776978417</v>
          </cell>
          <cell r="CA159">
            <v>0</v>
          </cell>
          <cell r="CB159">
            <v>1</v>
          </cell>
          <cell r="CC159">
            <v>0</v>
          </cell>
          <cell r="CD159">
            <v>1</v>
          </cell>
          <cell r="CE159">
            <v>10.435145570280705</v>
          </cell>
          <cell r="CF159">
            <v>0</v>
          </cell>
          <cell r="CG159">
            <v>19.474196689386563</v>
          </cell>
          <cell r="CH159">
            <v>9583</v>
          </cell>
          <cell r="CI159">
            <v>4448</v>
          </cell>
          <cell r="CJ159">
            <v>5135</v>
          </cell>
          <cell r="CK159">
            <v>156</v>
          </cell>
          <cell r="CL159">
            <v>82</v>
          </cell>
          <cell r="CM159">
            <v>74</v>
          </cell>
          <cell r="CN159">
            <v>1627.88270896379</v>
          </cell>
          <cell r="CO159">
            <v>1843.5251798561151</v>
          </cell>
          <cell r="CP159">
            <v>1441.0905550146058</v>
          </cell>
          <cell r="CQ159">
            <v>0</v>
          </cell>
          <cell r="CR159">
            <v>0</v>
          </cell>
          <cell r="CS159">
            <v>0</v>
          </cell>
          <cell r="CT159">
            <v>0</v>
          </cell>
          <cell r="CU159">
            <v>0</v>
          </cell>
          <cell r="CV159">
            <v>0</v>
          </cell>
          <cell r="CW159">
            <v>45</v>
          </cell>
          <cell r="CX159">
            <v>27</v>
          </cell>
          <cell r="CY159">
            <v>18</v>
          </cell>
          <cell r="CZ159">
            <v>469.58155066263174</v>
          </cell>
          <cell r="DA159">
            <v>607.01438848920873</v>
          </cell>
          <cell r="DB159">
            <v>350.53554040895813</v>
          </cell>
          <cell r="DC159">
            <v>0</v>
          </cell>
          <cell r="DD159">
            <v>0</v>
          </cell>
          <cell r="DE159">
            <v>0</v>
          </cell>
          <cell r="DF159">
            <v>0</v>
          </cell>
          <cell r="DG159">
            <v>0</v>
          </cell>
          <cell r="DH159">
            <v>0</v>
          </cell>
          <cell r="DI159">
            <v>0</v>
          </cell>
          <cell r="DJ159">
            <v>0</v>
          </cell>
          <cell r="DK159">
            <v>0</v>
          </cell>
          <cell r="DL159">
            <v>0</v>
          </cell>
          <cell r="DM159">
            <v>0</v>
          </cell>
          <cell r="DN159">
            <v>0</v>
          </cell>
          <cell r="DO159">
            <v>27</v>
          </cell>
          <cell r="DP159">
            <v>11</v>
          </cell>
          <cell r="DQ159">
            <v>16</v>
          </cell>
          <cell r="DR159">
            <v>281.74893039757904</v>
          </cell>
          <cell r="DS159">
            <v>247.30215827338128</v>
          </cell>
          <cell r="DT159">
            <v>311.58714703018501</v>
          </cell>
          <cell r="DU159">
            <v>14</v>
          </cell>
          <cell r="DV159">
            <v>10</v>
          </cell>
          <cell r="DW159">
            <v>4</v>
          </cell>
          <cell r="DX159">
            <v>146.09203798392988</v>
          </cell>
          <cell r="DY159">
            <v>224.82014388489208</v>
          </cell>
          <cell r="DZ159">
            <v>77.896786757546252</v>
          </cell>
          <cell r="EA159">
            <v>17</v>
          </cell>
          <cell r="EB159">
            <v>10</v>
          </cell>
          <cell r="EC159">
            <v>7</v>
          </cell>
          <cell r="ED159">
            <v>177.39747469477197</v>
          </cell>
          <cell r="EE159">
            <v>224.82014388489208</v>
          </cell>
          <cell r="EF159">
            <v>136.31937682570594</v>
          </cell>
          <cell r="EG159">
            <v>2</v>
          </cell>
          <cell r="EH159">
            <v>1</v>
          </cell>
          <cell r="EI159">
            <v>1</v>
          </cell>
          <cell r="EJ159">
            <v>20.87029114056141</v>
          </cell>
          <cell r="EK159">
            <v>22.482014388489208</v>
          </cell>
          <cell r="EL159">
            <v>19.474196689386563</v>
          </cell>
          <cell r="EM159">
            <v>5</v>
          </cell>
          <cell r="EN159">
            <v>3</v>
          </cell>
          <cell r="EO159">
            <v>2</v>
          </cell>
          <cell r="EP159">
            <v>52.175727851403529</v>
          </cell>
          <cell r="EQ159">
            <v>67.446043165467628</v>
          </cell>
          <cell r="ER159">
            <v>38.948393378773126</v>
          </cell>
          <cell r="ES159">
            <v>13</v>
          </cell>
          <cell r="ET159">
            <v>2</v>
          </cell>
          <cell r="EU159">
            <v>11</v>
          </cell>
          <cell r="EV159">
            <v>135.65689241364919</v>
          </cell>
          <cell r="EW159">
            <v>44.964028776978417</v>
          </cell>
          <cell r="EX159">
            <v>214.21616358325221</v>
          </cell>
          <cell r="EY159">
            <v>3</v>
          </cell>
          <cell r="EZ159">
            <v>0</v>
          </cell>
          <cell r="FA159">
            <v>3</v>
          </cell>
          <cell r="FB159">
            <v>31.305436710842113</v>
          </cell>
          <cell r="FC159">
            <v>0</v>
          </cell>
          <cell r="FD159">
            <v>58.422590068159685</v>
          </cell>
          <cell r="FE159">
            <v>2</v>
          </cell>
          <cell r="FF159">
            <v>2</v>
          </cell>
          <cell r="FG159">
            <v>0</v>
          </cell>
          <cell r="FH159">
            <v>20.87029114056141</v>
          </cell>
          <cell r="FI159">
            <v>44.964028776978417</v>
          </cell>
          <cell r="FJ159">
            <v>0</v>
          </cell>
          <cell r="FK159">
            <v>1</v>
          </cell>
          <cell r="FL159">
            <v>0</v>
          </cell>
          <cell r="FM159">
            <v>1</v>
          </cell>
          <cell r="FN159">
            <v>10.435145570280705</v>
          </cell>
          <cell r="FO159">
            <v>0</v>
          </cell>
          <cell r="FP159">
            <v>19.474196689386563</v>
          </cell>
        </row>
        <row r="160">
          <cell r="A160" t="str">
            <v>安平町</v>
          </cell>
          <cell r="B160">
            <v>101</v>
          </cell>
          <cell r="C160">
            <v>54</v>
          </cell>
          <cell r="D160">
            <v>47</v>
          </cell>
          <cell r="E160">
            <v>1176.1965762198672</v>
          </cell>
          <cell r="F160">
            <v>1269.6919821302611</v>
          </cell>
          <cell r="G160">
            <v>1084.4485463774804</v>
          </cell>
          <cell r="H160">
            <v>0</v>
          </cell>
          <cell r="I160">
            <v>0</v>
          </cell>
          <cell r="J160">
            <v>0</v>
          </cell>
          <cell r="K160">
            <v>0</v>
          </cell>
          <cell r="L160">
            <v>0</v>
          </cell>
          <cell r="M160">
            <v>0</v>
          </cell>
          <cell r="N160">
            <v>30</v>
          </cell>
          <cell r="O160">
            <v>13</v>
          </cell>
          <cell r="P160">
            <v>17</v>
          </cell>
          <cell r="Q160">
            <v>349.36531966926748</v>
          </cell>
          <cell r="R160">
            <v>305.66658829061839</v>
          </cell>
          <cell r="S160">
            <v>392.24734656206743</v>
          </cell>
          <cell r="T160">
            <v>3</v>
          </cell>
          <cell r="U160">
            <v>1</v>
          </cell>
          <cell r="V160">
            <v>2</v>
          </cell>
          <cell r="W160">
            <v>34.936531966926751</v>
          </cell>
          <cell r="X160">
            <v>23.512814483893724</v>
          </cell>
          <cell r="Y160">
            <v>46.146746654360868</v>
          </cell>
          <cell r="Z160">
            <v>0</v>
          </cell>
          <cell r="AA160">
            <v>0</v>
          </cell>
          <cell r="AB160">
            <v>0</v>
          </cell>
          <cell r="AC160">
            <v>0</v>
          </cell>
          <cell r="AD160">
            <v>0</v>
          </cell>
          <cell r="AE160">
            <v>0</v>
          </cell>
          <cell r="AF160">
            <v>24</v>
          </cell>
          <cell r="AG160">
            <v>15</v>
          </cell>
          <cell r="AH160">
            <v>9</v>
          </cell>
          <cell r="AI160">
            <v>279.49225573541401</v>
          </cell>
          <cell r="AJ160">
            <v>352.69221725840583</v>
          </cell>
          <cell r="AK160">
            <v>207.66035994462391</v>
          </cell>
          <cell r="AL160">
            <v>3</v>
          </cell>
          <cell r="AM160">
            <v>1</v>
          </cell>
          <cell r="AN160">
            <v>2</v>
          </cell>
          <cell r="AO160">
            <v>34.936531966926751</v>
          </cell>
          <cell r="AP160">
            <v>23.512814483893724</v>
          </cell>
          <cell r="AQ160">
            <v>46.146746654360868</v>
          </cell>
          <cell r="AR160">
            <v>15</v>
          </cell>
          <cell r="AS160">
            <v>7</v>
          </cell>
          <cell r="AT160">
            <v>8</v>
          </cell>
          <cell r="AU160">
            <v>174.68265983463374</v>
          </cell>
          <cell r="AV160">
            <v>164.58970138725604</v>
          </cell>
          <cell r="AW160">
            <v>184.58698661744347</v>
          </cell>
          <cell r="AX160">
            <v>0</v>
          </cell>
          <cell r="AY160">
            <v>0</v>
          </cell>
          <cell r="AZ160">
            <v>0</v>
          </cell>
          <cell r="BA160">
            <v>0</v>
          </cell>
          <cell r="BB160">
            <v>0</v>
          </cell>
          <cell r="BC160">
            <v>0</v>
          </cell>
          <cell r="BD160">
            <v>0</v>
          </cell>
          <cell r="BE160">
            <v>0</v>
          </cell>
          <cell r="BF160">
            <v>0</v>
          </cell>
          <cell r="BG160">
            <v>0</v>
          </cell>
          <cell r="BH160">
            <v>0</v>
          </cell>
          <cell r="BI160">
            <v>0</v>
          </cell>
          <cell r="BJ160">
            <v>3</v>
          </cell>
          <cell r="BK160">
            <v>2</v>
          </cell>
          <cell r="BL160">
            <v>1</v>
          </cell>
          <cell r="BM160">
            <v>34.936531966926751</v>
          </cell>
          <cell r="BN160">
            <v>47.025628967787448</v>
          </cell>
          <cell r="BO160">
            <v>23.073373327180434</v>
          </cell>
          <cell r="BP160">
            <v>2</v>
          </cell>
          <cell r="BQ160">
            <v>1</v>
          </cell>
          <cell r="BR160">
            <v>1</v>
          </cell>
          <cell r="BS160">
            <v>23.291021311284499</v>
          </cell>
          <cell r="BT160">
            <v>23.512814483893724</v>
          </cell>
          <cell r="BU160">
            <v>23.073373327180434</v>
          </cell>
          <cell r="BV160">
            <v>1</v>
          </cell>
          <cell r="BW160">
            <v>1</v>
          </cell>
          <cell r="BX160">
            <v>0</v>
          </cell>
          <cell r="BY160">
            <v>11.64551065564225</v>
          </cell>
          <cell r="BZ160">
            <v>23.512814483893724</v>
          </cell>
          <cell r="CA160">
            <v>0</v>
          </cell>
          <cell r="CB160">
            <v>0</v>
          </cell>
          <cell r="CC160">
            <v>0</v>
          </cell>
          <cell r="CD160">
            <v>0</v>
          </cell>
          <cell r="CE160">
            <v>0</v>
          </cell>
          <cell r="CF160">
            <v>0</v>
          </cell>
          <cell r="CG160">
            <v>0</v>
          </cell>
          <cell r="CH160">
            <v>8587</v>
          </cell>
          <cell r="CI160">
            <v>4253</v>
          </cell>
          <cell r="CJ160">
            <v>4334</v>
          </cell>
          <cell r="CK160">
            <v>101</v>
          </cell>
          <cell r="CL160">
            <v>54</v>
          </cell>
          <cell r="CM160">
            <v>47</v>
          </cell>
          <cell r="CN160">
            <v>1176.1965762198672</v>
          </cell>
          <cell r="CO160">
            <v>1269.6919821302611</v>
          </cell>
          <cell r="CP160">
            <v>1084.4485463774804</v>
          </cell>
          <cell r="CQ160">
            <v>0</v>
          </cell>
          <cell r="CR160">
            <v>0</v>
          </cell>
          <cell r="CS160">
            <v>0</v>
          </cell>
          <cell r="CT160">
            <v>0</v>
          </cell>
          <cell r="CU160">
            <v>0</v>
          </cell>
          <cell r="CV160">
            <v>0</v>
          </cell>
          <cell r="CW160">
            <v>30</v>
          </cell>
          <cell r="CX160">
            <v>13</v>
          </cell>
          <cell r="CY160">
            <v>17</v>
          </cell>
          <cell r="CZ160">
            <v>349.36531966926748</v>
          </cell>
          <cell r="DA160">
            <v>305.66658829061839</v>
          </cell>
          <cell r="DB160">
            <v>392.24734656206743</v>
          </cell>
          <cell r="DC160">
            <v>3</v>
          </cell>
          <cell r="DD160">
            <v>1</v>
          </cell>
          <cell r="DE160">
            <v>2</v>
          </cell>
          <cell r="DF160">
            <v>34.936531966926751</v>
          </cell>
          <cell r="DG160">
            <v>23.512814483893724</v>
          </cell>
          <cell r="DH160">
            <v>46.146746654360868</v>
          </cell>
          <cell r="DI160">
            <v>0</v>
          </cell>
          <cell r="DJ160">
            <v>0</v>
          </cell>
          <cell r="DK160">
            <v>0</v>
          </cell>
          <cell r="DL160">
            <v>0</v>
          </cell>
          <cell r="DM160">
            <v>0</v>
          </cell>
          <cell r="DN160">
            <v>0</v>
          </cell>
          <cell r="DO160">
            <v>24</v>
          </cell>
          <cell r="DP160">
            <v>15</v>
          </cell>
          <cell r="DQ160">
            <v>9</v>
          </cell>
          <cell r="DR160">
            <v>279.49225573541401</v>
          </cell>
          <cell r="DS160">
            <v>352.69221725840583</v>
          </cell>
          <cell r="DT160">
            <v>207.66035994462391</v>
          </cell>
          <cell r="DU160">
            <v>3</v>
          </cell>
          <cell r="DV160">
            <v>1</v>
          </cell>
          <cell r="DW160">
            <v>2</v>
          </cell>
          <cell r="DX160">
            <v>34.936531966926751</v>
          </cell>
          <cell r="DY160">
            <v>23.512814483893724</v>
          </cell>
          <cell r="DZ160">
            <v>46.146746654360868</v>
          </cell>
          <cell r="EA160">
            <v>15</v>
          </cell>
          <cell r="EB160">
            <v>7</v>
          </cell>
          <cell r="EC160">
            <v>8</v>
          </cell>
          <cell r="ED160">
            <v>174.68265983463374</v>
          </cell>
          <cell r="EE160">
            <v>164.58970138725604</v>
          </cell>
          <cell r="EF160">
            <v>184.58698661744347</v>
          </cell>
          <cell r="EG160">
            <v>0</v>
          </cell>
          <cell r="EH160">
            <v>0</v>
          </cell>
          <cell r="EI160">
            <v>0</v>
          </cell>
          <cell r="EJ160">
            <v>0</v>
          </cell>
          <cell r="EK160">
            <v>0</v>
          </cell>
          <cell r="EL160">
            <v>0</v>
          </cell>
          <cell r="EM160">
            <v>0</v>
          </cell>
          <cell r="EN160">
            <v>0</v>
          </cell>
          <cell r="EO160">
            <v>0</v>
          </cell>
          <cell r="EP160">
            <v>0</v>
          </cell>
          <cell r="EQ160">
            <v>0</v>
          </cell>
          <cell r="ER160">
            <v>0</v>
          </cell>
          <cell r="ES160">
            <v>3</v>
          </cell>
          <cell r="ET160">
            <v>2</v>
          </cell>
          <cell r="EU160">
            <v>1</v>
          </cell>
          <cell r="EV160">
            <v>34.936531966926751</v>
          </cell>
          <cell r="EW160">
            <v>47.025628967787448</v>
          </cell>
          <cell r="EX160">
            <v>23.073373327180434</v>
          </cell>
          <cell r="EY160">
            <v>2</v>
          </cell>
          <cell r="EZ160">
            <v>1</v>
          </cell>
          <cell r="FA160">
            <v>1</v>
          </cell>
          <cell r="FB160">
            <v>23.291021311284499</v>
          </cell>
          <cell r="FC160">
            <v>23.512814483893724</v>
          </cell>
          <cell r="FD160">
            <v>23.073373327180434</v>
          </cell>
          <cell r="FE160">
            <v>1</v>
          </cell>
          <cell r="FF160">
            <v>1</v>
          </cell>
          <cell r="FG160">
            <v>0</v>
          </cell>
          <cell r="FH160">
            <v>11.64551065564225</v>
          </cell>
          <cell r="FI160">
            <v>23.512814483893724</v>
          </cell>
          <cell r="FJ160">
            <v>0</v>
          </cell>
          <cell r="FK160">
            <v>0</v>
          </cell>
          <cell r="FL160">
            <v>0</v>
          </cell>
          <cell r="FM160">
            <v>0</v>
          </cell>
          <cell r="FN160">
            <v>0</v>
          </cell>
          <cell r="FO160">
            <v>0</v>
          </cell>
          <cell r="FP160">
            <v>0</v>
          </cell>
        </row>
        <row r="161">
          <cell r="A161" t="str">
            <v>むかわ町</v>
          </cell>
          <cell r="B161">
            <v>152</v>
          </cell>
          <cell r="C161">
            <v>80</v>
          </cell>
          <cell r="D161">
            <v>72</v>
          </cell>
          <cell r="E161">
            <v>1675.4850088183421</v>
          </cell>
          <cell r="F161">
            <v>1794.9293246578416</v>
          </cell>
          <cell r="G161">
            <v>1560.1300108342361</v>
          </cell>
          <cell r="H161">
            <v>0</v>
          </cell>
          <cell r="I161">
            <v>0</v>
          </cell>
          <cell r="J161">
            <v>0</v>
          </cell>
          <cell r="K161">
            <v>0</v>
          </cell>
          <cell r="L161">
            <v>0</v>
          </cell>
          <cell r="M161">
            <v>0</v>
          </cell>
          <cell r="N161">
            <v>39</v>
          </cell>
          <cell r="O161">
            <v>24</v>
          </cell>
          <cell r="P161">
            <v>15</v>
          </cell>
          <cell r="Q161">
            <v>429.89417989417984</v>
          </cell>
          <cell r="R161">
            <v>538.47879739735242</v>
          </cell>
          <cell r="S161">
            <v>325.0270855904659</v>
          </cell>
          <cell r="T161">
            <v>0</v>
          </cell>
          <cell r="U161">
            <v>0</v>
          </cell>
          <cell r="V161">
            <v>0</v>
          </cell>
          <cell r="W161">
            <v>0</v>
          </cell>
          <cell r="X161">
            <v>0</v>
          </cell>
          <cell r="Y161">
            <v>0</v>
          </cell>
          <cell r="Z161">
            <v>1</v>
          </cell>
          <cell r="AA161">
            <v>1</v>
          </cell>
          <cell r="AB161">
            <v>0</v>
          </cell>
          <cell r="AC161">
            <v>11.022927689594356</v>
          </cell>
          <cell r="AD161">
            <v>22.436616558223019</v>
          </cell>
          <cell r="AE161">
            <v>0</v>
          </cell>
          <cell r="AF161">
            <v>21</v>
          </cell>
          <cell r="AG161">
            <v>12</v>
          </cell>
          <cell r="AH161">
            <v>9</v>
          </cell>
          <cell r="AI161">
            <v>231.48148148148147</v>
          </cell>
          <cell r="AJ161">
            <v>269.23939869867621</v>
          </cell>
          <cell r="AK161">
            <v>195.01625135427952</v>
          </cell>
          <cell r="AL161">
            <v>19</v>
          </cell>
          <cell r="AM161">
            <v>7</v>
          </cell>
          <cell r="AN161">
            <v>12</v>
          </cell>
          <cell r="AO161">
            <v>209.43562610229276</v>
          </cell>
          <cell r="AP161">
            <v>157.05631590756116</v>
          </cell>
          <cell r="AQ161">
            <v>260.02166847237271</v>
          </cell>
          <cell r="AR161">
            <v>14</v>
          </cell>
          <cell r="AS161">
            <v>8</v>
          </cell>
          <cell r="AT161">
            <v>6</v>
          </cell>
          <cell r="AU161">
            <v>154.32098765432099</v>
          </cell>
          <cell r="AV161">
            <v>179.49293246578415</v>
          </cell>
          <cell r="AW161">
            <v>130.01083423618635</v>
          </cell>
          <cell r="AX161">
            <v>0</v>
          </cell>
          <cell r="AY161">
            <v>0</v>
          </cell>
          <cell r="AZ161">
            <v>0</v>
          </cell>
          <cell r="BA161">
            <v>0</v>
          </cell>
          <cell r="BB161">
            <v>0</v>
          </cell>
          <cell r="BC161">
            <v>0</v>
          </cell>
          <cell r="BD161">
            <v>5</v>
          </cell>
          <cell r="BE161">
            <v>2</v>
          </cell>
          <cell r="BF161">
            <v>3</v>
          </cell>
          <cell r="BG161">
            <v>55.114638447971778</v>
          </cell>
          <cell r="BH161">
            <v>44.873233116446038</v>
          </cell>
          <cell r="BI161">
            <v>65.005417118093177</v>
          </cell>
          <cell r="BJ161">
            <v>11</v>
          </cell>
          <cell r="BK161">
            <v>1</v>
          </cell>
          <cell r="BL161">
            <v>10</v>
          </cell>
          <cell r="BM161">
            <v>121.25220458553791</v>
          </cell>
          <cell r="BN161">
            <v>22.436616558223019</v>
          </cell>
          <cell r="BO161">
            <v>216.68472372697724</v>
          </cell>
          <cell r="BP161">
            <v>8</v>
          </cell>
          <cell r="BQ161">
            <v>5</v>
          </cell>
          <cell r="BR161">
            <v>3</v>
          </cell>
          <cell r="BS161">
            <v>88.183421516754848</v>
          </cell>
          <cell r="BT161">
            <v>112.1830827911151</v>
          </cell>
          <cell r="BU161">
            <v>65.005417118093177</v>
          </cell>
          <cell r="BV161">
            <v>2</v>
          </cell>
          <cell r="BW161">
            <v>2</v>
          </cell>
          <cell r="BX161">
            <v>0</v>
          </cell>
          <cell r="BY161">
            <v>22.045855379188712</v>
          </cell>
          <cell r="BZ161">
            <v>44.873233116446038</v>
          </cell>
          <cell r="CA161">
            <v>0</v>
          </cell>
          <cell r="CB161">
            <v>3</v>
          </cell>
          <cell r="CC161">
            <v>2</v>
          </cell>
          <cell r="CD161">
            <v>1</v>
          </cell>
          <cell r="CE161">
            <v>33.06878306878307</v>
          </cell>
          <cell r="CF161">
            <v>44.873233116446038</v>
          </cell>
          <cell r="CG161">
            <v>21.668472372697725</v>
          </cell>
          <cell r="CH161">
            <v>9072</v>
          </cell>
          <cell r="CI161">
            <v>4457</v>
          </cell>
          <cell r="CJ161">
            <v>4615</v>
          </cell>
          <cell r="CK161">
            <v>152</v>
          </cell>
          <cell r="CL161">
            <v>80</v>
          </cell>
          <cell r="CM161">
            <v>72</v>
          </cell>
          <cell r="CN161">
            <v>1675.4850088183421</v>
          </cell>
          <cell r="CO161">
            <v>1794.9293246578416</v>
          </cell>
          <cell r="CP161">
            <v>1560.1300108342361</v>
          </cell>
          <cell r="CQ161">
            <v>0</v>
          </cell>
          <cell r="CR161">
            <v>0</v>
          </cell>
          <cell r="CS161">
            <v>0</v>
          </cell>
          <cell r="CT161">
            <v>0</v>
          </cell>
          <cell r="CU161">
            <v>0</v>
          </cell>
          <cell r="CV161">
            <v>0</v>
          </cell>
          <cell r="CW161">
            <v>39</v>
          </cell>
          <cell r="CX161">
            <v>24</v>
          </cell>
          <cell r="CY161">
            <v>15</v>
          </cell>
          <cell r="CZ161">
            <v>429.89417989417984</v>
          </cell>
          <cell r="DA161">
            <v>538.47879739735242</v>
          </cell>
          <cell r="DB161">
            <v>325.0270855904659</v>
          </cell>
          <cell r="DC161">
            <v>0</v>
          </cell>
          <cell r="DD161">
            <v>0</v>
          </cell>
          <cell r="DE161">
            <v>0</v>
          </cell>
          <cell r="DF161">
            <v>0</v>
          </cell>
          <cell r="DG161">
            <v>0</v>
          </cell>
          <cell r="DH161">
            <v>0</v>
          </cell>
          <cell r="DI161">
            <v>1</v>
          </cell>
          <cell r="DJ161">
            <v>1</v>
          </cell>
          <cell r="DK161">
            <v>0</v>
          </cell>
          <cell r="DL161">
            <v>11.022927689594356</v>
          </cell>
          <cell r="DM161">
            <v>22.436616558223019</v>
          </cell>
          <cell r="DN161">
            <v>0</v>
          </cell>
          <cell r="DO161">
            <v>21</v>
          </cell>
          <cell r="DP161">
            <v>12</v>
          </cell>
          <cell r="DQ161">
            <v>9</v>
          </cell>
          <cell r="DR161">
            <v>231.48148148148147</v>
          </cell>
          <cell r="DS161">
            <v>269.23939869867621</v>
          </cell>
          <cell r="DT161">
            <v>195.01625135427952</v>
          </cell>
          <cell r="DU161">
            <v>19</v>
          </cell>
          <cell r="DV161">
            <v>7</v>
          </cell>
          <cell r="DW161">
            <v>12</v>
          </cell>
          <cell r="DX161">
            <v>209.43562610229276</v>
          </cell>
          <cell r="DY161">
            <v>157.05631590756116</v>
          </cell>
          <cell r="DZ161">
            <v>260.02166847237271</v>
          </cell>
          <cell r="EA161">
            <v>14</v>
          </cell>
          <cell r="EB161">
            <v>8</v>
          </cell>
          <cell r="EC161">
            <v>6</v>
          </cell>
          <cell r="ED161">
            <v>154.32098765432099</v>
          </cell>
          <cell r="EE161">
            <v>179.49293246578415</v>
          </cell>
          <cell r="EF161">
            <v>130.01083423618635</v>
          </cell>
          <cell r="EG161">
            <v>0</v>
          </cell>
          <cell r="EH161">
            <v>0</v>
          </cell>
          <cell r="EI161">
            <v>0</v>
          </cell>
          <cell r="EJ161">
            <v>0</v>
          </cell>
          <cell r="EK161">
            <v>0</v>
          </cell>
          <cell r="EL161">
            <v>0</v>
          </cell>
          <cell r="EM161">
            <v>5</v>
          </cell>
          <cell r="EN161">
            <v>2</v>
          </cell>
          <cell r="EO161">
            <v>3</v>
          </cell>
          <cell r="EP161">
            <v>55.114638447971778</v>
          </cell>
          <cell r="EQ161">
            <v>44.873233116446038</v>
          </cell>
          <cell r="ER161">
            <v>65.005417118093177</v>
          </cell>
          <cell r="ES161">
            <v>11</v>
          </cell>
          <cell r="ET161">
            <v>1</v>
          </cell>
          <cell r="EU161">
            <v>10</v>
          </cell>
          <cell r="EV161">
            <v>121.25220458553791</v>
          </cell>
          <cell r="EW161">
            <v>22.436616558223019</v>
          </cell>
          <cell r="EX161">
            <v>216.68472372697724</v>
          </cell>
          <cell r="EY161">
            <v>8</v>
          </cell>
          <cell r="EZ161">
            <v>5</v>
          </cell>
          <cell r="FA161">
            <v>3</v>
          </cell>
          <cell r="FB161">
            <v>88.183421516754848</v>
          </cell>
          <cell r="FC161">
            <v>112.1830827911151</v>
          </cell>
          <cell r="FD161">
            <v>65.005417118093177</v>
          </cell>
          <cell r="FE161">
            <v>2</v>
          </cell>
          <cell r="FF161">
            <v>2</v>
          </cell>
          <cell r="FG161">
            <v>0</v>
          </cell>
          <cell r="FH161">
            <v>22.045855379188712</v>
          </cell>
          <cell r="FI161">
            <v>44.873233116446038</v>
          </cell>
          <cell r="FJ161">
            <v>0</v>
          </cell>
          <cell r="FK161">
            <v>3</v>
          </cell>
          <cell r="FL161">
            <v>2</v>
          </cell>
          <cell r="FM161">
            <v>1</v>
          </cell>
          <cell r="FN161">
            <v>33.06878306878307</v>
          </cell>
          <cell r="FO161">
            <v>44.873233116446038</v>
          </cell>
          <cell r="FP161">
            <v>21.668472372697725</v>
          </cell>
        </row>
        <row r="162">
          <cell r="A162" t="str">
            <v>日高町</v>
          </cell>
          <cell r="B162">
            <v>191</v>
          </cell>
          <cell r="C162">
            <v>96</v>
          </cell>
          <cell r="D162">
            <v>95</v>
          </cell>
          <cell r="E162">
            <v>1472.1751194697088</v>
          </cell>
          <cell r="F162">
            <v>1487.9107253564787</v>
          </cell>
          <cell r="G162">
            <v>1456.6084023305734</v>
          </cell>
          <cell r="H162">
            <v>0</v>
          </cell>
          <cell r="I162">
            <v>0</v>
          </cell>
          <cell r="J162">
            <v>0</v>
          </cell>
          <cell r="K162">
            <v>0</v>
          </cell>
          <cell r="L162">
            <v>0</v>
          </cell>
          <cell r="M162">
            <v>0</v>
          </cell>
          <cell r="N162">
            <v>44</v>
          </cell>
          <cell r="O162">
            <v>26</v>
          </cell>
          <cell r="P162">
            <v>18</v>
          </cell>
          <cell r="Q162">
            <v>339.13981809773395</v>
          </cell>
          <cell r="R162">
            <v>402.97582145071294</v>
          </cell>
          <cell r="S162">
            <v>275.98896044158238</v>
          </cell>
          <cell r="T162">
            <v>2</v>
          </cell>
          <cell r="U162">
            <v>1</v>
          </cell>
          <cell r="V162">
            <v>1</v>
          </cell>
          <cell r="W162">
            <v>15.415446277169725</v>
          </cell>
          <cell r="X162">
            <v>15.499070055796652</v>
          </cell>
          <cell r="Y162">
            <v>15.332720024532353</v>
          </cell>
          <cell r="Z162">
            <v>0</v>
          </cell>
          <cell r="AA162">
            <v>0</v>
          </cell>
          <cell r="AB162">
            <v>0</v>
          </cell>
          <cell r="AC162">
            <v>0</v>
          </cell>
          <cell r="AD162">
            <v>0</v>
          </cell>
          <cell r="AE162">
            <v>0</v>
          </cell>
          <cell r="AF162">
            <v>28</v>
          </cell>
          <cell r="AG162">
            <v>14</v>
          </cell>
          <cell r="AH162">
            <v>14</v>
          </cell>
          <cell r="AI162">
            <v>215.81624788037612</v>
          </cell>
          <cell r="AJ162">
            <v>216.98698078115314</v>
          </cell>
          <cell r="AK162">
            <v>214.65808034345292</v>
          </cell>
          <cell r="AL162">
            <v>19</v>
          </cell>
          <cell r="AM162">
            <v>10</v>
          </cell>
          <cell r="AN162">
            <v>9</v>
          </cell>
          <cell r="AO162">
            <v>146.44673963311237</v>
          </cell>
          <cell r="AP162">
            <v>154.99070055796653</v>
          </cell>
          <cell r="AQ162">
            <v>137.99448022079119</v>
          </cell>
          <cell r="AR162">
            <v>16</v>
          </cell>
          <cell r="AS162">
            <v>6</v>
          </cell>
          <cell r="AT162">
            <v>10</v>
          </cell>
          <cell r="AU162">
            <v>123.3235702173578</v>
          </cell>
          <cell r="AV162">
            <v>92.994420334779917</v>
          </cell>
          <cell r="AW162">
            <v>153.32720024532352</v>
          </cell>
          <cell r="AX162">
            <v>3</v>
          </cell>
          <cell r="AY162">
            <v>2</v>
          </cell>
          <cell r="AZ162">
            <v>1</v>
          </cell>
          <cell r="BA162">
            <v>23.123169415754585</v>
          </cell>
          <cell r="BB162">
            <v>30.998140111593305</v>
          </cell>
          <cell r="BC162">
            <v>15.332720024532353</v>
          </cell>
          <cell r="BD162">
            <v>4</v>
          </cell>
          <cell r="BE162">
            <v>1</v>
          </cell>
          <cell r="BF162">
            <v>3</v>
          </cell>
          <cell r="BG162">
            <v>30.830892554339449</v>
          </cell>
          <cell r="BH162">
            <v>15.499070055796652</v>
          </cell>
          <cell r="BI162">
            <v>45.998160073597056</v>
          </cell>
          <cell r="BJ162">
            <v>28</v>
          </cell>
          <cell r="BK162">
            <v>14</v>
          </cell>
          <cell r="BL162">
            <v>14</v>
          </cell>
          <cell r="BM162">
            <v>215.81624788037612</v>
          </cell>
          <cell r="BN162">
            <v>216.98698078115314</v>
          </cell>
          <cell r="BO162">
            <v>214.65808034345292</v>
          </cell>
          <cell r="BP162">
            <v>6</v>
          </cell>
          <cell r="BQ162">
            <v>2</v>
          </cell>
          <cell r="BR162">
            <v>4</v>
          </cell>
          <cell r="BS162">
            <v>46.246338831509171</v>
          </cell>
          <cell r="BT162">
            <v>30.998140111593305</v>
          </cell>
          <cell r="BU162">
            <v>61.330880098129413</v>
          </cell>
          <cell r="BV162">
            <v>0</v>
          </cell>
          <cell r="BW162">
            <v>0</v>
          </cell>
          <cell r="BX162">
            <v>0</v>
          </cell>
          <cell r="BY162">
            <v>0</v>
          </cell>
          <cell r="BZ162">
            <v>0</v>
          </cell>
          <cell r="CA162">
            <v>0</v>
          </cell>
          <cell r="CB162">
            <v>3</v>
          </cell>
          <cell r="CC162">
            <v>2</v>
          </cell>
          <cell r="CD162">
            <v>1</v>
          </cell>
          <cell r="CE162">
            <v>23.123169415754585</v>
          </cell>
          <cell r="CF162">
            <v>30.998140111593305</v>
          </cell>
          <cell r="CG162">
            <v>15.332720024532353</v>
          </cell>
          <cell r="CH162">
            <v>12974</v>
          </cell>
          <cell r="CI162">
            <v>6452</v>
          </cell>
          <cell r="CJ162">
            <v>6522</v>
          </cell>
          <cell r="CK162">
            <v>191</v>
          </cell>
          <cell r="CL162">
            <v>96</v>
          </cell>
          <cell r="CM162">
            <v>95</v>
          </cell>
          <cell r="CN162">
            <v>1472.1751194697088</v>
          </cell>
          <cell r="CO162">
            <v>1487.9107253564787</v>
          </cell>
          <cell r="CP162">
            <v>1456.6084023305734</v>
          </cell>
          <cell r="CQ162">
            <v>0</v>
          </cell>
          <cell r="CR162">
            <v>0</v>
          </cell>
          <cell r="CS162">
            <v>0</v>
          </cell>
          <cell r="CT162">
            <v>0</v>
          </cell>
          <cell r="CU162">
            <v>0</v>
          </cell>
          <cell r="CV162">
            <v>0</v>
          </cell>
          <cell r="CW162">
            <v>44</v>
          </cell>
          <cell r="CX162">
            <v>26</v>
          </cell>
          <cell r="CY162">
            <v>18</v>
          </cell>
          <cell r="CZ162">
            <v>339.13981809773395</v>
          </cell>
          <cell r="DA162">
            <v>402.97582145071294</v>
          </cell>
          <cell r="DB162">
            <v>275.98896044158238</v>
          </cell>
          <cell r="DC162">
            <v>2</v>
          </cell>
          <cell r="DD162">
            <v>1</v>
          </cell>
          <cell r="DE162">
            <v>1</v>
          </cell>
          <cell r="DF162">
            <v>15.415446277169725</v>
          </cell>
          <cell r="DG162">
            <v>15.499070055796652</v>
          </cell>
          <cell r="DH162">
            <v>15.332720024532353</v>
          </cell>
          <cell r="DI162">
            <v>0</v>
          </cell>
          <cell r="DJ162">
            <v>0</v>
          </cell>
          <cell r="DK162">
            <v>0</v>
          </cell>
          <cell r="DL162">
            <v>0</v>
          </cell>
          <cell r="DM162">
            <v>0</v>
          </cell>
          <cell r="DN162">
            <v>0</v>
          </cell>
          <cell r="DO162">
            <v>28</v>
          </cell>
          <cell r="DP162">
            <v>14</v>
          </cell>
          <cell r="DQ162">
            <v>14</v>
          </cell>
          <cell r="DR162">
            <v>215.81624788037612</v>
          </cell>
          <cell r="DS162">
            <v>216.98698078115314</v>
          </cell>
          <cell r="DT162">
            <v>214.65808034345292</v>
          </cell>
          <cell r="DU162">
            <v>19</v>
          </cell>
          <cell r="DV162">
            <v>10</v>
          </cell>
          <cell r="DW162">
            <v>9</v>
          </cell>
          <cell r="DX162">
            <v>146.44673963311237</v>
          </cell>
          <cell r="DY162">
            <v>154.99070055796653</v>
          </cell>
          <cell r="DZ162">
            <v>137.99448022079119</v>
          </cell>
          <cell r="EA162">
            <v>16</v>
          </cell>
          <cell r="EB162">
            <v>6</v>
          </cell>
          <cell r="EC162">
            <v>10</v>
          </cell>
          <cell r="ED162">
            <v>123.3235702173578</v>
          </cell>
          <cell r="EE162">
            <v>92.994420334779917</v>
          </cell>
          <cell r="EF162">
            <v>153.32720024532352</v>
          </cell>
          <cell r="EG162">
            <v>3</v>
          </cell>
          <cell r="EH162">
            <v>2</v>
          </cell>
          <cell r="EI162">
            <v>1</v>
          </cell>
          <cell r="EJ162">
            <v>23.123169415754585</v>
          </cell>
          <cell r="EK162">
            <v>30.998140111593305</v>
          </cell>
          <cell r="EL162">
            <v>15.332720024532353</v>
          </cell>
          <cell r="EM162">
            <v>4</v>
          </cell>
          <cell r="EN162">
            <v>1</v>
          </cell>
          <cell r="EO162">
            <v>3</v>
          </cell>
          <cell r="EP162">
            <v>30.830892554339449</v>
          </cell>
          <cell r="EQ162">
            <v>15.499070055796652</v>
          </cell>
          <cell r="ER162">
            <v>45.998160073597056</v>
          </cell>
          <cell r="ES162">
            <v>28</v>
          </cell>
          <cell r="ET162">
            <v>14</v>
          </cell>
          <cell r="EU162">
            <v>14</v>
          </cell>
          <cell r="EV162">
            <v>215.81624788037612</v>
          </cell>
          <cell r="EW162">
            <v>216.98698078115314</v>
          </cell>
          <cell r="EX162">
            <v>214.65808034345292</v>
          </cell>
          <cell r="EY162">
            <v>6</v>
          </cell>
          <cell r="EZ162">
            <v>2</v>
          </cell>
          <cell r="FA162">
            <v>4</v>
          </cell>
          <cell r="FB162">
            <v>46.246338831509171</v>
          </cell>
          <cell r="FC162">
            <v>30.998140111593305</v>
          </cell>
          <cell r="FD162">
            <v>61.330880098129413</v>
          </cell>
          <cell r="FE162">
            <v>0</v>
          </cell>
          <cell r="FF162">
            <v>0</v>
          </cell>
          <cell r="FG162">
            <v>0</v>
          </cell>
          <cell r="FH162">
            <v>0</v>
          </cell>
          <cell r="FI162">
            <v>0</v>
          </cell>
          <cell r="FJ162">
            <v>0</v>
          </cell>
          <cell r="FK162">
            <v>3</v>
          </cell>
          <cell r="FL162">
            <v>2</v>
          </cell>
          <cell r="FM162">
            <v>1</v>
          </cell>
          <cell r="FN162">
            <v>23.123169415754585</v>
          </cell>
          <cell r="FO162">
            <v>30.998140111593305</v>
          </cell>
          <cell r="FP162">
            <v>15.332720024532353</v>
          </cell>
        </row>
        <row r="163">
          <cell r="A163" t="str">
            <v>平取町</v>
          </cell>
          <cell r="B163">
            <v>77</v>
          </cell>
          <cell r="C163">
            <v>46</v>
          </cell>
          <cell r="D163">
            <v>31</v>
          </cell>
          <cell r="E163">
            <v>1397.9665940450254</v>
          </cell>
          <cell r="F163">
            <v>1711.3095238095241</v>
          </cell>
          <cell r="G163">
            <v>1099.2907801418439</v>
          </cell>
          <cell r="H163">
            <v>0</v>
          </cell>
          <cell r="I163">
            <v>0</v>
          </cell>
          <cell r="J163">
            <v>0</v>
          </cell>
          <cell r="K163">
            <v>0</v>
          </cell>
          <cell r="L163">
            <v>0</v>
          </cell>
          <cell r="M163">
            <v>0</v>
          </cell>
          <cell r="N163">
            <v>27</v>
          </cell>
          <cell r="O163">
            <v>18</v>
          </cell>
          <cell r="P163">
            <v>9</v>
          </cell>
          <cell r="Q163">
            <v>490.19607843137254</v>
          </cell>
          <cell r="R163">
            <v>669.64285714285711</v>
          </cell>
          <cell r="S163">
            <v>319.14893617021272</v>
          </cell>
          <cell r="T163">
            <v>0</v>
          </cell>
          <cell r="U163">
            <v>0</v>
          </cell>
          <cell r="V163">
            <v>0</v>
          </cell>
          <cell r="W163">
            <v>0</v>
          </cell>
          <cell r="X163">
            <v>0</v>
          </cell>
          <cell r="Y163">
            <v>0</v>
          </cell>
          <cell r="Z163">
            <v>0</v>
          </cell>
          <cell r="AA163">
            <v>0</v>
          </cell>
          <cell r="AB163">
            <v>0</v>
          </cell>
          <cell r="AC163">
            <v>0</v>
          </cell>
          <cell r="AD163">
            <v>0</v>
          </cell>
          <cell r="AE163">
            <v>0</v>
          </cell>
          <cell r="AF163">
            <v>14</v>
          </cell>
          <cell r="AG163">
            <v>7</v>
          </cell>
          <cell r="AH163">
            <v>7</v>
          </cell>
          <cell r="AI163">
            <v>254.17574437182279</v>
          </cell>
          <cell r="AJ163">
            <v>260.41666666666663</v>
          </cell>
          <cell r="AK163">
            <v>248.22695035460995</v>
          </cell>
          <cell r="AL163">
            <v>8</v>
          </cell>
          <cell r="AM163">
            <v>2</v>
          </cell>
          <cell r="AN163">
            <v>6</v>
          </cell>
          <cell r="AO163">
            <v>145.24328249818447</v>
          </cell>
          <cell r="AP163">
            <v>74.404761904761898</v>
          </cell>
          <cell r="AQ163">
            <v>212.76595744680853</v>
          </cell>
          <cell r="AR163">
            <v>7</v>
          </cell>
          <cell r="AS163">
            <v>4</v>
          </cell>
          <cell r="AT163">
            <v>3</v>
          </cell>
          <cell r="AU163">
            <v>127.08787218591139</v>
          </cell>
          <cell r="AV163">
            <v>148.8095238095238</v>
          </cell>
          <cell r="AW163">
            <v>106.38297872340426</v>
          </cell>
          <cell r="AX163">
            <v>1</v>
          </cell>
          <cell r="AY163">
            <v>0</v>
          </cell>
          <cell r="AZ163">
            <v>1</v>
          </cell>
          <cell r="BA163">
            <v>18.155410312273059</v>
          </cell>
          <cell r="BB163">
            <v>0</v>
          </cell>
          <cell r="BC163">
            <v>35.460992907801419</v>
          </cell>
          <cell r="BD163">
            <v>2</v>
          </cell>
          <cell r="BE163">
            <v>1</v>
          </cell>
          <cell r="BF163">
            <v>1</v>
          </cell>
          <cell r="BG163">
            <v>36.310820624546118</v>
          </cell>
          <cell r="BH163">
            <v>37.202380952380949</v>
          </cell>
          <cell r="BI163">
            <v>35.460992907801419</v>
          </cell>
          <cell r="BJ163">
            <v>0</v>
          </cell>
          <cell r="BK163">
            <v>0</v>
          </cell>
          <cell r="BL163">
            <v>0</v>
          </cell>
          <cell r="BM163">
            <v>0</v>
          </cell>
          <cell r="BN163">
            <v>0</v>
          </cell>
          <cell r="BO163">
            <v>0</v>
          </cell>
          <cell r="BP163">
            <v>2</v>
          </cell>
          <cell r="BQ163">
            <v>0</v>
          </cell>
          <cell r="BR163">
            <v>2</v>
          </cell>
          <cell r="BS163">
            <v>36.310820624546118</v>
          </cell>
          <cell r="BT163">
            <v>0</v>
          </cell>
          <cell r="BU163">
            <v>70.921985815602838</v>
          </cell>
          <cell r="BV163">
            <v>0</v>
          </cell>
          <cell r="BW163">
            <v>0</v>
          </cell>
          <cell r="BX163">
            <v>0</v>
          </cell>
          <cell r="BY163">
            <v>0</v>
          </cell>
          <cell r="BZ163">
            <v>0</v>
          </cell>
          <cell r="CA163">
            <v>0</v>
          </cell>
          <cell r="CB163">
            <v>0</v>
          </cell>
          <cell r="CC163">
            <v>0</v>
          </cell>
          <cell r="CD163">
            <v>0</v>
          </cell>
          <cell r="CE163">
            <v>0</v>
          </cell>
          <cell r="CF163">
            <v>0</v>
          </cell>
          <cell r="CG163">
            <v>0</v>
          </cell>
          <cell r="CH163">
            <v>5508</v>
          </cell>
          <cell r="CI163">
            <v>2688</v>
          </cell>
          <cell r="CJ163">
            <v>2820</v>
          </cell>
          <cell r="CK163">
            <v>77</v>
          </cell>
          <cell r="CL163">
            <v>46</v>
          </cell>
          <cell r="CM163">
            <v>31</v>
          </cell>
          <cell r="CN163">
            <v>1397.9665940450254</v>
          </cell>
          <cell r="CO163">
            <v>1711.3095238095241</v>
          </cell>
          <cell r="CP163">
            <v>1099.2907801418439</v>
          </cell>
          <cell r="CQ163">
            <v>0</v>
          </cell>
          <cell r="CR163">
            <v>0</v>
          </cell>
          <cell r="CS163">
            <v>0</v>
          </cell>
          <cell r="CT163">
            <v>0</v>
          </cell>
          <cell r="CU163">
            <v>0</v>
          </cell>
          <cell r="CV163">
            <v>0</v>
          </cell>
          <cell r="CW163">
            <v>27</v>
          </cell>
          <cell r="CX163">
            <v>18</v>
          </cell>
          <cell r="CY163">
            <v>9</v>
          </cell>
          <cell r="CZ163">
            <v>490.19607843137254</v>
          </cell>
          <cell r="DA163">
            <v>669.64285714285711</v>
          </cell>
          <cell r="DB163">
            <v>319.14893617021272</v>
          </cell>
          <cell r="DC163">
            <v>0</v>
          </cell>
          <cell r="DD163">
            <v>0</v>
          </cell>
          <cell r="DE163">
            <v>0</v>
          </cell>
          <cell r="DF163">
            <v>0</v>
          </cell>
          <cell r="DG163">
            <v>0</v>
          </cell>
          <cell r="DH163">
            <v>0</v>
          </cell>
          <cell r="DI163">
            <v>0</v>
          </cell>
          <cell r="DJ163">
            <v>0</v>
          </cell>
          <cell r="DK163">
            <v>0</v>
          </cell>
          <cell r="DL163">
            <v>0</v>
          </cell>
          <cell r="DM163">
            <v>0</v>
          </cell>
          <cell r="DN163">
            <v>0</v>
          </cell>
          <cell r="DO163">
            <v>14</v>
          </cell>
          <cell r="DP163">
            <v>7</v>
          </cell>
          <cell r="DQ163">
            <v>7</v>
          </cell>
          <cell r="DR163">
            <v>254.17574437182279</v>
          </cell>
          <cell r="DS163">
            <v>260.41666666666663</v>
          </cell>
          <cell r="DT163">
            <v>248.22695035460995</v>
          </cell>
          <cell r="DU163">
            <v>8</v>
          </cell>
          <cell r="DV163">
            <v>2</v>
          </cell>
          <cell r="DW163">
            <v>6</v>
          </cell>
          <cell r="DX163">
            <v>145.24328249818447</v>
          </cell>
          <cell r="DY163">
            <v>74.404761904761898</v>
          </cell>
          <cell r="DZ163">
            <v>212.76595744680853</v>
          </cell>
          <cell r="EA163">
            <v>7</v>
          </cell>
          <cell r="EB163">
            <v>4</v>
          </cell>
          <cell r="EC163">
            <v>3</v>
          </cell>
          <cell r="ED163">
            <v>127.08787218591139</v>
          </cell>
          <cell r="EE163">
            <v>148.8095238095238</v>
          </cell>
          <cell r="EF163">
            <v>106.38297872340426</v>
          </cell>
          <cell r="EG163">
            <v>1</v>
          </cell>
          <cell r="EH163">
            <v>0</v>
          </cell>
          <cell r="EI163">
            <v>1</v>
          </cell>
          <cell r="EJ163">
            <v>18.155410312273059</v>
          </cell>
          <cell r="EK163">
            <v>0</v>
          </cell>
          <cell r="EL163">
            <v>35.460992907801419</v>
          </cell>
          <cell r="EM163">
            <v>2</v>
          </cell>
          <cell r="EN163">
            <v>1</v>
          </cell>
          <cell r="EO163">
            <v>1</v>
          </cell>
          <cell r="EP163">
            <v>36.310820624546118</v>
          </cell>
          <cell r="EQ163">
            <v>37.202380952380949</v>
          </cell>
          <cell r="ER163">
            <v>35.460992907801419</v>
          </cell>
          <cell r="ES163">
            <v>0</v>
          </cell>
          <cell r="ET163">
            <v>0</v>
          </cell>
          <cell r="EU163">
            <v>0</v>
          </cell>
          <cell r="EV163">
            <v>0</v>
          </cell>
          <cell r="EW163">
            <v>0</v>
          </cell>
          <cell r="EX163">
            <v>0</v>
          </cell>
          <cell r="EY163">
            <v>2</v>
          </cell>
          <cell r="EZ163">
            <v>0</v>
          </cell>
          <cell r="FA163">
            <v>2</v>
          </cell>
          <cell r="FB163">
            <v>36.310820624546118</v>
          </cell>
          <cell r="FC163">
            <v>0</v>
          </cell>
          <cell r="FD163">
            <v>70.921985815602838</v>
          </cell>
          <cell r="FE163">
            <v>0</v>
          </cell>
          <cell r="FF163">
            <v>0</v>
          </cell>
          <cell r="FG163">
            <v>0</v>
          </cell>
          <cell r="FH163">
            <v>0</v>
          </cell>
          <cell r="FI163">
            <v>0</v>
          </cell>
          <cell r="FJ163">
            <v>0</v>
          </cell>
          <cell r="FK163">
            <v>0</v>
          </cell>
          <cell r="FL163">
            <v>0</v>
          </cell>
          <cell r="FM163">
            <v>0</v>
          </cell>
          <cell r="FN163">
            <v>0</v>
          </cell>
          <cell r="FO163">
            <v>0</v>
          </cell>
          <cell r="FP163">
            <v>0</v>
          </cell>
        </row>
        <row r="164">
          <cell r="A164" t="str">
            <v>新冠町</v>
          </cell>
          <cell r="B164">
            <v>74</v>
          </cell>
          <cell r="C164">
            <v>38</v>
          </cell>
          <cell r="D164">
            <v>36</v>
          </cell>
          <cell r="E164">
            <v>1286.509040333797</v>
          </cell>
          <cell r="F164">
            <v>1371.8411552346572</v>
          </cell>
          <cell r="G164">
            <v>1207.2434607645876</v>
          </cell>
          <cell r="H164">
            <v>0</v>
          </cell>
          <cell r="I164">
            <v>0</v>
          </cell>
          <cell r="J164">
            <v>0</v>
          </cell>
          <cell r="K164">
            <v>0</v>
          </cell>
          <cell r="L164">
            <v>0</v>
          </cell>
          <cell r="M164">
            <v>0</v>
          </cell>
          <cell r="N164">
            <v>16</v>
          </cell>
          <cell r="O164">
            <v>10</v>
          </cell>
          <cell r="P164">
            <v>6</v>
          </cell>
          <cell r="Q164">
            <v>278.16411682892908</v>
          </cell>
          <cell r="R164">
            <v>361.01083032490976</v>
          </cell>
          <cell r="S164">
            <v>201.2072434607646</v>
          </cell>
          <cell r="T164">
            <v>1</v>
          </cell>
          <cell r="U164">
            <v>0</v>
          </cell>
          <cell r="V164">
            <v>1</v>
          </cell>
          <cell r="W164">
            <v>17.385257301808068</v>
          </cell>
          <cell r="X164">
            <v>0</v>
          </cell>
          <cell r="Y164">
            <v>33.5345405767941</v>
          </cell>
          <cell r="Z164">
            <v>0</v>
          </cell>
          <cell r="AA164">
            <v>0</v>
          </cell>
          <cell r="AB164">
            <v>0</v>
          </cell>
          <cell r="AC164">
            <v>0</v>
          </cell>
          <cell r="AD164">
            <v>0</v>
          </cell>
          <cell r="AE164">
            <v>0</v>
          </cell>
          <cell r="AF164">
            <v>20</v>
          </cell>
          <cell r="AG164">
            <v>5</v>
          </cell>
          <cell r="AH164">
            <v>15</v>
          </cell>
          <cell r="AI164">
            <v>347.70514603616135</v>
          </cell>
          <cell r="AJ164">
            <v>180.50541516245488</v>
          </cell>
          <cell r="AK164">
            <v>503.01810865191146</v>
          </cell>
          <cell r="AL164">
            <v>5</v>
          </cell>
          <cell r="AM164">
            <v>4</v>
          </cell>
          <cell r="AN164">
            <v>1</v>
          </cell>
          <cell r="AO164">
            <v>86.926286509040338</v>
          </cell>
          <cell r="AP164">
            <v>144.4043321299639</v>
          </cell>
          <cell r="AQ164">
            <v>33.5345405767941</v>
          </cell>
          <cell r="AR164">
            <v>6</v>
          </cell>
          <cell r="AS164">
            <v>4</v>
          </cell>
          <cell r="AT164">
            <v>2</v>
          </cell>
          <cell r="AU164">
            <v>104.31154381084841</v>
          </cell>
          <cell r="AV164">
            <v>144.4043321299639</v>
          </cell>
          <cell r="AW164">
            <v>67.069081153588201</v>
          </cell>
          <cell r="AX164">
            <v>0</v>
          </cell>
          <cell r="AY164">
            <v>0</v>
          </cell>
          <cell r="AZ164">
            <v>0</v>
          </cell>
          <cell r="BA164">
            <v>0</v>
          </cell>
          <cell r="BB164">
            <v>0</v>
          </cell>
          <cell r="BC164">
            <v>0</v>
          </cell>
          <cell r="BD164">
            <v>2</v>
          </cell>
          <cell r="BE164">
            <v>1</v>
          </cell>
          <cell r="BF164">
            <v>1</v>
          </cell>
          <cell r="BG164">
            <v>34.770514603616135</v>
          </cell>
          <cell r="BH164">
            <v>36.101083032490976</v>
          </cell>
          <cell r="BI164">
            <v>33.5345405767941</v>
          </cell>
          <cell r="BJ164">
            <v>3</v>
          </cell>
          <cell r="BK164">
            <v>2</v>
          </cell>
          <cell r="BL164">
            <v>1</v>
          </cell>
          <cell r="BM164">
            <v>52.155771905424203</v>
          </cell>
          <cell r="BN164">
            <v>72.202166064981952</v>
          </cell>
          <cell r="BO164">
            <v>33.5345405767941</v>
          </cell>
          <cell r="BP164">
            <v>1</v>
          </cell>
          <cell r="BQ164">
            <v>1</v>
          </cell>
          <cell r="BR164">
            <v>0</v>
          </cell>
          <cell r="BS164">
            <v>17.385257301808068</v>
          </cell>
          <cell r="BT164">
            <v>36.101083032490976</v>
          </cell>
          <cell r="BU164">
            <v>0</v>
          </cell>
          <cell r="BV164">
            <v>1</v>
          </cell>
          <cell r="BW164">
            <v>0</v>
          </cell>
          <cell r="BX164">
            <v>1</v>
          </cell>
          <cell r="BY164">
            <v>17.385257301808068</v>
          </cell>
          <cell r="BZ164">
            <v>0</v>
          </cell>
          <cell r="CA164">
            <v>33.5345405767941</v>
          </cell>
          <cell r="CB164">
            <v>0</v>
          </cell>
          <cell r="CC164">
            <v>0</v>
          </cell>
          <cell r="CD164">
            <v>0</v>
          </cell>
          <cell r="CE164">
            <v>0</v>
          </cell>
          <cell r="CF164">
            <v>0</v>
          </cell>
          <cell r="CG164">
            <v>0</v>
          </cell>
          <cell r="CH164">
            <v>5752</v>
          </cell>
          <cell r="CI164">
            <v>2770</v>
          </cell>
          <cell r="CJ164">
            <v>2982</v>
          </cell>
          <cell r="CK164">
            <v>74</v>
          </cell>
          <cell r="CL164">
            <v>38</v>
          </cell>
          <cell r="CM164">
            <v>36</v>
          </cell>
          <cell r="CN164">
            <v>1286.509040333797</v>
          </cell>
          <cell r="CO164">
            <v>1371.8411552346572</v>
          </cell>
          <cell r="CP164">
            <v>1207.2434607645876</v>
          </cell>
          <cell r="CQ164">
            <v>0</v>
          </cell>
          <cell r="CR164">
            <v>0</v>
          </cell>
          <cell r="CS164">
            <v>0</v>
          </cell>
          <cell r="CT164">
            <v>0</v>
          </cell>
          <cell r="CU164">
            <v>0</v>
          </cell>
          <cell r="CV164">
            <v>0</v>
          </cell>
          <cell r="CW164">
            <v>16</v>
          </cell>
          <cell r="CX164">
            <v>10</v>
          </cell>
          <cell r="CY164">
            <v>6</v>
          </cell>
          <cell r="CZ164">
            <v>278.16411682892908</v>
          </cell>
          <cell r="DA164">
            <v>361.01083032490976</v>
          </cell>
          <cell r="DB164">
            <v>201.2072434607646</v>
          </cell>
          <cell r="DC164">
            <v>1</v>
          </cell>
          <cell r="DD164">
            <v>0</v>
          </cell>
          <cell r="DE164">
            <v>1</v>
          </cell>
          <cell r="DF164">
            <v>17.385257301808068</v>
          </cell>
          <cell r="DG164">
            <v>0</v>
          </cell>
          <cell r="DH164">
            <v>33.5345405767941</v>
          </cell>
          <cell r="DI164">
            <v>0</v>
          </cell>
          <cell r="DJ164">
            <v>0</v>
          </cell>
          <cell r="DK164">
            <v>0</v>
          </cell>
          <cell r="DL164">
            <v>0</v>
          </cell>
          <cell r="DM164">
            <v>0</v>
          </cell>
          <cell r="DN164">
            <v>0</v>
          </cell>
          <cell r="DO164">
            <v>20</v>
          </cell>
          <cell r="DP164">
            <v>5</v>
          </cell>
          <cell r="DQ164">
            <v>15</v>
          </cell>
          <cell r="DR164">
            <v>347.70514603616135</v>
          </cell>
          <cell r="DS164">
            <v>180.50541516245488</v>
          </cell>
          <cell r="DT164">
            <v>503.01810865191146</v>
          </cell>
          <cell r="DU164">
            <v>5</v>
          </cell>
          <cell r="DV164">
            <v>4</v>
          </cell>
          <cell r="DW164">
            <v>1</v>
          </cell>
          <cell r="DX164">
            <v>86.926286509040338</v>
          </cell>
          <cell r="DY164">
            <v>144.4043321299639</v>
          </cell>
          <cell r="DZ164">
            <v>33.5345405767941</v>
          </cell>
          <cell r="EA164">
            <v>6</v>
          </cell>
          <cell r="EB164">
            <v>4</v>
          </cell>
          <cell r="EC164">
            <v>2</v>
          </cell>
          <cell r="ED164">
            <v>104.31154381084841</v>
          </cell>
          <cell r="EE164">
            <v>144.4043321299639</v>
          </cell>
          <cell r="EF164">
            <v>67.069081153588201</v>
          </cell>
          <cell r="EG164">
            <v>0</v>
          </cell>
          <cell r="EH164">
            <v>0</v>
          </cell>
          <cell r="EI164">
            <v>0</v>
          </cell>
          <cell r="EJ164">
            <v>0</v>
          </cell>
          <cell r="EK164">
            <v>0</v>
          </cell>
          <cell r="EL164">
            <v>0</v>
          </cell>
          <cell r="EM164">
            <v>2</v>
          </cell>
          <cell r="EN164">
            <v>1</v>
          </cell>
          <cell r="EO164">
            <v>1</v>
          </cell>
          <cell r="EP164">
            <v>34.770514603616135</v>
          </cell>
          <cell r="EQ164">
            <v>36.101083032490976</v>
          </cell>
          <cell r="ER164">
            <v>33.5345405767941</v>
          </cell>
          <cell r="ES164">
            <v>3</v>
          </cell>
          <cell r="ET164">
            <v>2</v>
          </cell>
          <cell r="EU164">
            <v>1</v>
          </cell>
          <cell r="EV164">
            <v>52.155771905424203</v>
          </cell>
          <cell r="EW164">
            <v>72.202166064981952</v>
          </cell>
          <cell r="EX164">
            <v>33.5345405767941</v>
          </cell>
          <cell r="EY164">
            <v>1</v>
          </cell>
          <cell r="EZ164">
            <v>1</v>
          </cell>
          <cell r="FA164">
            <v>0</v>
          </cell>
          <cell r="FB164">
            <v>17.385257301808068</v>
          </cell>
          <cell r="FC164">
            <v>36.101083032490976</v>
          </cell>
          <cell r="FD164">
            <v>0</v>
          </cell>
          <cell r="FE164">
            <v>1</v>
          </cell>
          <cell r="FF164">
            <v>0</v>
          </cell>
          <cell r="FG164">
            <v>1</v>
          </cell>
          <cell r="FH164">
            <v>17.385257301808068</v>
          </cell>
          <cell r="FI164">
            <v>0</v>
          </cell>
          <cell r="FJ164">
            <v>33.5345405767941</v>
          </cell>
          <cell r="FK164">
            <v>0</v>
          </cell>
          <cell r="FL164">
            <v>0</v>
          </cell>
          <cell r="FM164">
            <v>0</v>
          </cell>
          <cell r="FN164">
            <v>0</v>
          </cell>
          <cell r="FO164">
            <v>0</v>
          </cell>
          <cell r="FP164">
            <v>0</v>
          </cell>
        </row>
        <row r="165">
          <cell r="A165" t="str">
            <v>浦河町</v>
          </cell>
          <cell r="B165">
            <v>174</v>
          </cell>
          <cell r="C165">
            <v>90</v>
          </cell>
          <cell r="D165">
            <v>84</v>
          </cell>
          <cell r="E165">
            <v>1305.2284149726204</v>
          </cell>
          <cell r="F165">
            <v>1377.8322106552357</v>
          </cell>
          <cell r="G165">
            <v>1235.4758052654802</v>
          </cell>
          <cell r="H165">
            <v>0</v>
          </cell>
          <cell r="I165">
            <v>0</v>
          </cell>
          <cell r="J165">
            <v>0</v>
          </cell>
          <cell r="K165">
            <v>0</v>
          </cell>
          <cell r="L165">
            <v>0</v>
          </cell>
          <cell r="M165">
            <v>0</v>
          </cell>
          <cell r="N165">
            <v>53</v>
          </cell>
          <cell r="O165">
            <v>30</v>
          </cell>
          <cell r="P165">
            <v>23</v>
          </cell>
          <cell r="Q165">
            <v>397.56957467556822</v>
          </cell>
          <cell r="R165">
            <v>459.27740355174529</v>
          </cell>
          <cell r="S165">
            <v>338.28504191792911</v>
          </cell>
          <cell r="T165">
            <v>3</v>
          </cell>
          <cell r="U165">
            <v>1</v>
          </cell>
          <cell r="V165">
            <v>2</v>
          </cell>
          <cell r="W165">
            <v>22.503938189183106</v>
          </cell>
          <cell r="X165">
            <v>15.309246785058175</v>
          </cell>
          <cell r="Y165">
            <v>29.416090601559052</v>
          </cell>
          <cell r="Z165">
            <v>1</v>
          </cell>
          <cell r="AA165">
            <v>0</v>
          </cell>
          <cell r="AB165">
            <v>1</v>
          </cell>
          <cell r="AC165">
            <v>7.5013127297277027</v>
          </cell>
          <cell r="AD165">
            <v>0</v>
          </cell>
          <cell r="AE165">
            <v>14.708045300779526</v>
          </cell>
          <cell r="AF165">
            <v>39</v>
          </cell>
          <cell r="AG165">
            <v>16</v>
          </cell>
          <cell r="AH165">
            <v>23</v>
          </cell>
          <cell r="AI165">
            <v>292.55119645938038</v>
          </cell>
          <cell r="AJ165">
            <v>244.9479485609308</v>
          </cell>
          <cell r="AK165">
            <v>338.28504191792911</v>
          </cell>
          <cell r="AL165">
            <v>16</v>
          </cell>
          <cell r="AM165">
            <v>4</v>
          </cell>
          <cell r="AN165">
            <v>12</v>
          </cell>
          <cell r="AO165">
            <v>120.02100367564324</v>
          </cell>
          <cell r="AP165">
            <v>61.236987140232699</v>
          </cell>
          <cell r="AQ165">
            <v>176.49654360935432</v>
          </cell>
          <cell r="AR165">
            <v>18</v>
          </cell>
          <cell r="AS165">
            <v>12</v>
          </cell>
          <cell r="AT165">
            <v>6</v>
          </cell>
          <cell r="AU165">
            <v>135.02362913509864</v>
          </cell>
          <cell r="AV165">
            <v>183.71096142069811</v>
          </cell>
          <cell r="AW165">
            <v>88.248271804677159</v>
          </cell>
          <cell r="AX165">
            <v>0</v>
          </cell>
          <cell r="AY165">
            <v>0</v>
          </cell>
          <cell r="AZ165">
            <v>0</v>
          </cell>
          <cell r="BA165">
            <v>0</v>
          </cell>
          <cell r="BB165">
            <v>0</v>
          </cell>
          <cell r="BC165">
            <v>0</v>
          </cell>
          <cell r="BD165">
            <v>6</v>
          </cell>
          <cell r="BE165">
            <v>4</v>
          </cell>
          <cell r="BF165">
            <v>2</v>
          </cell>
          <cell r="BG165">
            <v>45.007876378366213</v>
          </cell>
          <cell r="BH165">
            <v>61.236987140232699</v>
          </cell>
          <cell r="BI165">
            <v>29.416090601559052</v>
          </cell>
          <cell r="BJ165">
            <v>3</v>
          </cell>
          <cell r="BK165">
            <v>0</v>
          </cell>
          <cell r="BL165">
            <v>3</v>
          </cell>
          <cell r="BM165">
            <v>22.503938189183106</v>
          </cell>
          <cell r="BN165">
            <v>0</v>
          </cell>
          <cell r="BO165">
            <v>44.12413590233858</v>
          </cell>
          <cell r="BP165">
            <v>4</v>
          </cell>
          <cell r="BQ165">
            <v>2</v>
          </cell>
          <cell r="BR165">
            <v>2</v>
          </cell>
          <cell r="BS165">
            <v>30.005250918910811</v>
          </cell>
          <cell r="BT165">
            <v>30.61849357011635</v>
          </cell>
          <cell r="BU165">
            <v>29.416090601559052</v>
          </cell>
          <cell r="BV165">
            <v>4</v>
          </cell>
          <cell r="BW165">
            <v>3</v>
          </cell>
          <cell r="BX165">
            <v>1</v>
          </cell>
          <cell r="BY165">
            <v>30.005250918910811</v>
          </cell>
          <cell r="BZ165">
            <v>45.927740355174528</v>
          </cell>
          <cell r="CA165">
            <v>14.708045300779526</v>
          </cell>
          <cell r="CB165">
            <v>0</v>
          </cell>
          <cell r="CC165">
            <v>0</v>
          </cell>
          <cell r="CD165">
            <v>0</v>
          </cell>
          <cell r="CE165">
            <v>0</v>
          </cell>
          <cell r="CF165">
            <v>0</v>
          </cell>
          <cell r="CG165">
            <v>0</v>
          </cell>
          <cell r="CH165">
            <v>13331</v>
          </cell>
          <cell r="CI165">
            <v>6532</v>
          </cell>
          <cell r="CJ165">
            <v>6799</v>
          </cell>
          <cell r="CK165">
            <v>174</v>
          </cell>
          <cell r="CL165">
            <v>90</v>
          </cell>
          <cell r="CM165">
            <v>84</v>
          </cell>
          <cell r="CN165">
            <v>1305.2284149726204</v>
          </cell>
          <cell r="CO165">
            <v>1377.8322106552357</v>
          </cell>
          <cell r="CP165">
            <v>1235.4758052654802</v>
          </cell>
          <cell r="CQ165">
            <v>0</v>
          </cell>
          <cell r="CR165">
            <v>0</v>
          </cell>
          <cell r="CS165">
            <v>0</v>
          </cell>
          <cell r="CT165">
            <v>0</v>
          </cell>
          <cell r="CU165">
            <v>0</v>
          </cell>
          <cell r="CV165">
            <v>0</v>
          </cell>
          <cell r="CW165">
            <v>53</v>
          </cell>
          <cell r="CX165">
            <v>30</v>
          </cell>
          <cell r="CY165">
            <v>23</v>
          </cell>
          <cell r="CZ165">
            <v>397.56957467556822</v>
          </cell>
          <cell r="DA165">
            <v>459.27740355174529</v>
          </cell>
          <cell r="DB165">
            <v>338.28504191792911</v>
          </cell>
          <cell r="DC165">
            <v>3</v>
          </cell>
          <cell r="DD165">
            <v>1</v>
          </cell>
          <cell r="DE165">
            <v>2</v>
          </cell>
          <cell r="DF165">
            <v>22.503938189183106</v>
          </cell>
          <cell r="DG165">
            <v>15.309246785058175</v>
          </cell>
          <cell r="DH165">
            <v>29.416090601559052</v>
          </cell>
          <cell r="DI165">
            <v>1</v>
          </cell>
          <cell r="DJ165">
            <v>0</v>
          </cell>
          <cell r="DK165">
            <v>1</v>
          </cell>
          <cell r="DL165">
            <v>7.5013127297277027</v>
          </cell>
          <cell r="DM165">
            <v>0</v>
          </cell>
          <cell r="DN165">
            <v>14.708045300779526</v>
          </cell>
          <cell r="DO165">
            <v>39</v>
          </cell>
          <cell r="DP165">
            <v>16</v>
          </cell>
          <cell r="DQ165">
            <v>23</v>
          </cell>
          <cell r="DR165">
            <v>292.55119645938038</v>
          </cell>
          <cell r="DS165">
            <v>244.9479485609308</v>
          </cell>
          <cell r="DT165">
            <v>338.28504191792911</v>
          </cell>
          <cell r="DU165">
            <v>16</v>
          </cell>
          <cell r="DV165">
            <v>4</v>
          </cell>
          <cell r="DW165">
            <v>12</v>
          </cell>
          <cell r="DX165">
            <v>120.02100367564324</v>
          </cell>
          <cell r="DY165">
            <v>61.236987140232699</v>
          </cell>
          <cell r="DZ165">
            <v>176.49654360935432</v>
          </cell>
          <cell r="EA165">
            <v>18</v>
          </cell>
          <cell r="EB165">
            <v>12</v>
          </cell>
          <cell r="EC165">
            <v>6</v>
          </cell>
          <cell r="ED165">
            <v>135.02362913509864</v>
          </cell>
          <cell r="EE165">
            <v>183.71096142069811</v>
          </cell>
          <cell r="EF165">
            <v>88.248271804677159</v>
          </cell>
          <cell r="EG165">
            <v>0</v>
          </cell>
          <cell r="EH165">
            <v>0</v>
          </cell>
          <cell r="EI165">
            <v>0</v>
          </cell>
          <cell r="EJ165">
            <v>0</v>
          </cell>
          <cell r="EK165">
            <v>0</v>
          </cell>
          <cell r="EL165">
            <v>0</v>
          </cell>
          <cell r="EM165">
            <v>6</v>
          </cell>
          <cell r="EN165">
            <v>4</v>
          </cell>
          <cell r="EO165">
            <v>2</v>
          </cell>
          <cell r="EP165">
            <v>45.007876378366213</v>
          </cell>
          <cell r="EQ165">
            <v>61.236987140232699</v>
          </cell>
          <cell r="ER165">
            <v>29.416090601559052</v>
          </cell>
          <cell r="ES165">
            <v>3</v>
          </cell>
          <cell r="ET165">
            <v>0</v>
          </cell>
          <cell r="EU165">
            <v>3</v>
          </cell>
          <cell r="EV165">
            <v>22.503938189183106</v>
          </cell>
          <cell r="EW165">
            <v>0</v>
          </cell>
          <cell r="EX165">
            <v>44.12413590233858</v>
          </cell>
          <cell r="EY165">
            <v>4</v>
          </cell>
          <cell r="EZ165">
            <v>2</v>
          </cell>
          <cell r="FA165">
            <v>2</v>
          </cell>
          <cell r="FB165">
            <v>30.005250918910811</v>
          </cell>
          <cell r="FC165">
            <v>30.61849357011635</v>
          </cell>
          <cell r="FD165">
            <v>29.416090601559052</v>
          </cell>
          <cell r="FE165">
            <v>4</v>
          </cell>
          <cell r="FF165">
            <v>3</v>
          </cell>
          <cell r="FG165">
            <v>1</v>
          </cell>
          <cell r="FH165">
            <v>30.005250918910811</v>
          </cell>
          <cell r="FI165">
            <v>45.927740355174528</v>
          </cell>
          <cell r="FJ165">
            <v>14.708045300779526</v>
          </cell>
          <cell r="FK165">
            <v>0</v>
          </cell>
          <cell r="FL165">
            <v>0</v>
          </cell>
          <cell r="FM165">
            <v>0</v>
          </cell>
          <cell r="FN165">
            <v>0</v>
          </cell>
          <cell r="FO165">
            <v>0</v>
          </cell>
          <cell r="FP165">
            <v>0</v>
          </cell>
        </row>
        <row r="166">
          <cell r="A166" t="str">
            <v>様似町</v>
          </cell>
          <cell r="B166">
            <v>53</v>
          </cell>
          <cell r="C166">
            <v>33</v>
          </cell>
          <cell r="D166">
            <v>20</v>
          </cell>
          <cell r="E166">
            <v>1123.3573548113607</v>
          </cell>
          <cell r="F166">
            <v>1474.5308310991957</v>
          </cell>
          <cell r="G166">
            <v>806.45161290322574</v>
          </cell>
          <cell r="H166">
            <v>0</v>
          </cell>
          <cell r="I166">
            <v>0</v>
          </cell>
          <cell r="J166">
            <v>0</v>
          </cell>
          <cell r="K166">
            <v>0</v>
          </cell>
          <cell r="L166">
            <v>0</v>
          </cell>
          <cell r="M166">
            <v>0</v>
          </cell>
          <cell r="N166">
            <v>16</v>
          </cell>
          <cell r="O166">
            <v>12</v>
          </cell>
          <cell r="P166">
            <v>4</v>
          </cell>
          <cell r="Q166">
            <v>339.12674862229761</v>
          </cell>
          <cell r="R166">
            <v>536.1930294906166</v>
          </cell>
          <cell r="S166">
            <v>161.29032258064515</v>
          </cell>
          <cell r="T166">
            <v>1</v>
          </cell>
          <cell r="U166">
            <v>0</v>
          </cell>
          <cell r="V166">
            <v>1</v>
          </cell>
          <cell r="W166">
            <v>21.195421788893601</v>
          </cell>
          <cell r="X166">
            <v>0</v>
          </cell>
          <cell r="Y166">
            <v>40.322580645161288</v>
          </cell>
          <cell r="Z166">
            <v>1</v>
          </cell>
          <cell r="AA166">
            <v>0</v>
          </cell>
          <cell r="AB166">
            <v>1</v>
          </cell>
          <cell r="AC166">
            <v>21.195421788893601</v>
          </cell>
          <cell r="AD166">
            <v>0</v>
          </cell>
          <cell r="AE166">
            <v>40.322580645161288</v>
          </cell>
          <cell r="AF166">
            <v>6</v>
          </cell>
          <cell r="AG166">
            <v>3</v>
          </cell>
          <cell r="AH166">
            <v>3</v>
          </cell>
          <cell r="AI166">
            <v>127.17253073336161</v>
          </cell>
          <cell r="AJ166">
            <v>134.04825737265415</v>
          </cell>
          <cell r="AK166">
            <v>120.96774193548387</v>
          </cell>
          <cell r="AL166">
            <v>3</v>
          </cell>
          <cell r="AM166">
            <v>2</v>
          </cell>
          <cell r="AN166">
            <v>1</v>
          </cell>
          <cell r="AO166">
            <v>63.586265366680806</v>
          </cell>
          <cell r="AP166">
            <v>89.365504915102775</v>
          </cell>
          <cell r="AQ166">
            <v>40.322580645161288</v>
          </cell>
          <cell r="AR166">
            <v>5</v>
          </cell>
          <cell r="AS166">
            <v>5</v>
          </cell>
          <cell r="AT166">
            <v>0</v>
          </cell>
          <cell r="AU166">
            <v>105.97710894446799</v>
          </cell>
          <cell r="AV166">
            <v>223.41376228775692</v>
          </cell>
          <cell r="AW166">
            <v>0</v>
          </cell>
          <cell r="AX166">
            <v>0</v>
          </cell>
          <cell r="AY166">
            <v>0</v>
          </cell>
          <cell r="AZ166">
            <v>0</v>
          </cell>
          <cell r="BA166">
            <v>0</v>
          </cell>
          <cell r="BB166">
            <v>0</v>
          </cell>
          <cell r="BC166">
            <v>0</v>
          </cell>
          <cell r="BD166">
            <v>2</v>
          </cell>
          <cell r="BE166">
            <v>2</v>
          </cell>
          <cell r="BF166">
            <v>0</v>
          </cell>
          <cell r="BG166">
            <v>42.390843577787201</v>
          </cell>
          <cell r="BH166">
            <v>89.365504915102775</v>
          </cell>
          <cell r="BI166">
            <v>0</v>
          </cell>
          <cell r="BJ166">
            <v>1</v>
          </cell>
          <cell r="BK166">
            <v>0</v>
          </cell>
          <cell r="BL166">
            <v>1</v>
          </cell>
          <cell r="BM166">
            <v>21.195421788893601</v>
          </cell>
          <cell r="BN166">
            <v>0</v>
          </cell>
          <cell r="BO166">
            <v>40.322580645161288</v>
          </cell>
          <cell r="BP166">
            <v>0</v>
          </cell>
          <cell r="BQ166">
            <v>0</v>
          </cell>
          <cell r="BR166">
            <v>0</v>
          </cell>
          <cell r="BS166">
            <v>0</v>
          </cell>
          <cell r="BT166">
            <v>0</v>
          </cell>
          <cell r="BU166">
            <v>0</v>
          </cell>
          <cell r="BV166">
            <v>4</v>
          </cell>
          <cell r="BW166">
            <v>1</v>
          </cell>
          <cell r="BX166">
            <v>3</v>
          </cell>
          <cell r="BY166">
            <v>84.781687155574403</v>
          </cell>
          <cell r="BZ166">
            <v>44.682752457551388</v>
          </cell>
          <cell r="CA166">
            <v>120.96774193548387</v>
          </cell>
          <cell r="CB166">
            <v>0</v>
          </cell>
          <cell r="CC166">
            <v>0</v>
          </cell>
          <cell r="CD166">
            <v>0</v>
          </cell>
          <cell r="CE166">
            <v>0</v>
          </cell>
          <cell r="CF166">
            <v>0</v>
          </cell>
          <cell r="CG166">
            <v>0</v>
          </cell>
          <cell r="CH166">
            <v>4718</v>
          </cell>
          <cell r="CI166">
            <v>2238</v>
          </cell>
          <cell r="CJ166">
            <v>2480</v>
          </cell>
          <cell r="CK166">
            <v>53</v>
          </cell>
          <cell r="CL166">
            <v>33</v>
          </cell>
          <cell r="CM166">
            <v>20</v>
          </cell>
          <cell r="CN166">
            <v>1123.3573548113607</v>
          </cell>
          <cell r="CO166">
            <v>1474.5308310991957</v>
          </cell>
          <cell r="CP166">
            <v>806.45161290322574</v>
          </cell>
          <cell r="CQ166">
            <v>0</v>
          </cell>
          <cell r="CR166">
            <v>0</v>
          </cell>
          <cell r="CS166">
            <v>0</v>
          </cell>
          <cell r="CT166">
            <v>0</v>
          </cell>
          <cell r="CU166">
            <v>0</v>
          </cell>
          <cell r="CV166">
            <v>0</v>
          </cell>
          <cell r="CW166">
            <v>16</v>
          </cell>
          <cell r="CX166">
            <v>12</v>
          </cell>
          <cell r="CY166">
            <v>4</v>
          </cell>
          <cell r="CZ166">
            <v>339.12674862229761</v>
          </cell>
          <cell r="DA166">
            <v>536.1930294906166</v>
          </cell>
          <cell r="DB166">
            <v>161.29032258064515</v>
          </cell>
          <cell r="DC166">
            <v>1</v>
          </cell>
          <cell r="DD166">
            <v>0</v>
          </cell>
          <cell r="DE166">
            <v>1</v>
          </cell>
          <cell r="DF166">
            <v>21.195421788893601</v>
          </cell>
          <cell r="DG166">
            <v>0</v>
          </cell>
          <cell r="DH166">
            <v>40.322580645161288</v>
          </cell>
          <cell r="DI166">
            <v>1</v>
          </cell>
          <cell r="DJ166">
            <v>0</v>
          </cell>
          <cell r="DK166">
            <v>1</v>
          </cell>
          <cell r="DL166">
            <v>21.195421788893601</v>
          </cell>
          <cell r="DM166">
            <v>0</v>
          </cell>
          <cell r="DN166">
            <v>40.322580645161288</v>
          </cell>
          <cell r="DO166">
            <v>6</v>
          </cell>
          <cell r="DP166">
            <v>3</v>
          </cell>
          <cell r="DQ166">
            <v>3</v>
          </cell>
          <cell r="DR166">
            <v>127.17253073336161</v>
          </cell>
          <cell r="DS166">
            <v>134.04825737265415</v>
          </cell>
          <cell r="DT166">
            <v>120.96774193548387</v>
          </cell>
          <cell r="DU166">
            <v>3</v>
          </cell>
          <cell r="DV166">
            <v>2</v>
          </cell>
          <cell r="DW166">
            <v>1</v>
          </cell>
          <cell r="DX166">
            <v>63.586265366680806</v>
          </cell>
          <cell r="DY166">
            <v>89.365504915102775</v>
          </cell>
          <cell r="DZ166">
            <v>40.322580645161288</v>
          </cell>
          <cell r="EA166">
            <v>5</v>
          </cell>
          <cell r="EB166">
            <v>5</v>
          </cell>
          <cell r="EC166">
            <v>0</v>
          </cell>
          <cell r="ED166">
            <v>105.97710894446799</v>
          </cell>
          <cell r="EE166">
            <v>223.41376228775692</v>
          </cell>
          <cell r="EF166">
            <v>0</v>
          </cell>
          <cell r="EG166">
            <v>0</v>
          </cell>
          <cell r="EH166">
            <v>0</v>
          </cell>
          <cell r="EI166">
            <v>0</v>
          </cell>
          <cell r="EJ166">
            <v>0</v>
          </cell>
          <cell r="EK166">
            <v>0</v>
          </cell>
          <cell r="EL166">
            <v>0</v>
          </cell>
          <cell r="EM166">
            <v>2</v>
          </cell>
          <cell r="EN166">
            <v>2</v>
          </cell>
          <cell r="EO166">
            <v>0</v>
          </cell>
          <cell r="EP166">
            <v>42.390843577787201</v>
          </cell>
          <cell r="EQ166">
            <v>89.365504915102775</v>
          </cell>
          <cell r="ER166">
            <v>0</v>
          </cell>
          <cell r="ES166">
            <v>1</v>
          </cell>
          <cell r="ET166">
            <v>0</v>
          </cell>
          <cell r="EU166">
            <v>1</v>
          </cell>
          <cell r="EV166">
            <v>21.195421788893601</v>
          </cell>
          <cell r="EW166">
            <v>0</v>
          </cell>
          <cell r="EX166">
            <v>40.322580645161288</v>
          </cell>
          <cell r="EY166">
            <v>0</v>
          </cell>
          <cell r="EZ166">
            <v>0</v>
          </cell>
          <cell r="FA166">
            <v>0</v>
          </cell>
          <cell r="FB166">
            <v>0</v>
          </cell>
          <cell r="FC166">
            <v>0</v>
          </cell>
          <cell r="FD166">
            <v>0</v>
          </cell>
          <cell r="FE166">
            <v>4</v>
          </cell>
          <cell r="FF166">
            <v>1</v>
          </cell>
          <cell r="FG166">
            <v>3</v>
          </cell>
          <cell r="FH166">
            <v>84.781687155574403</v>
          </cell>
          <cell r="FI166">
            <v>44.682752457551388</v>
          </cell>
          <cell r="FJ166">
            <v>120.96774193548387</v>
          </cell>
          <cell r="FK166">
            <v>0</v>
          </cell>
          <cell r="FL166">
            <v>0</v>
          </cell>
          <cell r="FM166">
            <v>0</v>
          </cell>
          <cell r="FN166">
            <v>0</v>
          </cell>
          <cell r="FO166">
            <v>0</v>
          </cell>
          <cell r="FP166">
            <v>0</v>
          </cell>
        </row>
        <row r="167">
          <cell r="A167" t="str">
            <v>えりも町</v>
          </cell>
          <cell r="B167">
            <v>56</v>
          </cell>
          <cell r="C167">
            <v>24</v>
          </cell>
          <cell r="D167">
            <v>32</v>
          </cell>
          <cell r="E167">
            <v>1082.3347506764592</v>
          </cell>
          <cell r="F167">
            <v>928.07424593967517</v>
          </cell>
          <cell r="G167">
            <v>1236.4760432766616</v>
          </cell>
          <cell r="H167">
            <v>0</v>
          </cell>
          <cell r="I167">
            <v>0</v>
          </cell>
          <cell r="J167">
            <v>0</v>
          </cell>
          <cell r="K167">
            <v>0</v>
          </cell>
          <cell r="L167">
            <v>0</v>
          </cell>
          <cell r="M167">
            <v>0</v>
          </cell>
          <cell r="N167">
            <v>13</v>
          </cell>
          <cell r="O167">
            <v>7</v>
          </cell>
          <cell r="P167">
            <v>6</v>
          </cell>
          <cell r="Q167">
            <v>251.25628140703517</v>
          </cell>
          <cell r="R167">
            <v>270.68832173240526</v>
          </cell>
          <cell r="S167">
            <v>231.83925811437402</v>
          </cell>
          <cell r="T167">
            <v>1</v>
          </cell>
          <cell r="U167">
            <v>1</v>
          </cell>
          <cell r="V167">
            <v>0</v>
          </cell>
          <cell r="W167">
            <v>19.327406262079627</v>
          </cell>
          <cell r="X167">
            <v>38.669760247486465</v>
          </cell>
          <cell r="Y167">
            <v>0</v>
          </cell>
          <cell r="Z167">
            <v>0</v>
          </cell>
          <cell r="AA167">
            <v>0</v>
          </cell>
          <cell r="AB167">
            <v>0</v>
          </cell>
          <cell r="AC167">
            <v>0</v>
          </cell>
          <cell r="AD167">
            <v>0</v>
          </cell>
          <cell r="AE167">
            <v>0</v>
          </cell>
          <cell r="AF167">
            <v>15</v>
          </cell>
          <cell r="AG167">
            <v>5</v>
          </cell>
          <cell r="AH167">
            <v>10</v>
          </cell>
          <cell r="AI167">
            <v>289.91109393119444</v>
          </cell>
          <cell r="AJ167">
            <v>193.34880123743233</v>
          </cell>
          <cell r="AK167">
            <v>386.39876352395675</v>
          </cell>
          <cell r="AL167">
            <v>7</v>
          </cell>
          <cell r="AM167">
            <v>2</v>
          </cell>
          <cell r="AN167">
            <v>5</v>
          </cell>
          <cell r="AO167">
            <v>135.2918438345574</v>
          </cell>
          <cell r="AP167">
            <v>77.33952049497293</v>
          </cell>
          <cell r="AQ167">
            <v>193.19938176197837</v>
          </cell>
          <cell r="AR167">
            <v>3</v>
          </cell>
          <cell r="AS167">
            <v>2</v>
          </cell>
          <cell r="AT167">
            <v>1</v>
          </cell>
          <cell r="AU167">
            <v>57.982218786238889</v>
          </cell>
          <cell r="AV167">
            <v>77.33952049497293</v>
          </cell>
          <cell r="AW167">
            <v>38.639876352395675</v>
          </cell>
          <cell r="AX167">
            <v>0</v>
          </cell>
          <cell r="AY167">
            <v>0</v>
          </cell>
          <cell r="AZ167">
            <v>0</v>
          </cell>
          <cell r="BA167">
            <v>0</v>
          </cell>
          <cell r="BB167">
            <v>0</v>
          </cell>
          <cell r="BC167">
            <v>0</v>
          </cell>
          <cell r="BD167">
            <v>2</v>
          </cell>
          <cell r="BE167">
            <v>2</v>
          </cell>
          <cell r="BF167">
            <v>0</v>
          </cell>
          <cell r="BG167">
            <v>38.654812524159254</v>
          </cell>
          <cell r="BH167">
            <v>77.33952049497293</v>
          </cell>
          <cell r="BI167">
            <v>0</v>
          </cell>
          <cell r="BJ167">
            <v>2</v>
          </cell>
          <cell r="BK167">
            <v>0</v>
          </cell>
          <cell r="BL167">
            <v>2</v>
          </cell>
          <cell r="BM167">
            <v>38.654812524159254</v>
          </cell>
          <cell r="BN167">
            <v>0</v>
          </cell>
          <cell r="BO167">
            <v>77.279752704791349</v>
          </cell>
          <cell r="BP167">
            <v>3</v>
          </cell>
          <cell r="BQ167">
            <v>2</v>
          </cell>
          <cell r="BR167">
            <v>1</v>
          </cell>
          <cell r="BS167">
            <v>57.982218786238889</v>
          </cell>
          <cell r="BT167">
            <v>77.33952049497293</v>
          </cell>
          <cell r="BU167">
            <v>38.639876352395675</v>
          </cell>
          <cell r="BV167">
            <v>1</v>
          </cell>
          <cell r="BW167">
            <v>1</v>
          </cell>
          <cell r="BX167">
            <v>0</v>
          </cell>
          <cell r="BY167">
            <v>19.327406262079627</v>
          </cell>
          <cell r="BZ167">
            <v>38.669760247486465</v>
          </cell>
          <cell r="CA167">
            <v>0</v>
          </cell>
          <cell r="CB167">
            <v>1</v>
          </cell>
          <cell r="CC167">
            <v>1</v>
          </cell>
          <cell r="CD167">
            <v>0</v>
          </cell>
          <cell r="CE167">
            <v>19.327406262079627</v>
          </cell>
          <cell r="CF167">
            <v>38.669760247486465</v>
          </cell>
          <cell r="CG167">
            <v>0</v>
          </cell>
          <cell r="CH167">
            <v>5174</v>
          </cell>
          <cell r="CI167">
            <v>2586</v>
          </cell>
          <cell r="CJ167">
            <v>2588</v>
          </cell>
          <cell r="CK167">
            <v>56</v>
          </cell>
          <cell r="CL167">
            <v>24</v>
          </cell>
          <cell r="CM167">
            <v>32</v>
          </cell>
          <cell r="CN167">
            <v>1082.3347506764592</v>
          </cell>
          <cell r="CO167">
            <v>928.07424593967517</v>
          </cell>
          <cell r="CP167">
            <v>1236.4760432766616</v>
          </cell>
          <cell r="CQ167">
            <v>0</v>
          </cell>
          <cell r="CR167">
            <v>0</v>
          </cell>
          <cell r="CS167">
            <v>0</v>
          </cell>
          <cell r="CT167">
            <v>0</v>
          </cell>
          <cell r="CU167">
            <v>0</v>
          </cell>
          <cell r="CV167">
            <v>0</v>
          </cell>
          <cell r="CW167">
            <v>13</v>
          </cell>
          <cell r="CX167">
            <v>7</v>
          </cell>
          <cell r="CY167">
            <v>6</v>
          </cell>
          <cell r="CZ167">
            <v>251.25628140703517</v>
          </cell>
          <cell r="DA167">
            <v>270.68832173240526</v>
          </cell>
          <cell r="DB167">
            <v>231.83925811437402</v>
          </cell>
          <cell r="DC167">
            <v>1</v>
          </cell>
          <cell r="DD167">
            <v>1</v>
          </cell>
          <cell r="DE167">
            <v>0</v>
          </cell>
          <cell r="DF167">
            <v>19.327406262079627</v>
          </cell>
          <cell r="DG167">
            <v>38.669760247486465</v>
          </cell>
          <cell r="DH167">
            <v>0</v>
          </cell>
          <cell r="DI167">
            <v>0</v>
          </cell>
          <cell r="DJ167">
            <v>0</v>
          </cell>
          <cell r="DK167">
            <v>0</v>
          </cell>
          <cell r="DL167">
            <v>0</v>
          </cell>
          <cell r="DM167">
            <v>0</v>
          </cell>
          <cell r="DN167">
            <v>0</v>
          </cell>
          <cell r="DO167">
            <v>15</v>
          </cell>
          <cell r="DP167">
            <v>5</v>
          </cell>
          <cell r="DQ167">
            <v>10</v>
          </cell>
          <cell r="DR167">
            <v>289.91109393119444</v>
          </cell>
          <cell r="DS167">
            <v>193.34880123743233</v>
          </cell>
          <cell r="DT167">
            <v>386.39876352395675</v>
          </cell>
          <cell r="DU167">
            <v>7</v>
          </cell>
          <cell r="DV167">
            <v>2</v>
          </cell>
          <cell r="DW167">
            <v>5</v>
          </cell>
          <cell r="DX167">
            <v>135.2918438345574</v>
          </cell>
          <cell r="DY167">
            <v>77.33952049497293</v>
          </cell>
          <cell r="DZ167">
            <v>193.19938176197837</v>
          </cell>
          <cell r="EA167">
            <v>3</v>
          </cell>
          <cell r="EB167">
            <v>2</v>
          </cell>
          <cell r="EC167">
            <v>1</v>
          </cell>
          <cell r="ED167">
            <v>57.982218786238889</v>
          </cell>
          <cell r="EE167">
            <v>77.33952049497293</v>
          </cell>
          <cell r="EF167">
            <v>38.639876352395675</v>
          </cell>
          <cell r="EG167">
            <v>0</v>
          </cell>
          <cell r="EH167">
            <v>0</v>
          </cell>
          <cell r="EI167">
            <v>0</v>
          </cell>
          <cell r="EJ167">
            <v>0</v>
          </cell>
          <cell r="EK167">
            <v>0</v>
          </cell>
          <cell r="EL167">
            <v>0</v>
          </cell>
          <cell r="EM167">
            <v>2</v>
          </cell>
          <cell r="EN167">
            <v>2</v>
          </cell>
          <cell r="EO167">
            <v>0</v>
          </cell>
          <cell r="EP167">
            <v>38.654812524159254</v>
          </cell>
          <cell r="EQ167">
            <v>77.33952049497293</v>
          </cell>
          <cell r="ER167">
            <v>0</v>
          </cell>
          <cell r="ES167">
            <v>2</v>
          </cell>
          <cell r="ET167">
            <v>0</v>
          </cell>
          <cell r="EU167">
            <v>2</v>
          </cell>
          <cell r="EV167">
            <v>38.654812524159254</v>
          </cell>
          <cell r="EW167">
            <v>0</v>
          </cell>
          <cell r="EX167">
            <v>77.279752704791349</v>
          </cell>
          <cell r="EY167">
            <v>3</v>
          </cell>
          <cell r="EZ167">
            <v>2</v>
          </cell>
          <cell r="FA167">
            <v>1</v>
          </cell>
          <cell r="FB167">
            <v>57.982218786238889</v>
          </cell>
          <cell r="FC167">
            <v>77.33952049497293</v>
          </cell>
          <cell r="FD167">
            <v>38.639876352395675</v>
          </cell>
          <cell r="FE167">
            <v>1</v>
          </cell>
          <cell r="FF167">
            <v>1</v>
          </cell>
          <cell r="FG167">
            <v>0</v>
          </cell>
          <cell r="FH167">
            <v>19.327406262079627</v>
          </cell>
          <cell r="FI167">
            <v>38.669760247486465</v>
          </cell>
          <cell r="FJ167">
            <v>0</v>
          </cell>
          <cell r="FK167">
            <v>1</v>
          </cell>
          <cell r="FL167">
            <v>1</v>
          </cell>
          <cell r="FM167">
            <v>0</v>
          </cell>
          <cell r="FN167">
            <v>19.327406262079627</v>
          </cell>
          <cell r="FO167">
            <v>38.669760247486465</v>
          </cell>
          <cell r="FP167">
            <v>0</v>
          </cell>
        </row>
        <row r="168">
          <cell r="A168" t="str">
            <v>新ひだか町</v>
          </cell>
          <cell r="B168">
            <v>312</v>
          </cell>
          <cell r="C168">
            <v>156</v>
          </cell>
          <cell r="D168">
            <v>156</v>
          </cell>
          <cell r="E168">
            <v>1281.6299704239239</v>
          </cell>
          <cell r="F168">
            <v>1317.9014953113121</v>
          </cell>
          <cell r="G168">
            <v>1247.3015111537538</v>
          </cell>
          <cell r="H168">
            <v>0</v>
          </cell>
          <cell r="I168">
            <v>0</v>
          </cell>
          <cell r="J168">
            <v>0</v>
          </cell>
          <cell r="K168">
            <v>0</v>
          </cell>
          <cell r="L168">
            <v>0</v>
          </cell>
          <cell r="M168">
            <v>0</v>
          </cell>
          <cell r="N168">
            <v>85</v>
          </cell>
          <cell r="O168">
            <v>47</v>
          </cell>
          <cell r="P168">
            <v>38</v>
          </cell>
          <cell r="Q168">
            <v>349.16201117318434</v>
          </cell>
          <cell r="R168">
            <v>397.06006589507479</v>
          </cell>
          <cell r="S168">
            <v>303.82985528104257</v>
          </cell>
          <cell r="T168">
            <v>2</v>
          </cell>
          <cell r="U168">
            <v>2</v>
          </cell>
          <cell r="V168">
            <v>0</v>
          </cell>
          <cell r="W168">
            <v>8.2155767334866905</v>
          </cell>
          <cell r="X168">
            <v>16.896173016811691</v>
          </cell>
          <cell r="Y168">
            <v>0</v>
          </cell>
          <cell r="Z168">
            <v>0</v>
          </cell>
          <cell r="AA168">
            <v>0</v>
          </cell>
          <cell r="AB168">
            <v>0</v>
          </cell>
          <cell r="AC168">
            <v>0</v>
          </cell>
          <cell r="AD168">
            <v>0</v>
          </cell>
          <cell r="AE168">
            <v>0</v>
          </cell>
          <cell r="AF168">
            <v>60</v>
          </cell>
          <cell r="AG168">
            <v>25</v>
          </cell>
          <cell r="AH168">
            <v>35</v>
          </cell>
          <cell r="AI168">
            <v>246.4673020046007</v>
          </cell>
          <cell r="AJ168">
            <v>211.20216271014615</v>
          </cell>
          <cell r="AK168">
            <v>279.84328775885507</v>
          </cell>
          <cell r="AL168">
            <v>39</v>
          </cell>
          <cell r="AM168">
            <v>19</v>
          </cell>
          <cell r="AN168">
            <v>20</v>
          </cell>
          <cell r="AO168">
            <v>160.20374630299048</v>
          </cell>
          <cell r="AP168">
            <v>160.51364365971108</v>
          </cell>
          <cell r="AQ168">
            <v>159.91045014791717</v>
          </cell>
          <cell r="AR168">
            <v>23</v>
          </cell>
          <cell r="AS168">
            <v>7</v>
          </cell>
          <cell r="AT168">
            <v>16</v>
          </cell>
          <cell r="AU168">
            <v>94.479132435096943</v>
          </cell>
          <cell r="AV168">
            <v>59.136605558840927</v>
          </cell>
          <cell r="AW168">
            <v>127.92836011833373</v>
          </cell>
          <cell r="AX168">
            <v>2</v>
          </cell>
          <cell r="AY168">
            <v>1</v>
          </cell>
          <cell r="AZ168">
            <v>1</v>
          </cell>
          <cell r="BA168">
            <v>8.2155767334866905</v>
          </cell>
          <cell r="BB168">
            <v>8.4480865084058454</v>
          </cell>
          <cell r="BC168">
            <v>7.995522507395858</v>
          </cell>
          <cell r="BD168">
            <v>11</v>
          </cell>
          <cell r="BE168">
            <v>2</v>
          </cell>
          <cell r="BF168">
            <v>9</v>
          </cell>
          <cell r="BG168">
            <v>45.185672034176797</v>
          </cell>
          <cell r="BH168">
            <v>16.896173016811691</v>
          </cell>
          <cell r="BI168">
            <v>71.959702566562726</v>
          </cell>
          <cell r="BJ168">
            <v>16</v>
          </cell>
          <cell r="BK168">
            <v>5</v>
          </cell>
          <cell r="BL168">
            <v>11</v>
          </cell>
          <cell r="BM168">
            <v>65.724613867893524</v>
          </cell>
          <cell r="BN168">
            <v>42.240432542029232</v>
          </cell>
          <cell r="BO168">
            <v>87.950747581354449</v>
          </cell>
          <cell r="BP168">
            <v>9</v>
          </cell>
          <cell r="BQ168">
            <v>7</v>
          </cell>
          <cell r="BR168">
            <v>2</v>
          </cell>
          <cell r="BS168">
            <v>36.970095300690112</v>
          </cell>
          <cell r="BT168">
            <v>59.136605558840927</v>
          </cell>
          <cell r="BU168">
            <v>15.991045014791716</v>
          </cell>
          <cell r="BV168">
            <v>6</v>
          </cell>
          <cell r="BW168">
            <v>4</v>
          </cell>
          <cell r="BX168">
            <v>2</v>
          </cell>
          <cell r="BY168">
            <v>24.646730200460073</v>
          </cell>
          <cell r="BZ168">
            <v>33.792346033623382</v>
          </cell>
          <cell r="CA168">
            <v>15.991045014791716</v>
          </cell>
          <cell r="CB168">
            <v>1</v>
          </cell>
          <cell r="CC168">
            <v>0</v>
          </cell>
          <cell r="CD168">
            <v>1</v>
          </cell>
          <cell r="CE168">
            <v>4.1077883667433452</v>
          </cell>
          <cell r="CF168">
            <v>0</v>
          </cell>
          <cell r="CG168">
            <v>7.995522507395858</v>
          </cell>
          <cell r="CH168">
            <v>24344</v>
          </cell>
          <cell r="CI168">
            <v>11837</v>
          </cell>
          <cell r="CJ168">
            <v>12507</v>
          </cell>
          <cell r="CK168">
            <v>312</v>
          </cell>
          <cell r="CL168">
            <v>156</v>
          </cell>
          <cell r="CM168">
            <v>156</v>
          </cell>
          <cell r="CN168">
            <v>1281.6299704239239</v>
          </cell>
          <cell r="CO168">
            <v>1317.9014953113121</v>
          </cell>
          <cell r="CP168">
            <v>1247.3015111537538</v>
          </cell>
          <cell r="CQ168">
            <v>0</v>
          </cell>
          <cell r="CR168">
            <v>0</v>
          </cell>
          <cell r="CS168">
            <v>0</v>
          </cell>
          <cell r="CT168">
            <v>0</v>
          </cell>
          <cell r="CU168">
            <v>0</v>
          </cell>
          <cell r="CV168">
            <v>0</v>
          </cell>
          <cell r="CW168">
            <v>85</v>
          </cell>
          <cell r="CX168">
            <v>47</v>
          </cell>
          <cell r="CY168">
            <v>38</v>
          </cell>
          <cell r="CZ168">
            <v>349.16201117318434</v>
          </cell>
          <cell r="DA168">
            <v>397.06006589507479</v>
          </cell>
          <cell r="DB168">
            <v>303.82985528104257</v>
          </cell>
          <cell r="DC168">
            <v>2</v>
          </cell>
          <cell r="DD168">
            <v>2</v>
          </cell>
          <cell r="DE168">
            <v>0</v>
          </cell>
          <cell r="DF168">
            <v>8.2155767334866905</v>
          </cell>
          <cell r="DG168">
            <v>16.896173016811691</v>
          </cell>
          <cell r="DH168">
            <v>0</v>
          </cell>
          <cell r="DI168">
            <v>0</v>
          </cell>
          <cell r="DJ168">
            <v>0</v>
          </cell>
          <cell r="DK168">
            <v>0</v>
          </cell>
          <cell r="DL168">
            <v>0</v>
          </cell>
          <cell r="DM168">
            <v>0</v>
          </cell>
          <cell r="DN168">
            <v>0</v>
          </cell>
          <cell r="DO168">
            <v>60</v>
          </cell>
          <cell r="DP168">
            <v>25</v>
          </cell>
          <cell r="DQ168">
            <v>35</v>
          </cell>
          <cell r="DR168">
            <v>246.4673020046007</v>
          </cell>
          <cell r="DS168">
            <v>211.20216271014615</v>
          </cell>
          <cell r="DT168">
            <v>279.84328775885507</v>
          </cell>
          <cell r="DU168">
            <v>39</v>
          </cell>
          <cell r="DV168">
            <v>19</v>
          </cell>
          <cell r="DW168">
            <v>20</v>
          </cell>
          <cell r="DX168">
            <v>160.20374630299048</v>
          </cell>
          <cell r="DY168">
            <v>160.51364365971108</v>
          </cell>
          <cell r="DZ168">
            <v>159.91045014791717</v>
          </cell>
          <cell r="EA168">
            <v>23</v>
          </cell>
          <cell r="EB168">
            <v>7</v>
          </cell>
          <cell r="EC168">
            <v>16</v>
          </cell>
          <cell r="ED168">
            <v>94.479132435096943</v>
          </cell>
          <cell r="EE168">
            <v>59.136605558840927</v>
          </cell>
          <cell r="EF168">
            <v>127.92836011833373</v>
          </cell>
          <cell r="EG168">
            <v>2</v>
          </cell>
          <cell r="EH168">
            <v>1</v>
          </cell>
          <cell r="EI168">
            <v>1</v>
          </cell>
          <cell r="EJ168">
            <v>8.2155767334866905</v>
          </cell>
          <cell r="EK168">
            <v>8.4480865084058454</v>
          </cell>
          <cell r="EL168">
            <v>7.995522507395858</v>
          </cell>
          <cell r="EM168">
            <v>11</v>
          </cell>
          <cell r="EN168">
            <v>2</v>
          </cell>
          <cell r="EO168">
            <v>9</v>
          </cell>
          <cell r="EP168">
            <v>45.185672034176797</v>
          </cell>
          <cell r="EQ168">
            <v>16.896173016811691</v>
          </cell>
          <cell r="ER168">
            <v>71.959702566562726</v>
          </cell>
          <cell r="ES168">
            <v>16</v>
          </cell>
          <cell r="ET168">
            <v>5</v>
          </cell>
          <cell r="EU168">
            <v>11</v>
          </cell>
          <cell r="EV168">
            <v>65.724613867893524</v>
          </cell>
          <cell r="EW168">
            <v>42.240432542029232</v>
          </cell>
          <cell r="EX168">
            <v>87.950747581354449</v>
          </cell>
          <cell r="EY168">
            <v>9</v>
          </cell>
          <cell r="EZ168">
            <v>7</v>
          </cell>
          <cell r="FA168">
            <v>2</v>
          </cell>
          <cell r="FB168">
            <v>36.970095300690112</v>
          </cell>
          <cell r="FC168">
            <v>59.136605558840927</v>
          </cell>
          <cell r="FD168">
            <v>15.991045014791716</v>
          </cell>
          <cell r="FE168">
            <v>6</v>
          </cell>
          <cell r="FF168">
            <v>4</v>
          </cell>
          <cell r="FG168">
            <v>2</v>
          </cell>
          <cell r="FH168">
            <v>24.646730200460073</v>
          </cell>
          <cell r="FI168">
            <v>33.792346033623382</v>
          </cell>
          <cell r="FJ168">
            <v>15.991045014791716</v>
          </cell>
          <cell r="FK168">
            <v>1</v>
          </cell>
          <cell r="FL168">
            <v>0</v>
          </cell>
          <cell r="FM168">
            <v>1</v>
          </cell>
          <cell r="FN168">
            <v>4.1077883667433452</v>
          </cell>
          <cell r="FO168">
            <v>0</v>
          </cell>
          <cell r="FP168">
            <v>7.995522507395858</v>
          </cell>
        </row>
        <row r="169">
          <cell r="A169" t="str">
            <v>音更町</v>
          </cell>
          <cell r="B169">
            <v>426</v>
          </cell>
          <cell r="C169">
            <v>227</v>
          </cell>
          <cell r="D169">
            <v>199</v>
          </cell>
          <cell r="E169">
            <v>937.87151600545985</v>
          </cell>
          <cell r="F169">
            <v>1053.7554544610528</v>
          </cell>
          <cell r="G169">
            <v>833.33333333333337</v>
          </cell>
          <cell r="H169">
            <v>2</v>
          </cell>
          <cell r="I169">
            <v>1</v>
          </cell>
          <cell r="J169">
            <v>1</v>
          </cell>
          <cell r="K169">
            <v>4.4031526573026287</v>
          </cell>
          <cell r="L169">
            <v>4.6420945130442854</v>
          </cell>
          <cell r="M169">
            <v>4.1876046901172534</v>
          </cell>
          <cell r="N169">
            <v>141</v>
          </cell>
          <cell r="O169">
            <v>89</v>
          </cell>
          <cell r="P169">
            <v>52</v>
          </cell>
          <cell r="Q169">
            <v>310.4222623398353</v>
          </cell>
          <cell r="R169">
            <v>413.14641166094145</v>
          </cell>
          <cell r="S169">
            <v>217.75544388609714</v>
          </cell>
          <cell r="T169">
            <v>4</v>
          </cell>
          <cell r="U169">
            <v>2</v>
          </cell>
          <cell r="V169">
            <v>2</v>
          </cell>
          <cell r="W169">
            <v>8.8063053146052575</v>
          </cell>
          <cell r="X169">
            <v>9.2841890260885709</v>
          </cell>
          <cell r="Y169">
            <v>8.3752093802345069</v>
          </cell>
          <cell r="Z169">
            <v>1</v>
          </cell>
          <cell r="AA169">
            <v>0</v>
          </cell>
          <cell r="AB169">
            <v>1</v>
          </cell>
          <cell r="AC169">
            <v>2.2015763286513144</v>
          </cell>
          <cell r="AD169">
            <v>0</v>
          </cell>
          <cell r="AE169">
            <v>4.1876046901172534</v>
          </cell>
          <cell r="AF169">
            <v>58</v>
          </cell>
          <cell r="AG169">
            <v>30</v>
          </cell>
          <cell r="AH169">
            <v>28</v>
          </cell>
          <cell r="AI169">
            <v>127.69142706177622</v>
          </cell>
          <cell r="AJ169">
            <v>139.26283539132857</v>
          </cell>
          <cell r="AK169">
            <v>117.25293132328308</v>
          </cell>
          <cell r="AL169">
            <v>34</v>
          </cell>
          <cell r="AM169">
            <v>14</v>
          </cell>
          <cell r="AN169">
            <v>20</v>
          </cell>
          <cell r="AO169">
            <v>74.853595174144687</v>
          </cell>
          <cell r="AP169">
            <v>64.989323182619998</v>
          </cell>
          <cell r="AQ169">
            <v>83.752093802345058</v>
          </cell>
          <cell r="AR169">
            <v>38</v>
          </cell>
          <cell r="AS169">
            <v>22</v>
          </cell>
          <cell r="AT169">
            <v>16</v>
          </cell>
          <cell r="AU169">
            <v>83.65990048874994</v>
          </cell>
          <cell r="AV169">
            <v>102.12607928697429</v>
          </cell>
          <cell r="AW169">
            <v>67.001675041876055</v>
          </cell>
          <cell r="AX169">
            <v>4</v>
          </cell>
          <cell r="AY169">
            <v>2</v>
          </cell>
          <cell r="AZ169">
            <v>2</v>
          </cell>
          <cell r="BA169">
            <v>8.8063053146052575</v>
          </cell>
          <cell r="BB169">
            <v>9.2841890260885709</v>
          </cell>
          <cell r="BC169">
            <v>8.3752093802345069</v>
          </cell>
          <cell r="BD169">
            <v>14</v>
          </cell>
          <cell r="BE169">
            <v>6</v>
          </cell>
          <cell r="BF169">
            <v>8</v>
          </cell>
          <cell r="BG169">
            <v>30.822068601118399</v>
          </cell>
          <cell r="BH169">
            <v>27.852567078265714</v>
          </cell>
          <cell r="BI169">
            <v>33.500837520938028</v>
          </cell>
          <cell r="BJ169">
            <v>26</v>
          </cell>
          <cell r="BK169">
            <v>7</v>
          </cell>
          <cell r="BL169">
            <v>19</v>
          </cell>
          <cell r="BM169">
            <v>57.240984544934165</v>
          </cell>
          <cell r="BN169">
            <v>32.494661591309999</v>
          </cell>
          <cell r="BO169">
            <v>79.564489112227804</v>
          </cell>
          <cell r="BP169">
            <v>9</v>
          </cell>
          <cell r="BQ169">
            <v>3</v>
          </cell>
          <cell r="BR169">
            <v>6</v>
          </cell>
          <cell r="BS169">
            <v>19.814186957861828</v>
          </cell>
          <cell r="BT169">
            <v>13.926283539132857</v>
          </cell>
          <cell r="BU169">
            <v>25.125628140703519</v>
          </cell>
          <cell r="BV169">
            <v>6</v>
          </cell>
          <cell r="BW169">
            <v>5</v>
          </cell>
          <cell r="BX169">
            <v>1</v>
          </cell>
          <cell r="BY169">
            <v>13.209457971907886</v>
          </cell>
          <cell r="BZ169">
            <v>23.210472565221426</v>
          </cell>
          <cell r="CA169">
            <v>4.1876046901172534</v>
          </cell>
          <cell r="CB169">
            <v>4</v>
          </cell>
          <cell r="CC169">
            <v>1</v>
          </cell>
          <cell r="CD169">
            <v>3</v>
          </cell>
          <cell r="CE169">
            <v>8.8063053146052575</v>
          </cell>
          <cell r="CF169">
            <v>4.6420945130442854</v>
          </cell>
          <cell r="CG169">
            <v>12.562814070351759</v>
          </cell>
          <cell r="CH169">
            <v>45422</v>
          </cell>
          <cell r="CI169">
            <v>21542</v>
          </cell>
          <cell r="CJ169">
            <v>23880</v>
          </cell>
          <cell r="CK169">
            <v>426</v>
          </cell>
          <cell r="CL169">
            <v>227</v>
          </cell>
          <cell r="CM169">
            <v>199</v>
          </cell>
          <cell r="CN169">
            <v>937.87151600545985</v>
          </cell>
          <cell r="CO169">
            <v>1053.7554544610528</v>
          </cell>
          <cell r="CP169">
            <v>833.33333333333337</v>
          </cell>
          <cell r="CQ169">
            <v>2</v>
          </cell>
          <cell r="CR169">
            <v>1</v>
          </cell>
          <cell r="CS169">
            <v>1</v>
          </cell>
          <cell r="CT169">
            <v>4.4031526573026287</v>
          </cell>
          <cell r="CU169">
            <v>4.6420945130442854</v>
          </cell>
          <cell r="CV169">
            <v>4.1876046901172534</v>
          </cell>
          <cell r="CW169">
            <v>141</v>
          </cell>
          <cell r="CX169">
            <v>89</v>
          </cell>
          <cell r="CY169">
            <v>52</v>
          </cell>
          <cell r="CZ169">
            <v>310.4222623398353</v>
          </cell>
          <cell r="DA169">
            <v>413.14641166094145</v>
          </cell>
          <cell r="DB169">
            <v>217.75544388609714</v>
          </cell>
          <cell r="DC169">
            <v>4</v>
          </cell>
          <cell r="DD169">
            <v>2</v>
          </cell>
          <cell r="DE169">
            <v>2</v>
          </cell>
          <cell r="DF169">
            <v>8.8063053146052575</v>
          </cell>
          <cell r="DG169">
            <v>9.2841890260885709</v>
          </cell>
          <cell r="DH169">
            <v>8.3752093802345069</v>
          </cell>
          <cell r="DI169">
            <v>1</v>
          </cell>
          <cell r="DJ169">
            <v>0</v>
          </cell>
          <cell r="DK169">
            <v>1</v>
          </cell>
          <cell r="DL169">
            <v>2.2015763286513144</v>
          </cell>
          <cell r="DM169">
            <v>0</v>
          </cell>
          <cell r="DN169">
            <v>4.1876046901172534</v>
          </cell>
          <cell r="DO169">
            <v>58</v>
          </cell>
          <cell r="DP169">
            <v>30</v>
          </cell>
          <cell r="DQ169">
            <v>28</v>
          </cell>
          <cell r="DR169">
            <v>127.69142706177622</v>
          </cell>
          <cell r="DS169">
            <v>139.26283539132857</v>
          </cell>
          <cell r="DT169">
            <v>117.25293132328308</v>
          </cell>
          <cell r="DU169">
            <v>34</v>
          </cell>
          <cell r="DV169">
            <v>14</v>
          </cell>
          <cell r="DW169">
            <v>20</v>
          </cell>
          <cell r="DX169">
            <v>74.853595174144687</v>
          </cell>
          <cell r="DY169">
            <v>64.989323182619998</v>
          </cell>
          <cell r="DZ169">
            <v>83.752093802345058</v>
          </cell>
          <cell r="EA169">
            <v>38</v>
          </cell>
          <cell r="EB169">
            <v>22</v>
          </cell>
          <cell r="EC169">
            <v>16</v>
          </cell>
          <cell r="ED169">
            <v>83.65990048874994</v>
          </cell>
          <cell r="EE169">
            <v>102.12607928697429</v>
          </cell>
          <cell r="EF169">
            <v>67.001675041876055</v>
          </cell>
          <cell r="EG169">
            <v>4</v>
          </cell>
          <cell r="EH169">
            <v>2</v>
          </cell>
          <cell r="EI169">
            <v>2</v>
          </cell>
          <cell r="EJ169">
            <v>8.8063053146052575</v>
          </cell>
          <cell r="EK169">
            <v>9.2841890260885709</v>
          </cell>
          <cell r="EL169">
            <v>8.3752093802345069</v>
          </cell>
          <cell r="EM169">
            <v>14</v>
          </cell>
          <cell r="EN169">
            <v>6</v>
          </cell>
          <cell r="EO169">
            <v>8</v>
          </cell>
          <cell r="EP169">
            <v>30.822068601118399</v>
          </cell>
          <cell r="EQ169">
            <v>27.852567078265714</v>
          </cell>
          <cell r="ER169">
            <v>33.500837520938028</v>
          </cell>
          <cell r="ES169">
            <v>26</v>
          </cell>
          <cell r="ET169">
            <v>7</v>
          </cell>
          <cell r="EU169">
            <v>19</v>
          </cell>
          <cell r="EV169">
            <v>57.240984544934165</v>
          </cell>
          <cell r="EW169">
            <v>32.494661591309999</v>
          </cell>
          <cell r="EX169">
            <v>79.564489112227804</v>
          </cell>
          <cell r="EY169">
            <v>9</v>
          </cell>
          <cell r="EZ169">
            <v>3</v>
          </cell>
          <cell r="FA169">
            <v>6</v>
          </cell>
          <cell r="FB169">
            <v>19.814186957861828</v>
          </cell>
          <cell r="FC169">
            <v>13.926283539132857</v>
          </cell>
          <cell r="FD169">
            <v>25.125628140703519</v>
          </cell>
          <cell r="FE169">
            <v>6</v>
          </cell>
          <cell r="FF169">
            <v>5</v>
          </cell>
          <cell r="FG169">
            <v>1</v>
          </cell>
          <cell r="FH169">
            <v>13.209457971907886</v>
          </cell>
          <cell r="FI169">
            <v>23.210472565221426</v>
          </cell>
          <cell r="FJ169">
            <v>4.1876046901172534</v>
          </cell>
          <cell r="FK169">
            <v>4</v>
          </cell>
          <cell r="FL169">
            <v>1</v>
          </cell>
          <cell r="FM169">
            <v>3</v>
          </cell>
          <cell r="FN169">
            <v>8.8063053146052575</v>
          </cell>
          <cell r="FO169">
            <v>4.6420945130442854</v>
          </cell>
          <cell r="FP169">
            <v>12.562814070351759</v>
          </cell>
        </row>
        <row r="170">
          <cell r="A170" t="str">
            <v>士幌町</v>
          </cell>
          <cell r="B170">
            <v>89</v>
          </cell>
          <cell r="C170">
            <v>40</v>
          </cell>
          <cell r="D170">
            <v>49</v>
          </cell>
          <cell r="E170">
            <v>1389.3225101467374</v>
          </cell>
          <cell r="F170">
            <v>1297.8585334198572</v>
          </cell>
          <cell r="G170">
            <v>1474.1275571600481</v>
          </cell>
          <cell r="H170">
            <v>0</v>
          </cell>
          <cell r="I170">
            <v>0</v>
          </cell>
          <cell r="J170">
            <v>0</v>
          </cell>
          <cell r="K170">
            <v>0</v>
          </cell>
          <cell r="L170">
            <v>0</v>
          </cell>
          <cell r="M170">
            <v>0</v>
          </cell>
          <cell r="N170">
            <v>29</v>
          </cell>
          <cell r="O170">
            <v>15</v>
          </cell>
          <cell r="P170">
            <v>14</v>
          </cell>
          <cell r="Q170">
            <v>452.70059319388071</v>
          </cell>
          <cell r="R170">
            <v>486.69695003244647</v>
          </cell>
          <cell r="S170">
            <v>421.17930204572804</v>
          </cell>
          <cell r="T170">
            <v>1</v>
          </cell>
          <cell r="U170">
            <v>0</v>
          </cell>
          <cell r="V170">
            <v>1</v>
          </cell>
          <cell r="W170">
            <v>15.610365282547612</v>
          </cell>
          <cell r="X170">
            <v>0</v>
          </cell>
          <cell r="Y170">
            <v>30.084235860409148</v>
          </cell>
          <cell r="Z170">
            <v>0</v>
          </cell>
          <cell r="AA170">
            <v>0</v>
          </cell>
          <cell r="AB170">
            <v>0</v>
          </cell>
          <cell r="AC170">
            <v>0</v>
          </cell>
          <cell r="AD170">
            <v>0</v>
          </cell>
          <cell r="AE170">
            <v>0</v>
          </cell>
          <cell r="AF170">
            <v>10</v>
          </cell>
          <cell r="AG170">
            <v>6</v>
          </cell>
          <cell r="AH170">
            <v>4</v>
          </cell>
          <cell r="AI170">
            <v>156.1036528254761</v>
          </cell>
          <cell r="AJ170">
            <v>194.67878001297859</v>
          </cell>
          <cell r="AK170">
            <v>120.33694344163659</v>
          </cell>
          <cell r="AL170">
            <v>8</v>
          </cell>
          <cell r="AM170">
            <v>5</v>
          </cell>
          <cell r="AN170">
            <v>3</v>
          </cell>
          <cell r="AO170">
            <v>124.88292226038089</v>
          </cell>
          <cell r="AP170">
            <v>162.23231667748215</v>
          </cell>
          <cell r="AQ170">
            <v>90.25270758122744</v>
          </cell>
          <cell r="AR170">
            <v>3</v>
          </cell>
          <cell r="AS170">
            <v>2</v>
          </cell>
          <cell r="AT170">
            <v>1</v>
          </cell>
          <cell r="AU170">
            <v>46.831095847642835</v>
          </cell>
          <cell r="AV170">
            <v>64.892926670992864</v>
          </cell>
          <cell r="AW170">
            <v>30.084235860409148</v>
          </cell>
          <cell r="AX170">
            <v>3</v>
          </cell>
          <cell r="AY170">
            <v>1</v>
          </cell>
          <cell r="AZ170">
            <v>2</v>
          </cell>
          <cell r="BA170">
            <v>46.831095847642835</v>
          </cell>
          <cell r="BB170">
            <v>32.446463335496432</v>
          </cell>
          <cell r="BC170">
            <v>60.168471720818296</v>
          </cell>
          <cell r="BD170">
            <v>0</v>
          </cell>
          <cell r="BE170">
            <v>0</v>
          </cell>
          <cell r="BF170">
            <v>0</v>
          </cell>
          <cell r="BG170">
            <v>0</v>
          </cell>
          <cell r="BH170">
            <v>0</v>
          </cell>
          <cell r="BI170">
            <v>0</v>
          </cell>
          <cell r="BJ170">
            <v>12</v>
          </cell>
          <cell r="BK170">
            <v>1</v>
          </cell>
          <cell r="BL170">
            <v>11</v>
          </cell>
          <cell r="BM170">
            <v>187.32438339057134</v>
          </cell>
          <cell r="BN170">
            <v>32.446463335496432</v>
          </cell>
          <cell r="BO170">
            <v>330.92659446450057</v>
          </cell>
          <cell r="BP170">
            <v>3</v>
          </cell>
          <cell r="BQ170">
            <v>3</v>
          </cell>
          <cell r="BR170">
            <v>0</v>
          </cell>
          <cell r="BS170">
            <v>46.831095847642835</v>
          </cell>
          <cell r="BT170">
            <v>97.339390006489296</v>
          </cell>
          <cell r="BU170">
            <v>0</v>
          </cell>
          <cell r="BV170">
            <v>0</v>
          </cell>
          <cell r="BW170">
            <v>0</v>
          </cell>
          <cell r="BX170">
            <v>0</v>
          </cell>
          <cell r="BY170">
            <v>0</v>
          </cell>
          <cell r="BZ170">
            <v>0</v>
          </cell>
          <cell r="CA170">
            <v>0</v>
          </cell>
          <cell r="CB170">
            <v>1</v>
          </cell>
          <cell r="CC170">
            <v>1</v>
          </cell>
          <cell r="CD170">
            <v>0</v>
          </cell>
          <cell r="CE170">
            <v>15.610365282547612</v>
          </cell>
          <cell r="CF170">
            <v>32.446463335496432</v>
          </cell>
          <cell r="CG170">
            <v>0</v>
          </cell>
          <cell r="CH170">
            <v>6406</v>
          </cell>
          <cell r="CI170">
            <v>3082</v>
          </cell>
          <cell r="CJ170">
            <v>3324</v>
          </cell>
          <cell r="CK170">
            <v>89</v>
          </cell>
          <cell r="CL170">
            <v>40</v>
          </cell>
          <cell r="CM170">
            <v>49</v>
          </cell>
          <cell r="CN170">
            <v>1389.3225101467374</v>
          </cell>
          <cell r="CO170">
            <v>1297.8585334198572</v>
          </cell>
          <cell r="CP170">
            <v>1474.1275571600481</v>
          </cell>
          <cell r="CQ170">
            <v>0</v>
          </cell>
          <cell r="CR170">
            <v>0</v>
          </cell>
          <cell r="CS170">
            <v>0</v>
          </cell>
          <cell r="CT170">
            <v>0</v>
          </cell>
          <cell r="CU170">
            <v>0</v>
          </cell>
          <cell r="CV170">
            <v>0</v>
          </cell>
          <cell r="CW170">
            <v>29</v>
          </cell>
          <cell r="CX170">
            <v>15</v>
          </cell>
          <cell r="CY170">
            <v>14</v>
          </cell>
          <cell r="CZ170">
            <v>452.70059319388071</v>
          </cell>
          <cell r="DA170">
            <v>486.69695003244647</v>
          </cell>
          <cell r="DB170">
            <v>421.17930204572804</v>
          </cell>
          <cell r="DC170">
            <v>1</v>
          </cell>
          <cell r="DD170">
            <v>0</v>
          </cell>
          <cell r="DE170">
            <v>1</v>
          </cell>
          <cell r="DF170">
            <v>15.610365282547612</v>
          </cell>
          <cell r="DG170">
            <v>0</v>
          </cell>
          <cell r="DH170">
            <v>30.084235860409148</v>
          </cell>
          <cell r="DI170">
            <v>0</v>
          </cell>
          <cell r="DJ170">
            <v>0</v>
          </cell>
          <cell r="DK170">
            <v>0</v>
          </cell>
          <cell r="DL170">
            <v>0</v>
          </cell>
          <cell r="DM170">
            <v>0</v>
          </cell>
          <cell r="DN170">
            <v>0</v>
          </cell>
          <cell r="DO170">
            <v>10</v>
          </cell>
          <cell r="DP170">
            <v>6</v>
          </cell>
          <cell r="DQ170">
            <v>4</v>
          </cell>
          <cell r="DR170">
            <v>156.1036528254761</v>
          </cell>
          <cell r="DS170">
            <v>194.67878001297859</v>
          </cell>
          <cell r="DT170">
            <v>120.33694344163659</v>
          </cell>
          <cell r="DU170">
            <v>8</v>
          </cell>
          <cell r="DV170">
            <v>5</v>
          </cell>
          <cell r="DW170">
            <v>3</v>
          </cell>
          <cell r="DX170">
            <v>124.88292226038089</v>
          </cell>
          <cell r="DY170">
            <v>162.23231667748215</v>
          </cell>
          <cell r="DZ170">
            <v>90.25270758122744</v>
          </cell>
          <cell r="EA170">
            <v>3</v>
          </cell>
          <cell r="EB170">
            <v>2</v>
          </cell>
          <cell r="EC170">
            <v>1</v>
          </cell>
          <cell r="ED170">
            <v>46.831095847642835</v>
          </cell>
          <cell r="EE170">
            <v>64.892926670992864</v>
          </cell>
          <cell r="EF170">
            <v>30.084235860409148</v>
          </cell>
          <cell r="EG170">
            <v>3</v>
          </cell>
          <cell r="EH170">
            <v>1</v>
          </cell>
          <cell r="EI170">
            <v>2</v>
          </cell>
          <cell r="EJ170">
            <v>46.831095847642835</v>
          </cell>
          <cell r="EK170">
            <v>32.446463335496432</v>
          </cell>
          <cell r="EL170">
            <v>60.168471720818296</v>
          </cell>
          <cell r="EM170">
            <v>0</v>
          </cell>
          <cell r="EN170">
            <v>0</v>
          </cell>
          <cell r="EO170">
            <v>0</v>
          </cell>
          <cell r="EP170">
            <v>0</v>
          </cell>
          <cell r="EQ170">
            <v>0</v>
          </cell>
          <cell r="ER170">
            <v>0</v>
          </cell>
          <cell r="ES170">
            <v>12</v>
          </cell>
          <cell r="ET170">
            <v>1</v>
          </cell>
          <cell r="EU170">
            <v>11</v>
          </cell>
          <cell r="EV170">
            <v>187.32438339057134</v>
          </cell>
          <cell r="EW170">
            <v>32.446463335496432</v>
          </cell>
          <cell r="EX170">
            <v>330.92659446450057</v>
          </cell>
          <cell r="EY170">
            <v>3</v>
          </cell>
          <cell r="EZ170">
            <v>3</v>
          </cell>
          <cell r="FA170">
            <v>0</v>
          </cell>
          <cell r="FB170">
            <v>46.831095847642835</v>
          </cell>
          <cell r="FC170">
            <v>97.339390006489296</v>
          </cell>
          <cell r="FD170">
            <v>0</v>
          </cell>
          <cell r="FE170">
            <v>0</v>
          </cell>
          <cell r="FF170">
            <v>0</v>
          </cell>
          <cell r="FG170">
            <v>0</v>
          </cell>
          <cell r="FH170">
            <v>0</v>
          </cell>
          <cell r="FI170">
            <v>0</v>
          </cell>
          <cell r="FJ170">
            <v>0</v>
          </cell>
          <cell r="FK170">
            <v>1</v>
          </cell>
          <cell r="FL170">
            <v>1</v>
          </cell>
          <cell r="FM170">
            <v>0</v>
          </cell>
          <cell r="FN170">
            <v>15.610365282547612</v>
          </cell>
          <cell r="FO170">
            <v>32.446463335496432</v>
          </cell>
          <cell r="FP170">
            <v>0</v>
          </cell>
        </row>
        <row r="171">
          <cell r="A171" t="str">
            <v>上士幌町</v>
          </cell>
          <cell r="B171">
            <v>68</v>
          </cell>
          <cell r="C171">
            <v>38</v>
          </cell>
          <cell r="D171">
            <v>30</v>
          </cell>
          <cell r="E171">
            <v>1375.4045307443366</v>
          </cell>
          <cell r="F171">
            <v>1581.356637536413</v>
          </cell>
          <cell r="G171">
            <v>1180.6375442739079</v>
          </cell>
          <cell r="H171">
            <v>0</v>
          </cell>
          <cell r="I171">
            <v>0</v>
          </cell>
          <cell r="J171">
            <v>0</v>
          </cell>
          <cell r="K171">
            <v>0</v>
          </cell>
          <cell r="L171">
            <v>0</v>
          </cell>
          <cell r="M171">
            <v>0</v>
          </cell>
          <cell r="N171">
            <v>22</v>
          </cell>
          <cell r="O171">
            <v>15</v>
          </cell>
          <cell r="P171">
            <v>7</v>
          </cell>
          <cell r="Q171">
            <v>444.98381877022655</v>
          </cell>
          <cell r="R171">
            <v>624.21972534332076</v>
          </cell>
          <cell r="S171">
            <v>275.48209366391183</v>
          </cell>
          <cell r="T171">
            <v>0</v>
          </cell>
          <cell r="U171">
            <v>0</v>
          </cell>
          <cell r="V171">
            <v>0</v>
          </cell>
          <cell r="W171">
            <v>0</v>
          </cell>
          <cell r="X171">
            <v>0</v>
          </cell>
          <cell r="Y171">
            <v>0</v>
          </cell>
          <cell r="Z171">
            <v>0</v>
          </cell>
          <cell r="AA171">
            <v>0</v>
          </cell>
          <cell r="AB171">
            <v>0</v>
          </cell>
          <cell r="AC171">
            <v>0</v>
          </cell>
          <cell r="AD171">
            <v>0</v>
          </cell>
          <cell r="AE171">
            <v>0</v>
          </cell>
          <cell r="AF171">
            <v>13</v>
          </cell>
          <cell r="AG171">
            <v>4</v>
          </cell>
          <cell r="AH171">
            <v>9</v>
          </cell>
          <cell r="AI171">
            <v>262.9449838187702</v>
          </cell>
          <cell r="AJ171">
            <v>166.45859342488558</v>
          </cell>
          <cell r="AK171">
            <v>354.19126328217237</v>
          </cell>
          <cell r="AL171">
            <v>7</v>
          </cell>
          <cell r="AM171">
            <v>5</v>
          </cell>
          <cell r="AN171">
            <v>2</v>
          </cell>
          <cell r="AO171">
            <v>141.58576051779937</v>
          </cell>
          <cell r="AP171">
            <v>208.07324178110696</v>
          </cell>
          <cell r="AQ171">
            <v>78.709169618260518</v>
          </cell>
          <cell r="AR171">
            <v>5</v>
          </cell>
          <cell r="AS171">
            <v>5</v>
          </cell>
          <cell r="AT171">
            <v>0</v>
          </cell>
          <cell r="AU171">
            <v>101.13268608414239</v>
          </cell>
          <cell r="AV171">
            <v>208.07324178110696</v>
          </cell>
          <cell r="AW171">
            <v>0</v>
          </cell>
          <cell r="AX171">
            <v>0</v>
          </cell>
          <cell r="AY171">
            <v>0</v>
          </cell>
          <cell r="AZ171">
            <v>0</v>
          </cell>
          <cell r="BA171">
            <v>0</v>
          </cell>
          <cell r="BB171">
            <v>0</v>
          </cell>
          <cell r="BC171">
            <v>0</v>
          </cell>
          <cell r="BD171">
            <v>2</v>
          </cell>
          <cell r="BE171">
            <v>1</v>
          </cell>
          <cell r="BF171">
            <v>1</v>
          </cell>
          <cell r="BG171">
            <v>40.453074433656958</v>
          </cell>
          <cell r="BH171">
            <v>41.614648356221394</v>
          </cell>
          <cell r="BI171">
            <v>39.354584809130259</v>
          </cell>
          <cell r="BJ171">
            <v>6</v>
          </cell>
          <cell r="BK171">
            <v>1</v>
          </cell>
          <cell r="BL171">
            <v>5</v>
          </cell>
          <cell r="BM171">
            <v>121.35922330097087</v>
          </cell>
          <cell r="BN171">
            <v>41.614648356221394</v>
          </cell>
          <cell r="BO171">
            <v>196.77292404565134</v>
          </cell>
          <cell r="BP171">
            <v>3</v>
          </cell>
          <cell r="BQ171">
            <v>2</v>
          </cell>
          <cell r="BR171">
            <v>1</v>
          </cell>
          <cell r="BS171">
            <v>60.679611650485434</v>
          </cell>
          <cell r="BT171">
            <v>83.229296712442789</v>
          </cell>
          <cell r="BU171">
            <v>39.354584809130259</v>
          </cell>
          <cell r="BV171">
            <v>1</v>
          </cell>
          <cell r="BW171">
            <v>1</v>
          </cell>
          <cell r="BX171">
            <v>0</v>
          </cell>
          <cell r="BY171">
            <v>20.226537216828479</v>
          </cell>
          <cell r="BZ171">
            <v>41.614648356221394</v>
          </cell>
          <cell r="CA171">
            <v>0</v>
          </cell>
          <cell r="CB171">
            <v>0</v>
          </cell>
          <cell r="CC171">
            <v>0</v>
          </cell>
          <cell r="CD171">
            <v>0</v>
          </cell>
          <cell r="CE171">
            <v>0</v>
          </cell>
          <cell r="CF171">
            <v>0</v>
          </cell>
          <cell r="CG171">
            <v>0</v>
          </cell>
          <cell r="CH171">
            <v>4944</v>
          </cell>
          <cell r="CI171">
            <v>2403</v>
          </cell>
          <cell r="CJ171">
            <v>2541</v>
          </cell>
          <cell r="CK171">
            <v>68</v>
          </cell>
          <cell r="CL171">
            <v>38</v>
          </cell>
          <cell r="CM171">
            <v>30</v>
          </cell>
          <cell r="CN171">
            <v>1375.4045307443366</v>
          </cell>
          <cell r="CO171">
            <v>1581.356637536413</v>
          </cell>
          <cell r="CP171">
            <v>1180.6375442739079</v>
          </cell>
          <cell r="CQ171">
            <v>0</v>
          </cell>
          <cell r="CR171">
            <v>0</v>
          </cell>
          <cell r="CS171">
            <v>0</v>
          </cell>
          <cell r="CT171">
            <v>0</v>
          </cell>
          <cell r="CU171">
            <v>0</v>
          </cell>
          <cell r="CV171">
            <v>0</v>
          </cell>
          <cell r="CW171">
            <v>22</v>
          </cell>
          <cell r="CX171">
            <v>15</v>
          </cell>
          <cell r="CY171">
            <v>7</v>
          </cell>
          <cell r="CZ171">
            <v>444.98381877022655</v>
          </cell>
          <cell r="DA171">
            <v>624.21972534332076</v>
          </cell>
          <cell r="DB171">
            <v>275.48209366391183</v>
          </cell>
          <cell r="DC171">
            <v>0</v>
          </cell>
          <cell r="DD171">
            <v>0</v>
          </cell>
          <cell r="DE171">
            <v>0</v>
          </cell>
          <cell r="DF171">
            <v>0</v>
          </cell>
          <cell r="DG171">
            <v>0</v>
          </cell>
          <cell r="DH171">
            <v>0</v>
          </cell>
          <cell r="DI171">
            <v>0</v>
          </cell>
          <cell r="DJ171">
            <v>0</v>
          </cell>
          <cell r="DK171">
            <v>0</v>
          </cell>
          <cell r="DL171">
            <v>0</v>
          </cell>
          <cell r="DM171">
            <v>0</v>
          </cell>
          <cell r="DN171">
            <v>0</v>
          </cell>
          <cell r="DO171">
            <v>13</v>
          </cell>
          <cell r="DP171">
            <v>4</v>
          </cell>
          <cell r="DQ171">
            <v>9</v>
          </cell>
          <cell r="DR171">
            <v>262.9449838187702</v>
          </cell>
          <cell r="DS171">
            <v>166.45859342488558</v>
          </cell>
          <cell r="DT171">
            <v>354.19126328217237</v>
          </cell>
          <cell r="DU171">
            <v>7</v>
          </cell>
          <cell r="DV171">
            <v>5</v>
          </cell>
          <cell r="DW171">
            <v>2</v>
          </cell>
          <cell r="DX171">
            <v>141.58576051779937</v>
          </cell>
          <cell r="DY171">
            <v>208.07324178110696</v>
          </cell>
          <cell r="DZ171">
            <v>78.709169618260518</v>
          </cell>
          <cell r="EA171">
            <v>5</v>
          </cell>
          <cell r="EB171">
            <v>5</v>
          </cell>
          <cell r="EC171">
            <v>0</v>
          </cell>
          <cell r="ED171">
            <v>101.13268608414239</v>
          </cell>
          <cell r="EE171">
            <v>208.07324178110696</v>
          </cell>
          <cell r="EF171">
            <v>0</v>
          </cell>
          <cell r="EG171">
            <v>0</v>
          </cell>
          <cell r="EH171">
            <v>0</v>
          </cell>
          <cell r="EI171">
            <v>0</v>
          </cell>
          <cell r="EJ171">
            <v>0</v>
          </cell>
          <cell r="EK171">
            <v>0</v>
          </cell>
          <cell r="EL171">
            <v>0</v>
          </cell>
          <cell r="EM171">
            <v>2</v>
          </cell>
          <cell r="EN171">
            <v>1</v>
          </cell>
          <cell r="EO171">
            <v>1</v>
          </cell>
          <cell r="EP171">
            <v>40.453074433656958</v>
          </cell>
          <cell r="EQ171">
            <v>41.614648356221394</v>
          </cell>
          <cell r="ER171">
            <v>39.354584809130259</v>
          </cell>
          <cell r="ES171">
            <v>6</v>
          </cell>
          <cell r="ET171">
            <v>1</v>
          </cell>
          <cell r="EU171">
            <v>5</v>
          </cell>
          <cell r="EV171">
            <v>121.35922330097087</v>
          </cell>
          <cell r="EW171">
            <v>41.614648356221394</v>
          </cell>
          <cell r="EX171">
            <v>196.77292404565134</v>
          </cell>
          <cell r="EY171">
            <v>3</v>
          </cell>
          <cell r="EZ171">
            <v>2</v>
          </cell>
          <cell r="FA171">
            <v>1</v>
          </cell>
          <cell r="FB171">
            <v>60.679611650485434</v>
          </cell>
          <cell r="FC171">
            <v>83.229296712442789</v>
          </cell>
          <cell r="FD171">
            <v>39.354584809130259</v>
          </cell>
          <cell r="FE171">
            <v>1</v>
          </cell>
          <cell r="FF171">
            <v>1</v>
          </cell>
          <cell r="FG171">
            <v>0</v>
          </cell>
          <cell r="FH171">
            <v>20.226537216828479</v>
          </cell>
          <cell r="FI171">
            <v>41.614648356221394</v>
          </cell>
          <cell r="FJ171">
            <v>0</v>
          </cell>
          <cell r="FK171">
            <v>0</v>
          </cell>
          <cell r="FL171">
            <v>0</v>
          </cell>
          <cell r="FM171">
            <v>0</v>
          </cell>
          <cell r="FN171">
            <v>0</v>
          </cell>
          <cell r="FO171">
            <v>0</v>
          </cell>
          <cell r="FP171">
            <v>0</v>
          </cell>
        </row>
        <row r="172">
          <cell r="A172" t="str">
            <v>鹿追町</v>
          </cell>
          <cell r="B172">
            <v>64</v>
          </cell>
          <cell r="C172">
            <v>31</v>
          </cell>
          <cell r="D172">
            <v>33</v>
          </cell>
          <cell r="E172">
            <v>1139.6011396011397</v>
          </cell>
          <cell r="F172">
            <v>1122.7816008692503</v>
          </cell>
          <cell r="G172">
            <v>1155.8669001751314</v>
          </cell>
          <cell r="H172">
            <v>0</v>
          </cell>
          <cell r="I172">
            <v>0</v>
          </cell>
          <cell r="J172">
            <v>0</v>
          </cell>
          <cell r="K172">
            <v>0</v>
          </cell>
          <cell r="L172">
            <v>0</v>
          </cell>
          <cell r="M172">
            <v>0</v>
          </cell>
          <cell r="N172">
            <v>16</v>
          </cell>
          <cell r="O172">
            <v>8</v>
          </cell>
          <cell r="P172">
            <v>8</v>
          </cell>
          <cell r="Q172">
            <v>284.90028490028493</v>
          </cell>
          <cell r="R172">
            <v>289.75009054690332</v>
          </cell>
          <cell r="S172">
            <v>280.21015761821366</v>
          </cell>
          <cell r="T172">
            <v>1</v>
          </cell>
          <cell r="U172">
            <v>1</v>
          </cell>
          <cell r="V172">
            <v>0</v>
          </cell>
          <cell r="W172">
            <v>17.806267806267808</v>
          </cell>
          <cell r="X172">
            <v>36.218761318362915</v>
          </cell>
          <cell r="Y172">
            <v>0</v>
          </cell>
          <cell r="Z172">
            <v>0</v>
          </cell>
          <cell r="AA172">
            <v>0</v>
          </cell>
          <cell r="AB172">
            <v>0</v>
          </cell>
          <cell r="AC172">
            <v>0</v>
          </cell>
          <cell r="AD172">
            <v>0</v>
          </cell>
          <cell r="AE172">
            <v>0</v>
          </cell>
          <cell r="AF172">
            <v>9</v>
          </cell>
          <cell r="AG172">
            <v>1</v>
          </cell>
          <cell r="AH172">
            <v>8</v>
          </cell>
          <cell r="AI172">
            <v>160.25641025641025</v>
          </cell>
          <cell r="AJ172">
            <v>36.218761318362915</v>
          </cell>
          <cell r="AK172">
            <v>280.21015761821366</v>
          </cell>
          <cell r="AL172">
            <v>2</v>
          </cell>
          <cell r="AM172">
            <v>0</v>
          </cell>
          <cell r="AN172">
            <v>2</v>
          </cell>
          <cell r="AO172">
            <v>35.612535612535616</v>
          </cell>
          <cell r="AP172">
            <v>0</v>
          </cell>
          <cell r="AQ172">
            <v>70.052539404553414</v>
          </cell>
          <cell r="AR172">
            <v>5</v>
          </cell>
          <cell r="AS172">
            <v>2</v>
          </cell>
          <cell r="AT172">
            <v>3</v>
          </cell>
          <cell r="AU172">
            <v>89.03133903133903</v>
          </cell>
          <cell r="AV172">
            <v>72.437522636725831</v>
          </cell>
          <cell r="AW172">
            <v>105.07880910683014</v>
          </cell>
          <cell r="AX172">
            <v>0</v>
          </cell>
          <cell r="AY172">
            <v>0</v>
          </cell>
          <cell r="AZ172">
            <v>0</v>
          </cell>
          <cell r="BA172">
            <v>0</v>
          </cell>
          <cell r="BB172">
            <v>0</v>
          </cell>
          <cell r="BC172">
            <v>0</v>
          </cell>
          <cell r="BD172">
            <v>0</v>
          </cell>
          <cell r="BE172">
            <v>0</v>
          </cell>
          <cell r="BF172">
            <v>0</v>
          </cell>
          <cell r="BG172">
            <v>0</v>
          </cell>
          <cell r="BH172">
            <v>0</v>
          </cell>
          <cell r="BI172">
            <v>0</v>
          </cell>
          <cell r="BJ172">
            <v>7</v>
          </cell>
          <cell r="BK172">
            <v>2</v>
          </cell>
          <cell r="BL172">
            <v>5</v>
          </cell>
          <cell r="BM172">
            <v>124.64387464387464</v>
          </cell>
          <cell r="BN172">
            <v>72.437522636725831</v>
          </cell>
          <cell r="BO172">
            <v>175.13134851138355</v>
          </cell>
          <cell r="BP172">
            <v>1</v>
          </cell>
          <cell r="BQ172">
            <v>1</v>
          </cell>
          <cell r="BR172">
            <v>0</v>
          </cell>
          <cell r="BS172">
            <v>17.806267806267808</v>
          </cell>
          <cell r="BT172">
            <v>36.218761318362915</v>
          </cell>
          <cell r="BU172">
            <v>0</v>
          </cell>
          <cell r="BV172">
            <v>0</v>
          </cell>
          <cell r="BW172">
            <v>0</v>
          </cell>
          <cell r="BX172">
            <v>0</v>
          </cell>
          <cell r="BY172">
            <v>0</v>
          </cell>
          <cell r="BZ172">
            <v>0</v>
          </cell>
          <cell r="CA172">
            <v>0</v>
          </cell>
          <cell r="CB172">
            <v>0</v>
          </cell>
          <cell r="CC172">
            <v>0</v>
          </cell>
          <cell r="CD172">
            <v>0</v>
          </cell>
          <cell r="CE172">
            <v>0</v>
          </cell>
          <cell r="CF172">
            <v>0</v>
          </cell>
          <cell r="CG172">
            <v>0</v>
          </cell>
          <cell r="CH172">
            <v>5616</v>
          </cell>
          <cell r="CI172">
            <v>2761</v>
          </cell>
          <cell r="CJ172">
            <v>2855</v>
          </cell>
          <cell r="CK172">
            <v>64</v>
          </cell>
          <cell r="CL172">
            <v>31</v>
          </cell>
          <cell r="CM172">
            <v>33</v>
          </cell>
          <cell r="CN172">
            <v>1139.6011396011397</v>
          </cell>
          <cell r="CO172">
            <v>1122.7816008692503</v>
          </cell>
          <cell r="CP172">
            <v>1155.8669001751314</v>
          </cell>
          <cell r="CQ172">
            <v>0</v>
          </cell>
          <cell r="CR172">
            <v>0</v>
          </cell>
          <cell r="CS172">
            <v>0</v>
          </cell>
          <cell r="CT172">
            <v>0</v>
          </cell>
          <cell r="CU172">
            <v>0</v>
          </cell>
          <cell r="CV172">
            <v>0</v>
          </cell>
          <cell r="CW172">
            <v>16</v>
          </cell>
          <cell r="CX172">
            <v>8</v>
          </cell>
          <cell r="CY172">
            <v>8</v>
          </cell>
          <cell r="CZ172">
            <v>284.90028490028493</v>
          </cell>
          <cell r="DA172">
            <v>289.75009054690332</v>
          </cell>
          <cell r="DB172">
            <v>280.21015761821366</v>
          </cell>
          <cell r="DC172">
            <v>1</v>
          </cell>
          <cell r="DD172">
            <v>1</v>
          </cell>
          <cell r="DE172">
            <v>0</v>
          </cell>
          <cell r="DF172">
            <v>17.806267806267808</v>
          </cell>
          <cell r="DG172">
            <v>36.218761318362915</v>
          </cell>
          <cell r="DH172">
            <v>0</v>
          </cell>
          <cell r="DI172">
            <v>0</v>
          </cell>
          <cell r="DJ172">
            <v>0</v>
          </cell>
          <cell r="DK172">
            <v>0</v>
          </cell>
          <cell r="DL172">
            <v>0</v>
          </cell>
          <cell r="DM172">
            <v>0</v>
          </cell>
          <cell r="DN172">
            <v>0</v>
          </cell>
          <cell r="DO172">
            <v>9</v>
          </cell>
          <cell r="DP172">
            <v>1</v>
          </cell>
          <cell r="DQ172">
            <v>8</v>
          </cell>
          <cell r="DR172">
            <v>160.25641025641025</v>
          </cell>
          <cell r="DS172">
            <v>36.218761318362915</v>
          </cell>
          <cell r="DT172">
            <v>280.21015761821366</v>
          </cell>
          <cell r="DU172">
            <v>2</v>
          </cell>
          <cell r="DV172">
            <v>0</v>
          </cell>
          <cell r="DW172">
            <v>2</v>
          </cell>
          <cell r="DX172">
            <v>35.612535612535616</v>
          </cell>
          <cell r="DY172">
            <v>0</v>
          </cell>
          <cell r="DZ172">
            <v>70.052539404553414</v>
          </cell>
          <cell r="EA172">
            <v>5</v>
          </cell>
          <cell r="EB172">
            <v>2</v>
          </cell>
          <cell r="EC172">
            <v>3</v>
          </cell>
          <cell r="ED172">
            <v>89.03133903133903</v>
          </cell>
          <cell r="EE172">
            <v>72.437522636725831</v>
          </cell>
          <cell r="EF172">
            <v>105.07880910683014</v>
          </cell>
          <cell r="EG172">
            <v>0</v>
          </cell>
          <cell r="EH172">
            <v>0</v>
          </cell>
          <cell r="EI172">
            <v>0</v>
          </cell>
          <cell r="EJ172">
            <v>0</v>
          </cell>
          <cell r="EK172">
            <v>0</v>
          </cell>
          <cell r="EL172">
            <v>0</v>
          </cell>
          <cell r="EM172">
            <v>0</v>
          </cell>
          <cell r="EN172">
            <v>0</v>
          </cell>
          <cell r="EO172">
            <v>0</v>
          </cell>
          <cell r="EP172">
            <v>0</v>
          </cell>
          <cell r="EQ172">
            <v>0</v>
          </cell>
          <cell r="ER172">
            <v>0</v>
          </cell>
          <cell r="ES172">
            <v>7</v>
          </cell>
          <cell r="ET172">
            <v>2</v>
          </cell>
          <cell r="EU172">
            <v>5</v>
          </cell>
          <cell r="EV172">
            <v>124.64387464387464</v>
          </cell>
          <cell r="EW172">
            <v>72.437522636725831</v>
          </cell>
          <cell r="EX172">
            <v>175.13134851138355</v>
          </cell>
          <cell r="EY172">
            <v>1</v>
          </cell>
          <cell r="EZ172">
            <v>1</v>
          </cell>
          <cell r="FA172">
            <v>0</v>
          </cell>
          <cell r="FB172">
            <v>17.806267806267808</v>
          </cell>
          <cell r="FC172">
            <v>36.218761318362915</v>
          </cell>
          <cell r="FD172">
            <v>0</v>
          </cell>
          <cell r="FE172">
            <v>0</v>
          </cell>
          <cell r="FF172">
            <v>0</v>
          </cell>
          <cell r="FG172">
            <v>0</v>
          </cell>
          <cell r="FH172">
            <v>0</v>
          </cell>
          <cell r="FI172">
            <v>0</v>
          </cell>
          <cell r="FJ172">
            <v>0</v>
          </cell>
          <cell r="FK172">
            <v>0</v>
          </cell>
          <cell r="FL172">
            <v>0</v>
          </cell>
          <cell r="FM172">
            <v>0</v>
          </cell>
          <cell r="FN172">
            <v>0</v>
          </cell>
          <cell r="FO172">
            <v>0</v>
          </cell>
          <cell r="FP172">
            <v>0</v>
          </cell>
        </row>
        <row r="173">
          <cell r="A173" t="str">
            <v>新得町</v>
          </cell>
          <cell r="B173">
            <v>104</v>
          </cell>
          <cell r="C173">
            <v>57</v>
          </cell>
          <cell r="D173">
            <v>47</v>
          </cell>
          <cell r="E173">
            <v>1633.1658291457288</v>
          </cell>
          <cell r="F173">
            <v>1831.6195372750644</v>
          </cell>
          <cell r="G173">
            <v>1443.4889434889435</v>
          </cell>
          <cell r="H173">
            <v>1</v>
          </cell>
          <cell r="I173">
            <v>0</v>
          </cell>
          <cell r="J173">
            <v>1</v>
          </cell>
          <cell r="K173">
            <v>15.703517587939698</v>
          </cell>
          <cell r="L173">
            <v>0</v>
          </cell>
          <cell r="M173">
            <v>30.712530712530711</v>
          </cell>
          <cell r="N173">
            <v>28</v>
          </cell>
          <cell r="O173">
            <v>19</v>
          </cell>
          <cell r="P173">
            <v>9</v>
          </cell>
          <cell r="Q173">
            <v>439.69849246231155</v>
          </cell>
          <cell r="R173">
            <v>610.53984575835477</v>
          </cell>
          <cell r="S173">
            <v>276.4127764127764</v>
          </cell>
          <cell r="T173">
            <v>2</v>
          </cell>
          <cell r="U173">
            <v>2</v>
          </cell>
          <cell r="V173">
            <v>0</v>
          </cell>
          <cell r="W173">
            <v>31.407035175879397</v>
          </cell>
          <cell r="X173">
            <v>64.267352185089976</v>
          </cell>
          <cell r="Y173">
            <v>0</v>
          </cell>
          <cell r="Z173">
            <v>2</v>
          </cell>
          <cell r="AA173">
            <v>1</v>
          </cell>
          <cell r="AB173">
            <v>1</v>
          </cell>
          <cell r="AC173">
            <v>31.407035175879397</v>
          </cell>
          <cell r="AD173">
            <v>32.133676092544988</v>
          </cell>
          <cell r="AE173">
            <v>30.712530712530711</v>
          </cell>
          <cell r="AF173">
            <v>16</v>
          </cell>
          <cell r="AG173">
            <v>7</v>
          </cell>
          <cell r="AH173">
            <v>9</v>
          </cell>
          <cell r="AI173">
            <v>251.25628140703517</v>
          </cell>
          <cell r="AJ173">
            <v>224.93573264781492</v>
          </cell>
          <cell r="AK173">
            <v>276.4127764127764</v>
          </cell>
          <cell r="AL173">
            <v>5</v>
          </cell>
          <cell r="AM173">
            <v>3</v>
          </cell>
          <cell r="AN173">
            <v>2</v>
          </cell>
          <cell r="AO173">
            <v>78.517587939698501</v>
          </cell>
          <cell r="AP173">
            <v>96.401028277634964</v>
          </cell>
          <cell r="AQ173">
            <v>61.425061425061422</v>
          </cell>
          <cell r="AR173">
            <v>10</v>
          </cell>
          <cell r="AS173">
            <v>6</v>
          </cell>
          <cell r="AT173">
            <v>4</v>
          </cell>
          <cell r="AU173">
            <v>157.035175879397</v>
          </cell>
          <cell r="AV173">
            <v>192.80205655526993</v>
          </cell>
          <cell r="AW173">
            <v>122.85012285012284</v>
          </cell>
          <cell r="AX173">
            <v>0</v>
          </cell>
          <cell r="AY173">
            <v>0</v>
          </cell>
          <cell r="AZ173">
            <v>0</v>
          </cell>
          <cell r="BA173">
            <v>0</v>
          </cell>
          <cell r="BB173">
            <v>0</v>
          </cell>
          <cell r="BC173">
            <v>0</v>
          </cell>
          <cell r="BD173">
            <v>2</v>
          </cell>
          <cell r="BE173">
            <v>1</v>
          </cell>
          <cell r="BF173">
            <v>1</v>
          </cell>
          <cell r="BG173">
            <v>31.407035175879397</v>
          </cell>
          <cell r="BH173">
            <v>32.133676092544988</v>
          </cell>
          <cell r="BI173">
            <v>30.712530712530711</v>
          </cell>
          <cell r="BJ173">
            <v>4</v>
          </cell>
          <cell r="BK173">
            <v>2</v>
          </cell>
          <cell r="BL173">
            <v>2</v>
          </cell>
          <cell r="BM173">
            <v>62.814070351758794</v>
          </cell>
          <cell r="BN173">
            <v>64.267352185089976</v>
          </cell>
          <cell r="BO173">
            <v>61.425061425061422</v>
          </cell>
          <cell r="BP173">
            <v>4</v>
          </cell>
          <cell r="BQ173">
            <v>3</v>
          </cell>
          <cell r="BR173">
            <v>1</v>
          </cell>
          <cell r="BS173">
            <v>62.814070351758794</v>
          </cell>
          <cell r="BT173">
            <v>96.401028277634964</v>
          </cell>
          <cell r="BU173">
            <v>30.712530712530711</v>
          </cell>
          <cell r="BV173">
            <v>5</v>
          </cell>
          <cell r="BW173">
            <v>3</v>
          </cell>
          <cell r="BX173">
            <v>2</v>
          </cell>
          <cell r="BY173">
            <v>78.517587939698501</v>
          </cell>
          <cell r="BZ173">
            <v>96.401028277634964</v>
          </cell>
          <cell r="CA173">
            <v>61.425061425061422</v>
          </cell>
          <cell r="CB173">
            <v>1</v>
          </cell>
          <cell r="CC173">
            <v>1</v>
          </cell>
          <cell r="CD173">
            <v>0</v>
          </cell>
          <cell r="CE173">
            <v>15.703517587939698</v>
          </cell>
          <cell r="CF173">
            <v>32.133676092544988</v>
          </cell>
          <cell r="CG173">
            <v>0</v>
          </cell>
          <cell r="CH173">
            <v>6368</v>
          </cell>
          <cell r="CI173">
            <v>3112</v>
          </cell>
          <cell r="CJ173">
            <v>3256</v>
          </cell>
          <cell r="CK173">
            <v>104</v>
          </cell>
          <cell r="CL173">
            <v>57</v>
          </cell>
          <cell r="CM173">
            <v>47</v>
          </cell>
          <cell r="CN173">
            <v>1633.1658291457288</v>
          </cell>
          <cell r="CO173">
            <v>1831.6195372750644</v>
          </cell>
          <cell r="CP173">
            <v>1443.4889434889435</v>
          </cell>
          <cell r="CQ173">
            <v>1</v>
          </cell>
          <cell r="CR173">
            <v>0</v>
          </cell>
          <cell r="CS173">
            <v>1</v>
          </cell>
          <cell r="CT173">
            <v>15.703517587939698</v>
          </cell>
          <cell r="CU173">
            <v>0</v>
          </cell>
          <cell r="CV173">
            <v>30.712530712530711</v>
          </cell>
          <cell r="CW173">
            <v>28</v>
          </cell>
          <cell r="CX173">
            <v>19</v>
          </cell>
          <cell r="CY173">
            <v>9</v>
          </cell>
          <cell r="CZ173">
            <v>439.69849246231155</v>
          </cell>
          <cell r="DA173">
            <v>610.53984575835477</v>
          </cell>
          <cell r="DB173">
            <v>276.4127764127764</v>
          </cell>
          <cell r="DC173">
            <v>2</v>
          </cell>
          <cell r="DD173">
            <v>2</v>
          </cell>
          <cell r="DE173">
            <v>0</v>
          </cell>
          <cell r="DF173">
            <v>31.407035175879397</v>
          </cell>
          <cell r="DG173">
            <v>64.267352185089976</v>
          </cell>
          <cell r="DH173">
            <v>0</v>
          </cell>
          <cell r="DI173">
            <v>2</v>
          </cell>
          <cell r="DJ173">
            <v>1</v>
          </cell>
          <cell r="DK173">
            <v>1</v>
          </cell>
          <cell r="DL173">
            <v>31.407035175879397</v>
          </cell>
          <cell r="DM173">
            <v>32.133676092544988</v>
          </cell>
          <cell r="DN173">
            <v>30.712530712530711</v>
          </cell>
          <cell r="DO173">
            <v>16</v>
          </cell>
          <cell r="DP173">
            <v>7</v>
          </cell>
          <cell r="DQ173">
            <v>9</v>
          </cell>
          <cell r="DR173">
            <v>251.25628140703517</v>
          </cell>
          <cell r="DS173">
            <v>224.93573264781492</v>
          </cell>
          <cell r="DT173">
            <v>276.4127764127764</v>
          </cell>
          <cell r="DU173">
            <v>5</v>
          </cell>
          <cell r="DV173">
            <v>3</v>
          </cell>
          <cell r="DW173">
            <v>2</v>
          </cell>
          <cell r="DX173">
            <v>78.517587939698501</v>
          </cell>
          <cell r="DY173">
            <v>96.401028277634964</v>
          </cell>
          <cell r="DZ173">
            <v>61.425061425061422</v>
          </cell>
          <cell r="EA173">
            <v>10</v>
          </cell>
          <cell r="EB173">
            <v>6</v>
          </cell>
          <cell r="EC173">
            <v>4</v>
          </cell>
          <cell r="ED173">
            <v>157.035175879397</v>
          </cell>
          <cell r="EE173">
            <v>192.80205655526993</v>
          </cell>
          <cell r="EF173">
            <v>122.85012285012284</v>
          </cell>
          <cell r="EG173">
            <v>0</v>
          </cell>
          <cell r="EH173">
            <v>0</v>
          </cell>
          <cell r="EI173">
            <v>0</v>
          </cell>
          <cell r="EJ173">
            <v>0</v>
          </cell>
          <cell r="EK173">
            <v>0</v>
          </cell>
          <cell r="EL173">
            <v>0</v>
          </cell>
          <cell r="EM173">
            <v>2</v>
          </cell>
          <cell r="EN173">
            <v>1</v>
          </cell>
          <cell r="EO173">
            <v>1</v>
          </cell>
          <cell r="EP173">
            <v>31.407035175879397</v>
          </cell>
          <cell r="EQ173">
            <v>32.133676092544988</v>
          </cell>
          <cell r="ER173">
            <v>30.712530712530711</v>
          </cell>
          <cell r="ES173">
            <v>4</v>
          </cell>
          <cell r="ET173">
            <v>2</v>
          </cell>
          <cell r="EU173">
            <v>2</v>
          </cell>
          <cell r="EV173">
            <v>62.814070351758794</v>
          </cell>
          <cell r="EW173">
            <v>64.267352185089976</v>
          </cell>
          <cell r="EX173">
            <v>61.425061425061422</v>
          </cell>
          <cell r="EY173">
            <v>4</v>
          </cell>
          <cell r="EZ173">
            <v>3</v>
          </cell>
          <cell r="FA173">
            <v>1</v>
          </cell>
          <cell r="FB173">
            <v>62.814070351758794</v>
          </cell>
          <cell r="FC173">
            <v>96.401028277634964</v>
          </cell>
          <cell r="FD173">
            <v>30.712530712530711</v>
          </cell>
          <cell r="FE173">
            <v>5</v>
          </cell>
          <cell r="FF173">
            <v>3</v>
          </cell>
          <cell r="FG173">
            <v>2</v>
          </cell>
          <cell r="FH173">
            <v>78.517587939698501</v>
          </cell>
          <cell r="FI173">
            <v>96.401028277634964</v>
          </cell>
          <cell r="FJ173">
            <v>61.425061425061422</v>
          </cell>
          <cell r="FK173">
            <v>1</v>
          </cell>
          <cell r="FL173">
            <v>1</v>
          </cell>
          <cell r="FM173">
            <v>0</v>
          </cell>
          <cell r="FN173">
            <v>15.703517587939698</v>
          </cell>
          <cell r="FO173">
            <v>32.133676092544988</v>
          </cell>
          <cell r="FP173">
            <v>0</v>
          </cell>
        </row>
        <row r="174">
          <cell r="A174" t="str">
            <v>清水町</v>
          </cell>
          <cell r="B174">
            <v>119</v>
          </cell>
          <cell r="C174">
            <v>58</v>
          </cell>
          <cell r="D174">
            <v>61</v>
          </cell>
          <cell r="E174">
            <v>1199.4758592883782</v>
          </cell>
          <cell r="F174">
            <v>1195.8762886597938</v>
          </cell>
          <cell r="G174">
            <v>1202.9185564977322</v>
          </cell>
          <cell r="H174">
            <v>0</v>
          </cell>
          <cell r="I174">
            <v>0</v>
          </cell>
          <cell r="J174">
            <v>0</v>
          </cell>
          <cell r="K174">
            <v>0</v>
          </cell>
          <cell r="L174">
            <v>0</v>
          </cell>
          <cell r="M174">
            <v>0</v>
          </cell>
          <cell r="N174">
            <v>36</v>
          </cell>
          <cell r="O174">
            <v>22</v>
          </cell>
          <cell r="P174">
            <v>14</v>
          </cell>
          <cell r="Q174">
            <v>362.86664650740852</v>
          </cell>
          <cell r="R174">
            <v>453.60824742268039</v>
          </cell>
          <cell r="S174">
            <v>276.07966870439753</v>
          </cell>
          <cell r="T174">
            <v>1</v>
          </cell>
          <cell r="U174">
            <v>1</v>
          </cell>
          <cell r="V174">
            <v>0</v>
          </cell>
          <cell r="W174">
            <v>10.079629069650236</v>
          </cell>
          <cell r="X174">
            <v>20.618556701030929</v>
          </cell>
          <cell r="Y174">
            <v>0</v>
          </cell>
          <cell r="Z174">
            <v>2</v>
          </cell>
          <cell r="AA174">
            <v>1</v>
          </cell>
          <cell r="AB174">
            <v>1</v>
          </cell>
          <cell r="AC174">
            <v>20.159258139300473</v>
          </cell>
          <cell r="AD174">
            <v>20.618556701030929</v>
          </cell>
          <cell r="AE174">
            <v>19.719976336028399</v>
          </cell>
          <cell r="AF174">
            <v>20</v>
          </cell>
          <cell r="AG174">
            <v>8</v>
          </cell>
          <cell r="AH174">
            <v>12</v>
          </cell>
          <cell r="AI174">
            <v>201.59258139300476</v>
          </cell>
          <cell r="AJ174">
            <v>164.94845360824743</v>
          </cell>
          <cell r="AK174">
            <v>236.63971603234074</v>
          </cell>
          <cell r="AL174">
            <v>10</v>
          </cell>
          <cell r="AM174">
            <v>3</v>
          </cell>
          <cell r="AN174">
            <v>7</v>
          </cell>
          <cell r="AO174">
            <v>100.79629069650238</v>
          </cell>
          <cell r="AP174">
            <v>61.855670103092777</v>
          </cell>
          <cell r="AQ174">
            <v>138.03983435219877</v>
          </cell>
          <cell r="AR174">
            <v>9</v>
          </cell>
          <cell r="AS174">
            <v>5</v>
          </cell>
          <cell r="AT174">
            <v>4</v>
          </cell>
          <cell r="AU174">
            <v>90.71666162685213</v>
          </cell>
          <cell r="AV174">
            <v>103.09278350515464</v>
          </cell>
          <cell r="AW174">
            <v>78.879905344113595</v>
          </cell>
          <cell r="AX174">
            <v>0</v>
          </cell>
          <cell r="AY174">
            <v>0</v>
          </cell>
          <cell r="AZ174">
            <v>0</v>
          </cell>
          <cell r="BA174">
            <v>0</v>
          </cell>
          <cell r="BB174">
            <v>0</v>
          </cell>
          <cell r="BC174">
            <v>0</v>
          </cell>
          <cell r="BD174">
            <v>3</v>
          </cell>
          <cell r="BE174">
            <v>2</v>
          </cell>
          <cell r="BF174">
            <v>1</v>
          </cell>
          <cell r="BG174">
            <v>30.238887208950711</v>
          </cell>
          <cell r="BH174">
            <v>41.237113402061858</v>
          </cell>
          <cell r="BI174">
            <v>19.719976336028399</v>
          </cell>
          <cell r="BJ174">
            <v>15</v>
          </cell>
          <cell r="BK174">
            <v>4</v>
          </cell>
          <cell r="BL174">
            <v>11</v>
          </cell>
          <cell r="BM174">
            <v>151.19443604475356</v>
          </cell>
          <cell r="BN174">
            <v>82.474226804123717</v>
          </cell>
          <cell r="BO174">
            <v>216.91973969631238</v>
          </cell>
          <cell r="BP174">
            <v>3</v>
          </cell>
          <cell r="BQ174">
            <v>2</v>
          </cell>
          <cell r="BR174">
            <v>1</v>
          </cell>
          <cell r="BS174">
            <v>30.238887208950711</v>
          </cell>
          <cell r="BT174">
            <v>41.237113402061858</v>
          </cell>
          <cell r="BU174">
            <v>19.719976336028399</v>
          </cell>
          <cell r="BV174">
            <v>3</v>
          </cell>
          <cell r="BW174">
            <v>2</v>
          </cell>
          <cell r="BX174">
            <v>1</v>
          </cell>
          <cell r="BY174">
            <v>30.238887208950711</v>
          </cell>
          <cell r="BZ174">
            <v>41.237113402061858</v>
          </cell>
          <cell r="CA174">
            <v>19.719976336028399</v>
          </cell>
          <cell r="CB174">
            <v>0</v>
          </cell>
          <cell r="CC174">
            <v>0</v>
          </cell>
          <cell r="CD174">
            <v>0</v>
          </cell>
          <cell r="CE174">
            <v>0</v>
          </cell>
          <cell r="CF174">
            <v>0</v>
          </cell>
          <cell r="CG174">
            <v>0</v>
          </cell>
          <cell r="CH174">
            <v>9921</v>
          </cell>
          <cell r="CI174">
            <v>4850</v>
          </cell>
          <cell r="CJ174">
            <v>5071</v>
          </cell>
          <cell r="CK174">
            <v>119</v>
          </cell>
          <cell r="CL174">
            <v>58</v>
          </cell>
          <cell r="CM174">
            <v>61</v>
          </cell>
          <cell r="CN174">
            <v>1199.4758592883782</v>
          </cell>
          <cell r="CO174">
            <v>1195.8762886597938</v>
          </cell>
          <cell r="CP174">
            <v>1202.9185564977322</v>
          </cell>
          <cell r="CQ174">
            <v>0</v>
          </cell>
          <cell r="CR174">
            <v>0</v>
          </cell>
          <cell r="CS174">
            <v>0</v>
          </cell>
          <cell r="CT174">
            <v>0</v>
          </cell>
          <cell r="CU174">
            <v>0</v>
          </cell>
          <cell r="CV174">
            <v>0</v>
          </cell>
          <cell r="CW174">
            <v>36</v>
          </cell>
          <cell r="CX174">
            <v>22</v>
          </cell>
          <cell r="CY174">
            <v>14</v>
          </cell>
          <cell r="CZ174">
            <v>362.86664650740852</v>
          </cell>
          <cell r="DA174">
            <v>453.60824742268039</v>
          </cell>
          <cell r="DB174">
            <v>276.07966870439753</v>
          </cell>
          <cell r="DC174">
            <v>1</v>
          </cell>
          <cell r="DD174">
            <v>1</v>
          </cell>
          <cell r="DE174">
            <v>0</v>
          </cell>
          <cell r="DF174">
            <v>10.079629069650236</v>
          </cell>
          <cell r="DG174">
            <v>20.618556701030929</v>
          </cell>
          <cell r="DH174">
            <v>0</v>
          </cell>
          <cell r="DI174">
            <v>2</v>
          </cell>
          <cell r="DJ174">
            <v>1</v>
          </cell>
          <cell r="DK174">
            <v>1</v>
          </cell>
          <cell r="DL174">
            <v>20.159258139300473</v>
          </cell>
          <cell r="DM174">
            <v>20.618556701030929</v>
          </cell>
          <cell r="DN174">
            <v>19.719976336028399</v>
          </cell>
          <cell r="DO174">
            <v>20</v>
          </cell>
          <cell r="DP174">
            <v>8</v>
          </cell>
          <cell r="DQ174">
            <v>12</v>
          </cell>
          <cell r="DR174">
            <v>201.59258139300476</v>
          </cell>
          <cell r="DS174">
            <v>164.94845360824743</v>
          </cell>
          <cell r="DT174">
            <v>236.63971603234074</v>
          </cell>
          <cell r="DU174">
            <v>10</v>
          </cell>
          <cell r="DV174">
            <v>3</v>
          </cell>
          <cell r="DW174">
            <v>7</v>
          </cell>
          <cell r="DX174">
            <v>100.79629069650238</v>
          </cell>
          <cell r="DY174">
            <v>61.855670103092777</v>
          </cell>
          <cell r="DZ174">
            <v>138.03983435219877</v>
          </cell>
          <cell r="EA174">
            <v>9</v>
          </cell>
          <cell r="EB174">
            <v>5</v>
          </cell>
          <cell r="EC174">
            <v>4</v>
          </cell>
          <cell r="ED174">
            <v>90.71666162685213</v>
          </cell>
          <cell r="EE174">
            <v>103.09278350515464</v>
          </cell>
          <cell r="EF174">
            <v>78.879905344113595</v>
          </cell>
          <cell r="EG174">
            <v>0</v>
          </cell>
          <cell r="EH174">
            <v>0</v>
          </cell>
          <cell r="EI174">
            <v>0</v>
          </cell>
          <cell r="EJ174">
            <v>0</v>
          </cell>
          <cell r="EK174">
            <v>0</v>
          </cell>
          <cell r="EL174">
            <v>0</v>
          </cell>
          <cell r="EM174">
            <v>3</v>
          </cell>
          <cell r="EN174">
            <v>2</v>
          </cell>
          <cell r="EO174">
            <v>1</v>
          </cell>
          <cell r="EP174">
            <v>30.238887208950711</v>
          </cell>
          <cell r="EQ174">
            <v>41.237113402061858</v>
          </cell>
          <cell r="ER174">
            <v>19.719976336028399</v>
          </cell>
          <cell r="ES174">
            <v>15</v>
          </cell>
          <cell r="ET174">
            <v>4</v>
          </cell>
          <cell r="EU174">
            <v>11</v>
          </cell>
          <cell r="EV174">
            <v>151.19443604475356</v>
          </cell>
          <cell r="EW174">
            <v>82.474226804123717</v>
          </cell>
          <cell r="EX174">
            <v>216.91973969631238</v>
          </cell>
          <cell r="EY174">
            <v>3</v>
          </cell>
          <cell r="EZ174">
            <v>2</v>
          </cell>
          <cell r="FA174">
            <v>1</v>
          </cell>
          <cell r="FB174">
            <v>30.238887208950711</v>
          </cell>
          <cell r="FC174">
            <v>41.237113402061858</v>
          </cell>
          <cell r="FD174">
            <v>19.719976336028399</v>
          </cell>
          <cell r="FE174">
            <v>3</v>
          </cell>
          <cell r="FF174">
            <v>2</v>
          </cell>
          <cell r="FG174">
            <v>1</v>
          </cell>
          <cell r="FH174">
            <v>30.238887208950711</v>
          </cell>
          <cell r="FI174">
            <v>41.237113402061858</v>
          </cell>
          <cell r="FJ174">
            <v>19.719976336028399</v>
          </cell>
          <cell r="FK174">
            <v>0</v>
          </cell>
          <cell r="FL174">
            <v>0</v>
          </cell>
          <cell r="FM174">
            <v>0</v>
          </cell>
          <cell r="FN174">
            <v>0</v>
          </cell>
          <cell r="FO174">
            <v>0</v>
          </cell>
          <cell r="FP174">
            <v>0</v>
          </cell>
        </row>
        <row r="175">
          <cell r="A175" t="str">
            <v>芽室町</v>
          </cell>
          <cell r="B175">
            <v>172</v>
          </cell>
          <cell r="C175">
            <v>80</v>
          </cell>
          <cell r="D175">
            <v>92</v>
          </cell>
          <cell r="E175">
            <v>894.34276206322807</v>
          </cell>
          <cell r="F175">
            <v>868.5267614808381</v>
          </cell>
          <cell r="G175">
            <v>918.07204869773477</v>
          </cell>
          <cell r="H175">
            <v>1</v>
          </cell>
          <cell r="I175">
            <v>0</v>
          </cell>
          <cell r="J175">
            <v>1</v>
          </cell>
          <cell r="K175">
            <v>5.1996672212978368</v>
          </cell>
          <cell r="L175">
            <v>0</v>
          </cell>
          <cell r="M175">
            <v>9.9790440075840738</v>
          </cell>
          <cell r="N175">
            <v>56</v>
          </cell>
          <cell r="O175">
            <v>23</v>
          </cell>
          <cell r="P175">
            <v>33</v>
          </cell>
          <cell r="Q175">
            <v>291.18136439267886</v>
          </cell>
          <cell r="R175">
            <v>249.70144392574096</v>
          </cell>
          <cell r="S175">
            <v>329.3084522502744</v>
          </cell>
          <cell r="T175">
            <v>2</v>
          </cell>
          <cell r="U175">
            <v>2</v>
          </cell>
          <cell r="V175">
            <v>0</v>
          </cell>
          <cell r="W175">
            <v>10.399334442595674</v>
          </cell>
          <cell r="X175">
            <v>21.713169037020954</v>
          </cell>
          <cell r="Y175">
            <v>0</v>
          </cell>
          <cell r="Z175">
            <v>1</v>
          </cell>
          <cell r="AA175">
            <v>0</v>
          </cell>
          <cell r="AB175">
            <v>1</v>
          </cell>
          <cell r="AC175">
            <v>5.1996672212978368</v>
          </cell>
          <cell r="AD175">
            <v>0</v>
          </cell>
          <cell r="AE175">
            <v>9.9790440075840738</v>
          </cell>
          <cell r="AF175">
            <v>23</v>
          </cell>
          <cell r="AG175">
            <v>12</v>
          </cell>
          <cell r="AH175">
            <v>11</v>
          </cell>
          <cell r="AI175">
            <v>119.59234608985025</v>
          </cell>
          <cell r="AJ175">
            <v>130.27901422212571</v>
          </cell>
          <cell r="AK175">
            <v>109.76948408342481</v>
          </cell>
          <cell r="AL175">
            <v>17</v>
          </cell>
          <cell r="AM175">
            <v>7</v>
          </cell>
          <cell r="AN175">
            <v>10</v>
          </cell>
          <cell r="AO175">
            <v>88.394342762063232</v>
          </cell>
          <cell r="AP175">
            <v>75.996091629573343</v>
          </cell>
          <cell r="AQ175">
            <v>99.790440075840735</v>
          </cell>
          <cell r="AR175">
            <v>20</v>
          </cell>
          <cell r="AS175">
            <v>9</v>
          </cell>
          <cell r="AT175">
            <v>11</v>
          </cell>
          <cell r="AU175">
            <v>103.99334442595674</v>
          </cell>
          <cell r="AV175">
            <v>97.70926066659429</v>
          </cell>
          <cell r="AW175">
            <v>109.76948408342481</v>
          </cell>
          <cell r="AX175">
            <v>1</v>
          </cell>
          <cell r="AY175">
            <v>0</v>
          </cell>
          <cell r="AZ175">
            <v>1</v>
          </cell>
          <cell r="BA175">
            <v>5.1996672212978368</v>
          </cell>
          <cell r="BB175">
            <v>0</v>
          </cell>
          <cell r="BC175">
            <v>9.9790440075840738</v>
          </cell>
          <cell r="BD175">
            <v>6</v>
          </cell>
          <cell r="BE175">
            <v>1</v>
          </cell>
          <cell r="BF175">
            <v>5</v>
          </cell>
          <cell r="BG175">
            <v>31.198003327787021</v>
          </cell>
          <cell r="BH175">
            <v>10.856584518510477</v>
          </cell>
          <cell r="BI175">
            <v>49.895220037920367</v>
          </cell>
          <cell r="BJ175">
            <v>3</v>
          </cell>
          <cell r="BK175">
            <v>0</v>
          </cell>
          <cell r="BL175">
            <v>3</v>
          </cell>
          <cell r="BM175">
            <v>15.59900166389351</v>
          </cell>
          <cell r="BN175">
            <v>0</v>
          </cell>
          <cell r="BO175">
            <v>29.937132022752223</v>
          </cell>
          <cell r="BP175">
            <v>6</v>
          </cell>
          <cell r="BQ175">
            <v>3</v>
          </cell>
          <cell r="BR175">
            <v>3</v>
          </cell>
          <cell r="BS175">
            <v>31.198003327787021</v>
          </cell>
          <cell r="BT175">
            <v>32.569753555531427</v>
          </cell>
          <cell r="BU175">
            <v>29.937132022752223</v>
          </cell>
          <cell r="BV175">
            <v>6</v>
          </cell>
          <cell r="BW175">
            <v>5</v>
          </cell>
          <cell r="BX175">
            <v>1</v>
          </cell>
          <cell r="BY175">
            <v>31.198003327787021</v>
          </cell>
          <cell r="BZ175">
            <v>54.282922592552382</v>
          </cell>
          <cell r="CA175">
            <v>9.9790440075840738</v>
          </cell>
          <cell r="CB175">
            <v>2</v>
          </cell>
          <cell r="CC175">
            <v>2</v>
          </cell>
          <cell r="CD175">
            <v>0</v>
          </cell>
          <cell r="CE175">
            <v>10.399334442595674</v>
          </cell>
          <cell r="CF175">
            <v>21.713169037020954</v>
          </cell>
          <cell r="CG175">
            <v>0</v>
          </cell>
          <cell r="CH175">
            <v>19232</v>
          </cell>
          <cell r="CI175">
            <v>9211</v>
          </cell>
          <cell r="CJ175">
            <v>10021</v>
          </cell>
          <cell r="CK175">
            <v>172</v>
          </cell>
          <cell r="CL175">
            <v>80</v>
          </cell>
          <cell r="CM175">
            <v>92</v>
          </cell>
          <cell r="CN175">
            <v>894.34276206322807</v>
          </cell>
          <cell r="CO175">
            <v>868.5267614808381</v>
          </cell>
          <cell r="CP175">
            <v>918.07204869773477</v>
          </cell>
          <cell r="CQ175">
            <v>1</v>
          </cell>
          <cell r="CR175">
            <v>0</v>
          </cell>
          <cell r="CS175">
            <v>1</v>
          </cell>
          <cell r="CT175">
            <v>5.1996672212978368</v>
          </cell>
          <cell r="CU175">
            <v>0</v>
          </cell>
          <cell r="CV175">
            <v>9.9790440075840738</v>
          </cell>
          <cell r="CW175">
            <v>56</v>
          </cell>
          <cell r="CX175">
            <v>23</v>
          </cell>
          <cell r="CY175">
            <v>33</v>
          </cell>
          <cell r="CZ175">
            <v>291.18136439267886</v>
          </cell>
          <cell r="DA175">
            <v>249.70144392574096</v>
          </cell>
          <cell r="DB175">
            <v>329.3084522502744</v>
          </cell>
          <cell r="DC175">
            <v>2</v>
          </cell>
          <cell r="DD175">
            <v>2</v>
          </cell>
          <cell r="DE175">
            <v>0</v>
          </cell>
          <cell r="DF175">
            <v>10.399334442595674</v>
          </cell>
          <cell r="DG175">
            <v>21.713169037020954</v>
          </cell>
          <cell r="DH175">
            <v>0</v>
          </cell>
          <cell r="DI175">
            <v>1</v>
          </cell>
          <cell r="DJ175">
            <v>0</v>
          </cell>
          <cell r="DK175">
            <v>1</v>
          </cell>
          <cell r="DL175">
            <v>5.1996672212978368</v>
          </cell>
          <cell r="DM175">
            <v>0</v>
          </cell>
          <cell r="DN175">
            <v>9.9790440075840738</v>
          </cell>
          <cell r="DO175">
            <v>23</v>
          </cell>
          <cell r="DP175">
            <v>12</v>
          </cell>
          <cell r="DQ175">
            <v>11</v>
          </cell>
          <cell r="DR175">
            <v>119.59234608985025</v>
          </cell>
          <cell r="DS175">
            <v>130.27901422212571</v>
          </cell>
          <cell r="DT175">
            <v>109.76948408342481</v>
          </cell>
          <cell r="DU175">
            <v>17</v>
          </cell>
          <cell r="DV175">
            <v>7</v>
          </cell>
          <cell r="DW175">
            <v>10</v>
          </cell>
          <cell r="DX175">
            <v>88.394342762063232</v>
          </cell>
          <cell r="DY175">
            <v>75.996091629573343</v>
          </cell>
          <cell r="DZ175">
            <v>99.790440075840735</v>
          </cell>
          <cell r="EA175">
            <v>20</v>
          </cell>
          <cell r="EB175">
            <v>9</v>
          </cell>
          <cell r="EC175">
            <v>11</v>
          </cell>
          <cell r="ED175">
            <v>103.99334442595674</v>
          </cell>
          <cell r="EE175">
            <v>97.70926066659429</v>
          </cell>
          <cell r="EF175">
            <v>109.76948408342481</v>
          </cell>
          <cell r="EG175">
            <v>1</v>
          </cell>
          <cell r="EH175">
            <v>0</v>
          </cell>
          <cell r="EI175">
            <v>1</v>
          </cell>
          <cell r="EJ175">
            <v>5.1996672212978368</v>
          </cell>
          <cell r="EK175">
            <v>0</v>
          </cell>
          <cell r="EL175">
            <v>9.9790440075840738</v>
          </cell>
          <cell r="EM175">
            <v>6</v>
          </cell>
          <cell r="EN175">
            <v>1</v>
          </cell>
          <cell r="EO175">
            <v>5</v>
          </cell>
          <cell r="EP175">
            <v>31.198003327787021</v>
          </cell>
          <cell r="EQ175">
            <v>10.856584518510477</v>
          </cell>
          <cell r="ER175">
            <v>49.895220037920367</v>
          </cell>
          <cell r="ES175">
            <v>3</v>
          </cell>
          <cell r="ET175">
            <v>0</v>
          </cell>
          <cell r="EU175">
            <v>3</v>
          </cell>
          <cell r="EV175">
            <v>15.59900166389351</v>
          </cell>
          <cell r="EW175">
            <v>0</v>
          </cell>
          <cell r="EX175">
            <v>29.937132022752223</v>
          </cell>
          <cell r="EY175">
            <v>6</v>
          </cell>
          <cell r="EZ175">
            <v>3</v>
          </cell>
          <cell r="FA175">
            <v>3</v>
          </cell>
          <cell r="FB175">
            <v>31.198003327787021</v>
          </cell>
          <cell r="FC175">
            <v>32.569753555531427</v>
          </cell>
          <cell r="FD175">
            <v>29.937132022752223</v>
          </cell>
          <cell r="FE175">
            <v>6</v>
          </cell>
          <cell r="FF175">
            <v>5</v>
          </cell>
          <cell r="FG175">
            <v>1</v>
          </cell>
          <cell r="FH175">
            <v>31.198003327787021</v>
          </cell>
          <cell r="FI175">
            <v>54.282922592552382</v>
          </cell>
          <cell r="FJ175">
            <v>9.9790440075840738</v>
          </cell>
          <cell r="FK175">
            <v>2</v>
          </cell>
          <cell r="FL175">
            <v>2</v>
          </cell>
          <cell r="FM175">
            <v>0</v>
          </cell>
          <cell r="FN175">
            <v>10.399334442595674</v>
          </cell>
          <cell r="FO175">
            <v>21.713169037020954</v>
          </cell>
          <cell r="FP175">
            <v>0</v>
          </cell>
        </row>
        <row r="176">
          <cell r="A176" t="str">
            <v>中札内村</v>
          </cell>
          <cell r="B176">
            <v>56</v>
          </cell>
          <cell r="C176">
            <v>34</v>
          </cell>
          <cell r="D176">
            <v>22</v>
          </cell>
          <cell r="E176">
            <v>1372.21269296741</v>
          </cell>
          <cell r="F176">
            <v>1714.5738779626829</v>
          </cell>
          <cell r="G176">
            <v>1048.6177311725453</v>
          </cell>
          <cell r="H176">
            <v>0</v>
          </cell>
          <cell r="I176">
            <v>0</v>
          </cell>
          <cell r="J176">
            <v>0</v>
          </cell>
          <cell r="K176">
            <v>0</v>
          </cell>
          <cell r="L176">
            <v>0</v>
          </cell>
          <cell r="M176">
            <v>0</v>
          </cell>
          <cell r="N176">
            <v>22</v>
          </cell>
          <cell r="O176">
            <v>13</v>
          </cell>
          <cell r="P176">
            <v>9</v>
          </cell>
          <cell r="Q176">
            <v>539.08355795148248</v>
          </cell>
          <cell r="R176">
            <v>655.57236510337873</v>
          </cell>
          <cell r="S176">
            <v>428.97998093422308</v>
          </cell>
          <cell r="T176">
            <v>1</v>
          </cell>
          <cell r="U176">
            <v>1</v>
          </cell>
          <cell r="V176">
            <v>0</v>
          </cell>
          <cell r="W176">
            <v>24.503798088703746</v>
          </cell>
          <cell r="X176">
            <v>50.428643469490673</v>
          </cell>
          <cell r="Y176">
            <v>0</v>
          </cell>
          <cell r="Z176">
            <v>0</v>
          </cell>
          <cell r="AA176">
            <v>0</v>
          </cell>
          <cell r="AB176">
            <v>0</v>
          </cell>
          <cell r="AC176">
            <v>0</v>
          </cell>
          <cell r="AD176">
            <v>0</v>
          </cell>
          <cell r="AE176">
            <v>0</v>
          </cell>
          <cell r="AF176">
            <v>6</v>
          </cell>
          <cell r="AG176">
            <v>6</v>
          </cell>
          <cell r="AH176">
            <v>0</v>
          </cell>
          <cell r="AI176">
            <v>147.02278853222251</v>
          </cell>
          <cell r="AJ176">
            <v>302.57186081694402</v>
          </cell>
          <cell r="AK176">
            <v>0</v>
          </cell>
          <cell r="AL176">
            <v>7</v>
          </cell>
          <cell r="AM176">
            <v>6</v>
          </cell>
          <cell r="AN176">
            <v>1</v>
          </cell>
          <cell r="AO176">
            <v>171.52658662092625</v>
          </cell>
          <cell r="AP176">
            <v>302.57186081694402</v>
          </cell>
          <cell r="AQ176">
            <v>47.664442326024783</v>
          </cell>
          <cell r="AR176">
            <v>3</v>
          </cell>
          <cell r="AS176">
            <v>1</v>
          </cell>
          <cell r="AT176">
            <v>2</v>
          </cell>
          <cell r="AU176">
            <v>73.511394266111253</v>
          </cell>
          <cell r="AV176">
            <v>50.428643469490673</v>
          </cell>
          <cell r="AW176">
            <v>95.328884652049567</v>
          </cell>
          <cell r="AX176">
            <v>0</v>
          </cell>
          <cell r="AY176">
            <v>0</v>
          </cell>
          <cell r="AZ176">
            <v>0</v>
          </cell>
          <cell r="BA176">
            <v>0</v>
          </cell>
          <cell r="BB176">
            <v>0</v>
          </cell>
          <cell r="BC176">
            <v>0</v>
          </cell>
          <cell r="BD176">
            <v>0</v>
          </cell>
          <cell r="BE176">
            <v>0</v>
          </cell>
          <cell r="BF176">
            <v>0</v>
          </cell>
          <cell r="BG176">
            <v>0</v>
          </cell>
          <cell r="BH176">
            <v>0</v>
          </cell>
          <cell r="BI176">
            <v>0</v>
          </cell>
          <cell r="BJ176">
            <v>11</v>
          </cell>
          <cell r="BK176">
            <v>3</v>
          </cell>
          <cell r="BL176">
            <v>8</v>
          </cell>
          <cell r="BM176">
            <v>269.54177897574124</v>
          </cell>
          <cell r="BN176">
            <v>151.28593040847201</v>
          </cell>
          <cell r="BO176">
            <v>381.31553860819827</v>
          </cell>
          <cell r="BP176">
            <v>2</v>
          </cell>
          <cell r="BQ176">
            <v>1</v>
          </cell>
          <cell r="BR176">
            <v>1</v>
          </cell>
          <cell r="BS176">
            <v>49.007596177407493</v>
          </cell>
          <cell r="BT176">
            <v>50.428643469490673</v>
          </cell>
          <cell r="BU176">
            <v>47.664442326024783</v>
          </cell>
          <cell r="BV176">
            <v>0</v>
          </cell>
          <cell r="BW176">
            <v>0</v>
          </cell>
          <cell r="BX176">
            <v>0</v>
          </cell>
          <cell r="BY176">
            <v>0</v>
          </cell>
          <cell r="BZ176">
            <v>0</v>
          </cell>
          <cell r="CA176">
            <v>0</v>
          </cell>
          <cell r="CB176">
            <v>0</v>
          </cell>
          <cell r="CC176">
            <v>0</v>
          </cell>
          <cell r="CD176">
            <v>0</v>
          </cell>
          <cell r="CE176">
            <v>0</v>
          </cell>
          <cell r="CF176">
            <v>0</v>
          </cell>
          <cell r="CG176">
            <v>0</v>
          </cell>
          <cell r="CH176">
            <v>4081</v>
          </cell>
          <cell r="CI176">
            <v>1983</v>
          </cell>
          <cell r="CJ176">
            <v>2098</v>
          </cell>
          <cell r="CK176">
            <v>56</v>
          </cell>
          <cell r="CL176">
            <v>34</v>
          </cell>
          <cell r="CM176">
            <v>22</v>
          </cell>
          <cell r="CN176">
            <v>1372.21269296741</v>
          </cell>
          <cell r="CO176">
            <v>1714.5738779626829</v>
          </cell>
          <cell r="CP176">
            <v>1048.6177311725453</v>
          </cell>
          <cell r="CQ176">
            <v>0</v>
          </cell>
          <cell r="CR176">
            <v>0</v>
          </cell>
          <cell r="CS176">
            <v>0</v>
          </cell>
          <cell r="CT176">
            <v>0</v>
          </cell>
          <cell r="CU176">
            <v>0</v>
          </cell>
          <cell r="CV176">
            <v>0</v>
          </cell>
          <cell r="CW176">
            <v>22</v>
          </cell>
          <cell r="CX176">
            <v>13</v>
          </cell>
          <cell r="CY176">
            <v>9</v>
          </cell>
          <cell r="CZ176">
            <v>539.08355795148248</v>
          </cell>
          <cell r="DA176">
            <v>655.57236510337873</v>
          </cell>
          <cell r="DB176">
            <v>428.97998093422308</v>
          </cell>
          <cell r="DC176">
            <v>1</v>
          </cell>
          <cell r="DD176">
            <v>1</v>
          </cell>
          <cell r="DE176">
            <v>0</v>
          </cell>
          <cell r="DF176">
            <v>24.503798088703746</v>
          </cell>
          <cell r="DG176">
            <v>50.428643469490673</v>
          </cell>
          <cell r="DH176">
            <v>0</v>
          </cell>
          <cell r="DI176">
            <v>0</v>
          </cell>
          <cell r="DJ176">
            <v>0</v>
          </cell>
          <cell r="DK176">
            <v>0</v>
          </cell>
          <cell r="DL176">
            <v>0</v>
          </cell>
          <cell r="DM176">
            <v>0</v>
          </cell>
          <cell r="DN176">
            <v>0</v>
          </cell>
          <cell r="DO176">
            <v>6</v>
          </cell>
          <cell r="DP176">
            <v>6</v>
          </cell>
          <cell r="DQ176">
            <v>0</v>
          </cell>
          <cell r="DR176">
            <v>147.02278853222251</v>
          </cell>
          <cell r="DS176">
            <v>302.57186081694402</v>
          </cell>
          <cell r="DT176">
            <v>0</v>
          </cell>
          <cell r="DU176">
            <v>7</v>
          </cell>
          <cell r="DV176">
            <v>6</v>
          </cell>
          <cell r="DW176">
            <v>1</v>
          </cell>
          <cell r="DX176">
            <v>171.52658662092625</v>
          </cell>
          <cell r="DY176">
            <v>302.57186081694402</v>
          </cell>
          <cell r="DZ176">
            <v>47.664442326024783</v>
          </cell>
          <cell r="EA176">
            <v>3</v>
          </cell>
          <cell r="EB176">
            <v>1</v>
          </cell>
          <cell r="EC176">
            <v>2</v>
          </cell>
          <cell r="ED176">
            <v>73.511394266111253</v>
          </cell>
          <cell r="EE176">
            <v>50.428643469490673</v>
          </cell>
          <cell r="EF176">
            <v>95.328884652049567</v>
          </cell>
          <cell r="EG176">
            <v>0</v>
          </cell>
          <cell r="EH176">
            <v>0</v>
          </cell>
          <cell r="EI176">
            <v>0</v>
          </cell>
          <cell r="EJ176">
            <v>0</v>
          </cell>
          <cell r="EK176">
            <v>0</v>
          </cell>
          <cell r="EL176">
            <v>0</v>
          </cell>
          <cell r="EM176">
            <v>0</v>
          </cell>
          <cell r="EN176">
            <v>0</v>
          </cell>
          <cell r="EO176">
            <v>0</v>
          </cell>
          <cell r="EP176">
            <v>0</v>
          </cell>
          <cell r="EQ176">
            <v>0</v>
          </cell>
          <cell r="ER176">
            <v>0</v>
          </cell>
          <cell r="ES176">
            <v>11</v>
          </cell>
          <cell r="ET176">
            <v>3</v>
          </cell>
          <cell r="EU176">
            <v>8</v>
          </cell>
          <cell r="EV176">
            <v>269.54177897574124</v>
          </cell>
          <cell r="EW176">
            <v>151.28593040847201</v>
          </cell>
          <cell r="EX176">
            <v>381.31553860819827</v>
          </cell>
          <cell r="EY176">
            <v>2</v>
          </cell>
          <cell r="EZ176">
            <v>1</v>
          </cell>
          <cell r="FA176">
            <v>1</v>
          </cell>
          <cell r="FB176">
            <v>49.007596177407493</v>
          </cell>
          <cell r="FC176">
            <v>50.428643469490673</v>
          </cell>
          <cell r="FD176">
            <v>47.664442326024783</v>
          </cell>
          <cell r="FE176">
            <v>0</v>
          </cell>
          <cell r="FF176">
            <v>0</v>
          </cell>
          <cell r="FG176">
            <v>0</v>
          </cell>
          <cell r="FH176">
            <v>0</v>
          </cell>
          <cell r="FI176">
            <v>0</v>
          </cell>
          <cell r="FJ176">
            <v>0</v>
          </cell>
          <cell r="FK176">
            <v>0</v>
          </cell>
          <cell r="FL176">
            <v>0</v>
          </cell>
          <cell r="FM176">
            <v>0</v>
          </cell>
          <cell r="FN176">
            <v>0</v>
          </cell>
          <cell r="FO176">
            <v>0</v>
          </cell>
          <cell r="FP176">
            <v>0</v>
          </cell>
        </row>
        <row r="177">
          <cell r="A177" t="str">
            <v>更別村</v>
          </cell>
          <cell r="B177">
            <v>36</v>
          </cell>
          <cell r="C177">
            <v>20</v>
          </cell>
          <cell r="D177">
            <v>16</v>
          </cell>
          <cell r="E177">
            <v>1076.2331838565024</v>
          </cell>
          <cell r="F177">
            <v>1211.3870381586917</v>
          </cell>
          <cell r="G177">
            <v>944.51003541912632</v>
          </cell>
          <cell r="H177">
            <v>0</v>
          </cell>
          <cell r="I177">
            <v>0</v>
          </cell>
          <cell r="J177">
            <v>0</v>
          </cell>
          <cell r="K177">
            <v>0</v>
          </cell>
          <cell r="L177">
            <v>0</v>
          </cell>
          <cell r="M177">
            <v>0</v>
          </cell>
          <cell r="N177">
            <v>12</v>
          </cell>
          <cell r="O177">
            <v>6</v>
          </cell>
          <cell r="P177">
            <v>6</v>
          </cell>
          <cell r="Q177">
            <v>358.74439461883406</v>
          </cell>
          <cell r="R177">
            <v>363.41611144760753</v>
          </cell>
          <cell r="S177">
            <v>354.19126328217237</v>
          </cell>
          <cell r="T177">
            <v>0</v>
          </cell>
          <cell r="U177">
            <v>0</v>
          </cell>
          <cell r="V177">
            <v>0</v>
          </cell>
          <cell r="W177">
            <v>0</v>
          </cell>
          <cell r="X177">
            <v>0</v>
          </cell>
          <cell r="Y177">
            <v>0</v>
          </cell>
          <cell r="Z177">
            <v>0</v>
          </cell>
          <cell r="AA177">
            <v>0</v>
          </cell>
          <cell r="AB177">
            <v>0</v>
          </cell>
          <cell r="AC177">
            <v>0</v>
          </cell>
          <cell r="AD177">
            <v>0</v>
          </cell>
          <cell r="AE177">
            <v>0</v>
          </cell>
          <cell r="AF177">
            <v>3</v>
          </cell>
          <cell r="AG177">
            <v>2</v>
          </cell>
          <cell r="AH177">
            <v>1</v>
          </cell>
          <cell r="AI177">
            <v>89.686098654708516</v>
          </cell>
          <cell r="AJ177">
            <v>121.13870381586916</v>
          </cell>
          <cell r="AK177">
            <v>59.031877213695395</v>
          </cell>
          <cell r="AL177">
            <v>5</v>
          </cell>
          <cell r="AM177">
            <v>2</v>
          </cell>
          <cell r="AN177">
            <v>3</v>
          </cell>
          <cell r="AO177">
            <v>149.47683109118088</v>
          </cell>
          <cell r="AP177">
            <v>121.13870381586916</v>
          </cell>
          <cell r="AQ177">
            <v>177.09563164108619</v>
          </cell>
          <cell r="AR177">
            <v>0</v>
          </cell>
          <cell r="AS177">
            <v>0</v>
          </cell>
          <cell r="AT177">
            <v>0</v>
          </cell>
          <cell r="AU177">
            <v>0</v>
          </cell>
          <cell r="AV177">
            <v>0</v>
          </cell>
          <cell r="AW177">
            <v>0</v>
          </cell>
          <cell r="AX177">
            <v>0</v>
          </cell>
          <cell r="AY177">
            <v>0</v>
          </cell>
          <cell r="AZ177">
            <v>0</v>
          </cell>
          <cell r="BA177">
            <v>0</v>
          </cell>
          <cell r="BB177">
            <v>0</v>
          </cell>
          <cell r="BC177">
            <v>0</v>
          </cell>
          <cell r="BD177">
            <v>1</v>
          </cell>
          <cell r="BE177">
            <v>1</v>
          </cell>
          <cell r="BF177">
            <v>0</v>
          </cell>
          <cell r="BG177">
            <v>29.895366218236177</v>
          </cell>
          <cell r="BH177">
            <v>60.569351907934582</v>
          </cell>
          <cell r="BI177">
            <v>0</v>
          </cell>
          <cell r="BJ177">
            <v>7</v>
          </cell>
          <cell r="BK177">
            <v>5</v>
          </cell>
          <cell r="BL177">
            <v>2</v>
          </cell>
          <cell r="BM177">
            <v>209.26756352765324</v>
          </cell>
          <cell r="BN177">
            <v>302.84675953967292</v>
          </cell>
          <cell r="BO177">
            <v>118.06375442739079</v>
          </cell>
          <cell r="BP177">
            <v>2</v>
          </cell>
          <cell r="BQ177">
            <v>0</v>
          </cell>
          <cell r="BR177">
            <v>2</v>
          </cell>
          <cell r="BS177">
            <v>59.790732436472354</v>
          </cell>
          <cell r="BT177">
            <v>0</v>
          </cell>
          <cell r="BU177">
            <v>118.06375442739079</v>
          </cell>
          <cell r="BV177">
            <v>1</v>
          </cell>
          <cell r="BW177">
            <v>1</v>
          </cell>
          <cell r="BX177">
            <v>0</v>
          </cell>
          <cell r="BY177">
            <v>29.895366218236177</v>
          </cell>
          <cell r="BZ177">
            <v>60.569351907934582</v>
          </cell>
          <cell r="CA177">
            <v>0</v>
          </cell>
          <cell r="CB177">
            <v>0</v>
          </cell>
          <cell r="CC177">
            <v>0</v>
          </cell>
          <cell r="CD177">
            <v>0</v>
          </cell>
          <cell r="CE177">
            <v>0</v>
          </cell>
          <cell r="CF177">
            <v>0</v>
          </cell>
          <cell r="CG177">
            <v>0</v>
          </cell>
          <cell r="CH177">
            <v>3345</v>
          </cell>
          <cell r="CI177">
            <v>1651</v>
          </cell>
          <cell r="CJ177">
            <v>1694</v>
          </cell>
          <cell r="CK177">
            <v>36</v>
          </cell>
          <cell r="CL177">
            <v>20</v>
          </cell>
          <cell r="CM177">
            <v>16</v>
          </cell>
          <cell r="CN177">
            <v>1076.2331838565024</v>
          </cell>
          <cell r="CO177">
            <v>1211.3870381586917</v>
          </cell>
          <cell r="CP177">
            <v>944.51003541912632</v>
          </cell>
          <cell r="CQ177">
            <v>0</v>
          </cell>
          <cell r="CR177">
            <v>0</v>
          </cell>
          <cell r="CS177">
            <v>0</v>
          </cell>
          <cell r="CT177">
            <v>0</v>
          </cell>
          <cell r="CU177">
            <v>0</v>
          </cell>
          <cell r="CV177">
            <v>0</v>
          </cell>
          <cell r="CW177">
            <v>12</v>
          </cell>
          <cell r="CX177">
            <v>6</v>
          </cell>
          <cell r="CY177">
            <v>6</v>
          </cell>
          <cell r="CZ177">
            <v>358.74439461883406</v>
          </cell>
          <cell r="DA177">
            <v>363.41611144760753</v>
          </cell>
          <cell r="DB177">
            <v>354.19126328217237</v>
          </cell>
          <cell r="DC177">
            <v>0</v>
          </cell>
          <cell r="DD177">
            <v>0</v>
          </cell>
          <cell r="DE177">
            <v>0</v>
          </cell>
          <cell r="DF177">
            <v>0</v>
          </cell>
          <cell r="DG177">
            <v>0</v>
          </cell>
          <cell r="DH177">
            <v>0</v>
          </cell>
          <cell r="DI177">
            <v>0</v>
          </cell>
          <cell r="DJ177">
            <v>0</v>
          </cell>
          <cell r="DK177">
            <v>0</v>
          </cell>
          <cell r="DL177">
            <v>0</v>
          </cell>
          <cell r="DM177">
            <v>0</v>
          </cell>
          <cell r="DN177">
            <v>0</v>
          </cell>
          <cell r="DO177">
            <v>3</v>
          </cell>
          <cell r="DP177">
            <v>2</v>
          </cell>
          <cell r="DQ177">
            <v>1</v>
          </cell>
          <cell r="DR177">
            <v>89.686098654708516</v>
          </cell>
          <cell r="DS177">
            <v>121.13870381586916</v>
          </cell>
          <cell r="DT177">
            <v>59.031877213695395</v>
          </cell>
          <cell r="DU177">
            <v>5</v>
          </cell>
          <cell r="DV177">
            <v>2</v>
          </cell>
          <cell r="DW177">
            <v>3</v>
          </cell>
          <cell r="DX177">
            <v>149.47683109118088</v>
          </cell>
          <cell r="DY177">
            <v>121.13870381586916</v>
          </cell>
          <cell r="DZ177">
            <v>177.09563164108619</v>
          </cell>
          <cell r="EA177">
            <v>0</v>
          </cell>
          <cell r="EB177">
            <v>0</v>
          </cell>
          <cell r="EC177">
            <v>0</v>
          </cell>
          <cell r="ED177">
            <v>0</v>
          </cell>
          <cell r="EE177">
            <v>0</v>
          </cell>
          <cell r="EF177">
            <v>0</v>
          </cell>
          <cell r="EG177">
            <v>0</v>
          </cell>
          <cell r="EH177">
            <v>0</v>
          </cell>
          <cell r="EI177">
            <v>0</v>
          </cell>
          <cell r="EJ177">
            <v>0</v>
          </cell>
          <cell r="EK177">
            <v>0</v>
          </cell>
          <cell r="EL177">
            <v>0</v>
          </cell>
          <cell r="EM177">
            <v>1</v>
          </cell>
          <cell r="EN177">
            <v>1</v>
          </cell>
          <cell r="EO177">
            <v>0</v>
          </cell>
          <cell r="EP177">
            <v>29.895366218236177</v>
          </cell>
          <cell r="EQ177">
            <v>60.569351907934582</v>
          </cell>
          <cell r="ER177">
            <v>0</v>
          </cell>
          <cell r="ES177">
            <v>7</v>
          </cell>
          <cell r="ET177">
            <v>5</v>
          </cell>
          <cell r="EU177">
            <v>2</v>
          </cell>
          <cell r="EV177">
            <v>209.26756352765324</v>
          </cell>
          <cell r="EW177">
            <v>302.84675953967292</v>
          </cell>
          <cell r="EX177">
            <v>118.06375442739079</v>
          </cell>
          <cell r="EY177">
            <v>2</v>
          </cell>
          <cell r="EZ177">
            <v>0</v>
          </cell>
          <cell r="FA177">
            <v>2</v>
          </cell>
          <cell r="FB177">
            <v>59.790732436472354</v>
          </cell>
          <cell r="FC177">
            <v>0</v>
          </cell>
          <cell r="FD177">
            <v>118.06375442739079</v>
          </cell>
          <cell r="FE177">
            <v>1</v>
          </cell>
          <cell r="FF177">
            <v>1</v>
          </cell>
          <cell r="FG177">
            <v>0</v>
          </cell>
          <cell r="FH177">
            <v>29.895366218236177</v>
          </cell>
          <cell r="FI177">
            <v>60.569351907934582</v>
          </cell>
          <cell r="FJ177">
            <v>0</v>
          </cell>
          <cell r="FK177">
            <v>0</v>
          </cell>
          <cell r="FL177">
            <v>0</v>
          </cell>
          <cell r="FM177">
            <v>0</v>
          </cell>
          <cell r="FN177">
            <v>0</v>
          </cell>
          <cell r="FO177">
            <v>0</v>
          </cell>
          <cell r="FP177">
            <v>0</v>
          </cell>
        </row>
        <row r="178">
          <cell r="A178" t="str">
            <v>大樹町</v>
          </cell>
          <cell r="B178">
            <v>81</v>
          </cell>
          <cell r="C178">
            <v>43</v>
          </cell>
          <cell r="D178">
            <v>38</v>
          </cell>
          <cell r="E178">
            <v>1380.8387316740539</v>
          </cell>
          <cell r="F178">
            <v>1501.9210618232623</v>
          </cell>
          <cell r="G178">
            <v>1265.4012654012654</v>
          </cell>
          <cell r="H178">
            <v>0</v>
          </cell>
          <cell r="I178">
            <v>0</v>
          </cell>
          <cell r="J178">
            <v>0</v>
          </cell>
          <cell r="K178">
            <v>0</v>
          </cell>
          <cell r="L178">
            <v>0</v>
          </cell>
          <cell r="M178">
            <v>0</v>
          </cell>
          <cell r="N178">
            <v>18</v>
          </cell>
          <cell r="O178">
            <v>12</v>
          </cell>
          <cell r="P178">
            <v>6</v>
          </cell>
          <cell r="Q178">
            <v>306.85305148312307</v>
          </cell>
          <cell r="R178">
            <v>419.14076143904998</v>
          </cell>
          <cell r="S178">
            <v>199.80019980019981</v>
          </cell>
          <cell r="T178">
            <v>0</v>
          </cell>
          <cell r="U178">
            <v>0</v>
          </cell>
          <cell r="V178">
            <v>0</v>
          </cell>
          <cell r="W178">
            <v>0</v>
          </cell>
          <cell r="X178">
            <v>0</v>
          </cell>
          <cell r="Y178">
            <v>0</v>
          </cell>
          <cell r="Z178">
            <v>0</v>
          </cell>
          <cell r="AA178">
            <v>0</v>
          </cell>
          <cell r="AB178">
            <v>0</v>
          </cell>
          <cell r="AC178">
            <v>0</v>
          </cell>
          <cell r="AD178">
            <v>0</v>
          </cell>
          <cell r="AE178">
            <v>0</v>
          </cell>
          <cell r="AF178">
            <v>12</v>
          </cell>
          <cell r="AG178">
            <v>9</v>
          </cell>
          <cell r="AH178">
            <v>3</v>
          </cell>
          <cell r="AI178">
            <v>204.5687009887487</v>
          </cell>
          <cell r="AJ178">
            <v>314.35557107928747</v>
          </cell>
          <cell r="AK178">
            <v>99.900099900099903</v>
          </cell>
          <cell r="AL178">
            <v>12</v>
          </cell>
          <cell r="AM178">
            <v>6</v>
          </cell>
          <cell r="AN178">
            <v>6</v>
          </cell>
          <cell r="AO178">
            <v>204.5687009887487</v>
          </cell>
          <cell r="AP178">
            <v>209.57038071952499</v>
          </cell>
          <cell r="AQ178">
            <v>199.80019980019981</v>
          </cell>
          <cell r="AR178">
            <v>8</v>
          </cell>
          <cell r="AS178">
            <v>4</v>
          </cell>
          <cell r="AT178">
            <v>4</v>
          </cell>
          <cell r="AU178">
            <v>136.37913399249913</v>
          </cell>
          <cell r="AV178">
            <v>139.71358714634997</v>
          </cell>
          <cell r="AW178">
            <v>133.20013320013319</v>
          </cell>
          <cell r="AX178">
            <v>1</v>
          </cell>
          <cell r="AY178">
            <v>0</v>
          </cell>
          <cell r="AZ178">
            <v>1</v>
          </cell>
          <cell r="BA178">
            <v>17.047391749062392</v>
          </cell>
          <cell r="BB178">
            <v>0</v>
          </cell>
          <cell r="BC178">
            <v>33.300033300033299</v>
          </cell>
          <cell r="BD178">
            <v>1</v>
          </cell>
          <cell r="BE178">
            <v>1</v>
          </cell>
          <cell r="BF178">
            <v>0</v>
          </cell>
          <cell r="BG178">
            <v>17.047391749062392</v>
          </cell>
          <cell r="BH178">
            <v>34.928396786587491</v>
          </cell>
          <cell r="BI178">
            <v>0</v>
          </cell>
          <cell r="BJ178">
            <v>7</v>
          </cell>
          <cell r="BK178">
            <v>2</v>
          </cell>
          <cell r="BL178">
            <v>5</v>
          </cell>
          <cell r="BM178">
            <v>119.33174224343676</v>
          </cell>
          <cell r="BN178">
            <v>69.856793573174983</v>
          </cell>
          <cell r="BO178">
            <v>166.5001665001665</v>
          </cell>
          <cell r="BP178">
            <v>1</v>
          </cell>
          <cell r="BQ178">
            <v>1</v>
          </cell>
          <cell r="BR178">
            <v>0</v>
          </cell>
          <cell r="BS178">
            <v>17.047391749062392</v>
          </cell>
          <cell r="BT178">
            <v>34.928396786587491</v>
          </cell>
          <cell r="BU178">
            <v>0</v>
          </cell>
          <cell r="BV178">
            <v>1</v>
          </cell>
          <cell r="BW178">
            <v>1</v>
          </cell>
          <cell r="BX178">
            <v>0</v>
          </cell>
          <cell r="BY178">
            <v>17.047391749062392</v>
          </cell>
          <cell r="BZ178">
            <v>34.928396786587491</v>
          </cell>
          <cell r="CA178">
            <v>0</v>
          </cell>
          <cell r="CB178">
            <v>0</v>
          </cell>
          <cell r="CC178">
            <v>0</v>
          </cell>
          <cell r="CD178">
            <v>0</v>
          </cell>
          <cell r="CE178">
            <v>0</v>
          </cell>
          <cell r="CF178">
            <v>0</v>
          </cell>
          <cell r="CG178">
            <v>0</v>
          </cell>
          <cell r="CH178">
            <v>5866</v>
          </cell>
          <cell r="CI178">
            <v>2863</v>
          </cell>
          <cell r="CJ178">
            <v>3003</v>
          </cell>
          <cell r="CK178">
            <v>81</v>
          </cell>
          <cell r="CL178">
            <v>43</v>
          </cell>
          <cell r="CM178">
            <v>38</v>
          </cell>
          <cell r="CN178">
            <v>1380.8387316740539</v>
          </cell>
          <cell r="CO178">
            <v>1501.9210618232623</v>
          </cell>
          <cell r="CP178">
            <v>1265.4012654012654</v>
          </cell>
          <cell r="CQ178">
            <v>0</v>
          </cell>
          <cell r="CR178">
            <v>0</v>
          </cell>
          <cell r="CS178">
            <v>0</v>
          </cell>
          <cell r="CT178">
            <v>0</v>
          </cell>
          <cell r="CU178">
            <v>0</v>
          </cell>
          <cell r="CV178">
            <v>0</v>
          </cell>
          <cell r="CW178">
            <v>18</v>
          </cell>
          <cell r="CX178">
            <v>12</v>
          </cell>
          <cell r="CY178">
            <v>6</v>
          </cell>
          <cell r="CZ178">
            <v>306.85305148312307</v>
          </cell>
          <cell r="DA178">
            <v>419.14076143904998</v>
          </cell>
          <cell r="DB178">
            <v>199.80019980019981</v>
          </cell>
          <cell r="DC178">
            <v>0</v>
          </cell>
          <cell r="DD178">
            <v>0</v>
          </cell>
          <cell r="DE178">
            <v>0</v>
          </cell>
          <cell r="DF178">
            <v>0</v>
          </cell>
          <cell r="DG178">
            <v>0</v>
          </cell>
          <cell r="DH178">
            <v>0</v>
          </cell>
          <cell r="DI178">
            <v>0</v>
          </cell>
          <cell r="DJ178">
            <v>0</v>
          </cell>
          <cell r="DK178">
            <v>0</v>
          </cell>
          <cell r="DL178">
            <v>0</v>
          </cell>
          <cell r="DM178">
            <v>0</v>
          </cell>
          <cell r="DN178">
            <v>0</v>
          </cell>
          <cell r="DO178">
            <v>12</v>
          </cell>
          <cell r="DP178">
            <v>9</v>
          </cell>
          <cell r="DQ178">
            <v>3</v>
          </cell>
          <cell r="DR178">
            <v>204.5687009887487</v>
          </cell>
          <cell r="DS178">
            <v>314.35557107928747</v>
          </cell>
          <cell r="DT178">
            <v>99.900099900099903</v>
          </cell>
          <cell r="DU178">
            <v>12</v>
          </cell>
          <cell r="DV178">
            <v>6</v>
          </cell>
          <cell r="DW178">
            <v>6</v>
          </cell>
          <cell r="DX178">
            <v>204.5687009887487</v>
          </cell>
          <cell r="DY178">
            <v>209.57038071952499</v>
          </cell>
          <cell r="DZ178">
            <v>199.80019980019981</v>
          </cell>
          <cell r="EA178">
            <v>8</v>
          </cell>
          <cell r="EB178">
            <v>4</v>
          </cell>
          <cell r="EC178">
            <v>4</v>
          </cell>
          <cell r="ED178">
            <v>136.37913399249913</v>
          </cell>
          <cell r="EE178">
            <v>139.71358714634997</v>
          </cell>
          <cell r="EF178">
            <v>133.20013320013319</v>
          </cell>
          <cell r="EG178">
            <v>1</v>
          </cell>
          <cell r="EH178">
            <v>0</v>
          </cell>
          <cell r="EI178">
            <v>1</v>
          </cell>
          <cell r="EJ178">
            <v>17.047391749062392</v>
          </cell>
          <cell r="EK178">
            <v>0</v>
          </cell>
          <cell r="EL178">
            <v>33.300033300033299</v>
          </cell>
          <cell r="EM178">
            <v>1</v>
          </cell>
          <cell r="EN178">
            <v>1</v>
          </cell>
          <cell r="EO178">
            <v>0</v>
          </cell>
          <cell r="EP178">
            <v>17.047391749062392</v>
          </cell>
          <cell r="EQ178">
            <v>34.928396786587491</v>
          </cell>
          <cell r="ER178">
            <v>0</v>
          </cell>
          <cell r="ES178">
            <v>7</v>
          </cell>
          <cell r="ET178">
            <v>2</v>
          </cell>
          <cell r="EU178">
            <v>5</v>
          </cell>
          <cell r="EV178">
            <v>119.33174224343676</v>
          </cell>
          <cell r="EW178">
            <v>69.856793573174983</v>
          </cell>
          <cell r="EX178">
            <v>166.5001665001665</v>
          </cell>
          <cell r="EY178">
            <v>1</v>
          </cell>
          <cell r="EZ178">
            <v>1</v>
          </cell>
          <cell r="FA178">
            <v>0</v>
          </cell>
          <cell r="FB178">
            <v>17.047391749062392</v>
          </cell>
          <cell r="FC178">
            <v>34.928396786587491</v>
          </cell>
          <cell r="FD178">
            <v>0</v>
          </cell>
          <cell r="FE178">
            <v>1</v>
          </cell>
          <cell r="FF178">
            <v>1</v>
          </cell>
          <cell r="FG178">
            <v>0</v>
          </cell>
          <cell r="FH178">
            <v>17.047391749062392</v>
          </cell>
          <cell r="FI178">
            <v>34.928396786587491</v>
          </cell>
          <cell r="FJ178">
            <v>0</v>
          </cell>
          <cell r="FK178">
            <v>0</v>
          </cell>
          <cell r="FL178">
            <v>0</v>
          </cell>
          <cell r="FM178">
            <v>0</v>
          </cell>
          <cell r="FN178">
            <v>0</v>
          </cell>
          <cell r="FO178">
            <v>0</v>
          </cell>
          <cell r="FP178">
            <v>0</v>
          </cell>
        </row>
        <row r="179">
          <cell r="A179" t="str">
            <v>広尾町</v>
          </cell>
          <cell r="B179">
            <v>93</v>
          </cell>
          <cell r="C179">
            <v>48</v>
          </cell>
          <cell r="D179">
            <v>45</v>
          </cell>
          <cell r="E179">
            <v>1239.1738840772819</v>
          </cell>
          <cell r="F179">
            <v>1339.6595032096009</v>
          </cell>
          <cell r="G179">
            <v>1147.3737888832227</v>
          </cell>
          <cell r="H179">
            <v>0</v>
          </cell>
          <cell r="I179">
            <v>0</v>
          </cell>
          <cell r="J179">
            <v>0</v>
          </cell>
          <cell r="K179">
            <v>0</v>
          </cell>
          <cell r="L179">
            <v>0</v>
          </cell>
          <cell r="M179">
            <v>0</v>
          </cell>
          <cell r="N179">
            <v>27</v>
          </cell>
          <cell r="O179">
            <v>17</v>
          </cell>
          <cell r="P179">
            <v>10</v>
          </cell>
          <cell r="Q179">
            <v>359.76015989340442</v>
          </cell>
          <cell r="R179">
            <v>474.46274072006696</v>
          </cell>
          <cell r="S179">
            <v>254.97195308516064</v>
          </cell>
          <cell r="T179">
            <v>2</v>
          </cell>
          <cell r="U179">
            <v>1</v>
          </cell>
          <cell r="V179">
            <v>1</v>
          </cell>
          <cell r="W179">
            <v>26.648900732844769</v>
          </cell>
          <cell r="X179">
            <v>27.909572983533355</v>
          </cell>
          <cell r="Y179">
            <v>25.497195308516066</v>
          </cell>
          <cell r="Z179">
            <v>1</v>
          </cell>
          <cell r="AA179">
            <v>1</v>
          </cell>
          <cell r="AB179">
            <v>0</v>
          </cell>
          <cell r="AC179">
            <v>13.324450366422385</v>
          </cell>
          <cell r="AD179">
            <v>27.909572983533355</v>
          </cell>
          <cell r="AE179">
            <v>0</v>
          </cell>
          <cell r="AF179">
            <v>14</v>
          </cell>
          <cell r="AG179">
            <v>4</v>
          </cell>
          <cell r="AH179">
            <v>10</v>
          </cell>
          <cell r="AI179">
            <v>186.54230512991339</v>
          </cell>
          <cell r="AJ179">
            <v>111.63829193413342</v>
          </cell>
          <cell r="AK179">
            <v>254.97195308516064</v>
          </cell>
          <cell r="AL179">
            <v>7</v>
          </cell>
          <cell r="AM179">
            <v>4</v>
          </cell>
          <cell r="AN179">
            <v>3</v>
          </cell>
          <cell r="AO179">
            <v>93.271152564956694</v>
          </cell>
          <cell r="AP179">
            <v>111.63829193413342</v>
          </cell>
          <cell r="AQ179">
            <v>76.491585925548193</v>
          </cell>
          <cell r="AR179">
            <v>9</v>
          </cell>
          <cell r="AS179">
            <v>6</v>
          </cell>
          <cell r="AT179">
            <v>3</v>
          </cell>
          <cell r="AU179">
            <v>119.92005329780147</v>
          </cell>
          <cell r="AV179">
            <v>167.45743790120011</v>
          </cell>
          <cell r="AW179">
            <v>76.491585925548193</v>
          </cell>
          <cell r="AX179">
            <v>1</v>
          </cell>
          <cell r="AY179">
            <v>0</v>
          </cell>
          <cell r="AZ179">
            <v>1</v>
          </cell>
          <cell r="BA179">
            <v>13.324450366422385</v>
          </cell>
          <cell r="BB179">
            <v>0</v>
          </cell>
          <cell r="BC179">
            <v>25.497195308516066</v>
          </cell>
          <cell r="BD179">
            <v>1</v>
          </cell>
          <cell r="BE179">
            <v>0</v>
          </cell>
          <cell r="BF179">
            <v>1</v>
          </cell>
          <cell r="BG179">
            <v>13.324450366422385</v>
          </cell>
          <cell r="BH179">
            <v>0</v>
          </cell>
          <cell r="BI179">
            <v>25.497195308516066</v>
          </cell>
          <cell r="BJ179">
            <v>5</v>
          </cell>
          <cell r="BK179">
            <v>0</v>
          </cell>
          <cell r="BL179">
            <v>5</v>
          </cell>
          <cell r="BM179">
            <v>66.622251832111928</v>
          </cell>
          <cell r="BN179">
            <v>0</v>
          </cell>
          <cell r="BO179">
            <v>127.48597654258032</v>
          </cell>
          <cell r="BP179">
            <v>1</v>
          </cell>
          <cell r="BQ179">
            <v>1</v>
          </cell>
          <cell r="BR179">
            <v>0</v>
          </cell>
          <cell r="BS179">
            <v>13.324450366422385</v>
          </cell>
          <cell r="BT179">
            <v>27.909572983533355</v>
          </cell>
          <cell r="BU179">
            <v>0</v>
          </cell>
          <cell r="BV179">
            <v>2</v>
          </cell>
          <cell r="BW179">
            <v>2</v>
          </cell>
          <cell r="BX179">
            <v>0</v>
          </cell>
          <cell r="BY179">
            <v>26.648900732844769</v>
          </cell>
          <cell r="BZ179">
            <v>55.81914596706671</v>
          </cell>
          <cell r="CA179">
            <v>0</v>
          </cell>
          <cell r="CB179">
            <v>0</v>
          </cell>
          <cell r="CC179">
            <v>0</v>
          </cell>
          <cell r="CD179">
            <v>0</v>
          </cell>
          <cell r="CE179">
            <v>0</v>
          </cell>
          <cell r="CF179">
            <v>0</v>
          </cell>
          <cell r="CG179">
            <v>0</v>
          </cell>
          <cell r="CH179">
            <v>7505</v>
          </cell>
          <cell r="CI179">
            <v>3583</v>
          </cell>
          <cell r="CJ179">
            <v>3922</v>
          </cell>
          <cell r="CK179">
            <v>93</v>
          </cell>
          <cell r="CL179">
            <v>48</v>
          </cell>
          <cell r="CM179">
            <v>45</v>
          </cell>
          <cell r="CN179">
            <v>1239.1738840772819</v>
          </cell>
          <cell r="CO179">
            <v>1339.6595032096009</v>
          </cell>
          <cell r="CP179">
            <v>1147.3737888832227</v>
          </cell>
          <cell r="CQ179">
            <v>0</v>
          </cell>
          <cell r="CR179">
            <v>0</v>
          </cell>
          <cell r="CS179">
            <v>0</v>
          </cell>
          <cell r="CT179">
            <v>0</v>
          </cell>
          <cell r="CU179">
            <v>0</v>
          </cell>
          <cell r="CV179">
            <v>0</v>
          </cell>
          <cell r="CW179">
            <v>27</v>
          </cell>
          <cell r="CX179">
            <v>17</v>
          </cell>
          <cell r="CY179">
            <v>10</v>
          </cell>
          <cell r="CZ179">
            <v>359.76015989340442</v>
          </cell>
          <cell r="DA179">
            <v>474.46274072006696</v>
          </cell>
          <cell r="DB179">
            <v>254.97195308516064</v>
          </cell>
          <cell r="DC179">
            <v>2</v>
          </cell>
          <cell r="DD179">
            <v>1</v>
          </cell>
          <cell r="DE179">
            <v>1</v>
          </cell>
          <cell r="DF179">
            <v>26.648900732844769</v>
          </cell>
          <cell r="DG179">
            <v>27.909572983533355</v>
          </cell>
          <cell r="DH179">
            <v>25.497195308516066</v>
          </cell>
          <cell r="DI179">
            <v>1</v>
          </cell>
          <cell r="DJ179">
            <v>1</v>
          </cell>
          <cell r="DK179">
            <v>0</v>
          </cell>
          <cell r="DL179">
            <v>13.324450366422385</v>
          </cell>
          <cell r="DM179">
            <v>27.909572983533355</v>
          </cell>
          <cell r="DN179">
            <v>0</v>
          </cell>
          <cell r="DO179">
            <v>14</v>
          </cell>
          <cell r="DP179">
            <v>4</v>
          </cell>
          <cell r="DQ179">
            <v>10</v>
          </cell>
          <cell r="DR179">
            <v>186.54230512991339</v>
          </cell>
          <cell r="DS179">
            <v>111.63829193413342</v>
          </cell>
          <cell r="DT179">
            <v>254.97195308516064</v>
          </cell>
          <cell r="DU179">
            <v>7</v>
          </cell>
          <cell r="DV179">
            <v>4</v>
          </cell>
          <cell r="DW179">
            <v>3</v>
          </cell>
          <cell r="DX179">
            <v>93.271152564956694</v>
          </cell>
          <cell r="DY179">
            <v>111.63829193413342</v>
          </cell>
          <cell r="DZ179">
            <v>76.491585925548193</v>
          </cell>
          <cell r="EA179">
            <v>9</v>
          </cell>
          <cell r="EB179">
            <v>6</v>
          </cell>
          <cell r="EC179">
            <v>3</v>
          </cell>
          <cell r="ED179">
            <v>119.92005329780147</v>
          </cell>
          <cell r="EE179">
            <v>167.45743790120011</v>
          </cell>
          <cell r="EF179">
            <v>76.491585925548193</v>
          </cell>
          <cell r="EG179">
            <v>1</v>
          </cell>
          <cell r="EH179">
            <v>0</v>
          </cell>
          <cell r="EI179">
            <v>1</v>
          </cell>
          <cell r="EJ179">
            <v>13.324450366422385</v>
          </cell>
          <cell r="EK179">
            <v>0</v>
          </cell>
          <cell r="EL179">
            <v>25.497195308516066</v>
          </cell>
          <cell r="EM179">
            <v>1</v>
          </cell>
          <cell r="EN179">
            <v>0</v>
          </cell>
          <cell r="EO179">
            <v>1</v>
          </cell>
          <cell r="EP179">
            <v>13.324450366422385</v>
          </cell>
          <cell r="EQ179">
            <v>0</v>
          </cell>
          <cell r="ER179">
            <v>25.497195308516066</v>
          </cell>
          <cell r="ES179">
            <v>5</v>
          </cell>
          <cell r="ET179">
            <v>0</v>
          </cell>
          <cell r="EU179">
            <v>5</v>
          </cell>
          <cell r="EV179">
            <v>66.622251832111928</v>
          </cell>
          <cell r="EW179">
            <v>0</v>
          </cell>
          <cell r="EX179">
            <v>127.48597654258032</v>
          </cell>
          <cell r="EY179">
            <v>1</v>
          </cell>
          <cell r="EZ179">
            <v>1</v>
          </cell>
          <cell r="FA179">
            <v>0</v>
          </cell>
          <cell r="FB179">
            <v>13.324450366422385</v>
          </cell>
          <cell r="FC179">
            <v>27.909572983533355</v>
          </cell>
          <cell r="FD179">
            <v>0</v>
          </cell>
          <cell r="FE179">
            <v>2</v>
          </cell>
          <cell r="FF179">
            <v>2</v>
          </cell>
          <cell r="FG179">
            <v>0</v>
          </cell>
          <cell r="FH179">
            <v>26.648900732844769</v>
          </cell>
          <cell r="FI179">
            <v>55.81914596706671</v>
          </cell>
          <cell r="FJ179">
            <v>0</v>
          </cell>
          <cell r="FK179">
            <v>0</v>
          </cell>
          <cell r="FL179">
            <v>0</v>
          </cell>
          <cell r="FM179">
            <v>0</v>
          </cell>
          <cell r="FN179">
            <v>0</v>
          </cell>
          <cell r="FO179">
            <v>0</v>
          </cell>
          <cell r="FP179">
            <v>0</v>
          </cell>
        </row>
        <row r="180">
          <cell r="A180" t="str">
            <v>幕別町</v>
          </cell>
          <cell r="B180">
            <v>283</v>
          </cell>
          <cell r="C180">
            <v>146</v>
          </cell>
          <cell r="D180">
            <v>137</v>
          </cell>
          <cell r="E180">
            <v>1024.2860762242572</v>
          </cell>
          <cell r="F180">
            <v>1107.4869149662443</v>
          </cell>
          <cell r="G180">
            <v>948.35940744842867</v>
          </cell>
          <cell r="H180">
            <v>0</v>
          </cell>
          <cell r="I180">
            <v>0</v>
          </cell>
          <cell r="J180">
            <v>0</v>
          </cell>
          <cell r="K180">
            <v>0</v>
          </cell>
          <cell r="L180">
            <v>0</v>
          </cell>
          <cell r="M180">
            <v>0</v>
          </cell>
          <cell r="N180">
            <v>102</v>
          </cell>
          <cell r="O180">
            <v>55</v>
          </cell>
          <cell r="P180">
            <v>47</v>
          </cell>
          <cell r="Q180">
            <v>369.1773136921351</v>
          </cell>
          <cell r="R180">
            <v>417.20397481605102</v>
          </cell>
          <cell r="S180">
            <v>325.34957773778211</v>
          </cell>
          <cell r="T180">
            <v>2</v>
          </cell>
          <cell r="U180">
            <v>1</v>
          </cell>
          <cell r="V180">
            <v>1</v>
          </cell>
          <cell r="W180">
            <v>7.2387708567085305</v>
          </cell>
          <cell r="X180">
            <v>7.5855268148372899</v>
          </cell>
          <cell r="Y180">
            <v>6.9223314412294066</v>
          </cell>
          <cell r="Z180">
            <v>1</v>
          </cell>
          <cell r="AA180">
            <v>1</v>
          </cell>
          <cell r="AB180">
            <v>0</v>
          </cell>
          <cell r="AC180">
            <v>3.6193854283542652</v>
          </cell>
          <cell r="AD180">
            <v>7.5855268148372899</v>
          </cell>
          <cell r="AE180">
            <v>0</v>
          </cell>
          <cell r="AF180">
            <v>54</v>
          </cell>
          <cell r="AG180">
            <v>22</v>
          </cell>
          <cell r="AH180">
            <v>32</v>
          </cell>
          <cell r="AI180">
            <v>195.44681313113034</v>
          </cell>
          <cell r="AJ180">
            <v>166.88158992642039</v>
          </cell>
          <cell r="AK180">
            <v>221.51460611934101</v>
          </cell>
          <cell r="AL180">
            <v>17</v>
          </cell>
          <cell r="AM180">
            <v>7</v>
          </cell>
          <cell r="AN180">
            <v>10</v>
          </cell>
          <cell r="AO180">
            <v>61.529552282022514</v>
          </cell>
          <cell r="AP180">
            <v>53.098687703861039</v>
          </cell>
          <cell r="AQ180">
            <v>69.223314412294059</v>
          </cell>
          <cell r="AR180">
            <v>23</v>
          </cell>
          <cell r="AS180">
            <v>17</v>
          </cell>
          <cell r="AT180">
            <v>6</v>
          </cell>
          <cell r="AU180">
            <v>83.245864852148117</v>
          </cell>
          <cell r="AV180">
            <v>128.95395585223395</v>
          </cell>
          <cell r="AW180">
            <v>41.533988647376439</v>
          </cell>
          <cell r="AX180">
            <v>3</v>
          </cell>
          <cell r="AY180">
            <v>2</v>
          </cell>
          <cell r="AZ180">
            <v>1</v>
          </cell>
          <cell r="BA180">
            <v>10.858156285062796</v>
          </cell>
          <cell r="BB180">
            <v>15.17105362967458</v>
          </cell>
          <cell r="BC180">
            <v>6.9223314412294066</v>
          </cell>
          <cell r="BD180">
            <v>4</v>
          </cell>
          <cell r="BE180">
            <v>0</v>
          </cell>
          <cell r="BF180">
            <v>4</v>
          </cell>
          <cell r="BG180">
            <v>14.477541713417061</v>
          </cell>
          <cell r="BH180">
            <v>0</v>
          </cell>
          <cell r="BI180">
            <v>27.689325764917626</v>
          </cell>
          <cell r="BJ180">
            <v>10</v>
          </cell>
          <cell r="BK180">
            <v>2</v>
          </cell>
          <cell r="BL180">
            <v>8</v>
          </cell>
          <cell r="BM180">
            <v>36.193854283542656</v>
          </cell>
          <cell r="BN180">
            <v>15.17105362967458</v>
          </cell>
          <cell r="BO180">
            <v>55.378651529835253</v>
          </cell>
          <cell r="BP180">
            <v>8</v>
          </cell>
          <cell r="BQ180">
            <v>7</v>
          </cell>
          <cell r="BR180">
            <v>1</v>
          </cell>
          <cell r="BS180">
            <v>28.955083426834122</v>
          </cell>
          <cell r="BT180">
            <v>53.098687703861039</v>
          </cell>
          <cell r="BU180">
            <v>6.9223314412294066</v>
          </cell>
          <cell r="BV180">
            <v>7</v>
          </cell>
          <cell r="BW180">
            <v>6</v>
          </cell>
          <cell r="BX180">
            <v>1</v>
          </cell>
          <cell r="BY180">
            <v>25.335697998479858</v>
          </cell>
          <cell r="BZ180">
            <v>45.513160889023744</v>
          </cell>
          <cell r="CA180">
            <v>6.9223314412294066</v>
          </cell>
          <cell r="CB180">
            <v>2</v>
          </cell>
          <cell r="CC180">
            <v>2</v>
          </cell>
          <cell r="CD180">
            <v>0</v>
          </cell>
          <cell r="CE180">
            <v>7.2387708567085305</v>
          </cell>
          <cell r="CF180">
            <v>15.17105362967458</v>
          </cell>
          <cell r="CG180">
            <v>0</v>
          </cell>
          <cell r="CH180">
            <v>27629</v>
          </cell>
          <cell r="CI180">
            <v>13183</v>
          </cell>
          <cell r="CJ180">
            <v>14446</v>
          </cell>
          <cell r="CK180">
            <v>283</v>
          </cell>
          <cell r="CL180">
            <v>146</v>
          </cell>
          <cell r="CM180">
            <v>137</v>
          </cell>
          <cell r="CN180">
            <v>1024.2860762242572</v>
          </cell>
          <cell r="CO180">
            <v>1107.4869149662443</v>
          </cell>
          <cell r="CP180">
            <v>948.35940744842867</v>
          </cell>
          <cell r="CQ180">
            <v>0</v>
          </cell>
          <cell r="CR180">
            <v>0</v>
          </cell>
          <cell r="CS180">
            <v>0</v>
          </cell>
          <cell r="CT180">
            <v>0</v>
          </cell>
          <cell r="CU180">
            <v>0</v>
          </cell>
          <cell r="CV180">
            <v>0</v>
          </cell>
          <cell r="CW180">
            <v>102</v>
          </cell>
          <cell r="CX180">
            <v>55</v>
          </cell>
          <cell r="CY180">
            <v>47</v>
          </cell>
          <cell r="CZ180">
            <v>369.1773136921351</v>
          </cell>
          <cell r="DA180">
            <v>417.20397481605102</v>
          </cell>
          <cell r="DB180">
            <v>325.34957773778211</v>
          </cell>
          <cell r="DC180">
            <v>2</v>
          </cell>
          <cell r="DD180">
            <v>1</v>
          </cell>
          <cell r="DE180">
            <v>1</v>
          </cell>
          <cell r="DF180">
            <v>7.2387708567085305</v>
          </cell>
          <cell r="DG180">
            <v>7.5855268148372899</v>
          </cell>
          <cell r="DH180">
            <v>6.9223314412294066</v>
          </cell>
          <cell r="DI180">
            <v>1</v>
          </cell>
          <cell r="DJ180">
            <v>1</v>
          </cell>
          <cell r="DK180">
            <v>0</v>
          </cell>
          <cell r="DL180">
            <v>3.6193854283542652</v>
          </cell>
          <cell r="DM180">
            <v>7.5855268148372899</v>
          </cell>
          <cell r="DN180">
            <v>0</v>
          </cell>
          <cell r="DO180">
            <v>54</v>
          </cell>
          <cell r="DP180">
            <v>22</v>
          </cell>
          <cell r="DQ180">
            <v>32</v>
          </cell>
          <cell r="DR180">
            <v>195.44681313113034</v>
          </cell>
          <cell r="DS180">
            <v>166.88158992642039</v>
          </cell>
          <cell r="DT180">
            <v>221.51460611934101</v>
          </cell>
          <cell r="DU180">
            <v>17</v>
          </cell>
          <cell r="DV180">
            <v>7</v>
          </cell>
          <cell r="DW180">
            <v>10</v>
          </cell>
          <cell r="DX180">
            <v>61.529552282022514</v>
          </cell>
          <cell r="DY180">
            <v>53.098687703861039</v>
          </cell>
          <cell r="DZ180">
            <v>69.223314412294059</v>
          </cell>
          <cell r="EA180">
            <v>23</v>
          </cell>
          <cell r="EB180">
            <v>17</v>
          </cell>
          <cell r="EC180">
            <v>6</v>
          </cell>
          <cell r="ED180">
            <v>83.245864852148117</v>
          </cell>
          <cell r="EE180">
            <v>128.95395585223395</v>
          </cell>
          <cell r="EF180">
            <v>41.533988647376439</v>
          </cell>
          <cell r="EG180">
            <v>3</v>
          </cell>
          <cell r="EH180">
            <v>2</v>
          </cell>
          <cell r="EI180">
            <v>1</v>
          </cell>
          <cell r="EJ180">
            <v>10.858156285062796</v>
          </cell>
          <cell r="EK180">
            <v>15.17105362967458</v>
          </cell>
          <cell r="EL180">
            <v>6.9223314412294066</v>
          </cell>
          <cell r="EM180">
            <v>4</v>
          </cell>
          <cell r="EN180">
            <v>0</v>
          </cell>
          <cell r="EO180">
            <v>4</v>
          </cell>
          <cell r="EP180">
            <v>14.477541713417061</v>
          </cell>
          <cell r="EQ180">
            <v>0</v>
          </cell>
          <cell r="ER180">
            <v>27.689325764917626</v>
          </cell>
          <cell r="ES180">
            <v>10</v>
          </cell>
          <cell r="ET180">
            <v>2</v>
          </cell>
          <cell r="EU180">
            <v>8</v>
          </cell>
          <cell r="EV180">
            <v>36.193854283542656</v>
          </cell>
          <cell r="EW180">
            <v>15.17105362967458</v>
          </cell>
          <cell r="EX180">
            <v>55.378651529835253</v>
          </cell>
          <cell r="EY180">
            <v>8</v>
          </cell>
          <cell r="EZ180">
            <v>7</v>
          </cell>
          <cell r="FA180">
            <v>1</v>
          </cell>
          <cell r="FB180">
            <v>28.955083426834122</v>
          </cell>
          <cell r="FC180">
            <v>53.098687703861039</v>
          </cell>
          <cell r="FD180">
            <v>6.9223314412294066</v>
          </cell>
          <cell r="FE180">
            <v>7</v>
          </cell>
          <cell r="FF180">
            <v>6</v>
          </cell>
          <cell r="FG180">
            <v>1</v>
          </cell>
          <cell r="FH180">
            <v>25.335697998479858</v>
          </cell>
          <cell r="FI180">
            <v>45.513160889023744</v>
          </cell>
          <cell r="FJ180">
            <v>6.9223314412294066</v>
          </cell>
          <cell r="FK180">
            <v>2</v>
          </cell>
          <cell r="FL180">
            <v>2</v>
          </cell>
          <cell r="FM180">
            <v>0</v>
          </cell>
          <cell r="FN180">
            <v>7.2387708567085305</v>
          </cell>
          <cell r="FO180">
            <v>15.17105362967458</v>
          </cell>
          <cell r="FP180">
            <v>0</v>
          </cell>
        </row>
        <row r="181">
          <cell r="A181" t="str">
            <v>池田町</v>
          </cell>
          <cell r="B181">
            <v>101</v>
          </cell>
          <cell r="C181">
            <v>44</v>
          </cell>
          <cell r="D181">
            <v>57</v>
          </cell>
          <cell r="E181">
            <v>1390.6099407958145</v>
          </cell>
          <cell r="F181">
            <v>1290.3225806451612</v>
          </cell>
          <cell r="G181">
            <v>1479.3667272255384</v>
          </cell>
          <cell r="H181">
            <v>0</v>
          </cell>
          <cell r="I181">
            <v>0</v>
          </cell>
          <cell r="J181">
            <v>0</v>
          </cell>
          <cell r="K181">
            <v>0</v>
          </cell>
          <cell r="L181">
            <v>0</v>
          </cell>
          <cell r="M181">
            <v>0</v>
          </cell>
          <cell r="N181">
            <v>29</v>
          </cell>
          <cell r="O181">
            <v>10</v>
          </cell>
          <cell r="P181">
            <v>19</v>
          </cell>
          <cell r="Q181">
            <v>399.28404240671892</v>
          </cell>
          <cell r="R181">
            <v>293.25513196480938</v>
          </cell>
          <cell r="S181">
            <v>493.12224240851288</v>
          </cell>
          <cell r="T181">
            <v>0</v>
          </cell>
          <cell r="U181">
            <v>0</v>
          </cell>
          <cell r="V181">
            <v>0</v>
          </cell>
          <cell r="W181">
            <v>0</v>
          </cell>
          <cell r="X181">
            <v>0</v>
          </cell>
          <cell r="Y181">
            <v>0</v>
          </cell>
          <cell r="Z181">
            <v>0</v>
          </cell>
          <cell r="AA181">
            <v>0</v>
          </cell>
          <cell r="AB181">
            <v>0</v>
          </cell>
          <cell r="AC181">
            <v>0</v>
          </cell>
          <cell r="AD181">
            <v>0</v>
          </cell>
          <cell r="AE181">
            <v>0</v>
          </cell>
          <cell r="AF181">
            <v>15</v>
          </cell>
          <cell r="AG181">
            <v>8</v>
          </cell>
          <cell r="AH181">
            <v>7</v>
          </cell>
          <cell r="AI181">
            <v>206.52622883106153</v>
          </cell>
          <cell r="AJ181">
            <v>234.6041055718475</v>
          </cell>
          <cell r="AK181">
            <v>181.67661562418894</v>
          </cell>
          <cell r="AL181">
            <v>4</v>
          </cell>
          <cell r="AM181">
            <v>3</v>
          </cell>
          <cell r="AN181">
            <v>1</v>
          </cell>
          <cell r="AO181">
            <v>55.07366102161641</v>
          </cell>
          <cell r="AP181">
            <v>87.976539589442808</v>
          </cell>
          <cell r="AQ181">
            <v>25.953802232026991</v>
          </cell>
          <cell r="AR181">
            <v>16</v>
          </cell>
          <cell r="AS181">
            <v>8</v>
          </cell>
          <cell r="AT181">
            <v>8</v>
          </cell>
          <cell r="AU181">
            <v>220.29464408646564</v>
          </cell>
          <cell r="AV181">
            <v>234.6041055718475</v>
          </cell>
          <cell r="AW181">
            <v>207.63041785621593</v>
          </cell>
          <cell r="AX181">
            <v>2</v>
          </cell>
          <cell r="AY181">
            <v>1</v>
          </cell>
          <cell r="AZ181">
            <v>1</v>
          </cell>
          <cell r="BA181">
            <v>27.536830510808205</v>
          </cell>
          <cell r="BB181">
            <v>29.325513196480937</v>
          </cell>
          <cell r="BC181">
            <v>25.953802232026991</v>
          </cell>
          <cell r="BD181">
            <v>2</v>
          </cell>
          <cell r="BE181">
            <v>0</v>
          </cell>
          <cell r="BF181">
            <v>2</v>
          </cell>
          <cell r="BG181">
            <v>27.536830510808205</v>
          </cell>
          <cell r="BH181">
            <v>0</v>
          </cell>
          <cell r="BI181">
            <v>51.907604464053982</v>
          </cell>
          <cell r="BJ181">
            <v>7</v>
          </cell>
          <cell r="BK181">
            <v>3</v>
          </cell>
          <cell r="BL181">
            <v>4</v>
          </cell>
          <cell r="BM181">
            <v>96.378906787828726</v>
          </cell>
          <cell r="BN181">
            <v>87.976539589442808</v>
          </cell>
          <cell r="BO181">
            <v>103.81520892810796</v>
          </cell>
          <cell r="BP181">
            <v>6</v>
          </cell>
          <cell r="BQ181">
            <v>3</v>
          </cell>
          <cell r="BR181">
            <v>3</v>
          </cell>
          <cell r="BS181">
            <v>82.610491532424618</v>
          </cell>
          <cell r="BT181">
            <v>87.976539589442808</v>
          </cell>
          <cell r="BU181">
            <v>77.861406696080977</v>
          </cell>
          <cell r="BV181">
            <v>2</v>
          </cell>
          <cell r="BW181">
            <v>2</v>
          </cell>
          <cell r="BX181">
            <v>0</v>
          </cell>
          <cell r="BY181">
            <v>27.536830510808205</v>
          </cell>
          <cell r="BZ181">
            <v>58.651026392961874</v>
          </cell>
          <cell r="CA181">
            <v>0</v>
          </cell>
          <cell r="CB181">
            <v>1</v>
          </cell>
          <cell r="CC181">
            <v>0</v>
          </cell>
          <cell r="CD181">
            <v>1</v>
          </cell>
          <cell r="CE181">
            <v>13.768415255404102</v>
          </cell>
          <cell r="CF181">
            <v>0</v>
          </cell>
          <cell r="CG181">
            <v>25.953802232026991</v>
          </cell>
          <cell r="CH181">
            <v>7263</v>
          </cell>
          <cell r="CI181">
            <v>3410</v>
          </cell>
          <cell r="CJ181">
            <v>3853</v>
          </cell>
          <cell r="CK181">
            <v>101</v>
          </cell>
          <cell r="CL181">
            <v>44</v>
          </cell>
          <cell r="CM181">
            <v>57</v>
          </cell>
          <cell r="CN181">
            <v>1390.6099407958145</v>
          </cell>
          <cell r="CO181">
            <v>1290.3225806451612</v>
          </cell>
          <cell r="CP181">
            <v>1479.3667272255384</v>
          </cell>
          <cell r="CQ181">
            <v>0</v>
          </cell>
          <cell r="CR181">
            <v>0</v>
          </cell>
          <cell r="CS181">
            <v>0</v>
          </cell>
          <cell r="CT181">
            <v>0</v>
          </cell>
          <cell r="CU181">
            <v>0</v>
          </cell>
          <cell r="CV181">
            <v>0</v>
          </cell>
          <cell r="CW181">
            <v>29</v>
          </cell>
          <cell r="CX181">
            <v>10</v>
          </cell>
          <cell r="CY181">
            <v>19</v>
          </cell>
          <cell r="CZ181">
            <v>399.28404240671892</v>
          </cell>
          <cell r="DA181">
            <v>293.25513196480938</v>
          </cell>
          <cell r="DB181">
            <v>493.12224240851288</v>
          </cell>
          <cell r="DC181">
            <v>0</v>
          </cell>
          <cell r="DD181">
            <v>0</v>
          </cell>
          <cell r="DE181">
            <v>0</v>
          </cell>
          <cell r="DF181">
            <v>0</v>
          </cell>
          <cell r="DG181">
            <v>0</v>
          </cell>
          <cell r="DH181">
            <v>0</v>
          </cell>
          <cell r="DI181">
            <v>0</v>
          </cell>
          <cell r="DJ181">
            <v>0</v>
          </cell>
          <cell r="DK181">
            <v>0</v>
          </cell>
          <cell r="DL181">
            <v>0</v>
          </cell>
          <cell r="DM181">
            <v>0</v>
          </cell>
          <cell r="DN181">
            <v>0</v>
          </cell>
          <cell r="DO181">
            <v>15</v>
          </cell>
          <cell r="DP181">
            <v>8</v>
          </cell>
          <cell r="DQ181">
            <v>7</v>
          </cell>
          <cell r="DR181">
            <v>206.52622883106153</v>
          </cell>
          <cell r="DS181">
            <v>234.6041055718475</v>
          </cell>
          <cell r="DT181">
            <v>181.67661562418894</v>
          </cell>
          <cell r="DU181">
            <v>4</v>
          </cell>
          <cell r="DV181">
            <v>3</v>
          </cell>
          <cell r="DW181">
            <v>1</v>
          </cell>
          <cell r="DX181">
            <v>55.07366102161641</v>
          </cell>
          <cell r="DY181">
            <v>87.976539589442808</v>
          </cell>
          <cell r="DZ181">
            <v>25.953802232026991</v>
          </cell>
          <cell r="EA181">
            <v>16</v>
          </cell>
          <cell r="EB181">
            <v>8</v>
          </cell>
          <cell r="EC181">
            <v>8</v>
          </cell>
          <cell r="ED181">
            <v>220.29464408646564</v>
          </cell>
          <cell r="EE181">
            <v>234.6041055718475</v>
          </cell>
          <cell r="EF181">
            <v>207.63041785621593</v>
          </cell>
          <cell r="EG181">
            <v>2</v>
          </cell>
          <cell r="EH181">
            <v>1</v>
          </cell>
          <cell r="EI181">
            <v>1</v>
          </cell>
          <cell r="EJ181">
            <v>27.536830510808205</v>
          </cell>
          <cell r="EK181">
            <v>29.325513196480937</v>
          </cell>
          <cell r="EL181">
            <v>25.953802232026991</v>
          </cell>
          <cell r="EM181">
            <v>2</v>
          </cell>
          <cell r="EN181">
            <v>0</v>
          </cell>
          <cell r="EO181">
            <v>2</v>
          </cell>
          <cell r="EP181">
            <v>27.536830510808205</v>
          </cell>
          <cell r="EQ181">
            <v>0</v>
          </cell>
          <cell r="ER181">
            <v>51.907604464053982</v>
          </cell>
          <cell r="ES181">
            <v>7</v>
          </cell>
          <cell r="ET181">
            <v>3</v>
          </cell>
          <cell r="EU181">
            <v>4</v>
          </cell>
          <cell r="EV181">
            <v>96.378906787828726</v>
          </cell>
          <cell r="EW181">
            <v>87.976539589442808</v>
          </cell>
          <cell r="EX181">
            <v>103.81520892810796</v>
          </cell>
          <cell r="EY181">
            <v>6</v>
          </cell>
          <cell r="EZ181">
            <v>3</v>
          </cell>
          <cell r="FA181">
            <v>3</v>
          </cell>
          <cell r="FB181">
            <v>82.610491532424618</v>
          </cell>
          <cell r="FC181">
            <v>87.976539589442808</v>
          </cell>
          <cell r="FD181">
            <v>77.861406696080977</v>
          </cell>
          <cell r="FE181">
            <v>2</v>
          </cell>
          <cell r="FF181">
            <v>2</v>
          </cell>
          <cell r="FG181">
            <v>0</v>
          </cell>
          <cell r="FH181">
            <v>27.536830510808205</v>
          </cell>
          <cell r="FI181">
            <v>58.651026392961874</v>
          </cell>
          <cell r="FJ181">
            <v>0</v>
          </cell>
          <cell r="FK181">
            <v>1</v>
          </cell>
          <cell r="FL181">
            <v>0</v>
          </cell>
          <cell r="FM181">
            <v>1</v>
          </cell>
          <cell r="FN181">
            <v>13.768415255404102</v>
          </cell>
          <cell r="FO181">
            <v>0</v>
          </cell>
          <cell r="FP181">
            <v>25.953802232026991</v>
          </cell>
        </row>
        <row r="182">
          <cell r="A182" t="str">
            <v>豊頃町</v>
          </cell>
          <cell r="B182">
            <v>49</v>
          </cell>
          <cell r="C182">
            <v>29</v>
          </cell>
          <cell r="D182">
            <v>20</v>
          </cell>
          <cell r="E182">
            <v>1452.7127186480877</v>
          </cell>
          <cell r="F182">
            <v>1786.8145409735057</v>
          </cell>
          <cell r="G182">
            <v>1142.8571428571429</v>
          </cell>
          <cell r="H182">
            <v>0</v>
          </cell>
          <cell r="I182">
            <v>0</v>
          </cell>
          <cell r="J182">
            <v>0</v>
          </cell>
          <cell r="K182">
            <v>0</v>
          </cell>
          <cell r="L182">
            <v>0</v>
          </cell>
          <cell r="M182">
            <v>0</v>
          </cell>
          <cell r="N182">
            <v>18</v>
          </cell>
          <cell r="O182">
            <v>11</v>
          </cell>
          <cell r="P182">
            <v>7</v>
          </cell>
          <cell r="Q182">
            <v>533.6495701156241</v>
          </cell>
          <cell r="R182">
            <v>677.75723967960573</v>
          </cell>
          <cell r="S182">
            <v>400</v>
          </cell>
          <cell r="T182">
            <v>0</v>
          </cell>
          <cell r="U182">
            <v>0</v>
          </cell>
          <cell r="V182">
            <v>0</v>
          </cell>
          <cell r="W182">
            <v>0</v>
          </cell>
          <cell r="X182">
            <v>0</v>
          </cell>
          <cell r="Y182">
            <v>0</v>
          </cell>
          <cell r="Z182">
            <v>0</v>
          </cell>
          <cell r="AA182">
            <v>0</v>
          </cell>
          <cell r="AB182">
            <v>0</v>
          </cell>
          <cell r="AC182">
            <v>0</v>
          </cell>
          <cell r="AD182">
            <v>0</v>
          </cell>
          <cell r="AE182">
            <v>0</v>
          </cell>
          <cell r="AF182">
            <v>5</v>
          </cell>
          <cell r="AG182">
            <v>1</v>
          </cell>
          <cell r="AH182">
            <v>4</v>
          </cell>
          <cell r="AI182">
            <v>148.23599169878449</v>
          </cell>
          <cell r="AJ182">
            <v>61.614294516327789</v>
          </cell>
          <cell r="AK182">
            <v>228.57142857142858</v>
          </cell>
          <cell r="AL182">
            <v>2</v>
          </cell>
          <cell r="AM182">
            <v>1</v>
          </cell>
          <cell r="AN182">
            <v>1</v>
          </cell>
          <cell r="AO182">
            <v>59.294396679513781</v>
          </cell>
          <cell r="AP182">
            <v>61.614294516327789</v>
          </cell>
          <cell r="AQ182">
            <v>57.142857142857146</v>
          </cell>
          <cell r="AR182">
            <v>3</v>
          </cell>
          <cell r="AS182">
            <v>2</v>
          </cell>
          <cell r="AT182">
            <v>1</v>
          </cell>
          <cell r="AU182">
            <v>88.941595019270679</v>
          </cell>
          <cell r="AV182">
            <v>123.22858903265558</v>
          </cell>
          <cell r="AW182">
            <v>57.142857142857146</v>
          </cell>
          <cell r="AX182">
            <v>1</v>
          </cell>
          <cell r="AY182">
            <v>0</v>
          </cell>
          <cell r="AZ182">
            <v>1</v>
          </cell>
          <cell r="BA182">
            <v>29.647198339756891</v>
          </cell>
          <cell r="BB182">
            <v>0</v>
          </cell>
          <cell r="BC182">
            <v>57.142857142857146</v>
          </cell>
          <cell r="BD182">
            <v>1</v>
          </cell>
          <cell r="BE182">
            <v>1</v>
          </cell>
          <cell r="BF182">
            <v>0</v>
          </cell>
          <cell r="BG182">
            <v>29.647198339756891</v>
          </cell>
          <cell r="BH182">
            <v>61.614294516327789</v>
          </cell>
          <cell r="BI182">
            <v>0</v>
          </cell>
          <cell r="BJ182">
            <v>1</v>
          </cell>
          <cell r="BK182">
            <v>0</v>
          </cell>
          <cell r="BL182">
            <v>1</v>
          </cell>
          <cell r="BM182">
            <v>29.647198339756891</v>
          </cell>
          <cell r="BN182">
            <v>0</v>
          </cell>
          <cell r="BO182">
            <v>57.142857142857146</v>
          </cell>
          <cell r="BP182">
            <v>1</v>
          </cell>
          <cell r="BQ182">
            <v>0</v>
          </cell>
          <cell r="BR182">
            <v>1</v>
          </cell>
          <cell r="BS182">
            <v>29.647198339756891</v>
          </cell>
          <cell r="BT182">
            <v>0</v>
          </cell>
          <cell r="BU182">
            <v>57.142857142857146</v>
          </cell>
          <cell r="BV182">
            <v>0</v>
          </cell>
          <cell r="BW182">
            <v>0</v>
          </cell>
          <cell r="BX182">
            <v>0</v>
          </cell>
          <cell r="BY182">
            <v>0</v>
          </cell>
          <cell r="BZ182">
            <v>0</v>
          </cell>
          <cell r="CA182">
            <v>0</v>
          </cell>
          <cell r="CB182">
            <v>0</v>
          </cell>
          <cell r="CC182">
            <v>0</v>
          </cell>
          <cell r="CD182">
            <v>0</v>
          </cell>
          <cell r="CE182">
            <v>0</v>
          </cell>
          <cell r="CF182">
            <v>0</v>
          </cell>
          <cell r="CG182">
            <v>0</v>
          </cell>
          <cell r="CH182">
            <v>3373</v>
          </cell>
          <cell r="CI182">
            <v>1623</v>
          </cell>
          <cell r="CJ182">
            <v>1750</v>
          </cell>
          <cell r="CK182">
            <v>49</v>
          </cell>
          <cell r="CL182">
            <v>29</v>
          </cell>
          <cell r="CM182">
            <v>20</v>
          </cell>
          <cell r="CN182">
            <v>1452.7127186480877</v>
          </cell>
          <cell r="CO182">
            <v>1786.8145409735057</v>
          </cell>
          <cell r="CP182">
            <v>1142.8571428571429</v>
          </cell>
          <cell r="CQ182">
            <v>0</v>
          </cell>
          <cell r="CR182">
            <v>0</v>
          </cell>
          <cell r="CS182">
            <v>0</v>
          </cell>
          <cell r="CT182">
            <v>0</v>
          </cell>
          <cell r="CU182">
            <v>0</v>
          </cell>
          <cell r="CV182">
            <v>0</v>
          </cell>
          <cell r="CW182">
            <v>18</v>
          </cell>
          <cell r="CX182">
            <v>11</v>
          </cell>
          <cell r="CY182">
            <v>7</v>
          </cell>
          <cell r="CZ182">
            <v>533.6495701156241</v>
          </cell>
          <cell r="DA182">
            <v>677.75723967960573</v>
          </cell>
          <cell r="DB182">
            <v>400</v>
          </cell>
          <cell r="DC182">
            <v>0</v>
          </cell>
          <cell r="DD182">
            <v>0</v>
          </cell>
          <cell r="DE182">
            <v>0</v>
          </cell>
          <cell r="DF182">
            <v>0</v>
          </cell>
          <cell r="DG182">
            <v>0</v>
          </cell>
          <cell r="DH182">
            <v>0</v>
          </cell>
          <cell r="DI182">
            <v>0</v>
          </cell>
          <cell r="DJ182">
            <v>0</v>
          </cell>
          <cell r="DK182">
            <v>0</v>
          </cell>
          <cell r="DL182">
            <v>0</v>
          </cell>
          <cell r="DM182">
            <v>0</v>
          </cell>
          <cell r="DN182">
            <v>0</v>
          </cell>
          <cell r="DO182">
            <v>5</v>
          </cell>
          <cell r="DP182">
            <v>1</v>
          </cell>
          <cell r="DQ182">
            <v>4</v>
          </cell>
          <cell r="DR182">
            <v>148.23599169878449</v>
          </cell>
          <cell r="DS182">
            <v>61.614294516327789</v>
          </cell>
          <cell r="DT182">
            <v>228.57142857142858</v>
          </cell>
          <cell r="DU182">
            <v>2</v>
          </cell>
          <cell r="DV182">
            <v>1</v>
          </cell>
          <cell r="DW182">
            <v>1</v>
          </cell>
          <cell r="DX182">
            <v>59.294396679513781</v>
          </cell>
          <cell r="DY182">
            <v>61.614294516327789</v>
          </cell>
          <cell r="DZ182">
            <v>57.142857142857146</v>
          </cell>
          <cell r="EA182">
            <v>3</v>
          </cell>
          <cell r="EB182">
            <v>2</v>
          </cell>
          <cell r="EC182">
            <v>1</v>
          </cell>
          <cell r="ED182">
            <v>88.941595019270679</v>
          </cell>
          <cell r="EE182">
            <v>123.22858903265558</v>
          </cell>
          <cell r="EF182">
            <v>57.142857142857146</v>
          </cell>
          <cell r="EG182">
            <v>1</v>
          </cell>
          <cell r="EH182">
            <v>0</v>
          </cell>
          <cell r="EI182">
            <v>1</v>
          </cell>
          <cell r="EJ182">
            <v>29.647198339756891</v>
          </cell>
          <cell r="EK182">
            <v>0</v>
          </cell>
          <cell r="EL182">
            <v>57.142857142857146</v>
          </cell>
          <cell r="EM182">
            <v>1</v>
          </cell>
          <cell r="EN182">
            <v>1</v>
          </cell>
          <cell r="EO182">
            <v>0</v>
          </cell>
          <cell r="EP182">
            <v>29.647198339756891</v>
          </cell>
          <cell r="EQ182">
            <v>61.614294516327789</v>
          </cell>
          <cell r="ER182">
            <v>0</v>
          </cell>
          <cell r="ES182">
            <v>1</v>
          </cell>
          <cell r="ET182">
            <v>0</v>
          </cell>
          <cell r="EU182">
            <v>1</v>
          </cell>
          <cell r="EV182">
            <v>29.647198339756891</v>
          </cell>
          <cell r="EW182">
            <v>0</v>
          </cell>
          <cell r="EX182">
            <v>57.142857142857146</v>
          </cell>
          <cell r="EY182">
            <v>1</v>
          </cell>
          <cell r="EZ182">
            <v>0</v>
          </cell>
          <cell r="FA182">
            <v>1</v>
          </cell>
          <cell r="FB182">
            <v>29.647198339756891</v>
          </cell>
          <cell r="FC182">
            <v>0</v>
          </cell>
          <cell r="FD182">
            <v>57.142857142857146</v>
          </cell>
          <cell r="FE182">
            <v>0</v>
          </cell>
          <cell r="FF182">
            <v>0</v>
          </cell>
          <cell r="FG182">
            <v>0</v>
          </cell>
          <cell r="FH182">
            <v>0</v>
          </cell>
          <cell r="FI182">
            <v>0</v>
          </cell>
          <cell r="FJ182">
            <v>0</v>
          </cell>
          <cell r="FK182">
            <v>0</v>
          </cell>
          <cell r="FL182">
            <v>0</v>
          </cell>
          <cell r="FM182">
            <v>0</v>
          </cell>
          <cell r="FN182">
            <v>0</v>
          </cell>
          <cell r="FO182">
            <v>0</v>
          </cell>
          <cell r="FP182">
            <v>0</v>
          </cell>
        </row>
        <row r="183">
          <cell r="A183" t="str">
            <v>本別町</v>
          </cell>
          <cell r="B183">
            <v>116</v>
          </cell>
          <cell r="C183">
            <v>61</v>
          </cell>
          <cell r="D183">
            <v>55</v>
          </cell>
          <cell r="E183">
            <v>1491.3859604011316</v>
          </cell>
          <cell r="F183">
            <v>1591.4427341507956</v>
          </cell>
          <cell r="G183">
            <v>1394.169835234474</v>
          </cell>
          <cell r="H183">
            <v>0</v>
          </cell>
          <cell r="I183">
            <v>0</v>
          </cell>
          <cell r="J183">
            <v>0</v>
          </cell>
          <cell r="K183">
            <v>0</v>
          </cell>
          <cell r="L183">
            <v>0</v>
          </cell>
          <cell r="M183">
            <v>0</v>
          </cell>
          <cell r="N183">
            <v>31</v>
          </cell>
          <cell r="O183">
            <v>19</v>
          </cell>
          <cell r="P183">
            <v>12</v>
          </cell>
          <cell r="Q183">
            <v>398.56004114168172</v>
          </cell>
          <cell r="R183">
            <v>495.69527785024786</v>
          </cell>
          <cell r="S183">
            <v>304.18250950570342</v>
          </cell>
          <cell r="T183">
            <v>0</v>
          </cell>
          <cell r="U183">
            <v>0</v>
          </cell>
          <cell r="V183">
            <v>0</v>
          </cell>
          <cell r="W183">
            <v>0</v>
          </cell>
          <cell r="X183">
            <v>0</v>
          </cell>
          <cell r="Y183">
            <v>0</v>
          </cell>
          <cell r="Z183">
            <v>0</v>
          </cell>
          <cell r="AA183">
            <v>0</v>
          </cell>
          <cell r="AB183">
            <v>0</v>
          </cell>
          <cell r="AC183">
            <v>0</v>
          </cell>
          <cell r="AD183">
            <v>0</v>
          </cell>
          <cell r="AE183">
            <v>0</v>
          </cell>
          <cell r="AF183">
            <v>21</v>
          </cell>
          <cell r="AG183">
            <v>10</v>
          </cell>
          <cell r="AH183">
            <v>11</v>
          </cell>
          <cell r="AI183">
            <v>269.99228593468757</v>
          </cell>
          <cell r="AJ183">
            <v>260.89225150013044</v>
          </cell>
          <cell r="AK183">
            <v>278.83396704689483</v>
          </cell>
          <cell r="AL183">
            <v>8</v>
          </cell>
          <cell r="AM183">
            <v>4</v>
          </cell>
          <cell r="AN183">
            <v>4</v>
          </cell>
          <cell r="AO183">
            <v>102.85420416559526</v>
          </cell>
          <cell r="AP183">
            <v>104.35690060005217</v>
          </cell>
          <cell r="AQ183">
            <v>101.39416983523446</v>
          </cell>
          <cell r="AR183">
            <v>17</v>
          </cell>
          <cell r="AS183">
            <v>9</v>
          </cell>
          <cell r="AT183">
            <v>8</v>
          </cell>
          <cell r="AU183">
            <v>218.56518385188994</v>
          </cell>
          <cell r="AV183">
            <v>234.80302635011742</v>
          </cell>
          <cell r="AW183">
            <v>202.78833967046893</v>
          </cell>
          <cell r="AX183">
            <v>2</v>
          </cell>
          <cell r="AY183">
            <v>2</v>
          </cell>
          <cell r="AZ183">
            <v>0</v>
          </cell>
          <cell r="BA183">
            <v>25.713551041398816</v>
          </cell>
          <cell r="BB183">
            <v>52.178450300026086</v>
          </cell>
          <cell r="BC183">
            <v>0</v>
          </cell>
          <cell r="BD183">
            <v>3</v>
          </cell>
          <cell r="BE183">
            <v>2</v>
          </cell>
          <cell r="BF183">
            <v>1</v>
          </cell>
          <cell r="BG183">
            <v>38.570326562098231</v>
          </cell>
          <cell r="BH183">
            <v>52.178450300026086</v>
          </cell>
          <cell r="BI183">
            <v>25.348542458808616</v>
          </cell>
          <cell r="BJ183">
            <v>4</v>
          </cell>
          <cell r="BK183">
            <v>1</v>
          </cell>
          <cell r="BL183">
            <v>3</v>
          </cell>
          <cell r="BM183">
            <v>51.427102082797632</v>
          </cell>
          <cell r="BN183">
            <v>26.089225150013043</v>
          </cell>
          <cell r="BO183">
            <v>76.045627376425855</v>
          </cell>
          <cell r="BP183">
            <v>5</v>
          </cell>
          <cell r="BQ183">
            <v>1</v>
          </cell>
          <cell r="BR183">
            <v>4</v>
          </cell>
          <cell r="BS183">
            <v>64.283877603497046</v>
          </cell>
          <cell r="BT183">
            <v>26.089225150013043</v>
          </cell>
          <cell r="BU183">
            <v>101.39416983523446</v>
          </cell>
          <cell r="BV183">
            <v>1</v>
          </cell>
          <cell r="BW183">
            <v>0</v>
          </cell>
          <cell r="BX183">
            <v>1</v>
          </cell>
          <cell r="BY183">
            <v>12.856775520699408</v>
          </cell>
          <cell r="BZ183">
            <v>0</v>
          </cell>
          <cell r="CA183">
            <v>25.348542458808616</v>
          </cell>
          <cell r="CB183">
            <v>1</v>
          </cell>
          <cell r="CC183">
            <v>0</v>
          </cell>
          <cell r="CD183">
            <v>1</v>
          </cell>
          <cell r="CE183">
            <v>12.856775520699408</v>
          </cell>
          <cell r="CF183">
            <v>0</v>
          </cell>
          <cell r="CG183">
            <v>25.348542458808616</v>
          </cell>
          <cell r="CH183">
            <v>7778</v>
          </cell>
          <cell r="CI183">
            <v>3833</v>
          </cell>
          <cell r="CJ183">
            <v>3945</v>
          </cell>
          <cell r="CK183">
            <v>116</v>
          </cell>
          <cell r="CL183">
            <v>61</v>
          </cell>
          <cell r="CM183">
            <v>55</v>
          </cell>
          <cell r="CN183">
            <v>1491.3859604011316</v>
          </cell>
          <cell r="CO183">
            <v>1591.4427341507956</v>
          </cell>
          <cell r="CP183">
            <v>1394.169835234474</v>
          </cell>
          <cell r="CQ183">
            <v>0</v>
          </cell>
          <cell r="CR183">
            <v>0</v>
          </cell>
          <cell r="CS183">
            <v>0</v>
          </cell>
          <cell r="CT183">
            <v>0</v>
          </cell>
          <cell r="CU183">
            <v>0</v>
          </cell>
          <cell r="CV183">
            <v>0</v>
          </cell>
          <cell r="CW183">
            <v>31</v>
          </cell>
          <cell r="CX183">
            <v>19</v>
          </cell>
          <cell r="CY183">
            <v>12</v>
          </cell>
          <cell r="CZ183">
            <v>398.56004114168172</v>
          </cell>
          <cell r="DA183">
            <v>495.69527785024786</v>
          </cell>
          <cell r="DB183">
            <v>304.18250950570342</v>
          </cell>
          <cell r="DC183">
            <v>0</v>
          </cell>
          <cell r="DD183">
            <v>0</v>
          </cell>
          <cell r="DE183">
            <v>0</v>
          </cell>
          <cell r="DF183">
            <v>0</v>
          </cell>
          <cell r="DG183">
            <v>0</v>
          </cell>
          <cell r="DH183">
            <v>0</v>
          </cell>
          <cell r="DI183">
            <v>0</v>
          </cell>
          <cell r="DJ183">
            <v>0</v>
          </cell>
          <cell r="DK183">
            <v>0</v>
          </cell>
          <cell r="DL183">
            <v>0</v>
          </cell>
          <cell r="DM183">
            <v>0</v>
          </cell>
          <cell r="DN183">
            <v>0</v>
          </cell>
          <cell r="DO183">
            <v>21</v>
          </cell>
          <cell r="DP183">
            <v>10</v>
          </cell>
          <cell r="DQ183">
            <v>11</v>
          </cell>
          <cell r="DR183">
            <v>269.99228593468757</v>
          </cell>
          <cell r="DS183">
            <v>260.89225150013044</v>
          </cell>
          <cell r="DT183">
            <v>278.83396704689483</v>
          </cell>
          <cell r="DU183">
            <v>8</v>
          </cell>
          <cell r="DV183">
            <v>4</v>
          </cell>
          <cell r="DW183">
            <v>4</v>
          </cell>
          <cell r="DX183">
            <v>102.85420416559526</v>
          </cell>
          <cell r="DY183">
            <v>104.35690060005217</v>
          </cell>
          <cell r="DZ183">
            <v>101.39416983523446</v>
          </cell>
          <cell r="EA183">
            <v>17</v>
          </cell>
          <cell r="EB183">
            <v>9</v>
          </cell>
          <cell r="EC183">
            <v>8</v>
          </cell>
          <cell r="ED183">
            <v>218.56518385188994</v>
          </cell>
          <cell r="EE183">
            <v>234.80302635011742</v>
          </cell>
          <cell r="EF183">
            <v>202.78833967046893</v>
          </cell>
          <cell r="EG183">
            <v>2</v>
          </cell>
          <cell r="EH183">
            <v>2</v>
          </cell>
          <cell r="EI183">
            <v>0</v>
          </cell>
          <cell r="EJ183">
            <v>25.713551041398816</v>
          </cell>
          <cell r="EK183">
            <v>52.178450300026086</v>
          </cell>
          <cell r="EL183">
            <v>0</v>
          </cell>
          <cell r="EM183">
            <v>3</v>
          </cell>
          <cell r="EN183">
            <v>2</v>
          </cell>
          <cell r="EO183">
            <v>1</v>
          </cell>
          <cell r="EP183">
            <v>38.570326562098231</v>
          </cell>
          <cell r="EQ183">
            <v>52.178450300026086</v>
          </cell>
          <cell r="ER183">
            <v>25.348542458808616</v>
          </cell>
          <cell r="ES183">
            <v>4</v>
          </cell>
          <cell r="ET183">
            <v>1</v>
          </cell>
          <cell r="EU183">
            <v>3</v>
          </cell>
          <cell r="EV183">
            <v>51.427102082797632</v>
          </cell>
          <cell r="EW183">
            <v>26.089225150013043</v>
          </cell>
          <cell r="EX183">
            <v>76.045627376425855</v>
          </cell>
          <cell r="EY183">
            <v>5</v>
          </cell>
          <cell r="EZ183">
            <v>1</v>
          </cell>
          <cell r="FA183">
            <v>4</v>
          </cell>
          <cell r="FB183">
            <v>64.283877603497046</v>
          </cell>
          <cell r="FC183">
            <v>26.089225150013043</v>
          </cell>
          <cell r="FD183">
            <v>101.39416983523446</v>
          </cell>
          <cell r="FE183">
            <v>1</v>
          </cell>
          <cell r="FF183">
            <v>0</v>
          </cell>
          <cell r="FG183">
            <v>1</v>
          </cell>
          <cell r="FH183">
            <v>12.856775520699408</v>
          </cell>
          <cell r="FI183">
            <v>0</v>
          </cell>
          <cell r="FJ183">
            <v>25.348542458808616</v>
          </cell>
          <cell r="FK183">
            <v>1</v>
          </cell>
          <cell r="FL183">
            <v>0</v>
          </cell>
          <cell r="FM183">
            <v>1</v>
          </cell>
          <cell r="FN183">
            <v>12.856775520699408</v>
          </cell>
          <cell r="FO183">
            <v>0</v>
          </cell>
          <cell r="FP183">
            <v>25.348542458808616</v>
          </cell>
        </row>
        <row r="184">
          <cell r="A184" t="str">
            <v>足寄町</v>
          </cell>
          <cell r="B184">
            <v>115</v>
          </cell>
          <cell r="C184">
            <v>70</v>
          </cell>
          <cell r="D184">
            <v>45</v>
          </cell>
          <cell r="E184">
            <v>1553.6341529316401</v>
          </cell>
          <cell r="F184">
            <v>1956.9471624266143</v>
          </cell>
          <cell r="G184">
            <v>1176.4705882352941</v>
          </cell>
          <cell r="H184">
            <v>0</v>
          </cell>
          <cell r="I184">
            <v>0</v>
          </cell>
          <cell r="J184">
            <v>0</v>
          </cell>
          <cell r="K184">
            <v>0</v>
          </cell>
          <cell r="L184">
            <v>0</v>
          </cell>
          <cell r="M184">
            <v>0</v>
          </cell>
          <cell r="N184">
            <v>38</v>
          </cell>
          <cell r="O184">
            <v>24</v>
          </cell>
          <cell r="P184">
            <v>14</v>
          </cell>
          <cell r="Q184">
            <v>513.3747635774115</v>
          </cell>
          <cell r="R184">
            <v>670.95331283198209</v>
          </cell>
          <cell r="S184">
            <v>366.01307189542484</v>
          </cell>
          <cell r="T184">
            <v>3</v>
          </cell>
          <cell r="U184">
            <v>1</v>
          </cell>
          <cell r="V184">
            <v>2</v>
          </cell>
          <cell r="W184">
            <v>40.529586598216696</v>
          </cell>
          <cell r="X184">
            <v>27.95638803466592</v>
          </cell>
          <cell r="Y184">
            <v>52.287581699346411</v>
          </cell>
          <cell r="Z184">
            <v>0</v>
          </cell>
          <cell r="AA184">
            <v>0</v>
          </cell>
          <cell r="AB184">
            <v>0</v>
          </cell>
          <cell r="AC184">
            <v>0</v>
          </cell>
          <cell r="AD184">
            <v>0</v>
          </cell>
          <cell r="AE184">
            <v>0</v>
          </cell>
          <cell r="AF184">
            <v>22</v>
          </cell>
          <cell r="AG184">
            <v>12</v>
          </cell>
          <cell r="AH184">
            <v>10</v>
          </cell>
          <cell r="AI184">
            <v>297.21696838692247</v>
          </cell>
          <cell r="AJ184">
            <v>335.47665641599104</v>
          </cell>
          <cell r="AK184">
            <v>261.43790849673201</v>
          </cell>
          <cell r="AL184">
            <v>13</v>
          </cell>
          <cell r="AM184">
            <v>11</v>
          </cell>
          <cell r="AN184">
            <v>2</v>
          </cell>
          <cell r="AO184">
            <v>175.62820859227236</v>
          </cell>
          <cell r="AP184">
            <v>307.52026838132514</v>
          </cell>
          <cell r="AQ184">
            <v>52.287581699346411</v>
          </cell>
          <cell r="AR184">
            <v>14</v>
          </cell>
          <cell r="AS184">
            <v>11</v>
          </cell>
          <cell r="AT184">
            <v>3</v>
          </cell>
          <cell r="AU184">
            <v>189.13807079167793</v>
          </cell>
          <cell r="AV184">
            <v>307.52026838132514</v>
          </cell>
          <cell r="AW184">
            <v>78.431372549019599</v>
          </cell>
          <cell r="AX184">
            <v>1</v>
          </cell>
          <cell r="AY184">
            <v>1</v>
          </cell>
          <cell r="AZ184">
            <v>0</v>
          </cell>
          <cell r="BA184">
            <v>13.509862199405566</v>
          </cell>
          <cell r="BB184">
            <v>27.95638803466592</v>
          </cell>
          <cell r="BC184">
            <v>0</v>
          </cell>
          <cell r="BD184">
            <v>2</v>
          </cell>
          <cell r="BE184">
            <v>0</v>
          </cell>
          <cell r="BF184">
            <v>2</v>
          </cell>
          <cell r="BG184">
            <v>27.019724398811132</v>
          </cell>
          <cell r="BH184">
            <v>0</v>
          </cell>
          <cell r="BI184">
            <v>52.287581699346411</v>
          </cell>
          <cell r="BJ184">
            <v>3</v>
          </cell>
          <cell r="BK184">
            <v>0</v>
          </cell>
          <cell r="BL184">
            <v>3</v>
          </cell>
          <cell r="BM184">
            <v>40.529586598216696</v>
          </cell>
          <cell r="BN184">
            <v>0</v>
          </cell>
          <cell r="BO184">
            <v>78.431372549019599</v>
          </cell>
          <cell r="BP184">
            <v>3</v>
          </cell>
          <cell r="BQ184">
            <v>3</v>
          </cell>
          <cell r="BR184">
            <v>0</v>
          </cell>
          <cell r="BS184">
            <v>40.529586598216696</v>
          </cell>
          <cell r="BT184">
            <v>83.869164103997761</v>
          </cell>
          <cell r="BU184">
            <v>0</v>
          </cell>
          <cell r="BV184">
            <v>2</v>
          </cell>
          <cell r="BW184">
            <v>2</v>
          </cell>
          <cell r="BX184">
            <v>0</v>
          </cell>
          <cell r="BY184">
            <v>27.019724398811132</v>
          </cell>
          <cell r="BZ184">
            <v>55.912776069331841</v>
          </cell>
          <cell r="CA184">
            <v>0</v>
          </cell>
          <cell r="CB184">
            <v>0</v>
          </cell>
          <cell r="CC184">
            <v>0</v>
          </cell>
          <cell r="CD184">
            <v>0</v>
          </cell>
          <cell r="CE184">
            <v>0</v>
          </cell>
          <cell r="CF184">
            <v>0</v>
          </cell>
          <cell r="CG184">
            <v>0</v>
          </cell>
          <cell r="CH184">
            <v>7402</v>
          </cell>
          <cell r="CI184">
            <v>3577</v>
          </cell>
          <cell r="CJ184">
            <v>3825</v>
          </cell>
          <cell r="CK184">
            <v>115</v>
          </cell>
          <cell r="CL184">
            <v>70</v>
          </cell>
          <cell r="CM184">
            <v>45</v>
          </cell>
          <cell r="CN184">
            <v>1553.6341529316401</v>
          </cell>
          <cell r="CO184">
            <v>1956.9471624266143</v>
          </cell>
          <cell r="CP184">
            <v>1176.4705882352941</v>
          </cell>
          <cell r="CQ184">
            <v>0</v>
          </cell>
          <cell r="CR184">
            <v>0</v>
          </cell>
          <cell r="CS184">
            <v>0</v>
          </cell>
          <cell r="CT184">
            <v>0</v>
          </cell>
          <cell r="CU184">
            <v>0</v>
          </cell>
          <cell r="CV184">
            <v>0</v>
          </cell>
          <cell r="CW184">
            <v>38</v>
          </cell>
          <cell r="CX184">
            <v>24</v>
          </cell>
          <cell r="CY184">
            <v>14</v>
          </cell>
          <cell r="CZ184">
            <v>513.3747635774115</v>
          </cell>
          <cell r="DA184">
            <v>670.95331283198209</v>
          </cell>
          <cell r="DB184">
            <v>366.01307189542484</v>
          </cell>
          <cell r="DC184">
            <v>3</v>
          </cell>
          <cell r="DD184">
            <v>1</v>
          </cell>
          <cell r="DE184">
            <v>2</v>
          </cell>
          <cell r="DF184">
            <v>40.529586598216696</v>
          </cell>
          <cell r="DG184">
            <v>27.95638803466592</v>
          </cell>
          <cell r="DH184">
            <v>52.287581699346411</v>
          </cell>
          <cell r="DI184">
            <v>0</v>
          </cell>
          <cell r="DJ184">
            <v>0</v>
          </cell>
          <cell r="DK184">
            <v>0</v>
          </cell>
          <cell r="DL184">
            <v>0</v>
          </cell>
          <cell r="DM184">
            <v>0</v>
          </cell>
          <cell r="DN184">
            <v>0</v>
          </cell>
          <cell r="DO184">
            <v>22</v>
          </cell>
          <cell r="DP184">
            <v>12</v>
          </cell>
          <cell r="DQ184">
            <v>10</v>
          </cell>
          <cell r="DR184">
            <v>297.21696838692247</v>
          </cell>
          <cell r="DS184">
            <v>335.47665641599104</v>
          </cell>
          <cell r="DT184">
            <v>261.43790849673201</v>
          </cell>
          <cell r="DU184">
            <v>13</v>
          </cell>
          <cell r="DV184">
            <v>11</v>
          </cell>
          <cell r="DW184">
            <v>2</v>
          </cell>
          <cell r="DX184">
            <v>175.62820859227236</v>
          </cell>
          <cell r="DY184">
            <v>307.52026838132514</v>
          </cell>
          <cell r="DZ184">
            <v>52.287581699346411</v>
          </cell>
          <cell r="EA184">
            <v>14</v>
          </cell>
          <cell r="EB184">
            <v>11</v>
          </cell>
          <cell r="EC184">
            <v>3</v>
          </cell>
          <cell r="ED184">
            <v>189.13807079167793</v>
          </cell>
          <cell r="EE184">
            <v>307.52026838132514</v>
          </cell>
          <cell r="EF184">
            <v>78.431372549019599</v>
          </cell>
          <cell r="EG184">
            <v>1</v>
          </cell>
          <cell r="EH184">
            <v>1</v>
          </cell>
          <cell r="EI184">
            <v>0</v>
          </cell>
          <cell r="EJ184">
            <v>13.509862199405566</v>
          </cell>
          <cell r="EK184">
            <v>27.95638803466592</v>
          </cell>
          <cell r="EL184">
            <v>0</v>
          </cell>
          <cell r="EM184">
            <v>2</v>
          </cell>
          <cell r="EN184">
            <v>0</v>
          </cell>
          <cell r="EO184">
            <v>2</v>
          </cell>
          <cell r="EP184">
            <v>27.019724398811132</v>
          </cell>
          <cell r="EQ184">
            <v>0</v>
          </cell>
          <cell r="ER184">
            <v>52.287581699346411</v>
          </cell>
          <cell r="ES184">
            <v>3</v>
          </cell>
          <cell r="ET184">
            <v>0</v>
          </cell>
          <cell r="EU184">
            <v>3</v>
          </cell>
          <cell r="EV184">
            <v>40.529586598216696</v>
          </cell>
          <cell r="EW184">
            <v>0</v>
          </cell>
          <cell r="EX184">
            <v>78.431372549019599</v>
          </cell>
          <cell r="EY184">
            <v>3</v>
          </cell>
          <cell r="EZ184">
            <v>3</v>
          </cell>
          <cell r="FA184">
            <v>0</v>
          </cell>
          <cell r="FB184">
            <v>40.529586598216696</v>
          </cell>
          <cell r="FC184">
            <v>83.869164103997761</v>
          </cell>
          <cell r="FD184">
            <v>0</v>
          </cell>
          <cell r="FE184">
            <v>2</v>
          </cell>
          <cell r="FF184">
            <v>2</v>
          </cell>
          <cell r="FG184">
            <v>0</v>
          </cell>
          <cell r="FH184">
            <v>27.019724398811132</v>
          </cell>
          <cell r="FI184">
            <v>55.912776069331841</v>
          </cell>
          <cell r="FJ184">
            <v>0</v>
          </cell>
          <cell r="FK184">
            <v>0</v>
          </cell>
          <cell r="FL184">
            <v>0</v>
          </cell>
          <cell r="FM184">
            <v>0</v>
          </cell>
          <cell r="FN184">
            <v>0</v>
          </cell>
          <cell r="FO184">
            <v>0</v>
          </cell>
          <cell r="FP184">
            <v>0</v>
          </cell>
        </row>
        <row r="185">
          <cell r="A185" t="str">
            <v>陸別町</v>
          </cell>
          <cell r="B185">
            <v>31</v>
          </cell>
          <cell r="C185">
            <v>23</v>
          </cell>
          <cell r="D185">
            <v>8</v>
          </cell>
          <cell r="E185">
            <v>1194.1448382126348</v>
          </cell>
          <cell r="F185">
            <v>1777.4343122102011</v>
          </cell>
          <cell r="G185">
            <v>614.43932411674348</v>
          </cell>
          <cell r="H185">
            <v>0</v>
          </cell>
          <cell r="I185">
            <v>0</v>
          </cell>
          <cell r="J185">
            <v>0</v>
          </cell>
          <cell r="K185">
            <v>0</v>
          </cell>
          <cell r="L185">
            <v>0</v>
          </cell>
          <cell r="M185">
            <v>0</v>
          </cell>
          <cell r="N185">
            <v>13</v>
          </cell>
          <cell r="O185">
            <v>9</v>
          </cell>
          <cell r="P185">
            <v>4</v>
          </cell>
          <cell r="Q185">
            <v>500.77041602465329</v>
          </cell>
          <cell r="R185">
            <v>695.51777434312214</v>
          </cell>
          <cell r="S185">
            <v>307.21966205837174</v>
          </cell>
          <cell r="T185">
            <v>1</v>
          </cell>
          <cell r="U185">
            <v>1</v>
          </cell>
          <cell r="V185">
            <v>0</v>
          </cell>
          <cell r="W185">
            <v>38.52080123266564</v>
          </cell>
          <cell r="X185">
            <v>77.279752704791349</v>
          </cell>
          <cell r="Y185">
            <v>0</v>
          </cell>
          <cell r="Z185">
            <v>0</v>
          </cell>
          <cell r="AA185">
            <v>0</v>
          </cell>
          <cell r="AB185">
            <v>0</v>
          </cell>
          <cell r="AC185">
            <v>0</v>
          </cell>
          <cell r="AD185">
            <v>0</v>
          </cell>
          <cell r="AE185">
            <v>0</v>
          </cell>
          <cell r="AF185">
            <v>5</v>
          </cell>
          <cell r="AG185">
            <v>5</v>
          </cell>
          <cell r="AH185">
            <v>0</v>
          </cell>
          <cell r="AI185">
            <v>192.60400616332819</v>
          </cell>
          <cell r="AJ185">
            <v>386.39876352395675</v>
          </cell>
          <cell r="AK185">
            <v>0</v>
          </cell>
          <cell r="AL185">
            <v>3</v>
          </cell>
          <cell r="AM185">
            <v>2</v>
          </cell>
          <cell r="AN185">
            <v>1</v>
          </cell>
          <cell r="AO185">
            <v>115.56240369799693</v>
          </cell>
          <cell r="AP185">
            <v>154.5595054095827</v>
          </cell>
          <cell r="AQ185">
            <v>76.804915514592935</v>
          </cell>
          <cell r="AR185">
            <v>1</v>
          </cell>
          <cell r="AS185">
            <v>1</v>
          </cell>
          <cell r="AT185">
            <v>0</v>
          </cell>
          <cell r="AU185">
            <v>38.52080123266564</v>
          </cell>
          <cell r="AV185">
            <v>77.279752704791349</v>
          </cell>
          <cell r="AW185">
            <v>0</v>
          </cell>
          <cell r="AX185">
            <v>0</v>
          </cell>
          <cell r="AY185">
            <v>0</v>
          </cell>
          <cell r="AZ185">
            <v>0</v>
          </cell>
          <cell r="BA185">
            <v>0</v>
          </cell>
          <cell r="BB185">
            <v>0</v>
          </cell>
          <cell r="BC185">
            <v>0</v>
          </cell>
          <cell r="BD185">
            <v>2</v>
          </cell>
          <cell r="BE185">
            <v>1</v>
          </cell>
          <cell r="BF185">
            <v>1</v>
          </cell>
          <cell r="BG185">
            <v>77.04160246533128</v>
          </cell>
          <cell r="BH185">
            <v>77.279752704791349</v>
          </cell>
          <cell r="BI185">
            <v>76.804915514592935</v>
          </cell>
          <cell r="BJ185">
            <v>1</v>
          </cell>
          <cell r="BK185">
            <v>0</v>
          </cell>
          <cell r="BL185">
            <v>1</v>
          </cell>
          <cell r="BM185">
            <v>38.52080123266564</v>
          </cell>
          <cell r="BN185">
            <v>0</v>
          </cell>
          <cell r="BO185">
            <v>76.804915514592935</v>
          </cell>
          <cell r="BP185">
            <v>1</v>
          </cell>
          <cell r="BQ185">
            <v>1</v>
          </cell>
          <cell r="BR185">
            <v>0</v>
          </cell>
          <cell r="BS185">
            <v>38.52080123266564</v>
          </cell>
          <cell r="BT185">
            <v>77.279752704791349</v>
          </cell>
          <cell r="BU185">
            <v>0</v>
          </cell>
          <cell r="BV185">
            <v>0</v>
          </cell>
          <cell r="BW185">
            <v>0</v>
          </cell>
          <cell r="BX185">
            <v>0</v>
          </cell>
          <cell r="BY185">
            <v>0</v>
          </cell>
          <cell r="BZ185">
            <v>0</v>
          </cell>
          <cell r="CA185">
            <v>0</v>
          </cell>
          <cell r="CB185">
            <v>1</v>
          </cell>
          <cell r="CC185">
            <v>1</v>
          </cell>
          <cell r="CD185">
            <v>0</v>
          </cell>
          <cell r="CE185">
            <v>38.52080123266564</v>
          </cell>
          <cell r="CF185">
            <v>77.279752704791349</v>
          </cell>
          <cell r="CG185">
            <v>0</v>
          </cell>
          <cell r="CH185">
            <v>2596</v>
          </cell>
          <cell r="CI185">
            <v>1294</v>
          </cell>
          <cell r="CJ185">
            <v>1302</v>
          </cell>
          <cell r="CK185">
            <v>31</v>
          </cell>
          <cell r="CL185">
            <v>23</v>
          </cell>
          <cell r="CM185">
            <v>8</v>
          </cell>
          <cell r="CN185">
            <v>1194.1448382126348</v>
          </cell>
          <cell r="CO185">
            <v>1777.4343122102011</v>
          </cell>
          <cell r="CP185">
            <v>614.43932411674348</v>
          </cell>
          <cell r="CQ185">
            <v>0</v>
          </cell>
          <cell r="CR185">
            <v>0</v>
          </cell>
          <cell r="CS185">
            <v>0</v>
          </cell>
          <cell r="CT185">
            <v>0</v>
          </cell>
          <cell r="CU185">
            <v>0</v>
          </cell>
          <cell r="CV185">
            <v>0</v>
          </cell>
          <cell r="CW185">
            <v>13</v>
          </cell>
          <cell r="CX185">
            <v>9</v>
          </cell>
          <cell r="CY185">
            <v>4</v>
          </cell>
          <cell r="CZ185">
            <v>500.77041602465329</v>
          </cell>
          <cell r="DA185">
            <v>695.51777434312214</v>
          </cell>
          <cell r="DB185">
            <v>307.21966205837174</v>
          </cell>
          <cell r="DC185">
            <v>1</v>
          </cell>
          <cell r="DD185">
            <v>1</v>
          </cell>
          <cell r="DE185">
            <v>0</v>
          </cell>
          <cell r="DF185">
            <v>38.52080123266564</v>
          </cell>
          <cell r="DG185">
            <v>77.279752704791349</v>
          </cell>
          <cell r="DH185">
            <v>0</v>
          </cell>
          <cell r="DI185">
            <v>0</v>
          </cell>
          <cell r="DJ185">
            <v>0</v>
          </cell>
          <cell r="DK185">
            <v>0</v>
          </cell>
          <cell r="DL185">
            <v>0</v>
          </cell>
          <cell r="DM185">
            <v>0</v>
          </cell>
          <cell r="DN185">
            <v>0</v>
          </cell>
          <cell r="DO185">
            <v>5</v>
          </cell>
          <cell r="DP185">
            <v>5</v>
          </cell>
          <cell r="DQ185">
            <v>0</v>
          </cell>
          <cell r="DR185">
            <v>192.60400616332819</v>
          </cell>
          <cell r="DS185">
            <v>386.39876352395675</v>
          </cell>
          <cell r="DT185">
            <v>0</v>
          </cell>
          <cell r="DU185">
            <v>3</v>
          </cell>
          <cell r="DV185">
            <v>2</v>
          </cell>
          <cell r="DW185">
            <v>1</v>
          </cell>
          <cell r="DX185">
            <v>115.56240369799693</v>
          </cell>
          <cell r="DY185">
            <v>154.5595054095827</v>
          </cell>
          <cell r="DZ185">
            <v>76.804915514592935</v>
          </cell>
          <cell r="EA185">
            <v>1</v>
          </cell>
          <cell r="EB185">
            <v>1</v>
          </cell>
          <cell r="EC185">
            <v>0</v>
          </cell>
          <cell r="ED185">
            <v>38.52080123266564</v>
          </cell>
          <cell r="EE185">
            <v>77.279752704791349</v>
          </cell>
          <cell r="EF185">
            <v>0</v>
          </cell>
          <cell r="EG185">
            <v>0</v>
          </cell>
          <cell r="EH185">
            <v>0</v>
          </cell>
          <cell r="EI185">
            <v>0</v>
          </cell>
          <cell r="EJ185">
            <v>0</v>
          </cell>
          <cell r="EK185">
            <v>0</v>
          </cell>
          <cell r="EL185">
            <v>0</v>
          </cell>
          <cell r="EM185">
            <v>2</v>
          </cell>
          <cell r="EN185">
            <v>1</v>
          </cell>
          <cell r="EO185">
            <v>1</v>
          </cell>
          <cell r="EP185">
            <v>77.04160246533128</v>
          </cell>
          <cell r="EQ185">
            <v>77.279752704791349</v>
          </cell>
          <cell r="ER185">
            <v>76.804915514592935</v>
          </cell>
          <cell r="ES185">
            <v>1</v>
          </cell>
          <cell r="ET185">
            <v>0</v>
          </cell>
          <cell r="EU185">
            <v>1</v>
          </cell>
          <cell r="EV185">
            <v>38.52080123266564</v>
          </cell>
          <cell r="EW185">
            <v>0</v>
          </cell>
          <cell r="EX185">
            <v>76.804915514592935</v>
          </cell>
          <cell r="EY185">
            <v>1</v>
          </cell>
          <cell r="EZ185">
            <v>1</v>
          </cell>
          <cell r="FA185">
            <v>0</v>
          </cell>
          <cell r="FB185">
            <v>38.52080123266564</v>
          </cell>
          <cell r="FC185">
            <v>77.279752704791349</v>
          </cell>
          <cell r="FD185">
            <v>0</v>
          </cell>
          <cell r="FE185">
            <v>0</v>
          </cell>
          <cell r="FF185">
            <v>0</v>
          </cell>
          <cell r="FG185">
            <v>0</v>
          </cell>
          <cell r="FH185">
            <v>0</v>
          </cell>
          <cell r="FI185">
            <v>0</v>
          </cell>
          <cell r="FJ185">
            <v>0</v>
          </cell>
          <cell r="FK185">
            <v>1</v>
          </cell>
          <cell r="FL185">
            <v>1</v>
          </cell>
          <cell r="FM185">
            <v>0</v>
          </cell>
          <cell r="FN185">
            <v>38.52080123266564</v>
          </cell>
          <cell r="FO185">
            <v>77.279752704791349</v>
          </cell>
          <cell r="FP185">
            <v>0</v>
          </cell>
        </row>
        <row r="186">
          <cell r="A186" t="str">
            <v>浦幌町</v>
          </cell>
          <cell r="B186">
            <v>81</v>
          </cell>
          <cell r="C186">
            <v>42</v>
          </cell>
          <cell r="D186">
            <v>39</v>
          </cell>
          <cell r="E186">
            <v>1535.5450236966824</v>
          </cell>
          <cell r="F186">
            <v>1666.6666666666667</v>
          </cell>
          <cell r="G186">
            <v>1415.6079854809436</v>
          </cell>
          <cell r="H186">
            <v>0</v>
          </cell>
          <cell r="I186">
            <v>0</v>
          </cell>
          <cell r="J186">
            <v>0</v>
          </cell>
          <cell r="K186">
            <v>0</v>
          </cell>
          <cell r="L186">
            <v>0</v>
          </cell>
          <cell r="M186">
            <v>0</v>
          </cell>
          <cell r="N186">
            <v>25</v>
          </cell>
          <cell r="O186">
            <v>18</v>
          </cell>
          <cell r="P186">
            <v>7</v>
          </cell>
          <cell r="Q186">
            <v>473.93364928909955</v>
          </cell>
          <cell r="R186">
            <v>714.28571428571422</v>
          </cell>
          <cell r="S186">
            <v>254.08348457350272</v>
          </cell>
          <cell r="T186">
            <v>0</v>
          </cell>
          <cell r="U186">
            <v>0</v>
          </cell>
          <cell r="V186">
            <v>0</v>
          </cell>
          <cell r="W186">
            <v>0</v>
          </cell>
          <cell r="X186">
            <v>0</v>
          </cell>
          <cell r="Y186">
            <v>0</v>
          </cell>
          <cell r="Z186">
            <v>1</v>
          </cell>
          <cell r="AA186">
            <v>0</v>
          </cell>
          <cell r="AB186">
            <v>1</v>
          </cell>
          <cell r="AC186">
            <v>18.957345971563981</v>
          </cell>
          <cell r="AD186">
            <v>0</v>
          </cell>
          <cell r="AE186">
            <v>36.297640653357526</v>
          </cell>
          <cell r="AF186">
            <v>19</v>
          </cell>
          <cell r="AG186">
            <v>10</v>
          </cell>
          <cell r="AH186">
            <v>9</v>
          </cell>
          <cell r="AI186">
            <v>360.18957345971563</v>
          </cell>
          <cell r="AJ186">
            <v>396.82539682539681</v>
          </cell>
          <cell r="AK186">
            <v>326.67876588021778</v>
          </cell>
          <cell r="AL186">
            <v>7</v>
          </cell>
          <cell r="AM186">
            <v>2</v>
          </cell>
          <cell r="AN186">
            <v>5</v>
          </cell>
          <cell r="AO186">
            <v>132.70142180094786</v>
          </cell>
          <cell r="AP186">
            <v>79.365079365079367</v>
          </cell>
          <cell r="AQ186">
            <v>181.48820326678765</v>
          </cell>
          <cell r="AR186">
            <v>7</v>
          </cell>
          <cell r="AS186">
            <v>4</v>
          </cell>
          <cell r="AT186">
            <v>3</v>
          </cell>
          <cell r="AU186">
            <v>132.70142180094786</v>
          </cell>
          <cell r="AV186">
            <v>158.73015873015873</v>
          </cell>
          <cell r="AW186">
            <v>108.8929219600726</v>
          </cell>
          <cell r="AX186">
            <v>0</v>
          </cell>
          <cell r="AY186">
            <v>0</v>
          </cell>
          <cell r="AZ186">
            <v>0</v>
          </cell>
          <cell r="BA186">
            <v>0</v>
          </cell>
          <cell r="BB186">
            <v>0</v>
          </cell>
          <cell r="BC186">
            <v>0</v>
          </cell>
          <cell r="BD186">
            <v>2</v>
          </cell>
          <cell r="BE186">
            <v>1</v>
          </cell>
          <cell r="BF186">
            <v>1</v>
          </cell>
          <cell r="BG186">
            <v>37.914691943127963</v>
          </cell>
          <cell r="BH186">
            <v>39.682539682539684</v>
          </cell>
          <cell r="BI186">
            <v>36.297640653357526</v>
          </cell>
          <cell r="BJ186">
            <v>2</v>
          </cell>
          <cell r="BK186">
            <v>0</v>
          </cell>
          <cell r="BL186">
            <v>2</v>
          </cell>
          <cell r="BM186">
            <v>37.914691943127963</v>
          </cell>
          <cell r="BN186">
            <v>0</v>
          </cell>
          <cell r="BO186">
            <v>72.595281306715052</v>
          </cell>
          <cell r="BP186">
            <v>3</v>
          </cell>
          <cell r="BQ186">
            <v>1</v>
          </cell>
          <cell r="BR186">
            <v>2</v>
          </cell>
          <cell r="BS186">
            <v>56.872037914691944</v>
          </cell>
          <cell r="BT186">
            <v>39.682539682539684</v>
          </cell>
          <cell r="BU186">
            <v>72.595281306715052</v>
          </cell>
          <cell r="BV186">
            <v>1</v>
          </cell>
          <cell r="BW186">
            <v>0</v>
          </cell>
          <cell r="BX186">
            <v>1</v>
          </cell>
          <cell r="BY186">
            <v>18.957345971563981</v>
          </cell>
          <cell r="BZ186">
            <v>0</v>
          </cell>
          <cell r="CA186">
            <v>36.297640653357526</v>
          </cell>
          <cell r="CB186">
            <v>1</v>
          </cell>
          <cell r="CC186">
            <v>1</v>
          </cell>
          <cell r="CD186">
            <v>0</v>
          </cell>
          <cell r="CE186">
            <v>18.957345971563981</v>
          </cell>
          <cell r="CF186">
            <v>39.682539682539684</v>
          </cell>
          <cell r="CG186">
            <v>0</v>
          </cell>
          <cell r="CH186">
            <v>5275</v>
          </cell>
          <cell r="CI186">
            <v>2520</v>
          </cell>
          <cell r="CJ186">
            <v>2755</v>
          </cell>
          <cell r="CK186">
            <v>81</v>
          </cell>
          <cell r="CL186">
            <v>42</v>
          </cell>
          <cell r="CM186">
            <v>39</v>
          </cell>
          <cell r="CN186">
            <v>1535.5450236966824</v>
          </cell>
          <cell r="CO186">
            <v>1666.6666666666667</v>
          </cell>
          <cell r="CP186">
            <v>1415.6079854809436</v>
          </cell>
          <cell r="CQ186">
            <v>0</v>
          </cell>
          <cell r="CR186">
            <v>0</v>
          </cell>
          <cell r="CS186">
            <v>0</v>
          </cell>
          <cell r="CT186">
            <v>0</v>
          </cell>
          <cell r="CU186">
            <v>0</v>
          </cell>
          <cell r="CV186">
            <v>0</v>
          </cell>
          <cell r="CW186">
            <v>25</v>
          </cell>
          <cell r="CX186">
            <v>18</v>
          </cell>
          <cell r="CY186">
            <v>7</v>
          </cell>
          <cell r="CZ186">
            <v>473.93364928909955</v>
          </cell>
          <cell r="DA186">
            <v>714.28571428571422</v>
          </cell>
          <cell r="DB186">
            <v>254.08348457350272</v>
          </cell>
          <cell r="DC186">
            <v>0</v>
          </cell>
          <cell r="DD186">
            <v>0</v>
          </cell>
          <cell r="DE186">
            <v>0</v>
          </cell>
          <cell r="DF186">
            <v>0</v>
          </cell>
          <cell r="DG186">
            <v>0</v>
          </cell>
          <cell r="DH186">
            <v>0</v>
          </cell>
          <cell r="DI186">
            <v>1</v>
          </cell>
          <cell r="DJ186">
            <v>0</v>
          </cell>
          <cell r="DK186">
            <v>1</v>
          </cell>
          <cell r="DL186">
            <v>18.957345971563981</v>
          </cell>
          <cell r="DM186">
            <v>0</v>
          </cell>
          <cell r="DN186">
            <v>36.297640653357526</v>
          </cell>
          <cell r="DO186">
            <v>19</v>
          </cell>
          <cell r="DP186">
            <v>10</v>
          </cell>
          <cell r="DQ186">
            <v>9</v>
          </cell>
          <cell r="DR186">
            <v>360.18957345971563</v>
          </cell>
          <cell r="DS186">
            <v>396.82539682539681</v>
          </cell>
          <cell r="DT186">
            <v>326.67876588021778</v>
          </cell>
          <cell r="DU186">
            <v>7</v>
          </cell>
          <cell r="DV186">
            <v>2</v>
          </cell>
          <cell r="DW186">
            <v>5</v>
          </cell>
          <cell r="DX186">
            <v>132.70142180094786</v>
          </cell>
          <cell r="DY186">
            <v>79.365079365079367</v>
          </cell>
          <cell r="DZ186">
            <v>181.48820326678765</v>
          </cell>
          <cell r="EA186">
            <v>7</v>
          </cell>
          <cell r="EB186">
            <v>4</v>
          </cell>
          <cell r="EC186">
            <v>3</v>
          </cell>
          <cell r="ED186">
            <v>132.70142180094786</v>
          </cell>
          <cell r="EE186">
            <v>158.73015873015873</v>
          </cell>
          <cell r="EF186">
            <v>108.8929219600726</v>
          </cell>
          <cell r="EG186">
            <v>0</v>
          </cell>
          <cell r="EH186">
            <v>0</v>
          </cell>
          <cell r="EI186">
            <v>0</v>
          </cell>
          <cell r="EJ186">
            <v>0</v>
          </cell>
          <cell r="EK186">
            <v>0</v>
          </cell>
          <cell r="EL186">
            <v>0</v>
          </cell>
          <cell r="EM186">
            <v>2</v>
          </cell>
          <cell r="EN186">
            <v>1</v>
          </cell>
          <cell r="EO186">
            <v>1</v>
          </cell>
          <cell r="EP186">
            <v>37.914691943127963</v>
          </cell>
          <cell r="EQ186">
            <v>39.682539682539684</v>
          </cell>
          <cell r="ER186">
            <v>36.297640653357526</v>
          </cell>
          <cell r="ES186">
            <v>2</v>
          </cell>
          <cell r="ET186">
            <v>0</v>
          </cell>
          <cell r="EU186">
            <v>2</v>
          </cell>
          <cell r="EV186">
            <v>37.914691943127963</v>
          </cell>
          <cell r="EW186">
            <v>0</v>
          </cell>
          <cell r="EX186">
            <v>72.595281306715052</v>
          </cell>
          <cell r="EY186">
            <v>3</v>
          </cell>
          <cell r="EZ186">
            <v>1</v>
          </cell>
          <cell r="FA186">
            <v>2</v>
          </cell>
          <cell r="FB186">
            <v>56.872037914691944</v>
          </cell>
          <cell r="FC186">
            <v>39.682539682539684</v>
          </cell>
          <cell r="FD186">
            <v>72.595281306715052</v>
          </cell>
          <cell r="FE186">
            <v>1</v>
          </cell>
          <cell r="FF186">
            <v>0</v>
          </cell>
          <cell r="FG186">
            <v>1</v>
          </cell>
          <cell r="FH186">
            <v>18.957345971563981</v>
          </cell>
          <cell r="FI186">
            <v>0</v>
          </cell>
          <cell r="FJ186">
            <v>36.297640653357526</v>
          </cell>
          <cell r="FK186">
            <v>1</v>
          </cell>
          <cell r="FL186">
            <v>1</v>
          </cell>
          <cell r="FM186">
            <v>0</v>
          </cell>
          <cell r="FN186">
            <v>18.957345971563981</v>
          </cell>
          <cell r="FO186">
            <v>39.682539682539684</v>
          </cell>
          <cell r="FP186">
            <v>0</v>
          </cell>
        </row>
        <row r="187">
          <cell r="A187" t="str">
            <v>釧路町</v>
          </cell>
          <cell r="B187">
            <v>194</v>
          </cell>
          <cell r="C187">
            <v>110</v>
          </cell>
          <cell r="D187">
            <v>84</v>
          </cell>
          <cell r="E187">
            <v>955.0063995274196</v>
          </cell>
          <cell r="F187">
            <v>1131.5708260467031</v>
          </cell>
          <cell r="G187">
            <v>792.97649391107348</v>
          </cell>
          <cell r="H187">
            <v>0</v>
          </cell>
          <cell r="I187">
            <v>0</v>
          </cell>
          <cell r="J187">
            <v>0</v>
          </cell>
          <cell r="K187">
            <v>0</v>
          </cell>
          <cell r="L187">
            <v>0</v>
          </cell>
          <cell r="M187">
            <v>0</v>
          </cell>
          <cell r="N187">
            <v>65</v>
          </cell>
          <cell r="O187">
            <v>37</v>
          </cell>
          <cell r="P187">
            <v>28</v>
          </cell>
          <cell r="Q187">
            <v>319.97637097568179</v>
          </cell>
          <cell r="R187">
            <v>380.6192778520728</v>
          </cell>
          <cell r="S187">
            <v>264.32549797035779</v>
          </cell>
          <cell r="T187">
            <v>2</v>
          </cell>
          <cell r="U187">
            <v>1</v>
          </cell>
          <cell r="V187">
            <v>1</v>
          </cell>
          <cell r="W187">
            <v>9.8454267992517472</v>
          </cell>
          <cell r="X187">
            <v>10.287007509515481</v>
          </cell>
          <cell r="Y187">
            <v>9.4401963560842077</v>
          </cell>
          <cell r="Z187">
            <v>2</v>
          </cell>
          <cell r="AA187">
            <v>2</v>
          </cell>
          <cell r="AB187">
            <v>0</v>
          </cell>
          <cell r="AC187">
            <v>9.8454267992517472</v>
          </cell>
          <cell r="AD187">
            <v>20.574015019030963</v>
          </cell>
          <cell r="AE187">
            <v>0</v>
          </cell>
          <cell r="AF187">
            <v>30</v>
          </cell>
          <cell r="AG187">
            <v>16</v>
          </cell>
          <cell r="AH187">
            <v>14</v>
          </cell>
          <cell r="AI187">
            <v>147.6814019887762</v>
          </cell>
          <cell r="AJ187">
            <v>164.5921201522477</v>
          </cell>
          <cell r="AK187">
            <v>132.16274898517889</v>
          </cell>
          <cell r="AL187">
            <v>21</v>
          </cell>
          <cell r="AM187">
            <v>10</v>
          </cell>
          <cell r="AN187">
            <v>11</v>
          </cell>
          <cell r="AO187">
            <v>103.37698139214335</v>
          </cell>
          <cell r="AP187">
            <v>102.87007509515482</v>
          </cell>
          <cell r="AQ187">
            <v>103.84215991692626</v>
          </cell>
          <cell r="AR187">
            <v>19</v>
          </cell>
          <cell r="AS187">
            <v>14</v>
          </cell>
          <cell r="AT187">
            <v>5</v>
          </cell>
          <cell r="AU187">
            <v>93.531554592891609</v>
          </cell>
          <cell r="AV187">
            <v>144.01810513321675</v>
          </cell>
          <cell r="AW187">
            <v>47.200981780421031</v>
          </cell>
          <cell r="AX187">
            <v>2</v>
          </cell>
          <cell r="AY187">
            <v>1</v>
          </cell>
          <cell r="AZ187">
            <v>1</v>
          </cell>
          <cell r="BA187">
            <v>9.8454267992517472</v>
          </cell>
          <cell r="BB187">
            <v>10.287007509515481</v>
          </cell>
          <cell r="BC187">
            <v>9.4401963560842077</v>
          </cell>
          <cell r="BD187">
            <v>7</v>
          </cell>
          <cell r="BE187">
            <v>6</v>
          </cell>
          <cell r="BF187">
            <v>1</v>
          </cell>
          <cell r="BG187">
            <v>34.458993797381119</v>
          </cell>
          <cell r="BH187">
            <v>61.722045057092892</v>
          </cell>
          <cell r="BI187">
            <v>9.4401963560842077</v>
          </cell>
          <cell r="BJ187">
            <v>4</v>
          </cell>
          <cell r="BK187">
            <v>2</v>
          </cell>
          <cell r="BL187">
            <v>2</v>
          </cell>
          <cell r="BM187">
            <v>19.690853598503494</v>
          </cell>
          <cell r="BN187">
            <v>20.574015019030963</v>
          </cell>
          <cell r="BO187">
            <v>18.880392712168415</v>
          </cell>
          <cell r="BP187">
            <v>3</v>
          </cell>
          <cell r="BQ187">
            <v>3</v>
          </cell>
          <cell r="BR187">
            <v>0</v>
          </cell>
          <cell r="BS187">
            <v>14.768140198877621</v>
          </cell>
          <cell r="BT187">
            <v>30.861022528546446</v>
          </cell>
          <cell r="BU187">
            <v>0</v>
          </cell>
          <cell r="BV187">
            <v>2</v>
          </cell>
          <cell r="BW187">
            <v>0</v>
          </cell>
          <cell r="BX187">
            <v>2</v>
          </cell>
          <cell r="BY187">
            <v>9.8454267992517472</v>
          </cell>
          <cell r="BZ187">
            <v>0</v>
          </cell>
          <cell r="CA187">
            <v>18.880392712168415</v>
          </cell>
          <cell r="CB187">
            <v>0</v>
          </cell>
          <cell r="CC187">
            <v>0</v>
          </cell>
          <cell r="CD187">
            <v>0</v>
          </cell>
          <cell r="CE187">
            <v>0</v>
          </cell>
          <cell r="CF187">
            <v>0</v>
          </cell>
          <cell r="CG187">
            <v>0</v>
          </cell>
          <cell r="CH187">
            <v>20314</v>
          </cell>
          <cell r="CI187">
            <v>9721</v>
          </cell>
          <cell r="CJ187">
            <v>10593</v>
          </cell>
          <cell r="CK187">
            <v>194</v>
          </cell>
          <cell r="CL187">
            <v>110</v>
          </cell>
          <cell r="CM187">
            <v>84</v>
          </cell>
          <cell r="CN187">
            <v>955.0063995274196</v>
          </cell>
          <cell r="CO187">
            <v>1131.5708260467031</v>
          </cell>
          <cell r="CP187">
            <v>792.97649391107348</v>
          </cell>
          <cell r="CQ187">
            <v>0</v>
          </cell>
          <cell r="CR187">
            <v>0</v>
          </cell>
          <cell r="CS187">
            <v>0</v>
          </cell>
          <cell r="CT187">
            <v>0</v>
          </cell>
          <cell r="CU187">
            <v>0</v>
          </cell>
          <cell r="CV187">
            <v>0</v>
          </cell>
          <cell r="CW187">
            <v>65</v>
          </cell>
          <cell r="CX187">
            <v>37</v>
          </cell>
          <cell r="CY187">
            <v>28</v>
          </cell>
          <cell r="CZ187">
            <v>319.97637097568179</v>
          </cell>
          <cell r="DA187">
            <v>380.6192778520728</v>
          </cell>
          <cell r="DB187">
            <v>264.32549797035779</v>
          </cell>
          <cell r="DC187">
            <v>2</v>
          </cell>
          <cell r="DD187">
            <v>1</v>
          </cell>
          <cell r="DE187">
            <v>1</v>
          </cell>
          <cell r="DF187">
            <v>9.8454267992517472</v>
          </cell>
          <cell r="DG187">
            <v>10.287007509515481</v>
          </cell>
          <cell r="DH187">
            <v>9.4401963560842077</v>
          </cell>
          <cell r="DI187">
            <v>2</v>
          </cell>
          <cell r="DJ187">
            <v>2</v>
          </cell>
          <cell r="DK187">
            <v>0</v>
          </cell>
          <cell r="DL187">
            <v>9.8454267992517472</v>
          </cell>
          <cell r="DM187">
            <v>20.574015019030963</v>
          </cell>
          <cell r="DN187">
            <v>0</v>
          </cell>
          <cell r="DO187">
            <v>30</v>
          </cell>
          <cell r="DP187">
            <v>16</v>
          </cell>
          <cell r="DQ187">
            <v>14</v>
          </cell>
          <cell r="DR187">
            <v>147.6814019887762</v>
          </cell>
          <cell r="DS187">
            <v>164.5921201522477</v>
          </cell>
          <cell r="DT187">
            <v>132.16274898517889</v>
          </cell>
          <cell r="DU187">
            <v>21</v>
          </cell>
          <cell r="DV187">
            <v>10</v>
          </cell>
          <cell r="DW187">
            <v>11</v>
          </cell>
          <cell r="DX187">
            <v>103.37698139214335</v>
          </cell>
          <cell r="DY187">
            <v>102.87007509515482</v>
          </cell>
          <cell r="DZ187">
            <v>103.84215991692626</v>
          </cell>
          <cell r="EA187">
            <v>19</v>
          </cell>
          <cell r="EB187">
            <v>14</v>
          </cell>
          <cell r="EC187">
            <v>5</v>
          </cell>
          <cell r="ED187">
            <v>93.531554592891609</v>
          </cell>
          <cell r="EE187">
            <v>144.01810513321675</v>
          </cell>
          <cell r="EF187">
            <v>47.200981780421031</v>
          </cell>
          <cell r="EG187">
            <v>2</v>
          </cell>
          <cell r="EH187">
            <v>1</v>
          </cell>
          <cell r="EI187">
            <v>1</v>
          </cell>
          <cell r="EJ187">
            <v>9.8454267992517472</v>
          </cell>
          <cell r="EK187">
            <v>10.287007509515481</v>
          </cell>
          <cell r="EL187">
            <v>9.4401963560842077</v>
          </cell>
          <cell r="EM187">
            <v>7</v>
          </cell>
          <cell r="EN187">
            <v>6</v>
          </cell>
          <cell r="EO187">
            <v>1</v>
          </cell>
          <cell r="EP187">
            <v>34.458993797381119</v>
          </cell>
          <cell r="EQ187">
            <v>61.722045057092892</v>
          </cell>
          <cell r="ER187">
            <v>9.4401963560842077</v>
          </cell>
          <cell r="ES187">
            <v>4</v>
          </cell>
          <cell r="ET187">
            <v>2</v>
          </cell>
          <cell r="EU187">
            <v>2</v>
          </cell>
          <cell r="EV187">
            <v>19.690853598503494</v>
          </cell>
          <cell r="EW187">
            <v>20.574015019030963</v>
          </cell>
          <cell r="EX187">
            <v>18.880392712168415</v>
          </cell>
          <cell r="EY187">
            <v>3</v>
          </cell>
          <cell r="EZ187">
            <v>3</v>
          </cell>
          <cell r="FA187">
            <v>0</v>
          </cell>
          <cell r="FB187">
            <v>14.768140198877621</v>
          </cell>
          <cell r="FC187">
            <v>30.861022528546446</v>
          </cell>
          <cell r="FD187">
            <v>0</v>
          </cell>
          <cell r="FE187">
            <v>2</v>
          </cell>
          <cell r="FF187">
            <v>0</v>
          </cell>
          <cell r="FG187">
            <v>2</v>
          </cell>
          <cell r="FH187">
            <v>9.8454267992517472</v>
          </cell>
          <cell r="FI187">
            <v>0</v>
          </cell>
          <cell r="FJ187">
            <v>18.880392712168415</v>
          </cell>
          <cell r="FK187">
            <v>0</v>
          </cell>
          <cell r="FL187">
            <v>0</v>
          </cell>
          <cell r="FM187">
            <v>0</v>
          </cell>
          <cell r="FN187">
            <v>0</v>
          </cell>
          <cell r="FO187">
            <v>0</v>
          </cell>
          <cell r="FP187">
            <v>0</v>
          </cell>
        </row>
        <row r="188">
          <cell r="A188" t="str">
            <v>厚岸町</v>
          </cell>
          <cell r="B188">
            <v>112</v>
          </cell>
          <cell r="C188">
            <v>67</v>
          </cell>
          <cell r="D188">
            <v>45</v>
          </cell>
          <cell r="E188">
            <v>1095.6759929563686</v>
          </cell>
          <cell r="F188">
            <v>1374.9230453519394</v>
          </cell>
          <cell r="G188">
            <v>841.27874369040944</v>
          </cell>
          <cell r="H188">
            <v>0</v>
          </cell>
          <cell r="I188">
            <v>0</v>
          </cell>
          <cell r="J188">
            <v>0</v>
          </cell>
          <cell r="K188">
            <v>0</v>
          </cell>
          <cell r="L188">
            <v>0</v>
          </cell>
          <cell r="M188">
            <v>0</v>
          </cell>
          <cell r="N188">
            <v>39</v>
          </cell>
          <cell r="O188">
            <v>24</v>
          </cell>
          <cell r="P188">
            <v>15</v>
          </cell>
          <cell r="Q188">
            <v>381.53003326159262</v>
          </cell>
          <cell r="R188">
            <v>492.50974758875435</v>
          </cell>
          <cell r="S188">
            <v>280.42624789680315</v>
          </cell>
          <cell r="T188">
            <v>1</v>
          </cell>
          <cell r="U188">
            <v>1</v>
          </cell>
          <cell r="V188">
            <v>0</v>
          </cell>
          <cell r="W188">
            <v>9.7828213656818619</v>
          </cell>
          <cell r="X188">
            <v>20.521239482864765</v>
          </cell>
          <cell r="Y188">
            <v>0</v>
          </cell>
          <cell r="Z188">
            <v>1</v>
          </cell>
          <cell r="AA188">
            <v>1</v>
          </cell>
          <cell r="AB188">
            <v>0</v>
          </cell>
          <cell r="AC188">
            <v>9.7828213656818619</v>
          </cell>
          <cell r="AD188">
            <v>20.521239482864765</v>
          </cell>
          <cell r="AE188">
            <v>0</v>
          </cell>
          <cell r="AF188">
            <v>23</v>
          </cell>
          <cell r="AG188">
            <v>11</v>
          </cell>
          <cell r="AH188">
            <v>12</v>
          </cell>
          <cell r="AI188">
            <v>225.00489141068286</v>
          </cell>
          <cell r="AJ188">
            <v>225.73363431151239</v>
          </cell>
          <cell r="AK188">
            <v>224.34099831744251</v>
          </cell>
          <cell r="AL188">
            <v>13</v>
          </cell>
          <cell r="AM188">
            <v>8</v>
          </cell>
          <cell r="AN188">
            <v>5</v>
          </cell>
          <cell r="AO188">
            <v>127.17667775386421</v>
          </cell>
          <cell r="AP188">
            <v>164.16991586291812</v>
          </cell>
          <cell r="AQ188">
            <v>93.475415965601044</v>
          </cell>
          <cell r="AR188">
            <v>6</v>
          </cell>
          <cell r="AS188">
            <v>6</v>
          </cell>
          <cell r="AT188">
            <v>0</v>
          </cell>
          <cell r="AU188">
            <v>58.696928194091171</v>
          </cell>
          <cell r="AV188">
            <v>123.12743689718859</v>
          </cell>
          <cell r="AW188">
            <v>0</v>
          </cell>
          <cell r="AX188">
            <v>0</v>
          </cell>
          <cell r="AY188">
            <v>0</v>
          </cell>
          <cell r="AZ188">
            <v>0</v>
          </cell>
          <cell r="BA188">
            <v>0</v>
          </cell>
          <cell r="BB188">
            <v>0</v>
          </cell>
          <cell r="BC188">
            <v>0</v>
          </cell>
          <cell r="BD188">
            <v>0</v>
          </cell>
          <cell r="BE188">
            <v>0</v>
          </cell>
          <cell r="BF188">
            <v>0</v>
          </cell>
          <cell r="BG188">
            <v>0</v>
          </cell>
          <cell r="BH188">
            <v>0</v>
          </cell>
          <cell r="BI188">
            <v>0</v>
          </cell>
          <cell r="BJ188">
            <v>4</v>
          </cell>
          <cell r="BK188">
            <v>0</v>
          </cell>
          <cell r="BL188">
            <v>4</v>
          </cell>
          <cell r="BM188">
            <v>39.131285462727448</v>
          </cell>
          <cell r="BN188">
            <v>0</v>
          </cell>
          <cell r="BO188">
            <v>74.780332772480833</v>
          </cell>
          <cell r="BP188">
            <v>6</v>
          </cell>
          <cell r="BQ188">
            <v>5</v>
          </cell>
          <cell r="BR188">
            <v>1</v>
          </cell>
          <cell r="BS188">
            <v>58.696928194091171</v>
          </cell>
          <cell r="BT188">
            <v>102.60619741432383</v>
          </cell>
          <cell r="BU188">
            <v>18.695083193120208</v>
          </cell>
          <cell r="BV188">
            <v>2</v>
          </cell>
          <cell r="BW188">
            <v>1</v>
          </cell>
          <cell r="BX188">
            <v>1</v>
          </cell>
          <cell r="BY188">
            <v>19.565642731363724</v>
          </cell>
          <cell r="BZ188">
            <v>20.521239482864765</v>
          </cell>
          <cell r="CA188">
            <v>18.695083193120208</v>
          </cell>
          <cell r="CB188">
            <v>0</v>
          </cell>
          <cell r="CC188">
            <v>0</v>
          </cell>
          <cell r="CD188">
            <v>0</v>
          </cell>
          <cell r="CE188">
            <v>0</v>
          </cell>
          <cell r="CF188">
            <v>0</v>
          </cell>
          <cell r="CG188">
            <v>0</v>
          </cell>
          <cell r="CH188">
            <v>10222</v>
          </cell>
          <cell r="CI188">
            <v>4873</v>
          </cell>
          <cell r="CJ188">
            <v>5349</v>
          </cell>
          <cell r="CK188">
            <v>112</v>
          </cell>
          <cell r="CL188">
            <v>67</v>
          </cell>
          <cell r="CM188">
            <v>45</v>
          </cell>
          <cell r="CN188">
            <v>1095.6759929563686</v>
          </cell>
          <cell r="CO188">
            <v>1374.9230453519394</v>
          </cell>
          <cell r="CP188">
            <v>841.27874369040944</v>
          </cell>
          <cell r="CQ188">
            <v>0</v>
          </cell>
          <cell r="CR188">
            <v>0</v>
          </cell>
          <cell r="CS188">
            <v>0</v>
          </cell>
          <cell r="CT188">
            <v>0</v>
          </cell>
          <cell r="CU188">
            <v>0</v>
          </cell>
          <cell r="CV188">
            <v>0</v>
          </cell>
          <cell r="CW188">
            <v>39</v>
          </cell>
          <cell r="CX188">
            <v>24</v>
          </cell>
          <cell r="CY188">
            <v>15</v>
          </cell>
          <cell r="CZ188">
            <v>381.53003326159262</v>
          </cell>
          <cell r="DA188">
            <v>492.50974758875435</v>
          </cell>
          <cell r="DB188">
            <v>280.42624789680315</v>
          </cell>
          <cell r="DC188">
            <v>1</v>
          </cell>
          <cell r="DD188">
            <v>1</v>
          </cell>
          <cell r="DE188">
            <v>0</v>
          </cell>
          <cell r="DF188">
            <v>9.7828213656818619</v>
          </cell>
          <cell r="DG188">
            <v>20.521239482864765</v>
          </cell>
          <cell r="DH188">
            <v>0</v>
          </cell>
          <cell r="DI188">
            <v>1</v>
          </cell>
          <cell r="DJ188">
            <v>1</v>
          </cell>
          <cell r="DK188">
            <v>0</v>
          </cell>
          <cell r="DL188">
            <v>9.7828213656818619</v>
          </cell>
          <cell r="DM188">
            <v>20.521239482864765</v>
          </cell>
          <cell r="DN188">
            <v>0</v>
          </cell>
          <cell r="DO188">
            <v>23</v>
          </cell>
          <cell r="DP188">
            <v>11</v>
          </cell>
          <cell r="DQ188">
            <v>12</v>
          </cell>
          <cell r="DR188">
            <v>225.00489141068286</v>
          </cell>
          <cell r="DS188">
            <v>225.73363431151239</v>
          </cell>
          <cell r="DT188">
            <v>224.34099831744251</v>
          </cell>
          <cell r="DU188">
            <v>13</v>
          </cell>
          <cell r="DV188">
            <v>8</v>
          </cell>
          <cell r="DW188">
            <v>5</v>
          </cell>
          <cell r="DX188">
            <v>127.17667775386421</v>
          </cell>
          <cell r="DY188">
            <v>164.16991586291812</v>
          </cell>
          <cell r="DZ188">
            <v>93.475415965601044</v>
          </cell>
          <cell r="EA188">
            <v>6</v>
          </cell>
          <cell r="EB188">
            <v>6</v>
          </cell>
          <cell r="EC188">
            <v>0</v>
          </cell>
          <cell r="ED188">
            <v>58.696928194091171</v>
          </cell>
          <cell r="EE188">
            <v>123.12743689718859</v>
          </cell>
          <cell r="EF188">
            <v>0</v>
          </cell>
          <cell r="EG188">
            <v>0</v>
          </cell>
          <cell r="EH188">
            <v>0</v>
          </cell>
          <cell r="EI188">
            <v>0</v>
          </cell>
          <cell r="EJ188">
            <v>0</v>
          </cell>
          <cell r="EK188">
            <v>0</v>
          </cell>
          <cell r="EL188">
            <v>0</v>
          </cell>
          <cell r="EM188">
            <v>0</v>
          </cell>
          <cell r="EN188">
            <v>0</v>
          </cell>
          <cell r="EO188">
            <v>0</v>
          </cell>
          <cell r="EP188">
            <v>0</v>
          </cell>
          <cell r="EQ188">
            <v>0</v>
          </cell>
          <cell r="ER188">
            <v>0</v>
          </cell>
          <cell r="ES188">
            <v>4</v>
          </cell>
          <cell r="ET188">
            <v>0</v>
          </cell>
          <cell r="EU188">
            <v>4</v>
          </cell>
          <cell r="EV188">
            <v>39.131285462727448</v>
          </cell>
          <cell r="EW188">
            <v>0</v>
          </cell>
          <cell r="EX188">
            <v>74.780332772480833</v>
          </cell>
          <cell r="EY188">
            <v>6</v>
          </cell>
          <cell r="EZ188">
            <v>5</v>
          </cell>
          <cell r="FA188">
            <v>1</v>
          </cell>
          <cell r="FB188">
            <v>58.696928194091171</v>
          </cell>
          <cell r="FC188">
            <v>102.60619741432383</v>
          </cell>
          <cell r="FD188">
            <v>18.695083193120208</v>
          </cell>
          <cell r="FE188">
            <v>2</v>
          </cell>
          <cell r="FF188">
            <v>1</v>
          </cell>
          <cell r="FG188">
            <v>1</v>
          </cell>
          <cell r="FH188">
            <v>19.565642731363724</v>
          </cell>
          <cell r="FI188">
            <v>20.521239482864765</v>
          </cell>
          <cell r="FJ188">
            <v>18.695083193120208</v>
          </cell>
          <cell r="FK188">
            <v>0</v>
          </cell>
          <cell r="FL188">
            <v>0</v>
          </cell>
          <cell r="FM188">
            <v>0</v>
          </cell>
          <cell r="FN188">
            <v>0</v>
          </cell>
          <cell r="FO188">
            <v>0</v>
          </cell>
          <cell r="FP188">
            <v>0</v>
          </cell>
        </row>
        <row r="189">
          <cell r="A189" t="str">
            <v>浜中町</v>
          </cell>
          <cell r="B189">
            <v>75</v>
          </cell>
          <cell r="C189">
            <v>34</v>
          </cell>
          <cell r="D189">
            <v>41</v>
          </cell>
          <cell r="E189">
            <v>1195.0286806883364</v>
          </cell>
          <cell r="F189">
            <v>1114.3887250081941</v>
          </cell>
          <cell r="G189">
            <v>1271.3178294573643</v>
          </cell>
          <cell r="H189">
            <v>0</v>
          </cell>
          <cell r="I189">
            <v>0</v>
          </cell>
          <cell r="J189">
            <v>0</v>
          </cell>
          <cell r="K189">
            <v>0</v>
          </cell>
          <cell r="L189">
            <v>0</v>
          </cell>
          <cell r="M189">
            <v>0</v>
          </cell>
          <cell r="N189">
            <v>24</v>
          </cell>
          <cell r="O189">
            <v>14</v>
          </cell>
          <cell r="P189">
            <v>10</v>
          </cell>
          <cell r="Q189">
            <v>382.4091778202677</v>
          </cell>
          <cell r="R189">
            <v>458.86594559160932</v>
          </cell>
          <cell r="S189">
            <v>310.07751937984494</v>
          </cell>
          <cell r="T189">
            <v>0</v>
          </cell>
          <cell r="U189">
            <v>0</v>
          </cell>
          <cell r="V189">
            <v>0</v>
          </cell>
          <cell r="W189">
            <v>0</v>
          </cell>
          <cell r="X189">
            <v>0</v>
          </cell>
          <cell r="Y189">
            <v>0</v>
          </cell>
          <cell r="Z189">
            <v>1</v>
          </cell>
          <cell r="AA189">
            <v>0</v>
          </cell>
          <cell r="AB189">
            <v>1</v>
          </cell>
          <cell r="AC189">
            <v>15.933715742511152</v>
          </cell>
          <cell r="AD189">
            <v>0</v>
          </cell>
          <cell r="AE189">
            <v>31.007751937984498</v>
          </cell>
          <cell r="AF189">
            <v>16</v>
          </cell>
          <cell r="AG189">
            <v>7</v>
          </cell>
          <cell r="AH189">
            <v>9</v>
          </cell>
          <cell r="AI189">
            <v>254.93945188017844</v>
          </cell>
          <cell r="AJ189">
            <v>229.43297279580466</v>
          </cell>
          <cell r="AK189">
            <v>279.06976744186045</v>
          </cell>
          <cell r="AL189">
            <v>7</v>
          </cell>
          <cell r="AM189">
            <v>1</v>
          </cell>
          <cell r="AN189">
            <v>6</v>
          </cell>
          <cell r="AO189">
            <v>111.53601019757808</v>
          </cell>
          <cell r="AP189">
            <v>32.776138970829237</v>
          </cell>
          <cell r="AQ189">
            <v>186.04651162790699</v>
          </cell>
          <cell r="AR189">
            <v>5</v>
          </cell>
          <cell r="AS189">
            <v>2</v>
          </cell>
          <cell r="AT189">
            <v>3</v>
          </cell>
          <cell r="AU189">
            <v>79.668578712555771</v>
          </cell>
          <cell r="AV189">
            <v>65.552277941658474</v>
          </cell>
          <cell r="AW189">
            <v>93.023255813953497</v>
          </cell>
          <cell r="AX189">
            <v>1</v>
          </cell>
          <cell r="AY189">
            <v>0</v>
          </cell>
          <cell r="AZ189">
            <v>1</v>
          </cell>
          <cell r="BA189">
            <v>15.933715742511152</v>
          </cell>
          <cell r="BB189">
            <v>0</v>
          </cell>
          <cell r="BC189">
            <v>31.007751937984498</v>
          </cell>
          <cell r="BD189">
            <v>1</v>
          </cell>
          <cell r="BE189">
            <v>1</v>
          </cell>
          <cell r="BF189">
            <v>0</v>
          </cell>
          <cell r="BG189">
            <v>15.933715742511152</v>
          </cell>
          <cell r="BH189">
            <v>32.776138970829237</v>
          </cell>
          <cell r="BI189">
            <v>0</v>
          </cell>
          <cell r="BJ189">
            <v>5</v>
          </cell>
          <cell r="BK189">
            <v>0</v>
          </cell>
          <cell r="BL189">
            <v>5</v>
          </cell>
          <cell r="BM189">
            <v>79.668578712555771</v>
          </cell>
          <cell r="BN189">
            <v>0</v>
          </cell>
          <cell r="BO189">
            <v>155.03875968992247</v>
          </cell>
          <cell r="BP189">
            <v>0</v>
          </cell>
          <cell r="BQ189">
            <v>0</v>
          </cell>
          <cell r="BR189">
            <v>0</v>
          </cell>
          <cell r="BS189">
            <v>0</v>
          </cell>
          <cell r="BT189">
            <v>0</v>
          </cell>
          <cell r="BU189">
            <v>0</v>
          </cell>
          <cell r="BV189">
            <v>3</v>
          </cell>
          <cell r="BW189">
            <v>1</v>
          </cell>
          <cell r="BX189">
            <v>2</v>
          </cell>
          <cell r="BY189">
            <v>47.801147227533463</v>
          </cell>
          <cell r="BZ189">
            <v>32.776138970829237</v>
          </cell>
          <cell r="CA189">
            <v>62.015503875968996</v>
          </cell>
          <cell r="CB189">
            <v>0</v>
          </cell>
          <cell r="CC189">
            <v>0</v>
          </cell>
          <cell r="CD189">
            <v>0</v>
          </cell>
          <cell r="CE189">
            <v>0</v>
          </cell>
          <cell r="CF189">
            <v>0</v>
          </cell>
          <cell r="CG189">
            <v>0</v>
          </cell>
          <cell r="CH189">
            <v>6276</v>
          </cell>
          <cell r="CI189">
            <v>3051</v>
          </cell>
          <cell r="CJ189">
            <v>3225</v>
          </cell>
          <cell r="CK189">
            <v>75</v>
          </cell>
          <cell r="CL189">
            <v>34</v>
          </cell>
          <cell r="CM189">
            <v>41</v>
          </cell>
          <cell r="CN189">
            <v>1195.0286806883364</v>
          </cell>
          <cell r="CO189">
            <v>1114.3887250081941</v>
          </cell>
          <cell r="CP189">
            <v>1271.3178294573643</v>
          </cell>
          <cell r="CQ189">
            <v>0</v>
          </cell>
          <cell r="CR189">
            <v>0</v>
          </cell>
          <cell r="CS189">
            <v>0</v>
          </cell>
          <cell r="CT189">
            <v>0</v>
          </cell>
          <cell r="CU189">
            <v>0</v>
          </cell>
          <cell r="CV189">
            <v>0</v>
          </cell>
          <cell r="CW189">
            <v>24</v>
          </cell>
          <cell r="CX189">
            <v>14</v>
          </cell>
          <cell r="CY189">
            <v>10</v>
          </cell>
          <cell r="CZ189">
            <v>382.4091778202677</v>
          </cell>
          <cell r="DA189">
            <v>458.86594559160932</v>
          </cell>
          <cell r="DB189">
            <v>310.07751937984494</v>
          </cell>
          <cell r="DC189">
            <v>0</v>
          </cell>
          <cell r="DD189">
            <v>0</v>
          </cell>
          <cell r="DE189">
            <v>0</v>
          </cell>
          <cell r="DF189">
            <v>0</v>
          </cell>
          <cell r="DG189">
            <v>0</v>
          </cell>
          <cell r="DH189">
            <v>0</v>
          </cell>
          <cell r="DI189">
            <v>1</v>
          </cell>
          <cell r="DJ189">
            <v>0</v>
          </cell>
          <cell r="DK189">
            <v>1</v>
          </cell>
          <cell r="DL189">
            <v>15.933715742511152</v>
          </cell>
          <cell r="DM189">
            <v>0</v>
          </cell>
          <cell r="DN189">
            <v>31.007751937984498</v>
          </cell>
          <cell r="DO189">
            <v>16</v>
          </cell>
          <cell r="DP189">
            <v>7</v>
          </cell>
          <cell r="DQ189">
            <v>9</v>
          </cell>
          <cell r="DR189">
            <v>254.93945188017844</v>
          </cell>
          <cell r="DS189">
            <v>229.43297279580466</v>
          </cell>
          <cell r="DT189">
            <v>279.06976744186045</v>
          </cell>
          <cell r="DU189">
            <v>7</v>
          </cell>
          <cell r="DV189">
            <v>1</v>
          </cell>
          <cell r="DW189">
            <v>6</v>
          </cell>
          <cell r="DX189">
            <v>111.53601019757808</v>
          </cell>
          <cell r="DY189">
            <v>32.776138970829237</v>
          </cell>
          <cell r="DZ189">
            <v>186.04651162790699</v>
          </cell>
          <cell r="EA189">
            <v>5</v>
          </cell>
          <cell r="EB189">
            <v>2</v>
          </cell>
          <cell r="EC189">
            <v>3</v>
          </cell>
          <cell r="ED189">
            <v>79.668578712555771</v>
          </cell>
          <cell r="EE189">
            <v>65.552277941658474</v>
          </cell>
          <cell r="EF189">
            <v>93.023255813953497</v>
          </cell>
          <cell r="EG189">
            <v>1</v>
          </cell>
          <cell r="EH189">
            <v>0</v>
          </cell>
          <cell r="EI189">
            <v>1</v>
          </cell>
          <cell r="EJ189">
            <v>15.933715742511152</v>
          </cell>
          <cell r="EK189">
            <v>0</v>
          </cell>
          <cell r="EL189">
            <v>31.007751937984498</v>
          </cell>
          <cell r="EM189">
            <v>1</v>
          </cell>
          <cell r="EN189">
            <v>1</v>
          </cell>
          <cell r="EO189">
            <v>0</v>
          </cell>
          <cell r="EP189">
            <v>15.933715742511152</v>
          </cell>
          <cell r="EQ189">
            <v>32.776138970829237</v>
          </cell>
          <cell r="ER189">
            <v>0</v>
          </cell>
          <cell r="ES189">
            <v>5</v>
          </cell>
          <cell r="ET189">
            <v>0</v>
          </cell>
          <cell r="EU189">
            <v>5</v>
          </cell>
          <cell r="EV189">
            <v>79.668578712555771</v>
          </cell>
          <cell r="EW189">
            <v>0</v>
          </cell>
          <cell r="EX189">
            <v>155.03875968992247</v>
          </cell>
          <cell r="EY189">
            <v>0</v>
          </cell>
          <cell r="EZ189">
            <v>0</v>
          </cell>
          <cell r="FA189">
            <v>0</v>
          </cell>
          <cell r="FB189">
            <v>0</v>
          </cell>
          <cell r="FC189">
            <v>0</v>
          </cell>
          <cell r="FD189">
            <v>0</v>
          </cell>
          <cell r="FE189">
            <v>3</v>
          </cell>
          <cell r="FF189">
            <v>1</v>
          </cell>
          <cell r="FG189">
            <v>2</v>
          </cell>
          <cell r="FH189">
            <v>47.801147227533463</v>
          </cell>
          <cell r="FI189">
            <v>32.776138970829237</v>
          </cell>
          <cell r="FJ189">
            <v>62.015503875968996</v>
          </cell>
          <cell r="FK189">
            <v>0</v>
          </cell>
          <cell r="FL189">
            <v>0</v>
          </cell>
          <cell r="FM189">
            <v>0</v>
          </cell>
          <cell r="FN189">
            <v>0</v>
          </cell>
          <cell r="FO189">
            <v>0</v>
          </cell>
          <cell r="FP189">
            <v>0</v>
          </cell>
        </row>
        <row r="190">
          <cell r="A190" t="str">
            <v>標茶町</v>
          </cell>
          <cell r="B190">
            <v>109</v>
          </cell>
          <cell r="C190">
            <v>50</v>
          </cell>
          <cell r="D190">
            <v>59</v>
          </cell>
          <cell r="E190">
            <v>1358.4247258225323</v>
          </cell>
          <cell r="F190">
            <v>1294.3308309603935</v>
          </cell>
          <cell r="G190">
            <v>1417.9283826003364</v>
          </cell>
          <cell r="H190">
            <v>0</v>
          </cell>
          <cell r="I190">
            <v>0</v>
          </cell>
          <cell r="J190">
            <v>0</v>
          </cell>
          <cell r="K190">
            <v>0</v>
          </cell>
          <cell r="L190">
            <v>0</v>
          </cell>
          <cell r="M190">
            <v>0</v>
          </cell>
          <cell r="N190">
            <v>32</v>
          </cell>
          <cell r="O190">
            <v>14</v>
          </cell>
          <cell r="P190">
            <v>18</v>
          </cell>
          <cell r="Q190">
            <v>398.80358923230307</v>
          </cell>
          <cell r="R190">
            <v>362.41263266891019</v>
          </cell>
          <cell r="S190">
            <v>432.58832011535685</v>
          </cell>
          <cell r="T190">
            <v>2</v>
          </cell>
          <cell r="U190">
            <v>2</v>
          </cell>
          <cell r="V190">
            <v>0</v>
          </cell>
          <cell r="W190">
            <v>24.925224327018942</v>
          </cell>
          <cell r="X190">
            <v>51.773233238415742</v>
          </cell>
          <cell r="Y190">
            <v>0</v>
          </cell>
          <cell r="Z190">
            <v>0</v>
          </cell>
          <cell r="AA190">
            <v>0</v>
          </cell>
          <cell r="AB190">
            <v>0</v>
          </cell>
          <cell r="AC190">
            <v>0</v>
          </cell>
          <cell r="AD190">
            <v>0</v>
          </cell>
          <cell r="AE190">
            <v>0</v>
          </cell>
          <cell r="AF190">
            <v>13</v>
          </cell>
          <cell r="AG190">
            <v>7</v>
          </cell>
          <cell r="AH190">
            <v>6</v>
          </cell>
          <cell r="AI190">
            <v>162.01395812562313</v>
          </cell>
          <cell r="AJ190">
            <v>181.2063163344551</v>
          </cell>
          <cell r="AK190">
            <v>144.19610670511895</v>
          </cell>
          <cell r="AL190">
            <v>9</v>
          </cell>
          <cell r="AM190">
            <v>6</v>
          </cell>
          <cell r="AN190">
            <v>3</v>
          </cell>
          <cell r="AO190">
            <v>112.16350947158526</v>
          </cell>
          <cell r="AP190">
            <v>155.3196997152472</v>
          </cell>
          <cell r="AQ190">
            <v>72.098053352559475</v>
          </cell>
          <cell r="AR190">
            <v>13</v>
          </cell>
          <cell r="AS190">
            <v>6</v>
          </cell>
          <cell r="AT190">
            <v>7</v>
          </cell>
          <cell r="AU190">
            <v>162.01395812562313</v>
          </cell>
          <cell r="AV190">
            <v>155.3196997152472</v>
          </cell>
          <cell r="AW190">
            <v>168.22879115597212</v>
          </cell>
          <cell r="AX190">
            <v>2</v>
          </cell>
          <cell r="AY190">
            <v>0</v>
          </cell>
          <cell r="AZ190">
            <v>2</v>
          </cell>
          <cell r="BA190">
            <v>24.925224327018942</v>
          </cell>
          <cell r="BB190">
            <v>0</v>
          </cell>
          <cell r="BC190">
            <v>48.065368901706321</v>
          </cell>
          <cell r="BD190">
            <v>2</v>
          </cell>
          <cell r="BE190">
            <v>1</v>
          </cell>
          <cell r="BF190">
            <v>1</v>
          </cell>
          <cell r="BG190">
            <v>24.925224327018942</v>
          </cell>
          <cell r="BH190">
            <v>25.886616619207871</v>
          </cell>
          <cell r="BI190">
            <v>24.032684450853161</v>
          </cell>
          <cell r="BJ190">
            <v>13</v>
          </cell>
          <cell r="BK190">
            <v>2</v>
          </cell>
          <cell r="BL190">
            <v>11</v>
          </cell>
          <cell r="BM190">
            <v>162.01395812562313</v>
          </cell>
          <cell r="BN190">
            <v>51.773233238415742</v>
          </cell>
          <cell r="BO190">
            <v>264.35952895938476</v>
          </cell>
          <cell r="BP190">
            <v>2</v>
          </cell>
          <cell r="BQ190">
            <v>2</v>
          </cell>
          <cell r="BR190">
            <v>0</v>
          </cell>
          <cell r="BS190">
            <v>24.925224327018942</v>
          </cell>
          <cell r="BT190">
            <v>51.773233238415742</v>
          </cell>
          <cell r="BU190">
            <v>0</v>
          </cell>
          <cell r="BV190">
            <v>3</v>
          </cell>
          <cell r="BW190">
            <v>2</v>
          </cell>
          <cell r="BX190">
            <v>1</v>
          </cell>
          <cell r="BY190">
            <v>37.387836490528414</v>
          </cell>
          <cell r="BZ190">
            <v>51.773233238415742</v>
          </cell>
          <cell r="CA190">
            <v>24.032684450853161</v>
          </cell>
          <cell r="CB190">
            <v>1</v>
          </cell>
          <cell r="CC190">
            <v>1</v>
          </cell>
          <cell r="CD190">
            <v>0</v>
          </cell>
          <cell r="CE190">
            <v>12.462612163509471</v>
          </cell>
          <cell r="CF190">
            <v>25.886616619207871</v>
          </cell>
          <cell r="CG190">
            <v>0</v>
          </cell>
          <cell r="CH190">
            <v>8024</v>
          </cell>
          <cell r="CI190">
            <v>3863</v>
          </cell>
          <cell r="CJ190">
            <v>4161</v>
          </cell>
          <cell r="CK190">
            <v>109</v>
          </cell>
          <cell r="CL190">
            <v>50</v>
          </cell>
          <cell r="CM190">
            <v>59</v>
          </cell>
          <cell r="CN190">
            <v>1358.4247258225323</v>
          </cell>
          <cell r="CO190">
            <v>1294.3308309603935</v>
          </cell>
          <cell r="CP190">
            <v>1417.9283826003364</v>
          </cell>
          <cell r="CQ190">
            <v>0</v>
          </cell>
          <cell r="CR190">
            <v>0</v>
          </cell>
          <cell r="CS190">
            <v>0</v>
          </cell>
          <cell r="CT190">
            <v>0</v>
          </cell>
          <cell r="CU190">
            <v>0</v>
          </cell>
          <cell r="CV190">
            <v>0</v>
          </cell>
          <cell r="CW190">
            <v>32</v>
          </cell>
          <cell r="CX190">
            <v>14</v>
          </cell>
          <cell r="CY190">
            <v>18</v>
          </cell>
          <cell r="CZ190">
            <v>398.80358923230307</v>
          </cell>
          <cell r="DA190">
            <v>362.41263266891019</v>
          </cell>
          <cell r="DB190">
            <v>432.58832011535685</v>
          </cell>
          <cell r="DC190">
            <v>2</v>
          </cell>
          <cell r="DD190">
            <v>2</v>
          </cell>
          <cell r="DE190">
            <v>0</v>
          </cell>
          <cell r="DF190">
            <v>24.925224327018942</v>
          </cell>
          <cell r="DG190">
            <v>51.773233238415742</v>
          </cell>
          <cell r="DH190">
            <v>0</v>
          </cell>
          <cell r="DI190">
            <v>0</v>
          </cell>
          <cell r="DJ190">
            <v>0</v>
          </cell>
          <cell r="DK190">
            <v>0</v>
          </cell>
          <cell r="DL190">
            <v>0</v>
          </cell>
          <cell r="DM190">
            <v>0</v>
          </cell>
          <cell r="DN190">
            <v>0</v>
          </cell>
          <cell r="DO190">
            <v>13</v>
          </cell>
          <cell r="DP190">
            <v>7</v>
          </cell>
          <cell r="DQ190">
            <v>6</v>
          </cell>
          <cell r="DR190">
            <v>162.01395812562313</v>
          </cell>
          <cell r="DS190">
            <v>181.2063163344551</v>
          </cell>
          <cell r="DT190">
            <v>144.19610670511895</v>
          </cell>
          <cell r="DU190">
            <v>9</v>
          </cell>
          <cell r="DV190">
            <v>6</v>
          </cell>
          <cell r="DW190">
            <v>3</v>
          </cell>
          <cell r="DX190">
            <v>112.16350947158526</v>
          </cell>
          <cell r="DY190">
            <v>155.3196997152472</v>
          </cell>
          <cell r="DZ190">
            <v>72.098053352559475</v>
          </cell>
          <cell r="EA190">
            <v>13</v>
          </cell>
          <cell r="EB190">
            <v>6</v>
          </cell>
          <cell r="EC190">
            <v>7</v>
          </cell>
          <cell r="ED190">
            <v>162.01395812562313</v>
          </cell>
          <cell r="EE190">
            <v>155.3196997152472</v>
          </cell>
          <cell r="EF190">
            <v>168.22879115597212</v>
          </cell>
          <cell r="EG190">
            <v>2</v>
          </cell>
          <cell r="EH190">
            <v>0</v>
          </cell>
          <cell r="EI190">
            <v>2</v>
          </cell>
          <cell r="EJ190">
            <v>24.925224327018942</v>
          </cell>
          <cell r="EK190">
            <v>0</v>
          </cell>
          <cell r="EL190">
            <v>48.065368901706321</v>
          </cell>
          <cell r="EM190">
            <v>2</v>
          </cell>
          <cell r="EN190">
            <v>1</v>
          </cell>
          <cell r="EO190">
            <v>1</v>
          </cell>
          <cell r="EP190">
            <v>24.925224327018942</v>
          </cell>
          <cell r="EQ190">
            <v>25.886616619207871</v>
          </cell>
          <cell r="ER190">
            <v>24.032684450853161</v>
          </cell>
          <cell r="ES190">
            <v>13</v>
          </cell>
          <cell r="ET190">
            <v>2</v>
          </cell>
          <cell r="EU190">
            <v>11</v>
          </cell>
          <cell r="EV190">
            <v>162.01395812562313</v>
          </cell>
          <cell r="EW190">
            <v>51.773233238415742</v>
          </cell>
          <cell r="EX190">
            <v>264.35952895938476</v>
          </cell>
          <cell r="EY190">
            <v>2</v>
          </cell>
          <cell r="EZ190">
            <v>2</v>
          </cell>
          <cell r="FA190">
            <v>0</v>
          </cell>
          <cell r="FB190">
            <v>24.925224327018942</v>
          </cell>
          <cell r="FC190">
            <v>51.773233238415742</v>
          </cell>
          <cell r="FD190">
            <v>0</v>
          </cell>
          <cell r="FE190">
            <v>3</v>
          </cell>
          <cell r="FF190">
            <v>2</v>
          </cell>
          <cell r="FG190">
            <v>1</v>
          </cell>
          <cell r="FH190">
            <v>37.387836490528414</v>
          </cell>
          <cell r="FI190">
            <v>51.773233238415742</v>
          </cell>
          <cell r="FJ190">
            <v>24.032684450853161</v>
          </cell>
          <cell r="FK190">
            <v>1</v>
          </cell>
          <cell r="FL190">
            <v>1</v>
          </cell>
          <cell r="FM190">
            <v>0</v>
          </cell>
          <cell r="FN190">
            <v>12.462612163509471</v>
          </cell>
          <cell r="FO190">
            <v>25.886616619207871</v>
          </cell>
          <cell r="FP190">
            <v>0</v>
          </cell>
        </row>
        <row r="191">
          <cell r="A191" t="str">
            <v>弟子屈町</v>
          </cell>
          <cell r="B191">
            <v>117</v>
          </cell>
          <cell r="C191">
            <v>63</v>
          </cell>
          <cell r="D191">
            <v>54</v>
          </cell>
          <cell r="E191">
            <v>1483.0777031309419</v>
          </cell>
          <cell r="F191">
            <v>1682.6923076923076</v>
          </cell>
          <cell r="G191">
            <v>1302.7744270205067</v>
          </cell>
          <cell r="H191">
            <v>0</v>
          </cell>
          <cell r="I191">
            <v>0</v>
          </cell>
          <cell r="J191">
            <v>0</v>
          </cell>
          <cell r="K191">
            <v>0</v>
          </cell>
          <cell r="L191">
            <v>0</v>
          </cell>
          <cell r="M191">
            <v>0</v>
          </cell>
          <cell r="N191">
            <v>26</v>
          </cell>
          <cell r="O191">
            <v>16</v>
          </cell>
          <cell r="P191">
            <v>10</v>
          </cell>
          <cell r="Q191">
            <v>329.57282291798708</v>
          </cell>
          <cell r="R191">
            <v>427.35042735042737</v>
          </cell>
          <cell r="S191">
            <v>241.25452352231602</v>
          </cell>
          <cell r="T191">
            <v>0</v>
          </cell>
          <cell r="U191">
            <v>0</v>
          </cell>
          <cell r="V191">
            <v>0</v>
          </cell>
          <cell r="W191">
            <v>0</v>
          </cell>
          <cell r="X191">
            <v>0</v>
          </cell>
          <cell r="Y191">
            <v>0</v>
          </cell>
          <cell r="Z191">
            <v>1</v>
          </cell>
          <cell r="AA191">
            <v>0</v>
          </cell>
          <cell r="AB191">
            <v>1</v>
          </cell>
          <cell r="AC191">
            <v>12.675877804537965</v>
          </cell>
          <cell r="AD191">
            <v>0</v>
          </cell>
          <cell r="AE191">
            <v>24.125452352231605</v>
          </cell>
          <cell r="AF191">
            <v>18</v>
          </cell>
          <cell r="AG191">
            <v>7</v>
          </cell>
          <cell r="AH191">
            <v>11</v>
          </cell>
          <cell r="AI191">
            <v>228.16580048168339</v>
          </cell>
          <cell r="AJ191">
            <v>186.96581196581198</v>
          </cell>
          <cell r="AK191">
            <v>265.37997587454765</v>
          </cell>
          <cell r="AL191">
            <v>12</v>
          </cell>
          <cell r="AM191">
            <v>7</v>
          </cell>
          <cell r="AN191">
            <v>5</v>
          </cell>
          <cell r="AO191">
            <v>152.11053365445557</v>
          </cell>
          <cell r="AP191">
            <v>186.96581196581198</v>
          </cell>
          <cell r="AQ191">
            <v>120.62726176115801</v>
          </cell>
          <cell r="AR191">
            <v>12</v>
          </cell>
          <cell r="AS191">
            <v>8</v>
          </cell>
          <cell r="AT191">
            <v>4</v>
          </cell>
          <cell r="AU191">
            <v>152.11053365445557</v>
          </cell>
          <cell r="AV191">
            <v>213.67521367521368</v>
          </cell>
          <cell r="AW191">
            <v>96.50180940892642</v>
          </cell>
          <cell r="AX191">
            <v>4</v>
          </cell>
          <cell r="AY191">
            <v>4</v>
          </cell>
          <cell r="AZ191">
            <v>0</v>
          </cell>
          <cell r="BA191">
            <v>50.70351121815186</v>
          </cell>
          <cell r="BB191">
            <v>106.83760683760684</v>
          </cell>
          <cell r="BC191">
            <v>0</v>
          </cell>
          <cell r="BD191">
            <v>6</v>
          </cell>
          <cell r="BE191">
            <v>4</v>
          </cell>
          <cell r="BF191">
            <v>2</v>
          </cell>
          <cell r="BG191">
            <v>76.055266827227783</v>
          </cell>
          <cell r="BH191">
            <v>106.83760683760684</v>
          </cell>
          <cell r="BI191">
            <v>48.25090470446321</v>
          </cell>
          <cell r="BJ191">
            <v>8</v>
          </cell>
          <cell r="BK191">
            <v>0</v>
          </cell>
          <cell r="BL191">
            <v>8</v>
          </cell>
          <cell r="BM191">
            <v>101.40702243630372</v>
          </cell>
          <cell r="BN191">
            <v>0</v>
          </cell>
          <cell r="BO191">
            <v>193.00361881785284</v>
          </cell>
          <cell r="BP191">
            <v>3</v>
          </cell>
          <cell r="BQ191">
            <v>2</v>
          </cell>
          <cell r="BR191">
            <v>1</v>
          </cell>
          <cell r="BS191">
            <v>38.027633413613891</v>
          </cell>
          <cell r="BT191">
            <v>53.418803418803421</v>
          </cell>
          <cell r="BU191">
            <v>24.125452352231605</v>
          </cell>
          <cell r="BV191">
            <v>3</v>
          </cell>
          <cell r="BW191">
            <v>3</v>
          </cell>
          <cell r="BX191">
            <v>0</v>
          </cell>
          <cell r="BY191">
            <v>38.027633413613891</v>
          </cell>
          <cell r="BZ191">
            <v>80.128205128205124</v>
          </cell>
          <cell r="CA191">
            <v>0</v>
          </cell>
          <cell r="CB191">
            <v>0</v>
          </cell>
          <cell r="CC191">
            <v>0</v>
          </cell>
          <cell r="CD191">
            <v>0</v>
          </cell>
          <cell r="CE191">
            <v>0</v>
          </cell>
          <cell r="CF191">
            <v>0</v>
          </cell>
          <cell r="CG191">
            <v>0</v>
          </cell>
          <cell r="CH191">
            <v>7889</v>
          </cell>
          <cell r="CI191">
            <v>3744</v>
          </cell>
          <cell r="CJ191">
            <v>4145</v>
          </cell>
          <cell r="CK191">
            <v>117</v>
          </cell>
          <cell r="CL191">
            <v>63</v>
          </cell>
          <cell r="CM191">
            <v>54</v>
          </cell>
          <cell r="CN191">
            <v>1483.0777031309419</v>
          </cell>
          <cell r="CO191">
            <v>1682.6923076923076</v>
          </cell>
          <cell r="CP191">
            <v>1302.7744270205067</v>
          </cell>
          <cell r="CQ191">
            <v>0</v>
          </cell>
          <cell r="CR191">
            <v>0</v>
          </cell>
          <cell r="CS191">
            <v>0</v>
          </cell>
          <cell r="CT191">
            <v>0</v>
          </cell>
          <cell r="CU191">
            <v>0</v>
          </cell>
          <cell r="CV191">
            <v>0</v>
          </cell>
          <cell r="CW191">
            <v>26</v>
          </cell>
          <cell r="CX191">
            <v>16</v>
          </cell>
          <cell r="CY191">
            <v>10</v>
          </cell>
          <cell r="CZ191">
            <v>329.57282291798708</v>
          </cell>
          <cell r="DA191">
            <v>427.35042735042737</v>
          </cell>
          <cell r="DB191">
            <v>241.25452352231602</v>
          </cell>
          <cell r="DC191">
            <v>0</v>
          </cell>
          <cell r="DD191">
            <v>0</v>
          </cell>
          <cell r="DE191">
            <v>0</v>
          </cell>
          <cell r="DF191">
            <v>0</v>
          </cell>
          <cell r="DG191">
            <v>0</v>
          </cell>
          <cell r="DH191">
            <v>0</v>
          </cell>
          <cell r="DI191">
            <v>1</v>
          </cell>
          <cell r="DJ191">
            <v>0</v>
          </cell>
          <cell r="DK191">
            <v>1</v>
          </cell>
          <cell r="DL191">
            <v>12.675877804537965</v>
          </cell>
          <cell r="DM191">
            <v>0</v>
          </cell>
          <cell r="DN191">
            <v>24.125452352231605</v>
          </cell>
          <cell r="DO191">
            <v>18</v>
          </cell>
          <cell r="DP191">
            <v>7</v>
          </cell>
          <cell r="DQ191">
            <v>11</v>
          </cell>
          <cell r="DR191">
            <v>228.16580048168339</v>
          </cell>
          <cell r="DS191">
            <v>186.96581196581198</v>
          </cell>
          <cell r="DT191">
            <v>265.37997587454765</v>
          </cell>
          <cell r="DU191">
            <v>12</v>
          </cell>
          <cell r="DV191">
            <v>7</v>
          </cell>
          <cell r="DW191">
            <v>5</v>
          </cell>
          <cell r="DX191">
            <v>152.11053365445557</v>
          </cell>
          <cell r="DY191">
            <v>186.96581196581198</v>
          </cell>
          <cell r="DZ191">
            <v>120.62726176115801</v>
          </cell>
          <cell r="EA191">
            <v>12</v>
          </cell>
          <cell r="EB191">
            <v>8</v>
          </cell>
          <cell r="EC191">
            <v>4</v>
          </cell>
          <cell r="ED191">
            <v>152.11053365445557</v>
          </cell>
          <cell r="EE191">
            <v>213.67521367521368</v>
          </cell>
          <cell r="EF191">
            <v>96.50180940892642</v>
          </cell>
          <cell r="EG191">
            <v>4</v>
          </cell>
          <cell r="EH191">
            <v>4</v>
          </cell>
          <cell r="EI191">
            <v>0</v>
          </cell>
          <cell r="EJ191">
            <v>50.70351121815186</v>
          </cell>
          <cell r="EK191">
            <v>106.83760683760684</v>
          </cell>
          <cell r="EL191">
            <v>0</v>
          </cell>
          <cell r="EM191">
            <v>6</v>
          </cell>
          <cell r="EN191">
            <v>4</v>
          </cell>
          <cell r="EO191">
            <v>2</v>
          </cell>
          <cell r="EP191">
            <v>76.055266827227783</v>
          </cell>
          <cell r="EQ191">
            <v>106.83760683760684</v>
          </cell>
          <cell r="ER191">
            <v>48.25090470446321</v>
          </cell>
          <cell r="ES191">
            <v>8</v>
          </cell>
          <cell r="ET191">
            <v>0</v>
          </cell>
          <cell r="EU191">
            <v>8</v>
          </cell>
          <cell r="EV191">
            <v>101.40702243630372</v>
          </cell>
          <cell r="EW191">
            <v>0</v>
          </cell>
          <cell r="EX191">
            <v>193.00361881785284</v>
          </cell>
          <cell r="EY191">
            <v>3</v>
          </cell>
          <cell r="EZ191">
            <v>2</v>
          </cell>
          <cell r="FA191">
            <v>1</v>
          </cell>
          <cell r="FB191">
            <v>38.027633413613891</v>
          </cell>
          <cell r="FC191">
            <v>53.418803418803421</v>
          </cell>
          <cell r="FD191">
            <v>24.125452352231605</v>
          </cell>
          <cell r="FE191">
            <v>3</v>
          </cell>
          <cell r="FF191">
            <v>3</v>
          </cell>
          <cell r="FG191">
            <v>0</v>
          </cell>
          <cell r="FH191">
            <v>38.027633413613891</v>
          </cell>
          <cell r="FI191">
            <v>80.128205128205124</v>
          </cell>
          <cell r="FJ191">
            <v>0</v>
          </cell>
          <cell r="FK191">
            <v>0</v>
          </cell>
          <cell r="FL191">
            <v>0</v>
          </cell>
          <cell r="FM191">
            <v>0</v>
          </cell>
          <cell r="FN191">
            <v>0</v>
          </cell>
          <cell r="FO191">
            <v>0</v>
          </cell>
          <cell r="FP191">
            <v>0</v>
          </cell>
        </row>
        <row r="192">
          <cell r="A192" t="str">
            <v>鶴居村</v>
          </cell>
          <cell r="B192">
            <v>25</v>
          </cell>
          <cell r="C192">
            <v>11</v>
          </cell>
          <cell r="D192">
            <v>14</v>
          </cell>
          <cell r="E192">
            <v>989.31539374752674</v>
          </cell>
          <cell r="F192">
            <v>871.63232963549922</v>
          </cell>
          <cell r="G192">
            <v>1106.7193675889328</v>
          </cell>
          <cell r="H192">
            <v>0</v>
          </cell>
          <cell r="I192">
            <v>0</v>
          </cell>
          <cell r="J192">
            <v>0</v>
          </cell>
          <cell r="K192">
            <v>0</v>
          </cell>
          <cell r="L192">
            <v>0</v>
          </cell>
          <cell r="M192">
            <v>0</v>
          </cell>
          <cell r="N192">
            <v>4</v>
          </cell>
          <cell r="O192">
            <v>2</v>
          </cell>
          <cell r="P192">
            <v>2</v>
          </cell>
          <cell r="Q192">
            <v>158.29046299960427</v>
          </cell>
          <cell r="R192">
            <v>158.4786053882726</v>
          </cell>
          <cell r="S192">
            <v>158.10276679841897</v>
          </cell>
          <cell r="T192">
            <v>1</v>
          </cell>
          <cell r="U192">
            <v>0</v>
          </cell>
          <cell r="V192">
            <v>1</v>
          </cell>
          <cell r="W192">
            <v>39.572615749901068</v>
          </cell>
          <cell r="X192">
            <v>0</v>
          </cell>
          <cell r="Y192">
            <v>79.051383399209485</v>
          </cell>
          <cell r="Z192">
            <v>0</v>
          </cell>
          <cell r="AA192">
            <v>0</v>
          </cell>
          <cell r="AB192">
            <v>0</v>
          </cell>
          <cell r="AC192">
            <v>0</v>
          </cell>
          <cell r="AD192">
            <v>0</v>
          </cell>
          <cell r="AE192">
            <v>0</v>
          </cell>
          <cell r="AF192">
            <v>8</v>
          </cell>
          <cell r="AG192">
            <v>3</v>
          </cell>
          <cell r="AH192">
            <v>5</v>
          </cell>
          <cell r="AI192">
            <v>316.58092599920855</v>
          </cell>
          <cell r="AJ192">
            <v>237.71790808240888</v>
          </cell>
          <cell r="AK192">
            <v>395.25691699604738</v>
          </cell>
          <cell r="AL192">
            <v>3</v>
          </cell>
          <cell r="AM192">
            <v>1</v>
          </cell>
          <cell r="AN192">
            <v>2</v>
          </cell>
          <cell r="AO192">
            <v>118.71784724970321</v>
          </cell>
          <cell r="AP192">
            <v>79.239302694136299</v>
          </cell>
          <cell r="AQ192">
            <v>158.10276679841897</v>
          </cell>
          <cell r="AR192">
            <v>3</v>
          </cell>
          <cell r="AS192">
            <v>2</v>
          </cell>
          <cell r="AT192">
            <v>1</v>
          </cell>
          <cell r="AU192">
            <v>118.71784724970321</v>
          </cell>
          <cell r="AV192">
            <v>158.4786053882726</v>
          </cell>
          <cell r="AW192">
            <v>79.051383399209485</v>
          </cell>
          <cell r="AX192">
            <v>1</v>
          </cell>
          <cell r="AY192">
            <v>1</v>
          </cell>
          <cell r="AZ192">
            <v>0</v>
          </cell>
          <cell r="BA192">
            <v>39.572615749901068</v>
          </cell>
          <cell r="BB192">
            <v>79.239302694136299</v>
          </cell>
          <cell r="BC192">
            <v>0</v>
          </cell>
          <cell r="BD192">
            <v>0</v>
          </cell>
          <cell r="BE192">
            <v>0</v>
          </cell>
          <cell r="BF192">
            <v>0</v>
          </cell>
          <cell r="BG192">
            <v>0</v>
          </cell>
          <cell r="BH192">
            <v>0</v>
          </cell>
          <cell r="BI192">
            <v>0</v>
          </cell>
          <cell r="BJ192">
            <v>0</v>
          </cell>
          <cell r="BK192">
            <v>0</v>
          </cell>
          <cell r="BL192">
            <v>0</v>
          </cell>
          <cell r="BM192">
            <v>0</v>
          </cell>
          <cell r="BN192">
            <v>0</v>
          </cell>
          <cell r="BO192">
            <v>0</v>
          </cell>
          <cell r="BP192">
            <v>0</v>
          </cell>
          <cell r="BQ192">
            <v>0</v>
          </cell>
          <cell r="BR192">
            <v>0</v>
          </cell>
          <cell r="BS192">
            <v>0</v>
          </cell>
          <cell r="BT192">
            <v>0</v>
          </cell>
          <cell r="BU192">
            <v>0</v>
          </cell>
          <cell r="BV192">
            <v>0</v>
          </cell>
          <cell r="BW192">
            <v>0</v>
          </cell>
          <cell r="BX192">
            <v>0</v>
          </cell>
          <cell r="BY192">
            <v>0</v>
          </cell>
          <cell r="BZ192">
            <v>0</v>
          </cell>
          <cell r="CA192">
            <v>0</v>
          </cell>
          <cell r="CB192">
            <v>0</v>
          </cell>
          <cell r="CC192">
            <v>0</v>
          </cell>
          <cell r="CD192">
            <v>0</v>
          </cell>
          <cell r="CE192">
            <v>0</v>
          </cell>
          <cell r="CF192">
            <v>0</v>
          </cell>
          <cell r="CG192">
            <v>0</v>
          </cell>
          <cell r="CH192">
            <v>2527</v>
          </cell>
          <cell r="CI192">
            <v>1262</v>
          </cell>
          <cell r="CJ192">
            <v>1265</v>
          </cell>
          <cell r="CK192">
            <v>25</v>
          </cell>
          <cell r="CL192">
            <v>11</v>
          </cell>
          <cell r="CM192">
            <v>14</v>
          </cell>
          <cell r="CN192">
            <v>989.31539374752674</v>
          </cell>
          <cell r="CO192">
            <v>871.63232963549922</v>
          </cell>
          <cell r="CP192">
            <v>1106.7193675889328</v>
          </cell>
          <cell r="CQ192">
            <v>0</v>
          </cell>
          <cell r="CR192">
            <v>0</v>
          </cell>
          <cell r="CS192">
            <v>0</v>
          </cell>
          <cell r="CT192">
            <v>0</v>
          </cell>
          <cell r="CU192">
            <v>0</v>
          </cell>
          <cell r="CV192">
            <v>0</v>
          </cell>
          <cell r="CW192">
            <v>4</v>
          </cell>
          <cell r="CX192">
            <v>2</v>
          </cell>
          <cell r="CY192">
            <v>2</v>
          </cell>
          <cell r="CZ192">
            <v>158.29046299960427</v>
          </cell>
          <cell r="DA192">
            <v>158.4786053882726</v>
          </cell>
          <cell r="DB192">
            <v>158.10276679841897</v>
          </cell>
          <cell r="DC192">
            <v>1</v>
          </cell>
          <cell r="DD192">
            <v>0</v>
          </cell>
          <cell r="DE192">
            <v>1</v>
          </cell>
          <cell r="DF192">
            <v>39.572615749901068</v>
          </cell>
          <cell r="DG192">
            <v>0</v>
          </cell>
          <cell r="DH192">
            <v>79.051383399209485</v>
          </cell>
          <cell r="DI192">
            <v>0</v>
          </cell>
          <cell r="DJ192">
            <v>0</v>
          </cell>
          <cell r="DK192">
            <v>0</v>
          </cell>
          <cell r="DL192">
            <v>0</v>
          </cell>
          <cell r="DM192">
            <v>0</v>
          </cell>
          <cell r="DN192">
            <v>0</v>
          </cell>
          <cell r="DO192">
            <v>8</v>
          </cell>
          <cell r="DP192">
            <v>3</v>
          </cell>
          <cell r="DQ192">
            <v>5</v>
          </cell>
          <cell r="DR192">
            <v>316.58092599920855</v>
          </cell>
          <cell r="DS192">
            <v>237.71790808240888</v>
          </cell>
          <cell r="DT192">
            <v>395.25691699604738</v>
          </cell>
          <cell r="DU192">
            <v>3</v>
          </cell>
          <cell r="DV192">
            <v>1</v>
          </cell>
          <cell r="DW192">
            <v>2</v>
          </cell>
          <cell r="DX192">
            <v>118.71784724970321</v>
          </cell>
          <cell r="DY192">
            <v>79.239302694136299</v>
          </cell>
          <cell r="DZ192">
            <v>158.10276679841897</v>
          </cell>
          <cell r="EA192">
            <v>3</v>
          </cell>
          <cell r="EB192">
            <v>2</v>
          </cell>
          <cell r="EC192">
            <v>1</v>
          </cell>
          <cell r="ED192">
            <v>118.71784724970321</v>
          </cell>
          <cell r="EE192">
            <v>158.4786053882726</v>
          </cell>
          <cell r="EF192">
            <v>79.051383399209485</v>
          </cell>
          <cell r="EG192">
            <v>1</v>
          </cell>
          <cell r="EH192">
            <v>1</v>
          </cell>
          <cell r="EI192">
            <v>0</v>
          </cell>
          <cell r="EJ192">
            <v>39.572615749901068</v>
          </cell>
          <cell r="EK192">
            <v>79.239302694136299</v>
          </cell>
          <cell r="EL192">
            <v>0</v>
          </cell>
          <cell r="EM192">
            <v>0</v>
          </cell>
          <cell r="EN192">
            <v>0</v>
          </cell>
          <cell r="EO192">
            <v>0</v>
          </cell>
          <cell r="EP192">
            <v>0</v>
          </cell>
          <cell r="EQ192">
            <v>0</v>
          </cell>
          <cell r="ER192">
            <v>0</v>
          </cell>
          <cell r="ES192">
            <v>0</v>
          </cell>
          <cell r="ET192">
            <v>0</v>
          </cell>
          <cell r="EU192">
            <v>0</v>
          </cell>
          <cell r="EV192">
            <v>0</v>
          </cell>
          <cell r="EW192">
            <v>0</v>
          </cell>
          <cell r="EX192">
            <v>0</v>
          </cell>
          <cell r="EY192">
            <v>0</v>
          </cell>
          <cell r="EZ192">
            <v>0</v>
          </cell>
          <cell r="FA192">
            <v>0</v>
          </cell>
          <cell r="FB192">
            <v>0</v>
          </cell>
          <cell r="FC192">
            <v>0</v>
          </cell>
          <cell r="FD192">
            <v>0</v>
          </cell>
          <cell r="FE192">
            <v>0</v>
          </cell>
          <cell r="FF192">
            <v>0</v>
          </cell>
          <cell r="FG192">
            <v>0</v>
          </cell>
          <cell r="FH192">
            <v>0</v>
          </cell>
          <cell r="FI192">
            <v>0</v>
          </cell>
          <cell r="FJ192">
            <v>0</v>
          </cell>
          <cell r="FK192">
            <v>0</v>
          </cell>
          <cell r="FL192">
            <v>0</v>
          </cell>
          <cell r="FM192">
            <v>0</v>
          </cell>
          <cell r="FN192">
            <v>0</v>
          </cell>
          <cell r="FO192">
            <v>0</v>
          </cell>
          <cell r="FP192">
            <v>0</v>
          </cell>
        </row>
        <row r="193">
          <cell r="A193" t="str">
            <v>白糠町</v>
          </cell>
          <cell r="B193">
            <v>136</v>
          </cell>
          <cell r="C193">
            <v>66</v>
          </cell>
          <cell r="D193">
            <v>70</v>
          </cell>
          <cell r="E193">
            <v>1562.320505456634</v>
          </cell>
          <cell r="F193">
            <v>1603.8882138517617</v>
          </cell>
          <cell r="G193">
            <v>1525.0544662309369</v>
          </cell>
          <cell r="H193">
            <v>0</v>
          </cell>
          <cell r="I193">
            <v>0</v>
          </cell>
          <cell r="J193">
            <v>0</v>
          </cell>
          <cell r="K193">
            <v>0</v>
          </cell>
          <cell r="L193">
            <v>0</v>
          </cell>
          <cell r="M193">
            <v>0</v>
          </cell>
          <cell r="N193">
            <v>37</v>
          </cell>
          <cell r="O193">
            <v>19</v>
          </cell>
          <cell r="P193">
            <v>18</v>
          </cell>
          <cell r="Q193">
            <v>425.04307869040781</v>
          </cell>
          <cell r="R193">
            <v>461.72539489671931</v>
          </cell>
          <cell r="S193">
            <v>392.15686274509801</v>
          </cell>
          <cell r="T193">
            <v>0</v>
          </cell>
          <cell r="U193">
            <v>0</v>
          </cell>
          <cell r="V193">
            <v>0</v>
          </cell>
          <cell r="W193">
            <v>0</v>
          </cell>
          <cell r="X193">
            <v>0</v>
          </cell>
          <cell r="Y193">
            <v>0</v>
          </cell>
          <cell r="Z193">
            <v>2</v>
          </cell>
          <cell r="AA193">
            <v>0</v>
          </cell>
          <cell r="AB193">
            <v>2</v>
          </cell>
          <cell r="AC193">
            <v>22.975301550832857</v>
          </cell>
          <cell r="AD193">
            <v>0</v>
          </cell>
          <cell r="AE193">
            <v>43.572984749455337</v>
          </cell>
          <cell r="AF193">
            <v>24</v>
          </cell>
          <cell r="AG193">
            <v>13</v>
          </cell>
          <cell r="AH193">
            <v>11</v>
          </cell>
          <cell r="AI193">
            <v>275.70361860999424</v>
          </cell>
          <cell r="AJ193">
            <v>315.91737545565007</v>
          </cell>
          <cell r="AK193">
            <v>239.65141612200435</v>
          </cell>
          <cell r="AL193">
            <v>14</v>
          </cell>
          <cell r="AM193">
            <v>4</v>
          </cell>
          <cell r="AN193">
            <v>10</v>
          </cell>
          <cell r="AO193">
            <v>160.82711085582997</v>
          </cell>
          <cell r="AP193">
            <v>97.20534629404618</v>
          </cell>
          <cell r="AQ193">
            <v>217.86492374727672</v>
          </cell>
          <cell r="AR193">
            <v>12</v>
          </cell>
          <cell r="AS193">
            <v>6</v>
          </cell>
          <cell r="AT193">
            <v>6</v>
          </cell>
          <cell r="AU193">
            <v>137.85180930499712</v>
          </cell>
          <cell r="AV193">
            <v>145.80801944106926</v>
          </cell>
          <cell r="AW193">
            <v>130.718954248366</v>
          </cell>
          <cell r="AX193">
            <v>3</v>
          </cell>
          <cell r="AY193">
            <v>3</v>
          </cell>
          <cell r="AZ193">
            <v>0</v>
          </cell>
          <cell r="BA193">
            <v>34.46295232624928</v>
          </cell>
          <cell r="BB193">
            <v>72.904009720534631</v>
          </cell>
          <cell r="BC193">
            <v>0</v>
          </cell>
          <cell r="BD193">
            <v>7</v>
          </cell>
          <cell r="BE193">
            <v>4</v>
          </cell>
          <cell r="BF193">
            <v>3</v>
          </cell>
          <cell r="BG193">
            <v>80.413555427914986</v>
          </cell>
          <cell r="BH193">
            <v>97.20534629404618</v>
          </cell>
          <cell r="BI193">
            <v>65.359477124183002</v>
          </cell>
          <cell r="BJ193">
            <v>8</v>
          </cell>
          <cell r="BK193">
            <v>2</v>
          </cell>
          <cell r="BL193">
            <v>6</v>
          </cell>
          <cell r="BM193">
            <v>91.901206203331427</v>
          </cell>
          <cell r="BN193">
            <v>48.60267314702309</v>
          </cell>
          <cell r="BO193">
            <v>130.718954248366</v>
          </cell>
          <cell r="BP193">
            <v>3</v>
          </cell>
          <cell r="BQ193">
            <v>2</v>
          </cell>
          <cell r="BR193">
            <v>1</v>
          </cell>
          <cell r="BS193">
            <v>34.46295232624928</v>
          </cell>
          <cell r="BT193">
            <v>48.60267314702309</v>
          </cell>
          <cell r="BU193">
            <v>21.786492374727668</v>
          </cell>
          <cell r="BV193">
            <v>1</v>
          </cell>
          <cell r="BW193">
            <v>0</v>
          </cell>
          <cell r="BX193">
            <v>1</v>
          </cell>
          <cell r="BY193">
            <v>11.487650775416428</v>
          </cell>
          <cell r="BZ193">
            <v>0</v>
          </cell>
          <cell r="CA193">
            <v>21.786492374727668</v>
          </cell>
          <cell r="CB193">
            <v>0</v>
          </cell>
          <cell r="CC193">
            <v>0</v>
          </cell>
          <cell r="CD193">
            <v>0</v>
          </cell>
          <cell r="CE193">
            <v>0</v>
          </cell>
          <cell r="CF193">
            <v>0</v>
          </cell>
          <cell r="CG193">
            <v>0</v>
          </cell>
          <cell r="CH193">
            <v>8705</v>
          </cell>
          <cell r="CI193">
            <v>4115</v>
          </cell>
          <cell r="CJ193">
            <v>4590</v>
          </cell>
          <cell r="CK193">
            <v>136</v>
          </cell>
          <cell r="CL193">
            <v>66</v>
          </cell>
          <cell r="CM193">
            <v>70</v>
          </cell>
          <cell r="CN193">
            <v>1562.320505456634</v>
          </cell>
          <cell r="CO193">
            <v>1603.8882138517617</v>
          </cell>
          <cell r="CP193">
            <v>1525.0544662309369</v>
          </cell>
          <cell r="CQ193">
            <v>0</v>
          </cell>
          <cell r="CR193">
            <v>0</v>
          </cell>
          <cell r="CS193">
            <v>0</v>
          </cell>
          <cell r="CT193">
            <v>0</v>
          </cell>
          <cell r="CU193">
            <v>0</v>
          </cell>
          <cell r="CV193">
            <v>0</v>
          </cell>
          <cell r="CW193">
            <v>37</v>
          </cell>
          <cell r="CX193">
            <v>19</v>
          </cell>
          <cell r="CY193">
            <v>18</v>
          </cell>
          <cell r="CZ193">
            <v>425.04307869040781</v>
          </cell>
          <cell r="DA193">
            <v>461.72539489671931</v>
          </cell>
          <cell r="DB193">
            <v>392.15686274509801</v>
          </cell>
          <cell r="DC193">
            <v>0</v>
          </cell>
          <cell r="DD193">
            <v>0</v>
          </cell>
          <cell r="DE193">
            <v>0</v>
          </cell>
          <cell r="DF193">
            <v>0</v>
          </cell>
          <cell r="DG193">
            <v>0</v>
          </cell>
          <cell r="DH193">
            <v>0</v>
          </cell>
          <cell r="DI193">
            <v>2</v>
          </cell>
          <cell r="DJ193">
            <v>0</v>
          </cell>
          <cell r="DK193">
            <v>2</v>
          </cell>
          <cell r="DL193">
            <v>22.975301550832857</v>
          </cell>
          <cell r="DM193">
            <v>0</v>
          </cell>
          <cell r="DN193">
            <v>43.572984749455337</v>
          </cell>
          <cell r="DO193">
            <v>24</v>
          </cell>
          <cell r="DP193">
            <v>13</v>
          </cell>
          <cell r="DQ193">
            <v>11</v>
          </cell>
          <cell r="DR193">
            <v>275.70361860999424</v>
          </cell>
          <cell r="DS193">
            <v>315.91737545565007</v>
          </cell>
          <cell r="DT193">
            <v>239.65141612200435</v>
          </cell>
          <cell r="DU193">
            <v>14</v>
          </cell>
          <cell r="DV193">
            <v>4</v>
          </cell>
          <cell r="DW193">
            <v>10</v>
          </cell>
          <cell r="DX193">
            <v>160.82711085582997</v>
          </cell>
          <cell r="DY193">
            <v>97.20534629404618</v>
          </cell>
          <cell r="DZ193">
            <v>217.86492374727672</v>
          </cell>
          <cell r="EA193">
            <v>12</v>
          </cell>
          <cell r="EB193">
            <v>6</v>
          </cell>
          <cell r="EC193">
            <v>6</v>
          </cell>
          <cell r="ED193">
            <v>137.85180930499712</v>
          </cell>
          <cell r="EE193">
            <v>145.80801944106926</v>
          </cell>
          <cell r="EF193">
            <v>130.718954248366</v>
          </cell>
          <cell r="EG193">
            <v>3</v>
          </cell>
          <cell r="EH193">
            <v>3</v>
          </cell>
          <cell r="EI193">
            <v>0</v>
          </cell>
          <cell r="EJ193">
            <v>34.46295232624928</v>
          </cell>
          <cell r="EK193">
            <v>72.904009720534631</v>
          </cell>
          <cell r="EL193">
            <v>0</v>
          </cell>
          <cell r="EM193">
            <v>7</v>
          </cell>
          <cell r="EN193">
            <v>4</v>
          </cell>
          <cell r="EO193">
            <v>3</v>
          </cell>
          <cell r="EP193">
            <v>80.413555427914986</v>
          </cell>
          <cell r="EQ193">
            <v>97.20534629404618</v>
          </cell>
          <cell r="ER193">
            <v>65.359477124183002</v>
          </cell>
          <cell r="ES193">
            <v>8</v>
          </cell>
          <cell r="ET193">
            <v>2</v>
          </cell>
          <cell r="EU193">
            <v>6</v>
          </cell>
          <cell r="EV193">
            <v>91.901206203331427</v>
          </cell>
          <cell r="EW193">
            <v>48.60267314702309</v>
          </cell>
          <cell r="EX193">
            <v>130.718954248366</v>
          </cell>
          <cell r="EY193">
            <v>3</v>
          </cell>
          <cell r="EZ193">
            <v>2</v>
          </cell>
          <cell r="FA193">
            <v>1</v>
          </cell>
          <cell r="FB193">
            <v>34.46295232624928</v>
          </cell>
          <cell r="FC193">
            <v>48.60267314702309</v>
          </cell>
          <cell r="FD193">
            <v>21.786492374727668</v>
          </cell>
          <cell r="FE193">
            <v>1</v>
          </cell>
          <cell r="FF193">
            <v>0</v>
          </cell>
          <cell r="FG193">
            <v>1</v>
          </cell>
          <cell r="FH193">
            <v>11.487650775416428</v>
          </cell>
          <cell r="FI193">
            <v>0</v>
          </cell>
          <cell r="FJ193">
            <v>21.786492374727668</v>
          </cell>
          <cell r="FK193">
            <v>0</v>
          </cell>
          <cell r="FL193">
            <v>0</v>
          </cell>
          <cell r="FM193">
            <v>0</v>
          </cell>
          <cell r="FN193">
            <v>0</v>
          </cell>
          <cell r="FO193">
            <v>0</v>
          </cell>
          <cell r="FP193">
            <v>0</v>
          </cell>
        </row>
        <row r="194">
          <cell r="A194" t="str">
            <v>別海町</v>
          </cell>
          <cell r="B194">
            <v>144</v>
          </cell>
          <cell r="C194">
            <v>82</v>
          </cell>
          <cell r="D194">
            <v>62</v>
          </cell>
          <cell r="E194">
            <v>909.2631180147755</v>
          </cell>
          <cell r="F194">
            <v>1031.1871227364186</v>
          </cell>
          <cell r="G194">
            <v>786.30310716550412</v>
          </cell>
          <cell r="H194">
            <v>0</v>
          </cell>
          <cell r="I194">
            <v>0</v>
          </cell>
          <cell r="J194">
            <v>0</v>
          </cell>
          <cell r="K194">
            <v>0</v>
          </cell>
          <cell r="L194">
            <v>0</v>
          </cell>
          <cell r="M194">
            <v>0</v>
          </cell>
          <cell r="N194">
            <v>32</v>
          </cell>
          <cell r="O194">
            <v>18</v>
          </cell>
          <cell r="P194">
            <v>14</v>
          </cell>
          <cell r="Q194">
            <v>202.05847066995011</v>
          </cell>
          <cell r="R194">
            <v>226.35814889336018</v>
          </cell>
          <cell r="S194">
            <v>177.55231452124286</v>
          </cell>
          <cell r="T194">
            <v>6</v>
          </cell>
          <cell r="U194">
            <v>4</v>
          </cell>
          <cell r="V194">
            <v>2</v>
          </cell>
          <cell r="W194">
            <v>37.885963250615646</v>
          </cell>
          <cell r="X194">
            <v>50.30181086519115</v>
          </cell>
          <cell r="Y194">
            <v>25.364616360177553</v>
          </cell>
          <cell r="Z194">
            <v>0</v>
          </cell>
          <cell r="AA194">
            <v>0</v>
          </cell>
          <cell r="AB194">
            <v>0</v>
          </cell>
          <cell r="AC194">
            <v>0</v>
          </cell>
          <cell r="AD194">
            <v>0</v>
          </cell>
          <cell r="AE194">
            <v>0</v>
          </cell>
          <cell r="AF194">
            <v>22</v>
          </cell>
          <cell r="AG194">
            <v>11</v>
          </cell>
          <cell r="AH194">
            <v>11</v>
          </cell>
          <cell r="AI194">
            <v>138.9151985855907</v>
          </cell>
          <cell r="AJ194">
            <v>138.32997987927564</v>
          </cell>
          <cell r="AK194">
            <v>139.50538998097653</v>
          </cell>
          <cell r="AL194">
            <v>10</v>
          </cell>
          <cell r="AM194">
            <v>5</v>
          </cell>
          <cell r="AN194">
            <v>5</v>
          </cell>
          <cell r="AO194">
            <v>63.143272084359417</v>
          </cell>
          <cell r="AP194">
            <v>62.877263581488933</v>
          </cell>
          <cell r="AQ194">
            <v>63.411540900443882</v>
          </cell>
          <cell r="AR194">
            <v>12</v>
          </cell>
          <cell r="AS194">
            <v>5</v>
          </cell>
          <cell r="AT194">
            <v>7</v>
          </cell>
          <cell r="AU194">
            <v>75.771926501231292</v>
          </cell>
          <cell r="AV194">
            <v>62.877263581488933</v>
          </cell>
          <cell r="AW194">
            <v>88.776157260621432</v>
          </cell>
          <cell r="AX194">
            <v>0</v>
          </cell>
          <cell r="AY194">
            <v>0</v>
          </cell>
          <cell r="AZ194">
            <v>0</v>
          </cell>
          <cell r="BA194">
            <v>0</v>
          </cell>
          <cell r="BB194">
            <v>0</v>
          </cell>
          <cell r="BC194">
            <v>0</v>
          </cell>
          <cell r="BD194">
            <v>2</v>
          </cell>
          <cell r="BE194">
            <v>2</v>
          </cell>
          <cell r="BF194">
            <v>0</v>
          </cell>
          <cell r="BG194">
            <v>12.628654416871882</v>
          </cell>
          <cell r="BH194">
            <v>25.150905432595575</v>
          </cell>
          <cell r="BI194">
            <v>0</v>
          </cell>
          <cell r="BJ194">
            <v>15</v>
          </cell>
          <cell r="BK194">
            <v>5</v>
          </cell>
          <cell r="BL194">
            <v>10</v>
          </cell>
          <cell r="BM194">
            <v>94.714908126539129</v>
          </cell>
          <cell r="BN194">
            <v>62.877263581488933</v>
          </cell>
          <cell r="BO194">
            <v>126.82308180088776</v>
          </cell>
          <cell r="BP194">
            <v>8</v>
          </cell>
          <cell r="BQ194">
            <v>7</v>
          </cell>
          <cell r="BR194">
            <v>1</v>
          </cell>
          <cell r="BS194">
            <v>50.514617667487528</v>
          </cell>
          <cell r="BT194">
            <v>88.028169014084511</v>
          </cell>
          <cell r="BU194">
            <v>12.682308180088777</v>
          </cell>
          <cell r="BV194">
            <v>8</v>
          </cell>
          <cell r="BW194">
            <v>7</v>
          </cell>
          <cell r="BX194">
            <v>1</v>
          </cell>
          <cell r="BY194">
            <v>50.514617667487528</v>
          </cell>
          <cell r="BZ194">
            <v>88.028169014084511</v>
          </cell>
          <cell r="CA194">
            <v>12.682308180088777</v>
          </cell>
          <cell r="CB194">
            <v>1</v>
          </cell>
          <cell r="CC194">
            <v>1</v>
          </cell>
          <cell r="CD194">
            <v>0</v>
          </cell>
          <cell r="CE194">
            <v>6.314327208435941</v>
          </cell>
          <cell r="CF194">
            <v>12.575452716297788</v>
          </cell>
          <cell r="CG194">
            <v>0</v>
          </cell>
          <cell r="CH194">
            <v>15837</v>
          </cell>
          <cell r="CI194">
            <v>7952</v>
          </cell>
          <cell r="CJ194">
            <v>7885</v>
          </cell>
          <cell r="CK194">
            <v>144</v>
          </cell>
          <cell r="CL194">
            <v>82</v>
          </cell>
          <cell r="CM194">
            <v>62</v>
          </cell>
          <cell r="CN194">
            <v>909.2631180147755</v>
          </cell>
          <cell r="CO194">
            <v>1031.1871227364186</v>
          </cell>
          <cell r="CP194">
            <v>786.30310716550412</v>
          </cell>
          <cell r="CQ194">
            <v>0</v>
          </cell>
          <cell r="CR194">
            <v>0</v>
          </cell>
          <cell r="CS194">
            <v>0</v>
          </cell>
          <cell r="CT194">
            <v>0</v>
          </cell>
          <cell r="CU194">
            <v>0</v>
          </cell>
          <cell r="CV194">
            <v>0</v>
          </cell>
          <cell r="CW194">
            <v>32</v>
          </cell>
          <cell r="CX194">
            <v>18</v>
          </cell>
          <cell r="CY194">
            <v>14</v>
          </cell>
          <cell r="CZ194">
            <v>202.05847066995011</v>
          </cell>
          <cell r="DA194">
            <v>226.35814889336018</v>
          </cell>
          <cell r="DB194">
            <v>177.55231452124286</v>
          </cell>
          <cell r="DC194">
            <v>6</v>
          </cell>
          <cell r="DD194">
            <v>4</v>
          </cell>
          <cell r="DE194">
            <v>2</v>
          </cell>
          <cell r="DF194">
            <v>37.885963250615646</v>
          </cell>
          <cell r="DG194">
            <v>50.30181086519115</v>
          </cell>
          <cell r="DH194">
            <v>25.364616360177553</v>
          </cell>
          <cell r="DI194">
            <v>0</v>
          </cell>
          <cell r="DJ194">
            <v>0</v>
          </cell>
          <cell r="DK194">
            <v>0</v>
          </cell>
          <cell r="DL194">
            <v>0</v>
          </cell>
          <cell r="DM194">
            <v>0</v>
          </cell>
          <cell r="DN194">
            <v>0</v>
          </cell>
          <cell r="DO194">
            <v>22</v>
          </cell>
          <cell r="DP194">
            <v>11</v>
          </cell>
          <cell r="DQ194">
            <v>11</v>
          </cell>
          <cell r="DR194">
            <v>138.9151985855907</v>
          </cell>
          <cell r="DS194">
            <v>138.32997987927564</v>
          </cell>
          <cell r="DT194">
            <v>139.50538998097653</v>
          </cell>
          <cell r="DU194">
            <v>10</v>
          </cell>
          <cell r="DV194">
            <v>5</v>
          </cell>
          <cell r="DW194">
            <v>5</v>
          </cell>
          <cell r="DX194">
            <v>63.143272084359417</v>
          </cell>
          <cell r="DY194">
            <v>62.877263581488933</v>
          </cell>
          <cell r="DZ194">
            <v>63.411540900443882</v>
          </cell>
          <cell r="EA194">
            <v>12</v>
          </cell>
          <cell r="EB194">
            <v>5</v>
          </cell>
          <cell r="EC194">
            <v>7</v>
          </cell>
          <cell r="ED194">
            <v>75.771926501231292</v>
          </cell>
          <cell r="EE194">
            <v>62.877263581488933</v>
          </cell>
          <cell r="EF194">
            <v>88.776157260621432</v>
          </cell>
          <cell r="EG194">
            <v>0</v>
          </cell>
          <cell r="EH194">
            <v>0</v>
          </cell>
          <cell r="EI194">
            <v>0</v>
          </cell>
          <cell r="EJ194">
            <v>0</v>
          </cell>
          <cell r="EK194">
            <v>0</v>
          </cell>
          <cell r="EL194">
            <v>0</v>
          </cell>
          <cell r="EM194">
            <v>2</v>
          </cell>
          <cell r="EN194">
            <v>2</v>
          </cell>
          <cell r="EO194">
            <v>0</v>
          </cell>
          <cell r="EP194">
            <v>12.628654416871882</v>
          </cell>
          <cell r="EQ194">
            <v>25.150905432595575</v>
          </cell>
          <cell r="ER194">
            <v>0</v>
          </cell>
          <cell r="ES194">
            <v>15</v>
          </cell>
          <cell r="ET194">
            <v>5</v>
          </cell>
          <cell r="EU194">
            <v>10</v>
          </cell>
          <cell r="EV194">
            <v>94.714908126539129</v>
          </cell>
          <cell r="EW194">
            <v>62.877263581488933</v>
          </cell>
          <cell r="EX194">
            <v>126.82308180088776</v>
          </cell>
          <cell r="EY194">
            <v>8</v>
          </cell>
          <cell r="EZ194">
            <v>7</v>
          </cell>
          <cell r="FA194">
            <v>1</v>
          </cell>
          <cell r="FB194">
            <v>50.514617667487528</v>
          </cell>
          <cell r="FC194">
            <v>88.028169014084511</v>
          </cell>
          <cell r="FD194">
            <v>12.682308180088777</v>
          </cell>
          <cell r="FE194">
            <v>8</v>
          </cell>
          <cell r="FF194">
            <v>7</v>
          </cell>
          <cell r="FG194">
            <v>1</v>
          </cell>
          <cell r="FH194">
            <v>50.514617667487528</v>
          </cell>
          <cell r="FI194">
            <v>88.028169014084511</v>
          </cell>
          <cell r="FJ194">
            <v>12.682308180088777</v>
          </cell>
          <cell r="FK194">
            <v>1</v>
          </cell>
          <cell r="FL194">
            <v>1</v>
          </cell>
          <cell r="FM194">
            <v>0</v>
          </cell>
          <cell r="FN194">
            <v>6.314327208435941</v>
          </cell>
          <cell r="FO194">
            <v>12.575452716297788</v>
          </cell>
          <cell r="FP194">
            <v>0</v>
          </cell>
        </row>
        <row r="195">
          <cell r="A195" t="str">
            <v>中標津町</v>
          </cell>
          <cell r="B195">
            <v>196</v>
          </cell>
          <cell r="C195">
            <v>106</v>
          </cell>
          <cell r="D195">
            <v>90</v>
          </cell>
          <cell r="E195">
            <v>810.28566703873662</v>
          </cell>
          <cell r="F195">
            <v>895.9513143436734</v>
          </cell>
          <cell r="G195">
            <v>728.27318336300368</v>
          </cell>
          <cell r="H195">
            <v>0</v>
          </cell>
          <cell r="I195">
            <v>0</v>
          </cell>
          <cell r="J195">
            <v>0</v>
          </cell>
          <cell r="K195">
            <v>0</v>
          </cell>
          <cell r="L195">
            <v>0</v>
          </cell>
          <cell r="M195">
            <v>0</v>
          </cell>
          <cell r="N195">
            <v>52</v>
          </cell>
          <cell r="O195">
            <v>36</v>
          </cell>
          <cell r="P195">
            <v>16</v>
          </cell>
          <cell r="Q195">
            <v>214.97374839803217</v>
          </cell>
          <cell r="R195">
            <v>304.28535204124756</v>
          </cell>
          <cell r="S195">
            <v>129.47078815342289</v>
          </cell>
          <cell r="T195">
            <v>3</v>
          </cell>
          <cell r="U195">
            <v>2</v>
          </cell>
          <cell r="V195">
            <v>1</v>
          </cell>
          <cell r="W195">
            <v>12.402331638348009</v>
          </cell>
          <cell r="X195">
            <v>16.904741780069308</v>
          </cell>
          <cell r="Y195">
            <v>8.0919242595889305</v>
          </cell>
          <cell r="Z195">
            <v>0</v>
          </cell>
          <cell r="AA195">
            <v>0</v>
          </cell>
          <cell r="AB195">
            <v>0</v>
          </cell>
          <cell r="AC195">
            <v>0</v>
          </cell>
          <cell r="AD195">
            <v>0</v>
          </cell>
          <cell r="AE195">
            <v>0</v>
          </cell>
          <cell r="AF195">
            <v>39</v>
          </cell>
          <cell r="AG195">
            <v>16</v>
          </cell>
          <cell r="AH195">
            <v>23</v>
          </cell>
          <cell r="AI195">
            <v>161.23031129852413</v>
          </cell>
          <cell r="AJ195">
            <v>135.23793424055447</v>
          </cell>
          <cell r="AK195">
            <v>186.1142579705454</v>
          </cell>
          <cell r="AL195">
            <v>22</v>
          </cell>
          <cell r="AM195">
            <v>12</v>
          </cell>
          <cell r="AN195">
            <v>10</v>
          </cell>
          <cell r="AO195">
            <v>90.950432014552064</v>
          </cell>
          <cell r="AP195">
            <v>101.42845068041586</v>
          </cell>
          <cell r="AQ195">
            <v>80.919242595889301</v>
          </cell>
          <cell r="AR195">
            <v>4</v>
          </cell>
          <cell r="AS195">
            <v>3</v>
          </cell>
          <cell r="AT195">
            <v>1</v>
          </cell>
          <cell r="AU195">
            <v>16.536442184464011</v>
          </cell>
          <cell r="AV195">
            <v>25.357112670103966</v>
          </cell>
          <cell r="AW195">
            <v>8.0919242595889305</v>
          </cell>
          <cell r="AX195">
            <v>0</v>
          </cell>
          <cell r="AY195">
            <v>0</v>
          </cell>
          <cell r="AZ195">
            <v>0</v>
          </cell>
          <cell r="BA195">
            <v>0</v>
          </cell>
          <cell r="BB195">
            <v>0</v>
          </cell>
          <cell r="BC195">
            <v>0</v>
          </cell>
          <cell r="BD195">
            <v>9</v>
          </cell>
          <cell r="BE195">
            <v>2</v>
          </cell>
          <cell r="BF195">
            <v>7</v>
          </cell>
          <cell r="BG195">
            <v>37.206994915044028</v>
          </cell>
          <cell r="BH195">
            <v>16.904741780069308</v>
          </cell>
          <cell r="BI195">
            <v>56.643469817122515</v>
          </cell>
          <cell r="BJ195">
            <v>9</v>
          </cell>
          <cell r="BK195">
            <v>6</v>
          </cell>
          <cell r="BL195">
            <v>3</v>
          </cell>
          <cell r="BM195">
            <v>37.206994915044028</v>
          </cell>
          <cell r="BN195">
            <v>50.714225340207932</v>
          </cell>
          <cell r="BO195">
            <v>24.27577277876679</v>
          </cell>
          <cell r="BP195">
            <v>9</v>
          </cell>
          <cell r="BQ195">
            <v>7</v>
          </cell>
          <cell r="BR195">
            <v>2</v>
          </cell>
          <cell r="BS195">
            <v>37.206994915044028</v>
          </cell>
          <cell r="BT195">
            <v>59.166596230242583</v>
          </cell>
          <cell r="BU195">
            <v>16.183848519177861</v>
          </cell>
          <cell r="BV195">
            <v>3</v>
          </cell>
          <cell r="BW195">
            <v>2</v>
          </cell>
          <cell r="BX195">
            <v>1</v>
          </cell>
          <cell r="BY195">
            <v>12.402331638348009</v>
          </cell>
          <cell r="BZ195">
            <v>16.904741780069308</v>
          </cell>
          <cell r="CA195">
            <v>8.0919242595889305</v>
          </cell>
          <cell r="CB195">
            <v>2</v>
          </cell>
          <cell r="CC195">
            <v>2</v>
          </cell>
          <cell r="CD195">
            <v>0</v>
          </cell>
          <cell r="CE195">
            <v>8.2682210922320056</v>
          </cell>
          <cell r="CF195">
            <v>16.904741780069308</v>
          </cell>
          <cell r="CG195">
            <v>0</v>
          </cell>
          <cell r="CH195">
            <v>24189</v>
          </cell>
          <cell r="CI195">
            <v>11831</v>
          </cell>
          <cell r="CJ195">
            <v>12358</v>
          </cell>
          <cell r="CK195">
            <v>196</v>
          </cell>
          <cell r="CL195">
            <v>106</v>
          </cell>
          <cell r="CM195">
            <v>90</v>
          </cell>
          <cell r="CN195">
            <v>810.28566703873662</v>
          </cell>
          <cell r="CO195">
            <v>895.9513143436734</v>
          </cell>
          <cell r="CP195">
            <v>728.27318336300368</v>
          </cell>
          <cell r="CQ195">
            <v>0</v>
          </cell>
          <cell r="CR195">
            <v>0</v>
          </cell>
          <cell r="CS195">
            <v>0</v>
          </cell>
          <cell r="CT195">
            <v>0</v>
          </cell>
          <cell r="CU195">
            <v>0</v>
          </cell>
          <cell r="CV195">
            <v>0</v>
          </cell>
          <cell r="CW195">
            <v>52</v>
          </cell>
          <cell r="CX195">
            <v>36</v>
          </cell>
          <cell r="CY195">
            <v>16</v>
          </cell>
          <cell r="CZ195">
            <v>214.97374839803217</v>
          </cell>
          <cell r="DA195">
            <v>304.28535204124756</v>
          </cell>
          <cell r="DB195">
            <v>129.47078815342289</v>
          </cell>
          <cell r="DC195">
            <v>3</v>
          </cell>
          <cell r="DD195">
            <v>2</v>
          </cell>
          <cell r="DE195">
            <v>1</v>
          </cell>
          <cell r="DF195">
            <v>12.402331638348009</v>
          </cell>
          <cell r="DG195">
            <v>16.904741780069308</v>
          </cell>
          <cell r="DH195">
            <v>8.0919242595889305</v>
          </cell>
          <cell r="DI195">
            <v>0</v>
          </cell>
          <cell r="DJ195">
            <v>0</v>
          </cell>
          <cell r="DK195">
            <v>0</v>
          </cell>
          <cell r="DL195">
            <v>0</v>
          </cell>
          <cell r="DM195">
            <v>0</v>
          </cell>
          <cell r="DN195">
            <v>0</v>
          </cell>
          <cell r="DO195">
            <v>39</v>
          </cell>
          <cell r="DP195">
            <v>16</v>
          </cell>
          <cell r="DQ195">
            <v>23</v>
          </cell>
          <cell r="DR195">
            <v>161.23031129852413</v>
          </cell>
          <cell r="DS195">
            <v>135.23793424055447</v>
          </cell>
          <cell r="DT195">
            <v>186.1142579705454</v>
          </cell>
          <cell r="DU195">
            <v>22</v>
          </cell>
          <cell r="DV195">
            <v>12</v>
          </cell>
          <cell r="DW195">
            <v>10</v>
          </cell>
          <cell r="DX195">
            <v>90.950432014552064</v>
          </cell>
          <cell r="DY195">
            <v>101.42845068041586</v>
          </cell>
          <cell r="DZ195">
            <v>80.919242595889301</v>
          </cell>
          <cell r="EA195">
            <v>4</v>
          </cell>
          <cell r="EB195">
            <v>3</v>
          </cell>
          <cell r="EC195">
            <v>1</v>
          </cell>
          <cell r="ED195">
            <v>16.536442184464011</v>
          </cell>
          <cell r="EE195">
            <v>25.357112670103966</v>
          </cell>
          <cell r="EF195">
            <v>8.0919242595889305</v>
          </cell>
          <cell r="EG195">
            <v>0</v>
          </cell>
          <cell r="EH195">
            <v>0</v>
          </cell>
          <cell r="EI195">
            <v>0</v>
          </cell>
          <cell r="EJ195">
            <v>0</v>
          </cell>
          <cell r="EK195">
            <v>0</v>
          </cell>
          <cell r="EL195">
            <v>0</v>
          </cell>
          <cell r="EM195">
            <v>9</v>
          </cell>
          <cell r="EN195">
            <v>2</v>
          </cell>
          <cell r="EO195">
            <v>7</v>
          </cell>
          <cell r="EP195">
            <v>37.206994915044028</v>
          </cell>
          <cell r="EQ195">
            <v>16.904741780069308</v>
          </cell>
          <cell r="ER195">
            <v>56.643469817122515</v>
          </cell>
          <cell r="ES195">
            <v>9</v>
          </cell>
          <cell r="ET195">
            <v>6</v>
          </cell>
          <cell r="EU195">
            <v>3</v>
          </cell>
          <cell r="EV195">
            <v>37.206994915044028</v>
          </cell>
          <cell r="EW195">
            <v>50.714225340207932</v>
          </cell>
          <cell r="EX195">
            <v>24.27577277876679</v>
          </cell>
          <cell r="EY195">
            <v>9</v>
          </cell>
          <cell r="EZ195">
            <v>7</v>
          </cell>
          <cell r="FA195">
            <v>2</v>
          </cell>
          <cell r="FB195">
            <v>37.206994915044028</v>
          </cell>
          <cell r="FC195">
            <v>59.166596230242583</v>
          </cell>
          <cell r="FD195">
            <v>16.183848519177861</v>
          </cell>
          <cell r="FE195">
            <v>3</v>
          </cell>
          <cell r="FF195">
            <v>2</v>
          </cell>
          <cell r="FG195">
            <v>1</v>
          </cell>
          <cell r="FH195">
            <v>12.402331638348009</v>
          </cell>
          <cell r="FI195">
            <v>16.904741780069308</v>
          </cell>
          <cell r="FJ195">
            <v>8.0919242595889305</v>
          </cell>
          <cell r="FK195">
            <v>2</v>
          </cell>
          <cell r="FL195">
            <v>2</v>
          </cell>
          <cell r="FM195">
            <v>0</v>
          </cell>
          <cell r="FN195">
            <v>8.2682210922320056</v>
          </cell>
          <cell r="FO195">
            <v>16.904741780069308</v>
          </cell>
          <cell r="FP195">
            <v>0</v>
          </cell>
        </row>
        <row r="196">
          <cell r="A196" t="str">
            <v>標津町</v>
          </cell>
          <cell r="B196">
            <v>71</v>
          </cell>
          <cell r="C196">
            <v>36</v>
          </cell>
          <cell r="D196">
            <v>35</v>
          </cell>
          <cell r="E196">
            <v>1295.6204379562043</v>
          </cell>
          <cell r="F196">
            <v>1352.8748590755354</v>
          </cell>
          <cell r="G196">
            <v>1241.5750266051791</v>
          </cell>
          <cell r="H196">
            <v>0</v>
          </cell>
          <cell r="I196">
            <v>0</v>
          </cell>
          <cell r="J196">
            <v>0</v>
          </cell>
          <cell r="K196">
            <v>0</v>
          </cell>
          <cell r="L196">
            <v>0</v>
          </cell>
          <cell r="M196">
            <v>0</v>
          </cell>
          <cell r="N196">
            <v>18</v>
          </cell>
          <cell r="O196">
            <v>10</v>
          </cell>
          <cell r="P196">
            <v>8</v>
          </cell>
          <cell r="Q196">
            <v>328.46715328467155</v>
          </cell>
          <cell r="R196">
            <v>375.7985719654265</v>
          </cell>
          <cell r="S196">
            <v>283.78857750975521</v>
          </cell>
          <cell r="T196">
            <v>1</v>
          </cell>
          <cell r="U196">
            <v>0</v>
          </cell>
          <cell r="V196">
            <v>1</v>
          </cell>
          <cell r="W196">
            <v>18.248175182481752</v>
          </cell>
          <cell r="X196">
            <v>0</v>
          </cell>
          <cell r="Y196">
            <v>35.473572188719402</v>
          </cell>
          <cell r="Z196">
            <v>0</v>
          </cell>
          <cell r="AA196">
            <v>0</v>
          </cell>
          <cell r="AB196">
            <v>0</v>
          </cell>
          <cell r="AC196">
            <v>0</v>
          </cell>
          <cell r="AD196">
            <v>0</v>
          </cell>
          <cell r="AE196">
            <v>0</v>
          </cell>
          <cell r="AF196">
            <v>15</v>
          </cell>
          <cell r="AG196">
            <v>8</v>
          </cell>
          <cell r="AH196">
            <v>7</v>
          </cell>
          <cell r="AI196">
            <v>273.72262773722628</v>
          </cell>
          <cell r="AJ196">
            <v>300.63885757234124</v>
          </cell>
          <cell r="AK196">
            <v>248.31500532103584</v>
          </cell>
          <cell r="AL196">
            <v>8</v>
          </cell>
          <cell r="AM196">
            <v>5</v>
          </cell>
          <cell r="AN196">
            <v>3</v>
          </cell>
          <cell r="AO196">
            <v>145.98540145985402</v>
          </cell>
          <cell r="AP196">
            <v>187.89928598271325</v>
          </cell>
          <cell r="AQ196">
            <v>106.42071656615821</v>
          </cell>
          <cell r="AR196">
            <v>9</v>
          </cell>
          <cell r="AS196">
            <v>5</v>
          </cell>
          <cell r="AT196">
            <v>4</v>
          </cell>
          <cell r="AU196">
            <v>164.23357664233578</v>
          </cell>
          <cell r="AV196">
            <v>187.89928598271325</v>
          </cell>
          <cell r="AW196">
            <v>141.89428875487761</v>
          </cell>
          <cell r="AX196">
            <v>0</v>
          </cell>
          <cell r="AY196">
            <v>0</v>
          </cell>
          <cell r="AZ196">
            <v>0</v>
          </cell>
          <cell r="BA196">
            <v>0</v>
          </cell>
          <cell r="BB196">
            <v>0</v>
          </cell>
          <cell r="BC196">
            <v>0</v>
          </cell>
          <cell r="BD196">
            <v>0</v>
          </cell>
          <cell r="BE196">
            <v>0</v>
          </cell>
          <cell r="BF196">
            <v>0</v>
          </cell>
          <cell r="BG196">
            <v>0</v>
          </cell>
          <cell r="BH196">
            <v>0</v>
          </cell>
          <cell r="BI196">
            <v>0</v>
          </cell>
          <cell r="BJ196">
            <v>1</v>
          </cell>
          <cell r="BK196">
            <v>0</v>
          </cell>
          <cell r="BL196">
            <v>1</v>
          </cell>
          <cell r="BM196">
            <v>18.248175182481752</v>
          </cell>
          <cell r="BN196">
            <v>0</v>
          </cell>
          <cell r="BO196">
            <v>35.473572188719402</v>
          </cell>
          <cell r="BP196">
            <v>2</v>
          </cell>
          <cell r="BQ196">
            <v>2</v>
          </cell>
          <cell r="BR196">
            <v>0</v>
          </cell>
          <cell r="BS196">
            <v>36.496350364963504</v>
          </cell>
          <cell r="BT196">
            <v>75.159714393085309</v>
          </cell>
          <cell r="BU196">
            <v>0</v>
          </cell>
          <cell r="BV196">
            <v>1</v>
          </cell>
          <cell r="BW196">
            <v>0</v>
          </cell>
          <cell r="BX196">
            <v>1</v>
          </cell>
          <cell r="BY196">
            <v>18.248175182481752</v>
          </cell>
          <cell r="BZ196">
            <v>0</v>
          </cell>
          <cell r="CA196">
            <v>35.473572188719402</v>
          </cell>
          <cell r="CB196">
            <v>0</v>
          </cell>
          <cell r="CC196">
            <v>0</v>
          </cell>
          <cell r="CD196">
            <v>0</v>
          </cell>
          <cell r="CE196">
            <v>0</v>
          </cell>
          <cell r="CF196">
            <v>0</v>
          </cell>
          <cell r="CG196">
            <v>0</v>
          </cell>
          <cell r="CH196">
            <v>5480</v>
          </cell>
          <cell r="CI196">
            <v>2661</v>
          </cell>
          <cell r="CJ196">
            <v>2819</v>
          </cell>
          <cell r="CK196">
            <v>71</v>
          </cell>
          <cell r="CL196">
            <v>36</v>
          </cell>
          <cell r="CM196">
            <v>35</v>
          </cell>
          <cell r="CN196">
            <v>1295.6204379562043</v>
          </cell>
          <cell r="CO196">
            <v>1352.8748590755354</v>
          </cell>
          <cell r="CP196">
            <v>1241.5750266051791</v>
          </cell>
          <cell r="CQ196">
            <v>0</v>
          </cell>
          <cell r="CR196">
            <v>0</v>
          </cell>
          <cell r="CS196">
            <v>0</v>
          </cell>
          <cell r="CT196">
            <v>0</v>
          </cell>
          <cell r="CU196">
            <v>0</v>
          </cell>
          <cell r="CV196">
            <v>0</v>
          </cell>
          <cell r="CW196">
            <v>18</v>
          </cell>
          <cell r="CX196">
            <v>10</v>
          </cell>
          <cell r="CY196">
            <v>8</v>
          </cell>
          <cell r="CZ196">
            <v>328.46715328467155</v>
          </cell>
          <cell r="DA196">
            <v>375.7985719654265</v>
          </cell>
          <cell r="DB196">
            <v>283.78857750975521</v>
          </cell>
          <cell r="DC196">
            <v>1</v>
          </cell>
          <cell r="DD196">
            <v>0</v>
          </cell>
          <cell r="DE196">
            <v>1</v>
          </cell>
          <cell r="DF196">
            <v>18.248175182481752</v>
          </cell>
          <cell r="DG196">
            <v>0</v>
          </cell>
          <cell r="DH196">
            <v>35.473572188719402</v>
          </cell>
          <cell r="DI196">
            <v>0</v>
          </cell>
          <cell r="DJ196">
            <v>0</v>
          </cell>
          <cell r="DK196">
            <v>0</v>
          </cell>
          <cell r="DL196">
            <v>0</v>
          </cell>
          <cell r="DM196">
            <v>0</v>
          </cell>
          <cell r="DN196">
            <v>0</v>
          </cell>
          <cell r="DO196">
            <v>15</v>
          </cell>
          <cell r="DP196">
            <v>8</v>
          </cell>
          <cell r="DQ196">
            <v>7</v>
          </cell>
          <cell r="DR196">
            <v>273.72262773722628</v>
          </cell>
          <cell r="DS196">
            <v>300.63885757234124</v>
          </cell>
          <cell r="DT196">
            <v>248.31500532103584</v>
          </cell>
          <cell r="DU196">
            <v>8</v>
          </cell>
          <cell r="DV196">
            <v>5</v>
          </cell>
          <cell r="DW196">
            <v>3</v>
          </cell>
          <cell r="DX196">
            <v>145.98540145985402</v>
          </cell>
          <cell r="DY196">
            <v>187.89928598271325</v>
          </cell>
          <cell r="DZ196">
            <v>106.42071656615821</v>
          </cell>
          <cell r="EA196">
            <v>9</v>
          </cell>
          <cell r="EB196">
            <v>5</v>
          </cell>
          <cell r="EC196">
            <v>4</v>
          </cell>
          <cell r="ED196">
            <v>164.23357664233578</v>
          </cell>
          <cell r="EE196">
            <v>187.89928598271325</v>
          </cell>
          <cell r="EF196">
            <v>141.89428875487761</v>
          </cell>
          <cell r="EG196">
            <v>0</v>
          </cell>
          <cell r="EH196">
            <v>0</v>
          </cell>
          <cell r="EI196">
            <v>0</v>
          </cell>
          <cell r="EJ196">
            <v>0</v>
          </cell>
          <cell r="EK196">
            <v>0</v>
          </cell>
          <cell r="EL196">
            <v>0</v>
          </cell>
          <cell r="EM196">
            <v>0</v>
          </cell>
          <cell r="EN196">
            <v>0</v>
          </cell>
          <cell r="EO196">
            <v>0</v>
          </cell>
          <cell r="EP196">
            <v>0</v>
          </cell>
          <cell r="EQ196">
            <v>0</v>
          </cell>
          <cell r="ER196">
            <v>0</v>
          </cell>
          <cell r="ES196">
            <v>1</v>
          </cell>
          <cell r="ET196">
            <v>0</v>
          </cell>
          <cell r="EU196">
            <v>1</v>
          </cell>
          <cell r="EV196">
            <v>18.248175182481752</v>
          </cell>
          <cell r="EW196">
            <v>0</v>
          </cell>
          <cell r="EX196">
            <v>35.473572188719402</v>
          </cell>
          <cell r="EY196">
            <v>2</v>
          </cell>
          <cell r="EZ196">
            <v>2</v>
          </cell>
          <cell r="FA196">
            <v>0</v>
          </cell>
          <cell r="FB196">
            <v>36.496350364963504</v>
          </cell>
          <cell r="FC196">
            <v>75.159714393085309</v>
          </cell>
          <cell r="FD196">
            <v>0</v>
          </cell>
          <cell r="FE196">
            <v>1</v>
          </cell>
          <cell r="FF196">
            <v>0</v>
          </cell>
          <cell r="FG196">
            <v>1</v>
          </cell>
          <cell r="FH196">
            <v>18.248175182481752</v>
          </cell>
          <cell r="FI196">
            <v>0</v>
          </cell>
          <cell r="FJ196">
            <v>35.473572188719402</v>
          </cell>
          <cell r="FK196">
            <v>0</v>
          </cell>
          <cell r="FL196">
            <v>0</v>
          </cell>
          <cell r="FM196">
            <v>0</v>
          </cell>
          <cell r="FN196">
            <v>0</v>
          </cell>
          <cell r="FO196">
            <v>0</v>
          </cell>
          <cell r="FP196">
            <v>0</v>
          </cell>
        </row>
        <row r="197">
          <cell r="A197" t="str">
            <v>羅臼町</v>
          </cell>
          <cell r="B197">
            <v>55</v>
          </cell>
          <cell r="C197">
            <v>31</v>
          </cell>
          <cell r="D197">
            <v>24</v>
          </cell>
          <cell r="E197">
            <v>963.55991590749818</v>
          </cell>
          <cell r="F197">
            <v>1101.2433392539965</v>
          </cell>
          <cell r="G197">
            <v>829.58866228828208</v>
          </cell>
          <cell r="H197">
            <v>0</v>
          </cell>
          <cell r="I197">
            <v>0</v>
          </cell>
          <cell r="J197">
            <v>0</v>
          </cell>
          <cell r="K197">
            <v>0</v>
          </cell>
          <cell r="L197">
            <v>0</v>
          </cell>
          <cell r="M197">
            <v>0</v>
          </cell>
          <cell r="N197">
            <v>12</v>
          </cell>
          <cell r="O197">
            <v>7</v>
          </cell>
          <cell r="P197">
            <v>5</v>
          </cell>
          <cell r="Q197">
            <v>210.23125437981781</v>
          </cell>
          <cell r="R197">
            <v>248.66785079928951</v>
          </cell>
          <cell r="S197">
            <v>172.83097131005877</v>
          </cell>
          <cell r="T197">
            <v>0</v>
          </cell>
          <cell r="U197">
            <v>0</v>
          </cell>
          <cell r="V197">
            <v>0</v>
          </cell>
          <cell r="W197">
            <v>0</v>
          </cell>
          <cell r="X197">
            <v>0</v>
          </cell>
          <cell r="Y197">
            <v>0</v>
          </cell>
          <cell r="Z197">
            <v>0</v>
          </cell>
          <cell r="AA197">
            <v>0</v>
          </cell>
          <cell r="AB197">
            <v>0</v>
          </cell>
          <cell r="AC197">
            <v>0</v>
          </cell>
          <cell r="AD197">
            <v>0</v>
          </cell>
          <cell r="AE197">
            <v>0</v>
          </cell>
          <cell r="AF197">
            <v>17</v>
          </cell>
          <cell r="AG197">
            <v>10</v>
          </cell>
          <cell r="AH197">
            <v>7</v>
          </cell>
          <cell r="AI197">
            <v>297.82761037140858</v>
          </cell>
          <cell r="AJ197">
            <v>355.23978685612792</v>
          </cell>
          <cell r="AK197">
            <v>241.96335983408227</v>
          </cell>
          <cell r="AL197">
            <v>4</v>
          </cell>
          <cell r="AM197">
            <v>2</v>
          </cell>
          <cell r="AN197">
            <v>2</v>
          </cell>
          <cell r="AO197">
            <v>70.07708479327259</v>
          </cell>
          <cell r="AP197">
            <v>71.047957371225579</v>
          </cell>
          <cell r="AQ197">
            <v>69.132388524023511</v>
          </cell>
          <cell r="AR197">
            <v>4</v>
          </cell>
          <cell r="AS197">
            <v>3</v>
          </cell>
          <cell r="AT197">
            <v>1</v>
          </cell>
          <cell r="AU197">
            <v>70.07708479327259</v>
          </cell>
          <cell r="AV197">
            <v>106.57193605683837</v>
          </cell>
          <cell r="AW197">
            <v>34.566194262011756</v>
          </cell>
          <cell r="AX197">
            <v>0</v>
          </cell>
          <cell r="AY197">
            <v>0</v>
          </cell>
          <cell r="AZ197">
            <v>0</v>
          </cell>
          <cell r="BA197">
            <v>0</v>
          </cell>
          <cell r="BB197">
            <v>0</v>
          </cell>
          <cell r="BC197">
            <v>0</v>
          </cell>
          <cell r="BD197">
            <v>1</v>
          </cell>
          <cell r="BE197">
            <v>0</v>
          </cell>
          <cell r="BF197">
            <v>1</v>
          </cell>
          <cell r="BG197">
            <v>17.519271198318147</v>
          </cell>
          <cell r="BH197">
            <v>0</v>
          </cell>
          <cell r="BI197">
            <v>34.566194262011756</v>
          </cell>
          <cell r="BJ197">
            <v>0</v>
          </cell>
          <cell r="BK197">
            <v>0</v>
          </cell>
          <cell r="BL197">
            <v>0</v>
          </cell>
          <cell r="BM197">
            <v>0</v>
          </cell>
          <cell r="BN197">
            <v>0</v>
          </cell>
          <cell r="BO197">
            <v>0</v>
          </cell>
          <cell r="BP197">
            <v>2</v>
          </cell>
          <cell r="BQ197">
            <v>0</v>
          </cell>
          <cell r="BR197">
            <v>2</v>
          </cell>
          <cell r="BS197">
            <v>35.038542396636295</v>
          </cell>
          <cell r="BT197">
            <v>0</v>
          </cell>
          <cell r="BU197">
            <v>69.132388524023511</v>
          </cell>
          <cell r="BV197">
            <v>1</v>
          </cell>
          <cell r="BW197">
            <v>1</v>
          </cell>
          <cell r="BX197">
            <v>0</v>
          </cell>
          <cell r="BY197">
            <v>17.519271198318147</v>
          </cell>
          <cell r="BZ197">
            <v>35.523978685612789</v>
          </cell>
          <cell r="CA197">
            <v>0</v>
          </cell>
          <cell r="CB197">
            <v>1</v>
          </cell>
          <cell r="CC197">
            <v>0</v>
          </cell>
          <cell r="CD197">
            <v>1</v>
          </cell>
          <cell r="CE197">
            <v>17.519271198318147</v>
          </cell>
          <cell r="CF197">
            <v>0</v>
          </cell>
          <cell r="CG197">
            <v>34.566194262011756</v>
          </cell>
          <cell r="CH197">
            <v>5708</v>
          </cell>
          <cell r="CI197">
            <v>2815</v>
          </cell>
          <cell r="CJ197">
            <v>2893</v>
          </cell>
          <cell r="CK197">
            <v>55</v>
          </cell>
          <cell r="CL197">
            <v>31</v>
          </cell>
          <cell r="CM197">
            <v>24</v>
          </cell>
          <cell r="CN197">
            <v>963.55991590749818</v>
          </cell>
          <cell r="CO197">
            <v>1101.2433392539965</v>
          </cell>
          <cell r="CP197">
            <v>829.58866228828208</v>
          </cell>
          <cell r="CQ197">
            <v>0</v>
          </cell>
          <cell r="CR197">
            <v>0</v>
          </cell>
          <cell r="CS197">
            <v>0</v>
          </cell>
          <cell r="CT197">
            <v>0</v>
          </cell>
          <cell r="CU197">
            <v>0</v>
          </cell>
          <cell r="CV197">
            <v>0</v>
          </cell>
          <cell r="CW197">
            <v>12</v>
          </cell>
          <cell r="CX197">
            <v>7</v>
          </cell>
          <cell r="CY197">
            <v>5</v>
          </cell>
          <cell r="CZ197">
            <v>210.23125437981781</v>
          </cell>
          <cell r="DA197">
            <v>248.66785079928951</v>
          </cell>
          <cell r="DB197">
            <v>172.83097131005877</v>
          </cell>
          <cell r="DC197">
            <v>0</v>
          </cell>
          <cell r="DD197">
            <v>0</v>
          </cell>
          <cell r="DE197">
            <v>0</v>
          </cell>
          <cell r="DF197">
            <v>0</v>
          </cell>
          <cell r="DG197">
            <v>0</v>
          </cell>
          <cell r="DH197">
            <v>0</v>
          </cell>
          <cell r="DI197">
            <v>0</v>
          </cell>
          <cell r="DJ197">
            <v>0</v>
          </cell>
          <cell r="DK197">
            <v>0</v>
          </cell>
          <cell r="DL197">
            <v>0</v>
          </cell>
          <cell r="DM197">
            <v>0</v>
          </cell>
          <cell r="DN197">
            <v>0</v>
          </cell>
          <cell r="DO197">
            <v>17</v>
          </cell>
          <cell r="DP197">
            <v>10</v>
          </cell>
          <cell r="DQ197">
            <v>7</v>
          </cell>
          <cell r="DR197">
            <v>297.82761037140858</v>
          </cell>
          <cell r="DS197">
            <v>355.23978685612792</v>
          </cell>
          <cell r="DT197">
            <v>241.96335983408227</v>
          </cell>
          <cell r="DU197">
            <v>4</v>
          </cell>
          <cell r="DV197">
            <v>2</v>
          </cell>
          <cell r="DW197">
            <v>2</v>
          </cell>
          <cell r="DX197">
            <v>70.07708479327259</v>
          </cell>
          <cell r="DY197">
            <v>71.047957371225579</v>
          </cell>
          <cell r="DZ197">
            <v>69.132388524023511</v>
          </cell>
          <cell r="EA197">
            <v>4</v>
          </cell>
          <cell r="EB197">
            <v>3</v>
          </cell>
          <cell r="EC197">
            <v>1</v>
          </cell>
          <cell r="ED197">
            <v>70.07708479327259</v>
          </cell>
          <cell r="EE197">
            <v>106.57193605683837</v>
          </cell>
          <cell r="EF197">
            <v>34.566194262011756</v>
          </cell>
          <cell r="EG197">
            <v>0</v>
          </cell>
          <cell r="EH197">
            <v>0</v>
          </cell>
          <cell r="EI197">
            <v>0</v>
          </cell>
          <cell r="EJ197">
            <v>0</v>
          </cell>
          <cell r="EK197">
            <v>0</v>
          </cell>
          <cell r="EL197">
            <v>0</v>
          </cell>
          <cell r="EM197">
            <v>1</v>
          </cell>
          <cell r="EN197">
            <v>0</v>
          </cell>
          <cell r="EO197">
            <v>1</v>
          </cell>
          <cell r="EP197">
            <v>17.519271198318147</v>
          </cell>
          <cell r="EQ197">
            <v>0</v>
          </cell>
          <cell r="ER197">
            <v>34.566194262011756</v>
          </cell>
          <cell r="ES197">
            <v>0</v>
          </cell>
          <cell r="ET197">
            <v>0</v>
          </cell>
          <cell r="EU197">
            <v>0</v>
          </cell>
          <cell r="EV197">
            <v>0</v>
          </cell>
          <cell r="EW197">
            <v>0</v>
          </cell>
          <cell r="EX197">
            <v>0</v>
          </cell>
          <cell r="EY197">
            <v>2</v>
          </cell>
          <cell r="EZ197">
            <v>0</v>
          </cell>
          <cell r="FA197">
            <v>2</v>
          </cell>
          <cell r="FB197">
            <v>35.038542396636295</v>
          </cell>
          <cell r="FC197">
            <v>0</v>
          </cell>
          <cell r="FD197">
            <v>69.132388524023511</v>
          </cell>
          <cell r="FE197">
            <v>1</v>
          </cell>
          <cell r="FF197">
            <v>1</v>
          </cell>
          <cell r="FG197">
            <v>0</v>
          </cell>
          <cell r="FH197">
            <v>17.519271198318147</v>
          </cell>
          <cell r="FI197">
            <v>35.523978685612789</v>
          </cell>
          <cell r="FJ197">
            <v>0</v>
          </cell>
          <cell r="FK197">
            <v>1</v>
          </cell>
          <cell r="FL197">
            <v>0</v>
          </cell>
          <cell r="FM197">
            <v>1</v>
          </cell>
          <cell r="FN197">
            <v>17.519271198318147</v>
          </cell>
          <cell r="FO197">
            <v>0</v>
          </cell>
          <cell r="FP197">
            <v>34.566194262011756</v>
          </cell>
        </row>
        <row r="198">
          <cell r="A198" t="str">
            <v>札幌市</v>
          </cell>
          <cell r="B198">
            <v>17668</v>
          </cell>
          <cell r="C198">
            <v>9233</v>
          </cell>
          <cell r="D198">
            <v>8435</v>
          </cell>
          <cell r="E198">
            <v>913.11410256874058</v>
          </cell>
          <cell r="F198">
            <v>1017.8983865544366</v>
          </cell>
          <cell r="G198">
            <v>820.64343893867988</v>
          </cell>
          <cell r="H198">
            <v>22</v>
          </cell>
          <cell r="I198">
            <v>12</v>
          </cell>
          <cell r="J198">
            <v>10</v>
          </cell>
          <cell r="K198">
            <v>1.1369996749214566</v>
          </cell>
          <cell r="L198">
            <v>1.3229481900415074</v>
          </cell>
          <cell r="M198">
            <v>0.97290271362024883</v>
          </cell>
          <cell r="N198">
            <v>5783</v>
          </cell>
          <cell r="O198">
            <v>3295</v>
          </cell>
          <cell r="P198">
            <v>2488</v>
          </cell>
          <cell r="Q198">
            <v>298.87586909412653</v>
          </cell>
          <cell r="R198">
            <v>363.25952384889729</v>
          </cell>
          <cell r="S198">
            <v>242.05819514871791</v>
          </cell>
          <cell r="T198">
            <v>202</v>
          </cell>
          <cell r="U198">
            <v>93</v>
          </cell>
          <cell r="V198">
            <v>109</v>
          </cell>
          <cell r="W198">
            <v>10.439724287915192</v>
          </cell>
          <cell r="X198">
            <v>10.252848472821682</v>
          </cell>
          <cell r="Y198">
            <v>10.604639578460713</v>
          </cell>
          <cell r="Z198">
            <v>77</v>
          </cell>
          <cell r="AA198">
            <v>28</v>
          </cell>
          <cell r="AB198">
            <v>49</v>
          </cell>
          <cell r="AC198">
            <v>3.9794988622250975</v>
          </cell>
          <cell r="AD198">
            <v>3.0868791100968509</v>
          </cell>
          <cell r="AE198">
            <v>4.7672232967392194</v>
          </cell>
          <cell r="AF198">
            <v>2393</v>
          </cell>
          <cell r="AG198">
            <v>1080</v>
          </cell>
          <cell r="AH198">
            <v>1313</v>
          </cell>
          <cell r="AI198">
            <v>123.67455554941117</v>
          </cell>
          <cell r="AJ198">
            <v>119.06533710373567</v>
          </cell>
          <cell r="AK198">
            <v>127.74212629833868</v>
          </cell>
          <cell r="AL198">
            <v>1389</v>
          </cell>
          <cell r="AM198">
            <v>721</v>
          </cell>
          <cell r="AN198">
            <v>668</v>
          </cell>
          <cell r="AO198">
            <v>71.786024930268326</v>
          </cell>
          <cell r="AP198">
            <v>79.487137084993918</v>
          </cell>
          <cell r="AQ198">
            <v>64.989901269832629</v>
          </cell>
          <cell r="AR198">
            <v>1597</v>
          </cell>
          <cell r="AS198">
            <v>892</v>
          </cell>
          <cell r="AT198">
            <v>705</v>
          </cell>
          <cell r="AU198">
            <v>82.535840038616641</v>
          </cell>
          <cell r="AV198">
            <v>98.339148793085386</v>
          </cell>
          <cell r="AW198">
            <v>68.589641310227549</v>
          </cell>
          <cell r="AX198">
            <v>212</v>
          </cell>
          <cell r="AY198">
            <v>120</v>
          </cell>
          <cell r="AZ198">
            <v>92</v>
          </cell>
          <cell r="BA198">
            <v>10.956542321970399</v>
          </cell>
          <cell r="BB198">
            <v>13.229481900415074</v>
          </cell>
          <cell r="BC198">
            <v>8.95070496530629</v>
          </cell>
          <cell r="BD198">
            <v>400</v>
          </cell>
          <cell r="BE198">
            <v>197</v>
          </cell>
          <cell r="BF198">
            <v>203</v>
          </cell>
          <cell r="BG198">
            <v>20.672721362208303</v>
          </cell>
          <cell r="BH198">
            <v>21.718399453181416</v>
          </cell>
          <cell r="BI198">
            <v>19.74992508649105</v>
          </cell>
          <cell r="BJ198">
            <v>626</v>
          </cell>
          <cell r="BK198">
            <v>160</v>
          </cell>
          <cell r="BL198">
            <v>466</v>
          </cell>
          <cell r="BM198">
            <v>32.352808931855996</v>
          </cell>
          <cell r="BN198">
            <v>17.639309200553434</v>
          </cell>
          <cell r="BO198">
            <v>45.337266454703595</v>
          </cell>
          <cell r="BP198">
            <v>411</v>
          </cell>
          <cell r="BQ198">
            <v>252</v>
          </cell>
          <cell r="BR198">
            <v>159</v>
          </cell>
          <cell r="BS198">
            <v>21.241221199669027</v>
          </cell>
          <cell r="BT198">
            <v>27.781911990871659</v>
          </cell>
          <cell r="BU198">
            <v>15.469153146561958</v>
          </cell>
          <cell r="BV198">
            <v>345</v>
          </cell>
          <cell r="BW198">
            <v>226</v>
          </cell>
          <cell r="BX198">
            <v>119</v>
          </cell>
          <cell r="BY198">
            <v>17.830222174904659</v>
          </cell>
          <cell r="BZ198">
            <v>24.915524245781725</v>
          </cell>
          <cell r="CA198">
            <v>11.577542292080961</v>
          </cell>
          <cell r="CB198">
            <v>57</v>
          </cell>
          <cell r="CC198">
            <v>42</v>
          </cell>
          <cell r="CD198">
            <v>15</v>
          </cell>
          <cell r="CE198">
            <v>2.9458627941146829</v>
          </cell>
          <cell r="CF198">
            <v>4.6303186651452766</v>
          </cell>
          <cell r="CG198">
            <v>1.4593540704303734</v>
          </cell>
          <cell r="CH198">
            <v>1934917</v>
          </cell>
          <cell r="CI198">
            <v>907065</v>
          </cell>
          <cell r="CJ198">
            <v>1027852</v>
          </cell>
          <cell r="CK198">
            <v>17668</v>
          </cell>
          <cell r="CL198">
            <v>9233</v>
          </cell>
          <cell r="CM198">
            <v>8435</v>
          </cell>
          <cell r="CN198">
            <v>913.11410256874058</v>
          </cell>
          <cell r="CO198">
            <v>1017.8983865544366</v>
          </cell>
          <cell r="CP198">
            <v>820.64343893867988</v>
          </cell>
          <cell r="CQ198">
            <v>22</v>
          </cell>
          <cell r="CR198">
            <v>12</v>
          </cell>
          <cell r="CS198">
            <v>10</v>
          </cell>
          <cell r="CT198">
            <v>1.1369996749214566</v>
          </cell>
          <cell r="CU198">
            <v>1.3229481900415074</v>
          </cell>
          <cell r="CV198">
            <v>0.97290271362024883</v>
          </cell>
          <cell r="CW198">
            <v>5783</v>
          </cell>
          <cell r="CX198">
            <v>3295</v>
          </cell>
          <cell r="CY198">
            <v>2488</v>
          </cell>
          <cell r="CZ198">
            <v>298.87586909412653</v>
          </cell>
          <cell r="DA198">
            <v>363.25952384889729</v>
          </cell>
          <cell r="DB198">
            <v>242.05819514871791</v>
          </cell>
          <cell r="DC198">
            <v>202</v>
          </cell>
          <cell r="DD198">
            <v>93</v>
          </cell>
          <cell r="DE198">
            <v>109</v>
          </cell>
          <cell r="DF198">
            <v>10.439724287915192</v>
          </cell>
          <cell r="DG198">
            <v>10.252848472821682</v>
          </cell>
          <cell r="DH198">
            <v>10.604639578460713</v>
          </cell>
          <cell r="DI198">
            <v>77</v>
          </cell>
          <cell r="DJ198">
            <v>28</v>
          </cell>
          <cell r="DK198">
            <v>49</v>
          </cell>
          <cell r="DL198">
            <v>3.9794988622250975</v>
          </cell>
          <cell r="DM198">
            <v>3.0868791100968509</v>
          </cell>
          <cell r="DN198">
            <v>4.7672232967392194</v>
          </cell>
          <cell r="DO198">
            <v>2393</v>
          </cell>
          <cell r="DP198">
            <v>1080</v>
          </cell>
          <cell r="DQ198">
            <v>1313</v>
          </cell>
          <cell r="DR198">
            <v>123.67455554941117</v>
          </cell>
          <cell r="DS198">
            <v>119.06533710373567</v>
          </cell>
          <cell r="DT198">
            <v>127.74212629833868</v>
          </cell>
          <cell r="DU198">
            <v>1389</v>
          </cell>
          <cell r="DV198">
            <v>721</v>
          </cell>
          <cell r="DW198">
            <v>668</v>
          </cell>
          <cell r="DX198">
            <v>71.786024930268326</v>
          </cell>
          <cell r="DY198">
            <v>79.487137084993918</v>
          </cell>
          <cell r="DZ198">
            <v>64.989901269832629</v>
          </cell>
          <cell r="EA198">
            <v>1597</v>
          </cell>
          <cell r="EB198">
            <v>892</v>
          </cell>
          <cell r="EC198">
            <v>705</v>
          </cell>
          <cell r="ED198">
            <v>82.535840038616641</v>
          </cell>
          <cell r="EE198">
            <v>98.339148793085386</v>
          </cell>
          <cell r="EF198">
            <v>68.589641310227549</v>
          </cell>
          <cell r="EG198">
            <v>212</v>
          </cell>
          <cell r="EH198">
            <v>120</v>
          </cell>
          <cell r="EI198">
            <v>92</v>
          </cell>
          <cell r="EJ198">
            <v>10.956542321970399</v>
          </cell>
          <cell r="EK198">
            <v>13.229481900415074</v>
          </cell>
          <cell r="EL198">
            <v>8.95070496530629</v>
          </cell>
          <cell r="EM198">
            <v>400</v>
          </cell>
          <cell r="EN198">
            <v>197</v>
          </cell>
          <cell r="EO198">
            <v>203</v>
          </cell>
          <cell r="EP198">
            <v>20.672721362208303</v>
          </cell>
          <cell r="EQ198">
            <v>21.718399453181416</v>
          </cell>
          <cell r="ER198">
            <v>19.74992508649105</v>
          </cell>
          <cell r="ES198">
            <v>626</v>
          </cell>
          <cell r="ET198">
            <v>160</v>
          </cell>
          <cell r="EU198">
            <v>466</v>
          </cell>
          <cell r="EV198">
            <v>32.352808931855996</v>
          </cell>
          <cell r="EW198">
            <v>17.639309200553434</v>
          </cell>
          <cell r="EX198">
            <v>45.337266454703595</v>
          </cell>
          <cell r="EY198">
            <v>411</v>
          </cell>
          <cell r="EZ198">
            <v>252</v>
          </cell>
          <cell r="FA198">
            <v>159</v>
          </cell>
          <cell r="FB198">
            <v>21.241221199669027</v>
          </cell>
          <cell r="FC198">
            <v>27.781911990871659</v>
          </cell>
          <cell r="FD198">
            <v>15.469153146561958</v>
          </cell>
          <cell r="FE198">
            <v>345</v>
          </cell>
          <cell r="FF198">
            <v>226</v>
          </cell>
          <cell r="FG198">
            <v>119</v>
          </cell>
          <cell r="FH198">
            <v>17.830222174904659</v>
          </cell>
          <cell r="FI198">
            <v>24.915524245781725</v>
          </cell>
          <cell r="FJ198">
            <v>11.577542292080961</v>
          </cell>
          <cell r="FK198">
            <v>57</v>
          </cell>
          <cell r="FL198">
            <v>42</v>
          </cell>
          <cell r="FM198">
            <v>15</v>
          </cell>
          <cell r="FN198">
            <v>2.9458627941146829</v>
          </cell>
          <cell r="FO198">
            <v>4.6303186651452766</v>
          </cell>
          <cell r="FP198">
            <v>1.4593540704303734</v>
          </cell>
        </row>
        <row r="199">
          <cell r="A199" t="str">
            <v>札幌市保健所</v>
          </cell>
          <cell r="CH199">
            <v>1934917</v>
          </cell>
          <cell r="CI199">
            <v>907065</v>
          </cell>
          <cell r="CJ199">
            <v>1027852</v>
          </cell>
          <cell r="CK199">
            <v>17668</v>
          </cell>
          <cell r="CL199">
            <v>9233</v>
          </cell>
          <cell r="CM199">
            <v>8435</v>
          </cell>
          <cell r="CN199">
            <v>913.11410256874058</v>
          </cell>
          <cell r="CO199">
            <v>1017.8983865544366</v>
          </cell>
          <cell r="CP199">
            <v>820.64343893867988</v>
          </cell>
          <cell r="CQ199">
            <v>22</v>
          </cell>
          <cell r="CR199">
            <v>12</v>
          </cell>
          <cell r="CS199">
            <v>10</v>
          </cell>
          <cell r="CT199">
            <v>1.1369996749214566</v>
          </cell>
          <cell r="CU199">
            <v>1.3229481900415074</v>
          </cell>
          <cell r="CV199">
            <v>0.97290271362024883</v>
          </cell>
          <cell r="CW199">
            <v>5783</v>
          </cell>
          <cell r="CX199">
            <v>3295</v>
          </cell>
          <cell r="CY199">
            <v>2488</v>
          </cell>
          <cell r="CZ199">
            <v>298.87586909412653</v>
          </cell>
          <cell r="DA199">
            <v>363.25952384889729</v>
          </cell>
          <cell r="DB199">
            <v>242.05819514871791</v>
          </cell>
          <cell r="DC199">
            <v>202</v>
          </cell>
          <cell r="DD199">
            <v>93</v>
          </cell>
          <cell r="DE199">
            <v>109</v>
          </cell>
          <cell r="DF199">
            <v>10.439724287915192</v>
          </cell>
          <cell r="DG199">
            <v>10.252848472821682</v>
          </cell>
          <cell r="DH199">
            <v>10.604639578460713</v>
          </cell>
          <cell r="DI199">
            <v>77</v>
          </cell>
          <cell r="DJ199">
            <v>28</v>
          </cell>
          <cell r="DK199">
            <v>49</v>
          </cell>
          <cell r="DL199">
            <v>3.9794988622250975</v>
          </cell>
          <cell r="DM199">
            <v>3.0868791100968509</v>
          </cell>
          <cell r="DN199">
            <v>4.7672232967392194</v>
          </cell>
          <cell r="DO199">
            <v>2393</v>
          </cell>
          <cell r="DP199">
            <v>1080</v>
          </cell>
          <cell r="DQ199">
            <v>1313</v>
          </cell>
          <cell r="DR199">
            <v>123.67455554941117</v>
          </cell>
          <cell r="DS199">
            <v>119.06533710373567</v>
          </cell>
          <cell r="DT199">
            <v>127.74212629833868</v>
          </cell>
          <cell r="DU199">
            <v>1389</v>
          </cell>
          <cell r="DV199">
            <v>721</v>
          </cell>
          <cell r="DW199">
            <v>668</v>
          </cell>
          <cell r="DX199">
            <v>71.786024930268326</v>
          </cell>
          <cell r="DY199">
            <v>79.487137084993918</v>
          </cell>
          <cell r="DZ199">
            <v>64.989901269832629</v>
          </cell>
          <cell r="EA199">
            <v>1597</v>
          </cell>
          <cell r="EB199">
            <v>892</v>
          </cell>
          <cell r="EC199">
            <v>705</v>
          </cell>
          <cell r="ED199">
            <v>82.535840038616641</v>
          </cell>
          <cell r="EE199">
            <v>98.339148793085386</v>
          </cell>
          <cell r="EF199">
            <v>68.589641310227549</v>
          </cell>
          <cell r="EG199">
            <v>212</v>
          </cell>
          <cell r="EH199">
            <v>120</v>
          </cell>
          <cell r="EI199">
            <v>92</v>
          </cell>
          <cell r="EJ199">
            <v>10.956542321970399</v>
          </cell>
          <cell r="EK199">
            <v>13.229481900415074</v>
          </cell>
          <cell r="EL199">
            <v>8.95070496530629</v>
          </cell>
          <cell r="EM199">
            <v>400</v>
          </cell>
          <cell r="EN199">
            <v>197</v>
          </cell>
          <cell r="EO199">
            <v>203</v>
          </cell>
          <cell r="EP199">
            <v>20.672721362208303</v>
          </cell>
          <cell r="EQ199">
            <v>21.718399453181416</v>
          </cell>
          <cell r="ER199">
            <v>19.74992508649105</v>
          </cell>
          <cell r="ES199">
            <v>626</v>
          </cell>
          <cell r="ET199">
            <v>160</v>
          </cell>
          <cell r="EU199">
            <v>466</v>
          </cell>
          <cell r="EV199">
            <v>32.352808931855996</v>
          </cell>
          <cell r="EW199">
            <v>17.639309200553434</v>
          </cell>
          <cell r="EX199">
            <v>45.337266454703595</v>
          </cell>
          <cell r="EY199">
            <v>411</v>
          </cell>
          <cell r="EZ199">
            <v>252</v>
          </cell>
          <cell r="FA199">
            <v>159</v>
          </cell>
          <cell r="FB199">
            <v>21.241221199669027</v>
          </cell>
          <cell r="FC199">
            <v>27.781911990871659</v>
          </cell>
          <cell r="FD199">
            <v>15.469153146561958</v>
          </cell>
          <cell r="FE199">
            <v>345</v>
          </cell>
          <cell r="FF199">
            <v>226</v>
          </cell>
          <cell r="FG199">
            <v>119</v>
          </cell>
          <cell r="FH199">
            <v>17.830222174904659</v>
          </cell>
          <cell r="FI199">
            <v>24.915524245781725</v>
          </cell>
          <cell r="FJ199">
            <v>11.577542292080961</v>
          </cell>
          <cell r="FK199">
            <v>57</v>
          </cell>
          <cell r="FL199">
            <v>42</v>
          </cell>
          <cell r="FM199">
            <v>15</v>
          </cell>
          <cell r="FN199">
            <v>2.9458627941146829</v>
          </cell>
          <cell r="FO199">
            <v>4.6303186651452766</v>
          </cell>
          <cell r="FP199">
            <v>1.4593540704303734</v>
          </cell>
        </row>
        <row r="200">
          <cell r="A200" t="str">
            <v>小樽市保健所</v>
          </cell>
          <cell r="CH200">
            <v>125551</v>
          </cell>
          <cell r="CI200">
            <v>56687</v>
          </cell>
          <cell r="CJ200">
            <v>68864</v>
          </cell>
          <cell r="CK200">
            <v>1844</v>
          </cell>
          <cell r="CL200">
            <v>915</v>
          </cell>
          <cell r="CM200">
            <v>929</v>
          </cell>
          <cell r="CN200">
            <v>1468.7258564248791</v>
          </cell>
          <cell r="CO200">
            <v>1614.1266957150669</v>
          </cell>
          <cell r="CP200">
            <v>1349.035780669145</v>
          </cell>
          <cell r="CQ200">
            <v>2</v>
          </cell>
          <cell r="CR200">
            <v>2</v>
          </cell>
          <cell r="CS200">
            <v>0</v>
          </cell>
          <cell r="CT200">
            <v>1.5929781523046411</v>
          </cell>
          <cell r="CU200">
            <v>3.5281457829837528</v>
          </cell>
          <cell r="CV200">
            <v>0</v>
          </cell>
          <cell r="CW200">
            <v>574</v>
          </cell>
          <cell r="CX200">
            <v>332</v>
          </cell>
          <cell r="CY200">
            <v>242</v>
          </cell>
          <cell r="CZ200">
            <v>457.18472971143194</v>
          </cell>
          <cell r="DA200">
            <v>585.67219997530299</v>
          </cell>
          <cell r="DB200">
            <v>351.41728624535318</v>
          </cell>
          <cell r="DC200">
            <v>16</v>
          </cell>
          <cell r="DD200">
            <v>8</v>
          </cell>
          <cell r="DE200">
            <v>8</v>
          </cell>
          <cell r="DF200">
            <v>12.743825218437129</v>
          </cell>
          <cell r="DG200">
            <v>14.112583131935011</v>
          </cell>
          <cell r="DH200">
            <v>11.617100371747211</v>
          </cell>
          <cell r="DI200">
            <v>7</v>
          </cell>
          <cell r="DJ200">
            <v>3</v>
          </cell>
          <cell r="DK200">
            <v>4</v>
          </cell>
          <cell r="DL200">
            <v>5.5754235330662443</v>
          </cell>
          <cell r="DM200">
            <v>5.2922186744756292</v>
          </cell>
          <cell r="DN200">
            <v>5.8085501858736057</v>
          </cell>
          <cell r="DO200">
            <v>394</v>
          </cell>
          <cell r="DP200">
            <v>155</v>
          </cell>
          <cell r="DQ200">
            <v>239</v>
          </cell>
          <cell r="DR200">
            <v>313.81669600401432</v>
          </cell>
          <cell r="DS200">
            <v>273.43129818124083</v>
          </cell>
          <cell r="DT200">
            <v>347.06087360594796</v>
          </cell>
          <cell r="DU200">
            <v>162</v>
          </cell>
          <cell r="DV200">
            <v>73</v>
          </cell>
          <cell r="DW200">
            <v>89</v>
          </cell>
          <cell r="DX200">
            <v>129.03123033667592</v>
          </cell>
          <cell r="DY200">
            <v>128.77732107890699</v>
          </cell>
          <cell r="DZ200">
            <v>129.24024163568774</v>
          </cell>
          <cell r="EA200">
            <v>142</v>
          </cell>
          <cell r="EB200">
            <v>77</v>
          </cell>
          <cell r="EC200">
            <v>65</v>
          </cell>
          <cell r="ED200">
            <v>113.10144881362952</v>
          </cell>
          <cell r="EE200">
            <v>135.83361264487448</v>
          </cell>
          <cell r="EF200">
            <v>94.388940520446099</v>
          </cell>
          <cell r="EG200">
            <v>21</v>
          </cell>
          <cell r="EH200">
            <v>14</v>
          </cell>
          <cell r="EI200">
            <v>7</v>
          </cell>
          <cell r="EJ200">
            <v>16.726270599198731</v>
          </cell>
          <cell r="EK200">
            <v>24.69702048088627</v>
          </cell>
          <cell r="EL200">
            <v>10.16496282527881</v>
          </cell>
          <cell r="EM200">
            <v>37</v>
          </cell>
          <cell r="EN200">
            <v>18</v>
          </cell>
          <cell r="EO200">
            <v>19</v>
          </cell>
          <cell r="EP200">
            <v>29.470095817635862</v>
          </cell>
          <cell r="EQ200">
            <v>31.753312046853775</v>
          </cell>
          <cell r="ER200">
            <v>27.59061338289963</v>
          </cell>
          <cell r="ES200">
            <v>45</v>
          </cell>
          <cell r="ET200">
            <v>6</v>
          </cell>
          <cell r="EU200">
            <v>39</v>
          </cell>
          <cell r="EV200">
            <v>35.842008426854427</v>
          </cell>
          <cell r="EW200">
            <v>10.584437348951258</v>
          </cell>
          <cell r="EX200">
            <v>56.633364312267659</v>
          </cell>
          <cell r="EY200">
            <v>42</v>
          </cell>
          <cell r="EZ200">
            <v>25</v>
          </cell>
          <cell r="FA200">
            <v>17</v>
          </cell>
          <cell r="FB200">
            <v>33.452541198397462</v>
          </cell>
          <cell r="FC200">
            <v>44.101822287296912</v>
          </cell>
          <cell r="FD200">
            <v>24.686338289962823</v>
          </cell>
          <cell r="FE200">
            <v>21</v>
          </cell>
          <cell r="FF200">
            <v>18</v>
          </cell>
          <cell r="FG200">
            <v>3</v>
          </cell>
          <cell r="FH200">
            <v>16.726270599198731</v>
          </cell>
          <cell r="FI200">
            <v>31.753312046853775</v>
          </cell>
          <cell r="FJ200">
            <v>4.3564126394052041</v>
          </cell>
          <cell r="FK200">
            <v>1</v>
          </cell>
          <cell r="FL200">
            <v>0</v>
          </cell>
          <cell r="FM200">
            <v>1</v>
          </cell>
          <cell r="FN200">
            <v>0.79648907615232056</v>
          </cell>
          <cell r="FO200">
            <v>0</v>
          </cell>
          <cell r="FP200">
            <v>1.4521375464684014</v>
          </cell>
        </row>
        <row r="201">
          <cell r="A201" t="str">
            <v>市立函館保健所</v>
          </cell>
          <cell r="CH201">
            <v>272203</v>
          </cell>
          <cell r="CI201">
            <v>124192</v>
          </cell>
          <cell r="CJ201">
            <v>148011</v>
          </cell>
          <cell r="CK201">
            <v>3603</v>
          </cell>
          <cell r="CL201">
            <v>1795</v>
          </cell>
          <cell r="CM201">
            <v>1808</v>
          </cell>
          <cell r="CN201">
            <v>1323.6444859167607</v>
          </cell>
          <cell r="CO201">
            <v>1445.3426951816543</v>
          </cell>
          <cell r="CP201">
            <v>1221.5308321678795</v>
          </cell>
          <cell r="CQ201">
            <v>5</v>
          </cell>
          <cell r="CR201">
            <v>4</v>
          </cell>
          <cell r="CS201">
            <v>1</v>
          </cell>
          <cell r="CT201">
            <v>1.8368643989963374</v>
          </cell>
          <cell r="CU201">
            <v>3.2208193764493687</v>
          </cell>
          <cell r="CV201">
            <v>0.67562546026984482</v>
          </cell>
          <cell r="CW201">
            <v>1066</v>
          </cell>
          <cell r="CX201">
            <v>583</v>
          </cell>
          <cell r="CY201">
            <v>483</v>
          </cell>
          <cell r="CZ201">
            <v>391.61948986601908</v>
          </cell>
          <cell r="DA201">
            <v>469.43442411749544</v>
          </cell>
          <cell r="DB201">
            <v>326.32709731033503</v>
          </cell>
          <cell r="DC201">
            <v>31</v>
          </cell>
          <cell r="DD201">
            <v>18</v>
          </cell>
          <cell r="DE201">
            <v>13</v>
          </cell>
          <cell r="DF201">
            <v>11.388559273777291</v>
          </cell>
          <cell r="DG201">
            <v>14.49368719402216</v>
          </cell>
          <cell r="DH201">
            <v>8.7831309835079825</v>
          </cell>
          <cell r="DI201">
            <v>13</v>
          </cell>
          <cell r="DJ201">
            <v>5</v>
          </cell>
          <cell r="DK201">
            <v>8</v>
          </cell>
          <cell r="DL201">
            <v>4.7758474373904765</v>
          </cell>
          <cell r="DM201">
            <v>4.0260242205617116</v>
          </cell>
          <cell r="DN201">
            <v>5.4050036821587586</v>
          </cell>
          <cell r="DO201">
            <v>467</v>
          </cell>
          <cell r="DP201">
            <v>191</v>
          </cell>
          <cell r="DQ201">
            <v>276</v>
          </cell>
          <cell r="DR201">
            <v>171.56313486625791</v>
          </cell>
          <cell r="DS201">
            <v>153.79412522545735</v>
          </cell>
          <cell r="DT201">
            <v>186.47262703447717</v>
          </cell>
          <cell r="DU201">
            <v>268</v>
          </cell>
          <cell r="DV201">
            <v>135</v>
          </cell>
          <cell r="DW201">
            <v>133</v>
          </cell>
          <cell r="DX201">
            <v>98.455931786203664</v>
          </cell>
          <cell r="DY201">
            <v>108.70265395516618</v>
          </cell>
          <cell r="DZ201">
            <v>89.858186215889361</v>
          </cell>
          <cell r="EA201">
            <v>435</v>
          </cell>
          <cell r="EB201">
            <v>219</v>
          </cell>
          <cell r="EC201">
            <v>216</v>
          </cell>
          <cell r="ED201">
            <v>159.80720271268135</v>
          </cell>
          <cell r="EE201">
            <v>176.33986086060293</v>
          </cell>
          <cell r="EF201">
            <v>145.93509941828648</v>
          </cell>
          <cell r="EG201">
            <v>50</v>
          </cell>
          <cell r="EH201">
            <v>32</v>
          </cell>
          <cell r="EI201">
            <v>18</v>
          </cell>
          <cell r="EJ201">
            <v>18.36864398996337</v>
          </cell>
          <cell r="EK201">
            <v>25.766555011594949</v>
          </cell>
          <cell r="EL201">
            <v>12.161258284857206</v>
          </cell>
          <cell r="EM201">
            <v>103</v>
          </cell>
          <cell r="EN201">
            <v>48</v>
          </cell>
          <cell r="EO201">
            <v>55</v>
          </cell>
          <cell r="EP201">
            <v>37.839406619324549</v>
          </cell>
          <cell r="EQ201">
            <v>38.649832517392426</v>
          </cell>
          <cell r="ER201">
            <v>37.159400314841463</v>
          </cell>
          <cell r="ES201">
            <v>163</v>
          </cell>
          <cell r="ET201">
            <v>36</v>
          </cell>
          <cell r="EU201">
            <v>127</v>
          </cell>
          <cell r="EV201">
            <v>59.881779407280597</v>
          </cell>
          <cell r="EW201">
            <v>28.987374388044319</v>
          </cell>
          <cell r="EX201">
            <v>85.804433454270281</v>
          </cell>
          <cell r="EY201">
            <v>79</v>
          </cell>
          <cell r="EZ201">
            <v>49</v>
          </cell>
          <cell r="FA201">
            <v>30</v>
          </cell>
          <cell r="FB201">
            <v>29.022457504142128</v>
          </cell>
          <cell r="FC201">
            <v>39.455037361504765</v>
          </cell>
          <cell r="FD201">
            <v>20.268763808095343</v>
          </cell>
          <cell r="FE201">
            <v>75</v>
          </cell>
          <cell r="FF201">
            <v>44</v>
          </cell>
          <cell r="FG201">
            <v>31</v>
          </cell>
          <cell r="FH201">
            <v>27.552965984945057</v>
          </cell>
          <cell r="FI201">
            <v>35.429013140943056</v>
          </cell>
          <cell r="FJ201">
            <v>20.944389268365189</v>
          </cell>
          <cell r="FK201">
            <v>8</v>
          </cell>
          <cell r="FL201">
            <v>6</v>
          </cell>
          <cell r="FM201">
            <v>2</v>
          </cell>
          <cell r="FN201">
            <v>2.9389830383941398</v>
          </cell>
          <cell r="FO201">
            <v>4.8312290646740532</v>
          </cell>
          <cell r="FP201">
            <v>1.3512509205396896</v>
          </cell>
        </row>
        <row r="202">
          <cell r="A202" t="str">
            <v>旭川市保健所</v>
          </cell>
          <cell r="CH202">
            <v>347449</v>
          </cell>
          <cell r="CI202">
            <v>161515</v>
          </cell>
          <cell r="CJ202">
            <v>185934</v>
          </cell>
          <cell r="CK202">
            <v>3959</v>
          </cell>
          <cell r="CL202">
            <v>2071</v>
          </cell>
          <cell r="CM202">
            <v>1888</v>
          </cell>
          <cell r="CN202">
            <v>1139.4478038503494</v>
          </cell>
          <cell r="CO202">
            <v>1282.2338482493885</v>
          </cell>
          <cell r="CP202">
            <v>1015.4140716598363</v>
          </cell>
          <cell r="CQ202">
            <v>9</v>
          </cell>
          <cell r="CR202">
            <v>3</v>
          </cell>
          <cell r="CS202">
            <v>6</v>
          </cell>
          <cell r="CT202">
            <v>2.5903082178967276</v>
          </cell>
          <cell r="CU202">
            <v>1.8574126242144693</v>
          </cell>
          <cell r="CV202">
            <v>3.2269514989189712</v>
          </cell>
          <cell r="CW202">
            <v>1184</v>
          </cell>
          <cell r="CX202">
            <v>702</v>
          </cell>
          <cell r="CY202">
            <v>482</v>
          </cell>
          <cell r="CZ202">
            <v>340.76943666552501</v>
          </cell>
          <cell r="DA202">
            <v>434.63455406618579</v>
          </cell>
          <cell r="DB202">
            <v>259.23177041315734</v>
          </cell>
          <cell r="DC202">
            <v>24</v>
          </cell>
          <cell r="DD202">
            <v>10</v>
          </cell>
          <cell r="DE202">
            <v>14</v>
          </cell>
          <cell r="DF202">
            <v>6.9074885810579394</v>
          </cell>
          <cell r="DG202">
            <v>6.1913754140482311</v>
          </cell>
          <cell r="DH202">
            <v>7.5295534974775986</v>
          </cell>
          <cell r="DI202">
            <v>9</v>
          </cell>
          <cell r="DJ202">
            <v>6</v>
          </cell>
          <cell r="DK202">
            <v>3</v>
          </cell>
          <cell r="DL202">
            <v>2.5903082178967276</v>
          </cell>
          <cell r="DM202">
            <v>3.7148252484289386</v>
          </cell>
          <cell r="DN202">
            <v>1.6134757494594856</v>
          </cell>
          <cell r="DO202">
            <v>635</v>
          </cell>
          <cell r="DP202">
            <v>316</v>
          </cell>
          <cell r="DQ202">
            <v>319</v>
          </cell>
          <cell r="DR202">
            <v>182.76063537382464</v>
          </cell>
          <cell r="DS202">
            <v>195.64746308392407</v>
          </cell>
          <cell r="DT202">
            <v>171.56625469252532</v>
          </cell>
          <cell r="DU202">
            <v>327</v>
          </cell>
          <cell r="DV202">
            <v>170</v>
          </cell>
          <cell r="DW202">
            <v>157</v>
          </cell>
          <cell r="DX202">
            <v>94.11453191691443</v>
          </cell>
          <cell r="DY202">
            <v>105.25338203881992</v>
          </cell>
          <cell r="DZ202">
            <v>84.438564221713079</v>
          </cell>
          <cell r="EA202">
            <v>408</v>
          </cell>
          <cell r="EB202">
            <v>230</v>
          </cell>
          <cell r="EC202">
            <v>178</v>
          </cell>
          <cell r="ED202">
            <v>117.42730587798496</v>
          </cell>
          <cell r="EE202">
            <v>142.40163452310929</v>
          </cell>
          <cell r="EF202">
            <v>95.732894467929484</v>
          </cell>
          <cell r="EG202">
            <v>40</v>
          </cell>
          <cell r="EH202">
            <v>15</v>
          </cell>
          <cell r="EI202">
            <v>25</v>
          </cell>
          <cell r="EJ202">
            <v>11.5124809684299</v>
          </cell>
          <cell r="EK202">
            <v>9.2870631210723449</v>
          </cell>
          <cell r="EL202">
            <v>13.445631245495715</v>
          </cell>
          <cell r="EM202">
            <v>113</v>
          </cell>
          <cell r="EN202">
            <v>49</v>
          </cell>
          <cell r="EO202">
            <v>64</v>
          </cell>
          <cell r="EP202">
            <v>32.522758735814463</v>
          </cell>
          <cell r="EQ202">
            <v>30.33773952883633</v>
          </cell>
          <cell r="ER202">
            <v>34.420815988469023</v>
          </cell>
          <cell r="ES202">
            <v>195</v>
          </cell>
          <cell r="ET202">
            <v>50</v>
          </cell>
          <cell r="EU202">
            <v>145</v>
          </cell>
          <cell r="EV202">
            <v>56.123344721095755</v>
          </cell>
          <cell r="EW202">
            <v>30.956877070241152</v>
          </cell>
          <cell r="EX202">
            <v>77.984661223875136</v>
          </cell>
          <cell r="EY202">
            <v>96</v>
          </cell>
          <cell r="EZ202">
            <v>51</v>
          </cell>
          <cell r="FA202">
            <v>45</v>
          </cell>
          <cell r="FB202">
            <v>27.629954324231758</v>
          </cell>
          <cell r="FC202">
            <v>31.576014611645974</v>
          </cell>
          <cell r="FD202">
            <v>24.202136241892283</v>
          </cell>
          <cell r="FE202">
            <v>66</v>
          </cell>
          <cell r="FF202">
            <v>43</v>
          </cell>
          <cell r="FG202">
            <v>23</v>
          </cell>
          <cell r="FH202">
            <v>18.995593597909334</v>
          </cell>
          <cell r="FI202">
            <v>26.622914280407393</v>
          </cell>
          <cell r="FJ202">
            <v>12.369980745856056</v>
          </cell>
          <cell r="FK202">
            <v>13</v>
          </cell>
          <cell r="FL202">
            <v>8</v>
          </cell>
          <cell r="FM202">
            <v>5</v>
          </cell>
          <cell r="FN202">
            <v>3.7415563147397171</v>
          </cell>
          <cell r="FO202">
            <v>4.9531003312385842</v>
          </cell>
          <cell r="FP202">
            <v>2.6891262490991426</v>
          </cell>
        </row>
        <row r="203">
          <cell r="A203" t="str">
            <v>江別保健所</v>
          </cell>
          <cell r="CH203">
            <v>200462</v>
          </cell>
          <cell r="CI203">
            <v>95986</v>
          </cell>
          <cell r="CJ203">
            <v>104476</v>
          </cell>
          <cell r="CK203">
            <v>1898</v>
          </cell>
          <cell r="CL203">
            <v>963</v>
          </cell>
          <cell r="CM203">
            <v>935</v>
          </cell>
          <cell r="CN203">
            <v>946.8128622881145</v>
          </cell>
          <cell r="CO203">
            <v>1003.2713103994332</v>
          </cell>
          <cell r="CP203">
            <v>894.94237911099208</v>
          </cell>
          <cell r="CQ203">
            <v>2</v>
          </cell>
          <cell r="CR203">
            <v>1</v>
          </cell>
          <cell r="CS203">
            <v>1</v>
          </cell>
          <cell r="CT203">
            <v>0.99769532380201742</v>
          </cell>
          <cell r="CU203">
            <v>1.0418185985456212</v>
          </cell>
          <cell r="CV203">
            <v>0.95715762471763854</v>
          </cell>
          <cell r="CW203">
            <v>626</v>
          </cell>
          <cell r="CX203">
            <v>369</v>
          </cell>
          <cell r="CY203">
            <v>257</v>
          </cell>
          <cell r="CZ203">
            <v>312.27863635003143</v>
          </cell>
          <cell r="DA203">
            <v>384.43106286333426</v>
          </cell>
          <cell r="DB203">
            <v>245.98950955243308</v>
          </cell>
          <cell r="DC203">
            <v>24</v>
          </cell>
          <cell r="DD203">
            <v>13</v>
          </cell>
          <cell r="DE203">
            <v>11</v>
          </cell>
          <cell r="DF203">
            <v>11.972343885624209</v>
          </cell>
          <cell r="DG203">
            <v>13.543641781093077</v>
          </cell>
          <cell r="DH203">
            <v>10.528733871894023</v>
          </cell>
          <cell r="DI203">
            <v>5</v>
          </cell>
          <cell r="DJ203">
            <v>3</v>
          </cell>
          <cell r="DK203">
            <v>2</v>
          </cell>
          <cell r="DL203">
            <v>2.4942383095050431</v>
          </cell>
          <cell r="DM203">
            <v>3.1254557956368636</v>
          </cell>
          <cell r="DN203">
            <v>1.9143152494352771</v>
          </cell>
          <cell r="DO203">
            <v>268</v>
          </cell>
          <cell r="DP203">
            <v>102</v>
          </cell>
          <cell r="DQ203">
            <v>166</v>
          </cell>
          <cell r="DR203">
            <v>133.69117338947032</v>
          </cell>
          <cell r="DS203">
            <v>106.26549705165336</v>
          </cell>
          <cell r="DT203">
            <v>158.88816570312801</v>
          </cell>
          <cell r="DU203">
            <v>137</v>
          </cell>
          <cell r="DV203">
            <v>73</v>
          </cell>
          <cell r="DW203">
            <v>64</v>
          </cell>
          <cell r="DX203">
            <v>68.342129680438191</v>
          </cell>
          <cell r="DY203">
            <v>76.052757693830358</v>
          </cell>
          <cell r="DZ203">
            <v>61.258087981928867</v>
          </cell>
          <cell r="EA203">
            <v>193</v>
          </cell>
          <cell r="EB203">
            <v>101</v>
          </cell>
          <cell r="EC203">
            <v>92</v>
          </cell>
          <cell r="ED203">
            <v>96.277598746894668</v>
          </cell>
          <cell r="EE203">
            <v>105.22367845310775</v>
          </cell>
          <cell r="EF203">
            <v>88.058501474022734</v>
          </cell>
          <cell r="EG203">
            <v>16</v>
          </cell>
          <cell r="EH203">
            <v>7</v>
          </cell>
          <cell r="EI203">
            <v>9</v>
          </cell>
          <cell r="EJ203">
            <v>7.9815625904161394</v>
          </cell>
          <cell r="EK203">
            <v>7.2927301898193484</v>
          </cell>
          <cell r="EL203">
            <v>8.6144186224587465</v>
          </cell>
          <cell r="EM203">
            <v>44</v>
          </cell>
          <cell r="EN203">
            <v>18</v>
          </cell>
          <cell r="EO203">
            <v>26</v>
          </cell>
          <cell r="EP203">
            <v>21.949297123644381</v>
          </cell>
          <cell r="EQ203">
            <v>18.752734773821182</v>
          </cell>
          <cell r="ER203">
            <v>24.886098242658598</v>
          </cell>
          <cell r="ES203">
            <v>77</v>
          </cell>
          <cell r="ET203">
            <v>24</v>
          </cell>
          <cell r="EU203">
            <v>53</v>
          </cell>
          <cell r="EV203">
            <v>38.411269966377667</v>
          </cell>
          <cell r="EW203">
            <v>25.003646365094909</v>
          </cell>
          <cell r="EX203">
            <v>50.729354110034834</v>
          </cell>
          <cell r="EY203">
            <v>49</v>
          </cell>
          <cell r="EZ203">
            <v>34</v>
          </cell>
          <cell r="FA203">
            <v>15</v>
          </cell>
          <cell r="FB203">
            <v>24.443535433149425</v>
          </cell>
          <cell r="FC203">
            <v>35.421832350551121</v>
          </cell>
          <cell r="FD203">
            <v>14.357364370764579</v>
          </cell>
          <cell r="FE203">
            <v>33</v>
          </cell>
          <cell r="FF203">
            <v>19</v>
          </cell>
          <cell r="FG203">
            <v>14</v>
          </cell>
          <cell r="FH203">
            <v>16.461972842733289</v>
          </cell>
          <cell r="FI203">
            <v>19.794553372366803</v>
          </cell>
          <cell r="FJ203">
            <v>13.400206746046941</v>
          </cell>
          <cell r="FK203">
            <v>7</v>
          </cell>
          <cell r="FL203">
            <v>5</v>
          </cell>
          <cell r="FM203">
            <v>2</v>
          </cell>
          <cell r="FN203">
            <v>3.491933633307061</v>
          </cell>
          <cell r="FO203">
            <v>5.2090929927281069</v>
          </cell>
          <cell r="FP203">
            <v>1.9143152494352771</v>
          </cell>
        </row>
        <row r="204">
          <cell r="A204" t="str">
            <v>千歳保健所</v>
          </cell>
          <cell r="CH204">
            <v>224218</v>
          </cell>
          <cell r="CI204">
            <v>110972</v>
          </cell>
          <cell r="CJ204">
            <v>113246</v>
          </cell>
          <cell r="CK204">
            <v>1815</v>
          </cell>
          <cell r="CL204">
            <v>1004</v>
          </cell>
          <cell r="CM204">
            <v>811</v>
          </cell>
          <cell r="CN204">
            <v>809.48005958486817</v>
          </cell>
          <cell r="CO204">
            <v>904.73272537216587</v>
          </cell>
          <cell r="CP204">
            <v>716.14008441799263</v>
          </cell>
          <cell r="CQ204">
            <v>6</v>
          </cell>
          <cell r="CR204">
            <v>4</v>
          </cell>
          <cell r="CS204">
            <v>2</v>
          </cell>
          <cell r="CT204">
            <v>2.6759671391235313</v>
          </cell>
          <cell r="CU204">
            <v>3.6045128500883101</v>
          </cell>
          <cell r="CV204">
            <v>1.766066792646098</v>
          </cell>
          <cell r="CW204">
            <v>586</v>
          </cell>
          <cell r="CX204">
            <v>349</v>
          </cell>
          <cell r="CY204">
            <v>237</v>
          </cell>
          <cell r="CZ204">
            <v>261.35279058773159</v>
          </cell>
          <cell r="DA204">
            <v>314.4937461702051</v>
          </cell>
          <cell r="DB204">
            <v>209.27891492856259</v>
          </cell>
          <cell r="DC204">
            <v>16</v>
          </cell>
          <cell r="DD204">
            <v>8</v>
          </cell>
          <cell r="DE204">
            <v>8</v>
          </cell>
          <cell r="DF204">
            <v>7.1359123709960848</v>
          </cell>
          <cell r="DG204">
            <v>7.2090257001766203</v>
          </cell>
          <cell r="DH204">
            <v>7.064267170584392</v>
          </cell>
          <cell r="DI204">
            <v>6</v>
          </cell>
          <cell r="DJ204">
            <v>2</v>
          </cell>
          <cell r="DK204">
            <v>4</v>
          </cell>
          <cell r="DL204">
            <v>2.6759671391235313</v>
          </cell>
          <cell r="DM204">
            <v>1.8022564250441551</v>
          </cell>
          <cell r="DN204">
            <v>3.532133585292196</v>
          </cell>
          <cell r="DO204">
            <v>314</v>
          </cell>
          <cell r="DP204">
            <v>153</v>
          </cell>
          <cell r="DQ204">
            <v>161</v>
          </cell>
          <cell r="DR204">
            <v>140.04228028079814</v>
          </cell>
          <cell r="DS204">
            <v>137.87261651587789</v>
          </cell>
          <cell r="DT204">
            <v>142.16837680801089</v>
          </cell>
          <cell r="DU204">
            <v>121</v>
          </cell>
          <cell r="DV204">
            <v>68</v>
          </cell>
          <cell r="DW204">
            <v>53</v>
          </cell>
          <cell r="DX204">
            <v>53.96533730565789</v>
          </cell>
          <cell r="DY204">
            <v>61.276718451501281</v>
          </cell>
          <cell r="DZ204">
            <v>46.800770005121592</v>
          </cell>
          <cell r="EA204">
            <v>204</v>
          </cell>
          <cell r="EB204">
            <v>120</v>
          </cell>
          <cell r="EC204">
            <v>84</v>
          </cell>
          <cell r="ED204">
            <v>90.982882730200075</v>
          </cell>
          <cell r="EE204">
            <v>108.13538550264931</v>
          </cell>
          <cell r="EF204">
            <v>74.17480529113611</v>
          </cell>
          <cell r="EG204">
            <v>27</v>
          </cell>
          <cell r="EH204">
            <v>22</v>
          </cell>
          <cell r="EI204">
            <v>5</v>
          </cell>
          <cell r="EJ204">
            <v>12.041852126055893</v>
          </cell>
          <cell r="EK204">
            <v>19.824820675485711</v>
          </cell>
          <cell r="EL204">
            <v>4.4151669816152443</v>
          </cell>
          <cell r="EM204">
            <v>48</v>
          </cell>
          <cell r="EN204">
            <v>25</v>
          </cell>
          <cell r="EO204">
            <v>23</v>
          </cell>
          <cell r="EP204">
            <v>21.407737112988251</v>
          </cell>
          <cell r="EQ204">
            <v>22.528205313051942</v>
          </cell>
          <cell r="ER204">
            <v>20.309768115430128</v>
          </cell>
          <cell r="ES204">
            <v>72</v>
          </cell>
          <cell r="ET204">
            <v>22</v>
          </cell>
          <cell r="EU204">
            <v>50</v>
          </cell>
          <cell r="EV204">
            <v>32.11160566948238</v>
          </cell>
          <cell r="EW204">
            <v>19.824820675485711</v>
          </cell>
          <cell r="EX204">
            <v>44.151669816152442</v>
          </cell>
          <cell r="EY204">
            <v>49</v>
          </cell>
          <cell r="EZ204">
            <v>26</v>
          </cell>
          <cell r="FA204">
            <v>23</v>
          </cell>
          <cell r="FB204">
            <v>21.853731636175507</v>
          </cell>
          <cell r="FC204">
            <v>23.42933352557402</v>
          </cell>
          <cell r="FD204">
            <v>20.309768115430128</v>
          </cell>
          <cell r="FE204">
            <v>36</v>
          </cell>
          <cell r="FF204">
            <v>25</v>
          </cell>
          <cell r="FG204">
            <v>11</v>
          </cell>
          <cell r="FH204">
            <v>16.05580283474119</v>
          </cell>
          <cell r="FI204">
            <v>22.528205313051942</v>
          </cell>
          <cell r="FJ204">
            <v>9.7133673595535388</v>
          </cell>
          <cell r="FK204">
            <v>13</v>
          </cell>
          <cell r="FL204">
            <v>7</v>
          </cell>
          <cell r="FM204">
            <v>6</v>
          </cell>
          <cell r="FN204">
            <v>5.7979288014343187</v>
          </cell>
          <cell r="FO204">
            <v>6.3078974876545439</v>
          </cell>
          <cell r="FP204">
            <v>5.2982003779382936</v>
          </cell>
        </row>
        <row r="205">
          <cell r="A205" t="str">
            <v>岩見沢保健所</v>
          </cell>
          <cell r="CH205">
            <v>171223</v>
          </cell>
          <cell r="CI205">
            <v>80482</v>
          </cell>
          <cell r="CJ205">
            <v>90741</v>
          </cell>
          <cell r="CK205">
            <v>2528</v>
          </cell>
          <cell r="CL205">
            <v>1311</v>
          </cell>
          <cell r="CM205">
            <v>1217</v>
          </cell>
          <cell r="CN205">
            <v>1476.4371608954405</v>
          </cell>
          <cell r="CO205">
            <v>1628.9356626326385</v>
          </cell>
          <cell r="CP205">
            <v>1341.1798415269834</v>
          </cell>
          <cell r="CQ205">
            <v>2</v>
          </cell>
          <cell r="CR205">
            <v>1</v>
          </cell>
          <cell r="CS205">
            <v>1</v>
          </cell>
          <cell r="CT205">
            <v>1.1680673741261396</v>
          </cell>
          <cell r="CU205">
            <v>1.2425138540294725</v>
          </cell>
          <cell r="CV205">
            <v>1.1020376676474803</v>
          </cell>
          <cell r="CW205">
            <v>749</v>
          </cell>
          <cell r="CX205">
            <v>438</v>
          </cell>
          <cell r="CY205">
            <v>311</v>
          </cell>
          <cell r="CZ205">
            <v>437.4412316102393</v>
          </cell>
          <cell r="DA205">
            <v>544.22106806490899</v>
          </cell>
          <cell r="DB205">
            <v>342.73371463836634</v>
          </cell>
          <cell r="DC205">
            <v>24</v>
          </cell>
          <cell r="DD205">
            <v>10</v>
          </cell>
          <cell r="DE205">
            <v>14</v>
          </cell>
          <cell r="DF205">
            <v>14.016808489513673</v>
          </cell>
          <cell r="DG205">
            <v>12.425138540294723</v>
          </cell>
          <cell r="DH205">
            <v>15.428527347064721</v>
          </cell>
          <cell r="DI205">
            <v>16</v>
          </cell>
          <cell r="DJ205">
            <v>10</v>
          </cell>
          <cell r="DK205">
            <v>6</v>
          </cell>
          <cell r="DL205">
            <v>9.3445389930091167</v>
          </cell>
          <cell r="DM205">
            <v>12.425138540294723</v>
          </cell>
          <cell r="DN205">
            <v>6.6122260058848807</v>
          </cell>
          <cell r="DO205">
            <v>420</v>
          </cell>
          <cell r="DP205">
            <v>201</v>
          </cell>
          <cell r="DQ205">
            <v>219</v>
          </cell>
          <cell r="DR205">
            <v>245.2941485664893</v>
          </cell>
          <cell r="DS205">
            <v>249.74528465992398</v>
          </cell>
          <cell r="DT205">
            <v>241.34624921479815</v>
          </cell>
          <cell r="DU205">
            <v>221</v>
          </cell>
          <cell r="DV205">
            <v>96</v>
          </cell>
          <cell r="DW205">
            <v>125</v>
          </cell>
          <cell r="DX205">
            <v>129.07144484093843</v>
          </cell>
          <cell r="DY205">
            <v>119.28132998682935</v>
          </cell>
          <cell r="DZ205">
            <v>137.75470845593503</v>
          </cell>
          <cell r="EA205">
            <v>215</v>
          </cell>
          <cell r="EB205">
            <v>114</v>
          </cell>
          <cell r="EC205">
            <v>101</v>
          </cell>
          <cell r="ED205">
            <v>125.56724271856001</v>
          </cell>
          <cell r="EE205">
            <v>141.64657935935986</v>
          </cell>
          <cell r="EF205">
            <v>111.3058044323955</v>
          </cell>
          <cell r="EG205">
            <v>29</v>
          </cell>
          <cell r="EH205">
            <v>15</v>
          </cell>
          <cell r="EI205">
            <v>14</v>
          </cell>
          <cell r="EJ205">
            <v>16.936976924829025</v>
          </cell>
          <cell r="EK205">
            <v>18.637707810442087</v>
          </cell>
          <cell r="EL205">
            <v>15.428527347064721</v>
          </cell>
          <cell r="EM205">
            <v>71</v>
          </cell>
          <cell r="EN205">
            <v>37</v>
          </cell>
          <cell r="EO205">
            <v>34</v>
          </cell>
          <cell r="EP205">
            <v>41.466391781477952</v>
          </cell>
          <cell r="EQ205">
            <v>45.973012599090481</v>
          </cell>
          <cell r="ER205">
            <v>37.46928070001433</v>
          </cell>
          <cell r="ES205">
            <v>153</v>
          </cell>
          <cell r="ET205">
            <v>47</v>
          </cell>
          <cell r="EU205">
            <v>106</v>
          </cell>
          <cell r="EV205">
            <v>89.357154120649682</v>
          </cell>
          <cell r="EW205">
            <v>58.398151139385206</v>
          </cell>
          <cell r="EX205">
            <v>116.8159927706329</v>
          </cell>
          <cell r="EY205">
            <v>58</v>
          </cell>
          <cell r="EZ205">
            <v>31</v>
          </cell>
          <cell r="FA205">
            <v>27</v>
          </cell>
          <cell r="FB205">
            <v>33.873953849658051</v>
          </cell>
          <cell r="FC205">
            <v>38.517929474913643</v>
          </cell>
          <cell r="FD205">
            <v>29.755017026481966</v>
          </cell>
          <cell r="FE205">
            <v>37</v>
          </cell>
          <cell r="FF205">
            <v>25</v>
          </cell>
          <cell r="FG205">
            <v>12</v>
          </cell>
          <cell r="FH205">
            <v>21.609246421333584</v>
          </cell>
          <cell r="FI205">
            <v>31.062846350736809</v>
          </cell>
          <cell r="FJ205">
            <v>13.224452011769761</v>
          </cell>
          <cell r="FK205">
            <v>10</v>
          </cell>
          <cell r="FL205">
            <v>4</v>
          </cell>
          <cell r="FM205">
            <v>6</v>
          </cell>
          <cell r="FN205">
            <v>5.840336870630698</v>
          </cell>
          <cell r="FO205">
            <v>4.9700554161178898</v>
          </cell>
          <cell r="FP205">
            <v>6.6122260058848807</v>
          </cell>
        </row>
        <row r="206">
          <cell r="A206" t="str">
            <v>滝川保健所</v>
          </cell>
          <cell r="CH206">
            <v>105161</v>
          </cell>
          <cell r="CI206">
            <v>49000</v>
          </cell>
          <cell r="CJ206">
            <v>56161</v>
          </cell>
          <cell r="CK206">
            <v>1615</v>
          </cell>
          <cell r="CL206">
            <v>813</v>
          </cell>
          <cell r="CM206">
            <v>802</v>
          </cell>
          <cell r="CN206">
            <v>1535.7404360932285</v>
          </cell>
          <cell r="CO206">
            <v>1659.1836734693877</v>
          </cell>
          <cell r="CP206">
            <v>1428.0372500489664</v>
          </cell>
          <cell r="CQ206">
            <v>1</v>
          </cell>
          <cell r="CR206">
            <v>1</v>
          </cell>
          <cell r="CS206">
            <v>0</v>
          </cell>
          <cell r="CT206">
            <v>0.95092287064596193</v>
          </cell>
          <cell r="CU206">
            <v>2.0408163265306123</v>
          </cell>
          <cell r="CV206">
            <v>0</v>
          </cell>
          <cell r="CW206">
            <v>499</v>
          </cell>
          <cell r="CX206">
            <v>280</v>
          </cell>
          <cell r="CY206">
            <v>219</v>
          </cell>
          <cell r="CZ206">
            <v>474.51051245233504</v>
          </cell>
          <cell r="DA206">
            <v>571.42857142857144</v>
          </cell>
          <cell r="DB206">
            <v>389.95032139741102</v>
          </cell>
          <cell r="DC206">
            <v>27</v>
          </cell>
          <cell r="DD206">
            <v>15</v>
          </cell>
          <cell r="DE206">
            <v>12</v>
          </cell>
          <cell r="DF206">
            <v>25.674917507440973</v>
          </cell>
          <cell r="DG206">
            <v>30.612244897959183</v>
          </cell>
          <cell r="DH206">
            <v>21.367140898488273</v>
          </cell>
          <cell r="DI206">
            <v>8</v>
          </cell>
          <cell r="DJ206">
            <v>2</v>
          </cell>
          <cell r="DK206">
            <v>6</v>
          </cell>
          <cell r="DL206">
            <v>7.6073829651676954</v>
          </cell>
          <cell r="DM206">
            <v>4.0816326530612246</v>
          </cell>
          <cell r="DN206">
            <v>10.683570449244137</v>
          </cell>
          <cell r="DO206">
            <v>275</v>
          </cell>
          <cell r="DP206">
            <v>126</v>
          </cell>
          <cell r="DQ206">
            <v>149</v>
          </cell>
          <cell r="DR206">
            <v>261.5037894276395</v>
          </cell>
          <cell r="DS206">
            <v>257.14285714285711</v>
          </cell>
          <cell r="DT206">
            <v>265.30866615622938</v>
          </cell>
          <cell r="DU206">
            <v>140</v>
          </cell>
          <cell r="DV206">
            <v>66</v>
          </cell>
          <cell r="DW206">
            <v>74</v>
          </cell>
          <cell r="DX206">
            <v>133.12920189043467</v>
          </cell>
          <cell r="DY206">
            <v>134.69387755102039</v>
          </cell>
          <cell r="DZ206">
            <v>131.7640355406777</v>
          </cell>
          <cell r="EA206">
            <v>167</v>
          </cell>
          <cell r="EB206">
            <v>89</v>
          </cell>
          <cell r="EC206">
            <v>78</v>
          </cell>
          <cell r="ED206">
            <v>158.80411939787564</v>
          </cell>
          <cell r="EE206">
            <v>181.63265306122449</v>
          </cell>
          <cell r="EF206">
            <v>138.88641584017378</v>
          </cell>
          <cell r="EG206">
            <v>28</v>
          </cell>
          <cell r="EH206">
            <v>11</v>
          </cell>
          <cell r="EI206">
            <v>17</v>
          </cell>
          <cell r="EJ206">
            <v>26.625840378086931</v>
          </cell>
          <cell r="EK206">
            <v>22.448979591836736</v>
          </cell>
          <cell r="EL206">
            <v>30.270116272858392</v>
          </cell>
          <cell r="EM206">
            <v>39</v>
          </cell>
          <cell r="EN206">
            <v>18</v>
          </cell>
          <cell r="EO206">
            <v>21</v>
          </cell>
          <cell r="EP206">
            <v>37.085991955192512</v>
          </cell>
          <cell r="EQ206">
            <v>36.734693877551017</v>
          </cell>
          <cell r="ER206">
            <v>37.392496572354482</v>
          </cell>
          <cell r="ES206">
            <v>58</v>
          </cell>
          <cell r="ET206">
            <v>14</v>
          </cell>
          <cell r="EU206">
            <v>44</v>
          </cell>
          <cell r="EV206">
            <v>55.153526497465791</v>
          </cell>
          <cell r="EW206">
            <v>28.571428571428573</v>
          </cell>
          <cell r="EX206">
            <v>78.346183294457006</v>
          </cell>
          <cell r="EY206">
            <v>31</v>
          </cell>
          <cell r="EZ206">
            <v>17</v>
          </cell>
          <cell r="FA206">
            <v>14</v>
          </cell>
          <cell r="FB206">
            <v>29.478608990024817</v>
          </cell>
          <cell r="FC206">
            <v>34.693877551020407</v>
          </cell>
          <cell r="FD206">
            <v>24.928331048236323</v>
          </cell>
          <cell r="FE206">
            <v>20</v>
          </cell>
          <cell r="FF206">
            <v>15</v>
          </cell>
          <cell r="FG206">
            <v>5</v>
          </cell>
          <cell r="FH206">
            <v>19.01845741291924</v>
          </cell>
          <cell r="FI206">
            <v>30.612244897959183</v>
          </cell>
          <cell r="FJ206">
            <v>8.9029753743701132</v>
          </cell>
          <cell r="FK206">
            <v>3</v>
          </cell>
          <cell r="FL206">
            <v>2</v>
          </cell>
          <cell r="FM206">
            <v>1</v>
          </cell>
          <cell r="FN206">
            <v>2.8527686119378859</v>
          </cell>
          <cell r="FO206">
            <v>4.0816326530612246</v>
          </cell>
          <cell r="FP206">
            <v>1.7805950748740231</v>
          </cell>
        </row>
        <row r="207">
          <cell r="A207" t="str">
            <v>深川保健所</v>
          </cell>
          <cell r="CH207">
            <v>40569</v>
          </cell>
          <cell r="CI207">
            <v>18974</v>
          </cell>
          <cell r="CJ207">
            <v>21595</v>
          </cell>
          <cell r="CK207">
            <v>602</v>
          </cell>
          <cell r="CL207">
            <v>290</v>
          </cell>
          <cell r="CM207">
            <v>312</v>
          </cell>
          <cell r="CN207">
            <v>1483.8916414010698</v>
          </cell>
          <cell r="CO207">
            <v>1528.4072941920524</v>
          </cell>
          <cell r="CP207">
            <v>1444.7788840009262</v>
          </cell>
          <cell r="CQ207">
            <v>0</v>
          </cell>
          <cell r="CR207">
            <v>0</v>
          </cell>
          <cell r="CS207">
            <v>0</v>
          </cell>
          <cell r="CT207">
            <v>0</v>
          </cell>
          <cell r="CU207">
            <v>0</v>
          </cell>
          <cell r="CV207">
            <v>0</v>
          </cell>
          <cell r="CW207">
            <v>178</v>
          </cell>
          <cell r="CX207">
            <v>105</v>
          </cell>
          <cell r="CY207">
            <v>73</v>
          </cell>
          <cell r="CZ207">
            <v>438.75865808868843</v>
          </cell>
          <cell r="DA207">
            <v>553.38884789712233</v>
          </cell>
          <cell r="DB207">
            <v>338.0412132438064</v>
          </cell>
          <cell r="DC207">
            <v>4</v>
          </cell>
          <cell r="DD207">
            <v>3</v>
          </cell>
          <cell r="DE207">
            <v>1</v>
          </cell>
          <cell r="DF207">
            <v>9.8597451255885034</v>
          </cell>
          <cell r="DG207">
            <v>15.811109939917783</v>
          </cell>
          <cell r="DH207">
            <v>4.6307015512850196</v>
          </cell>
          <cell r="DI207">
            <v>4</v>
          </cell>
          <cell r="DJ207">
            <v>1</v>
          </cell>
          <cell r="DK207">
            <v>3</v>
          </cell>
          <cell r="DL207">
            <v>9.8597451255885034</v>
          </cell>
          <cell r="DM207">
            <v>5.2703699799725943</v>
          </cell>
          <cell r="DN207">
            <v>13.892104653855059</v>
          </cell>
          <cell r="DO207">
            <v>131</v>
          </cell>
          <cell r="DP207">
            <v>49</v>
          </cell>
          <cell r="DQ207">
            <v>82</v>
          </cell>
          <cell r="DR207">
            <v>322.90665286302345</v>
          </cell>
          <cell r="DS207">
            <v>258.2481290186571</v>
          </cell>
          <cell r="DT207">
            <v>379.7175272053716</v>
          </cell>
          <cell r="DU207">
            <v>73</v>
          </cell>
          <cell r="DV207">
            <v>25</v>
          </cell>
          <cell r="DW207">
            <v>48</v>
          </cell>
          <cell r="DX207">
            <v>179.9403485419902</v>
          </cell>
          <cell r="DY207">
            <v>131.75924949931485</v>
          </cell>
          <cell r="DZ207">
            <v>222.27367446168094</v>
          </cell>
          <cell r="EA207">
            <v>69</v>
          </cell>
          <cell r="EB207">
            <v>34</v>
          </cell>
          <cell r="EC207">
            <v>35</v>
          </cell>
          <cell r="ED207">
            <v>170.08060341640169</v>
          </cell>
          <cell r="EE207">
            <v>179.19257931906819</v>
          </cell>
          <cell r="EF207">
            <v>162.07455429497568</v>
          </cell>
          <cell r="EG207">
            <v>4</v>
          </cell>
          <cell r="EH207">
            <v>3</v>
          </cell>
          <cell r="EI207">
            <v>1</v>
          </cell>
          <cell r="EJ207">
            <v>9.8597451255885034</v>
          </cell>
          <cell r="EK207">
            <v>15.811109939917783</v>
          </cell>
          <cell r="EL207">
            <v>4.6307015512850196</v>
          </cell>
          <cell r="EM207">
            <v>22</v>
          </cell>
          <cell r="EN207">
            <v>16</v>
          </cell>
          <cell r="EO207">
            <v>6</v>
          </cell>
          <cell r="EP207">
            <v>54.228598190736768</v>
          </cell>
          <cell r="EQ207">
            <v>84.325919679561508</v>
          </cell>
          <cell r="ER207">
            <v>27.784209307710118</v>
          </cell>
          <cell r="ES207">
            <v>13</v>
          </cell>
          <cell r="ET207">
            <v>3</v>
          </cell>
          <cell r="EU207">
            <v>10</v>
          </cell>
          <cell r="EV207">
            <v>32.044171658162639</v>
          </cell>
          <cell r="EW207">
            <v>15.811109939917783</v>
          </cell>
          <cell r="EX207">
            <v>46.307015512850192</v>
          </cell>
          <cell r="EY207">
            <v>15</v>
          </cell>
          <cell r="EZ207">
            <v>9</v>
          </cell>
          <cell r="FA207">
            <v>6</v>
          </cell>
          <cell r="FB207">
            <v>36.974044220956891</v>
          </cell>
          <cell r="FC207">
            <v>47.433329819753347</v>
          </cell>
          <cell r="FD207">
            <v>27.784209307710118</v>
          </cell>
          <cell r="FE207">
            <v>6</v>
          </cell>
          <cell r="FF207">
            <v>5</v>
          </cell>
          <cell r="FG207">
            <v>1</v>
          </cell>
          <cell r="FH207">
            <v>14.789617688382755</v>
          </cell>
          <cell r="FI207">
            <v>26.35184989986297</v>
          </cell>
          <cell r="FJ207">
            <v>4.6307015512850196</v>
          </cell>
          <cell r="FK207">
            <v>1</v>
          </cell>
          <cell r="FL207">
            <v>1</v>
          </cell>
          <cell r="FM207">
            <v>0</v>
          </cell>
          <cell r="FN207">
            <v>2.4649362813971258</v>
          </cell>
          <cell r="FO207">
            <v>5.2703699799725943</v>
          </cell>
          <cell r="FP207">
            <v>0</v>
          </cell>
        </row>
        <row r="208">
          <cell r="A208" t="str">
            <v>富良野保健所</v>
          </cell>
          <cell r="CH208">
            <v>43881</v>
          </cell>
          <cell r="CI208">
            <v>21155</v>
          </cell>
          <cell r="CJ208">
            <v>22726</v>
          </cell>
          <cell r="CK208">
            <v>546</v>
          </cell>
          <cell r="CL208">
            <v>283</v>
          </cell>
          <cell r="CM208">
            <v>263</v>
          </cell>
          <cell r="CN208">
            <v>1244.2742872769536</v>
          </cell>
          <cell r="CO208">
            <v>1337.7452138974238</v>
          </cell>
          <cell r="CP208">
            <v>1157.2648068291826</v>
          </cell>
          <cell r="CQ208">
            <v>0</v>
          </cell>
          <cell r="CR208">
            <v>0</v>
          </cell>
          <cell r="CS208">
            <v>0</v>
          </cell>
          <cell r="CT208">
            <v>0</v>
          </cell>
          <cell r="CU208">
            <v>0</v>
          </cell>
          <cell r="CV208">
            <v>0</v>
          </cell>
          <cell r="CW208">
            <v>159</v>
          </cell>
          <cell r="CX208">
            <v>94</v>
          </cell>
          <cell r="CY208">
            <v>65</v>
          </cell>
          <cell r="CZ208">
            <v>362.34361113010186</v>
          </cell>
          <cell r="DA208">
            <v>444.33939966910896</v>
          </cell>
          <cell r="DB208">
            <v>286.01601689694621</v>
          </cell>
          <cell r="DC208">
            <v>6</v>
          </cell>
          <cell r="DD208">
            <v>3</v>
          </cell>
          <cell r="DE208">
            <v>3</v>
          </cell>
          <cell r="DF208">
            <v>13.673343816230261</v>
          </cell>
          <cell r="DG208">
            <v>14.181044670290712</v>
          </cell>
          <cell r="DH208">
            <v>13.200739241397519</v>
          </cell>
          <cell r="DI208">
            <v>4</v>
          </cell>
          <cell r="DJ208">
            <v>0</v>
          </cell>
          <cell r="DK208">
            <v>4</v>
          </cell>
          <cell r="DL208">
            <v>9.1155625441535069</v>
          </cell>
          <cell r="DM208">
            <v>0</v>
          </cell>
          <cell r="DN208">
            <v>17.600985655196691</v>
          </cell>
          <cell r="DO208">
            <v>86</v>
          </cell>
          <cell r="DP208">
            <v>37</v>
          </cell>
          <cell r="DQ208">
            <v>49</v>
          </cell>
          <cell r="DR208">
            <v>195.9845946993004</v>
          </cell>
          <cell r="DS208">
            <v>174.89955093358546</v>
          </cell>
          <cell r="DT208">
            <v>215.61207427615946</v>
          </cell>
          <cell r="DU208">
            <v>24</v>
          </cell>
          <cell r="DV208">
            <v>12</v>
          </cell>
          <cell r="DW208">
            <v>12</v>
          </cell>
          <cell r="DX208">
            <v>54.693375264921045</v>
          </cell>
          <cell r="DY208">
            <v>56.724178681162847</v>
          </cell>
          <cell r="DZ208">
            <v>52.802956965590077</v>
          </cell>
          <cell r="EA208">
            <v>77</v>
          </cell>
          <cell r="EB208">
            <v>42</v>
          </cell>
          <cell r="EC208">
            <v>35</v>
          </cell>
          <cell r="ED208">
            <v>175.47457897495499</v>
          </cell>
          <cell r="EE208">
            <v>198.53462538406995</v>
          </cell>
          <cell r="EF208">
            <v>154.00862448297104</v>
          </cell>
          <cell r="EG208">
            <v>3</v>
          </cell>
          <cell r="EH208">
            <v>3</v>
          </cell>
          <cell r="EI208">
            <v>0</v>
          </cell>
          <cell r="EJ208">
            <v>6.8366719081151306</v>
          </cell>
          <cell r="EK208">
            <v>14.181044670290712</v>
          </cell>
          <cell r="EL208">
            <v>0</v>
          </cell>
          <cell r="EM208">
            <v>18</v>
          </cell>
          <cell r="EN208">
            <v>14</v>
          </cell>
          <cell r="EO208">
            <v>4</v>
          </cell>
          <cell r="EP208">
            <v>41.020031448690773</v>
          </cell>
          <cell r="EQ208">
            <v>66.178208461356661</v>
          </cell>
          <cell r="ER208">
            <v>17.600985655196691</v>
          </cell>
          <cell r="ES208">
            <v>40</v>
          </cell>
          <cell r="ET208">
            <v>8</v>
          </cell>
          <cell r="EU208">
            <v>32</v>
          </cell>
          <cell r="EV208">
            <v>91.155625441535065</v>
          </cell>
          <cell r="EW208">
            <v>37.816119120775227</v>
          </cell>
          <cell r="EX208">
            <v>140.80788524157353</v>
          </cell>
          <cell r="EY208">
            <v>20</v>
          </cell>
          <cell r="EZ208">
            <v>15</v>
          </cell>
          <cell r="FA208">
            <v>5</v>
          </cell>
          <cell r="FB208">
            <v>45.577812720767533</v>
          </cell>
          <cell r="FC208">
            <v>70.905223351453557</v>
          </cell>
          <cell r="FD208">
            <v>22.001232068995865</v>
          </cell>
          <cell r="FE208">
            <v>11</v>
          </cell>
          <cell r="FF208">
            <v>7</v>
          </cell>
          <cell r="FG208">
            <v>4</v>
          </cell>
          <cell r="FH208">
            <v>25.067796996422139</v>
          </cell>
          <cell r="FI208">
            <v>33.089104230678331</v>
          </cell>
          <cell r="FJ208">
            <v>17.600985655196691</v>
          </cell>
          <cell r="FK208">
            <v>6</v>
          </cell>
          <cell r="FL208">
            <v>4</v>
          </cell>
          <cell r="FM208">
            <v>2</v>
          </cell>
          <cell r="FN208">
            <v>13.673343816230261</v>
          </cell>
          <cell r="FO208">
            <v>18.908059560387613</v>
          </cell>
          <cell r="FP208">
            <v>8.8004928275983456</v>
          </cell>
        </row>
        <row r="209">
          <cell r="A209" t="str">
            <v>名寄保健所</v>
          </cell>
          <cell r="CH209">
            <v>67878</v>
          </cell>
          <cell r="CI209">
            <v>32592</v>
          </cell>
          <cell r="CJ209">
            <v>35286</v>
          </cell>
          <cell r="CK209">
            <v>849</v>
          </cell>
          <cell r="CL209">
            <v>431</v>
          </cell>
          <cell r="CM209">
            <v>418</v>
          </cell>
          <cell r="CN209">
            <v>1250.7734464775037</v>
          </cell>
          <cell r="CO209">
            <v>1322.4104074619538</v>
          </cell>
          <cell r="CP209">
            <v>1184.6057926656463</v>
          </cell>
          <cell r="CQ209">
            <v>2</v>
          </cell>
          <cell r="CR209">
            <v>0</v>
          </cell>
          <cell r="CS209">
            <v>2</v>
          </cell>
          <cell r="CT209">
            <v>2.9464627714428828</v>
          </cell>
          <cell r="CU209">
            <v>0</v>
          </cell>
          <cell r="CV209">
            <v>5.6679702998356287</v>
          </cell>
          <cell r="CW209">
            <v>237</v>
          </cell>
          <cell r="CX209">
            <v>137</v>
          </cell>
          <cell r="CY209">
            <v>100</v>
          </cell>
          <cell r="CZ209">
            <v>349.15583841598158</v>
          </cell>
          <cell r="DA209">
            <v>420.34855179185075</v>
          </cell>
          <cell r="DB209">
            <v>283.39851499178144</v>
          </cell>
          <cell r="DC209">
            <v>11</v>
          </cell>
          <cell r="DD209">
            <v>6</v>
          </cell>
          <cell r="DE209">
            <v>5</v>
          </cell>
          <cell r="DF209">
            <v>16.205545242935855</v>
          </cell>
          <cell r="DG209">
            <v>18.40942562592047</v>
          </cell>
          <cell r="DH209">
            <v>14.169925749589073</v>
          </cell>
          <cell r="DI209">
            <v>3</v>
          </cell>
          <cell r="DJ209">
            <v>2</v>
          </cell>
          <cell r="DK209">
            <v>1</v>
          </cell>
          <cell r="DL209">
            <v>4.419694157164324</v>
          </cell>
          <cell r="DM209">
            <v>6.1364752086401566</v>
          </cell>
          <cell r="DN209">
            <v>2.8339851499178144</v>
          </cell>
          <cell r="DO209">
            <v>149</v>
          </cell>
          <cell r="DP209">
            <v>69</v>
          </cell>
          <cell r="DQ209">
            <v>80</v>
          </cell>
          <cell r="DR209">
            <v>219.51147647249476</v>
          </cell>
          <cell r="DS209">
            <v>211.70839469808541</v>
          </cell>
          <cell r="DT209">
            <v>226.71881199342516</v>
          </cell>
          <cell r="DU209">
            <v>55</v>
          </cell>
          <cell r="DV209">
            <v>24</v>
          </cell>
          <cell r="DW209">
            <v>31</v>
          </cell>
          <cell r="DX209">
            <v>81.027726214679276</v>
          </cell>
          <cell r="DY209">
            <v>73.637702503681879</v>
          </cell>
          <cell r="DZ209">
            <v>87.853539647452237</v>
          </cell>
          <cell r="EA209">
            <v>88</v>
          </cell>
          <cell r="EB209">
            <v>43</v>
          </cell>
          <cell r="EC209">
            <v>45</v>
          </cell>
          <cell r="ED209">
            <v>129.64436194348684</v>
          </cell>
          <cell r="EE209">
            <v>131.93421698576338</v>
          </cell>
          <cell r="EF209">
            <v>127.52933174630164</v>
          </cell>
          <cell r="EG209">
            <v>9</v>
          </cell>
          <cell r="EH209">
            <v>3</v>
          </cell>
          <cell r="EI209">
            <v>6</v>
          </cell>
          <cell r="EJ209">
            <v>13.259082471492974</v>
          </cell>
          <cell r="EK209">
            <v>9.2047128129602349</v>
          </cell>
          <cell r="EL209">
            <v>17.003910899506884</v>
          </cell>
          <cell r="EM209">
            <v>16</v>
          </cell>
          <cell r="EN209">
            <v>7</v>
          </cell>
          <cell r="EO209">
            <v>9</v>
          </cell>
          <cell r="EP209">
            <v>23.571702171543063</v>
          </cell>
          <cell r="EQ209">
            <v>21.477663230240548</v>
          </cell>
          <cell r="ER209">
            <v>25.50586634926033</v>
          </cell>
          <cell r="ES209">
            <v>70</v>
          </cell>
          <cell r="ET209">
            <v>23</v>
          </cell>
          <cell r="EU209">
            <v>47</v>
          </cell>
          <cell r="EV209">
            <v>103.12619700050089</v>
          </cell>
          <cell r="EW209">
            <v>70.569464899361805</v>
          </cell>
          <cell r="EX209">
            <v>133.19730204613728</v>
          </cell>
          <cell r="EY209">
            <v>35</v>
          </cell>
          <cell r="EZ209">
            <v>21</v>
          </cell>
          <cell r="FA209">
            <v>14</v>
          </cell>
          <cell r="FB209">
            <v>51.563098500250447</v>
          </cell>
          <cell r="FC209">
            <v>64.432989690721655</v>
          </cell>
          <cell r="FD209">
            <v>39.675792098849406</v>
          </cell>
          <cell r="FE209">
            <v>28</v>
          </cell>
          <cell r="FF209">
            <v>18</v>
          </cell>
          <cell r="FG209">
            <v>10</v>
          </cell>
          <cell r="FH209">
            <v>41.250478800200362</v>
          </cell>
          <cell r="FI209">
            <v>55.228276877761409</v>
          </cell>
          <cell r="FJ209">
            <v>28.339851499178145</v>
          </cell>
          <cell r="FK209">
            <v>3</v>
          </cell>
          <cell r="FL209">
            <v>2</v>
          </cell>
          <cell r="FM209">
            <v>1</v>
          </cell>
          <cell r="FN209">
            <v>4.419694157164324</v>
          </cell>
          <cell r="FO209">
            <v>6.1364752086401566</v>
          </cell>
          <cell r="FP209">
            <v>2.8339851499178144</v>
          </cell>
        </row>
        <row r="210">
          <cell r="A210" t="str">
            <v>岩内保健所</v>
          </cell>
          <cell r="CH210">
            <v>22926</v>
          </cell>
          <cell r="CI210">
            <v>10982</v>
          </cell>
          <cell r="CJ210">
            <v>11944</v>
          </cell>
          <cell r="CK210">
            <v>354</v>
          </cell>
          <cell r="CL210">
            <v>182</v>
          </cell>
          <cell r="CM210">
            <v>172</v>
          </cell>
          <cell r="CN210">
            <v>1544.0984035592776</v>
          </cell>
          <cell r="CO210">
            <v>1657.2573301766529</v>
          </cell>
          <cell r="CP210">
            <v>1440.0535833891493</v>
          </cell>
          <cell r="CQ210">
            <v>0</v>
          </cell>
          <cell r="CR210">
            <v>0</v>
          </cell>
          <cell r="CS210">
            <v>0</v>
          </cell>
          <cell r="CT210">
            <v>0</v>
          </cell>
          <cell r="CU210">
            <v>0</v>
          </cell>
          <cell r="CV210">
            <v>0</v>
          </cell>
          <cell r="CW210">
            <v>111</v>
          </cell>
          <cell r="CX210">
            <v>67</v>
          </cell>
          <cell r="CY210">
            <v>44</v>
          </cell>
          <cell r="CZ210">
            <v>484.1664485736718</v>
          </cell>
          <cell r="DA210">
            <v>610.08923693316342</v>
          </cell>
          <cell r="DB210">
            <v>368.38580040187543</v>
          </cell>
          <cell r="DC210">
            <v>3</v>
          </cell>
          <cell r="DD210">
            <v>3</v>
          </cell>
          <cell r="DE210">
            <v>0</v>
          </cell>
          <cell r="DF210">
            <v>13.085579691180317</v>
          </cell>
          <cell r="DG210">
            <v>27.317428519395374</v>
          </cell>
          <cell r="DH210">
            <v>0</v>
          </cell>
          <cell r="DI210">
            <v>6</v>
          </cell>
          <cell r="DJ210">
            <v>1</v>
          </cell>
          <cell r="DK210">
            <v>5</v>
          </cell>
          <cell r="DL210">
            <v>26.171159382360635</v>
          </cell>
          <cell r="DM210">
            <v>9.1058095064651248</v>
          </cell>
          <cell r="DN210">
            <v>41.862022772940385</v>
          </cell>
          <cell r="DO210">
            <v>82</v>
          </cell>
          <cell r="DP210">
            <v>36</v>
          </cell>
          <cell r="DQ210">
            <v>46</v>
          </cell>
          <cell r="DR210">
            <v>357.6725115589287</v>
          </cell>
          <cell r="DS210">
            <v>327.80914223274448</v>
          </cell>
          <cell r="DT210">
            <v>385.1306095110516</v>
          </cell>
          <cell r="DU210">
            <v>29</v>
          </cell>
          <cell r="DV210">
            <v>15</v>
          </cell>
          <cell r="DW210">
            <v>14</v>
          </cell>
          <cell r="DX210">
            <v>126.49393701474308</v>
          </cell>
          <cell r="DY210">
            <v>136.58714259697686</v>
          </cell>
          <cell r="DZ210">
            <v>117.21366376423309</v>
          </cell>
          <cell r="EA210">
            <v>24</v>
          </cell>
          <cell r="EB210">
            <v>16</v>
          </cell>
          <cell r="EC210">
            <v>8</v>
          </cell>
          <cell r="ED210">
            <v>104.68463752944254</v>
          </cell>
          <cell r="EE210">
            <v>145.692952103442</v>
          </cell>
          <cell r="EF210">
            <v>66.979236436704625</v>
          </cell>
          <cell r="EG210">
            <v>4</v>
          </cell>
          <cell r="EH210">
            <v>3</v>
          </cell>
          <cell r="EI210">
            <v>1</v>
          </cell>
          <cell r="EJ210">
            <v>17.447439588240425</v>
          </cell>
          <cell r="EK210">
            <v>27.317428519395374</v>
          </cell>
          <cell r="EL210">
            <v>8.3724045545880781</v>
          </cell>
          <cell r="EM210">
            <v>8</v>
          </cell>
          <cell r="EN210">
            <v>2</v>
          </cell>
          <cell r="EO210">
            <v>6</v>
          </cell>
          <cell r="EP210">
            <v>34.894879176480849</v>
          </cell>
          <cell r="EQ210">
            <v>18.21161901293025</v>
          </cell>
          <cell r="ER210">
            <v>50.234427327528465</v>
          </cell>
          <cell r="ES210">
            <v>12</v>
          </cell>
          <cell r="ET210">
            <v>5</v>
          </cell>
          <cell r="EU210">
            <v>7</v>
          </cell>
          <cell r="EV210">
            <v>52.34231876472127</v>
          </cell>
          <cell r="EW210">
            <v>45.529047532325627</v>
          </cell>
          <cell r="EX210">
            <v>58.606831882116545</v>
          </cell>
          <cell r="EY210">
            <v>5</v>
          </cell>
          <cell r="EZ210">
            <v>2</v>
          </cell>
          <cell r="FA210">
            <v>3</v>
          </cell>
          <cell r="FB210">
            <v>21.809299485300532</v>
          </cell>
          <cell r="FC210">
            <v>18.21161901293025</v>
          </cell>
          <cell r="FD210">
            <v>25.117213663764232</v>
          </cell>
          <cell r="FE210">
            <v>5</v>
          </cell>
          <cell r="FF210">
            <v>3</v>
          </cell>
          <cell r="FG210">
            <v>2</v>
          </cell>
          <cell r="FH210">
            <v>21.809299485300532</v>
          </cell>
          <cell r="FI210">
            <v>27.317428519395374</v>
          </cell>
          <cell r="FJ210">
            <v>16.744809109176156</v>
          </cell>
          <cell r="FK210">
            <v>0</v>
          </cell>
          <cell r="FL210">
            <v>0</v>
          </cell>
          <cell r="FM210">
            <v>0</v>
          </cell>
          <cell r="FN210">
            <v>0</v>
          </cell>
          <cell r="FO210">
            <v>0</v>
          </cell>
          <cell r="FP210">
            <v>0</v>
          </cell>
        </row>
        <row r="211">
          <cell r="A211" t="str">
            <v>倶知安保健所</v>
          </cell>
          <cell r="CH211">
            <v>73747</v>
          </cell>
          <cell r="CI211">
            <v>35433</v>
          </cell>
          <cell r="CJ211">
            <v>38314</v>
          </cell>
          <cell r="CK211">
            <v>1015</v>
          </cell>
          <cell r="CL211">
            <v>528</v>
          </cell>
          <cell r="CM211">
            <v>487</v>
          </cell>
          <cell r="CN211">
            <v>1376.3271726307512</v>
          </cell>
          <cell r="CO211">
            <v>1490.1363136059606</v>
          </cell>
          <cell r="CP211">
            <v>1271.0758469488958</v>
          </cell>
          <cell r="CQ211">
            <v>0</v>
          </cell>
          <cell r="CR211">
            <v>0</v>
          </cell>
          <cell r="CS211">
            <v>0</v>
          </cell>
          <cell r="CT211">
            <v>0</v>
          </cell>
          <cell r="CU211">
            <v>0</v>
          </cell>
          <cell r="CV211">
            <v>0</v>
          </cell>
          <cell r="CW211">
            <v>327</v>
          </cell>
          <cell r="CX211">
            <v>211</v>
          </cell>
          <cell r="CY211">
            <v>116</v>
          </cell>
          <cell r="CZ211">
            <v>443.40786743867551</v>
          </cell>
          <cell r="DA211">
            <v>595.4900798690486</v>
          </cell>
          <cell r="DB211">
            <v>302.76139270240645</v>
          </cell>
          <cell r="DC211">
            <v>12</v>
          </cell>
          <cell r="DD211">
            <v>4</v>
          </cell>
          <cell r="DE211">
            <v>8</v>
          </cell>
          <cell r="DF211">
            <v>16.27184834637341</v>
          </cell>
          <cell r="DG211">
            <v>11.288911466711822</v>
          </cell>
          <cell r="DH211">
            <v>20.880096048441821</v>
          </cell>
          <cell r="DI211">
            <v>8</v>
          </cell>
          <cell r="DJ211">
            <v>0</v>
          </cell>
          <cell r="DK211">
            <v>8</v>
          </cell>
          <cell r="DL211">
            <v>10.847898897582274</v>
          </cell>
          <cell r="DM211">
            <v>0</v>
          </cell>
          <cell r="DN211">
            <v>20.880096048441821</v>
          </cell>
          <cell r="DO211">
            <v>164</v>
          </cell>
          <cell r="DP211">
            <v>69</v>
          </cell>
          <cell r="DQ211">
            <v>95</v>
          </cell>
          <cell r="DR211">
            <v>222.38192740043661</v>
          </cell>
          <cell r="DS211">
            <v>194.73372280077893</v>
          </cell>
          <cell r="DT211">
            <v>247.95114057524665</v>
          </cell>
          <cell r="DU211">
            <v>80</v>
          </cell>
          <cell r="DV211">
            <v>32</v>
          </cell>
          <cell r="DW211">
            <v>48</v>
          </cell>
          <cell r="DX211">
            <v>108.47898897582274</v>
          </cell>
          <cell r="DY211">
            <v>90.311291733694574</v>
          </cell>
          <cell r="DZ211">
            <v>125.28057629065093</v>
          </cell>
          <cell r="EA211">
            <v>85</v>
          </cell>
          <cell r="EB211">
            <v>43</v>
          </cell>
          <cell r="EC211">
            <v>42</v>
          </cell>
          <cell r="ED211">
            <v>115.25892578681167</v>
          </cell>
          <cell r="EE211">
            <v>121.35579826715208</v>
          </cell>
          <cell r="EF211">
            <v>109.62050425431958</v>
          </cell>
          <cell r="EG211">
            <v>6</v>
          </cell>
          <cell r="EH211">
            <v>4</v>
          </cell>
          <cell r="EI211">
            <v>2</v>
          </cell>
          <cell r="EJ211">
            <v>8.1359241731867051</v>
          </cell>
          <cell r="EK211">
            <v>11.288911466711822</v>
          </cell>
          <cell r="EL211">
            <v>5.2200240121104553</v>
          </cell>
          <cell r="EM211">
            <v>29</v>
          </cell>
          <cell r="EN211">
            <v>13</v>
          </cell>
          <cell r="EO211">
            <v>16</v>
          </cell>
          <cell r="EP211">
            <v>39.323633503735742</v>
          </cell>
          <cell r="EQ211">
            <v>36.688962266813427</v>
          </cell>
          <cell r="ER211">
            <v>41.760192096883642</v>
          </cell>
          <cell r="ES211">
            <v>58</v>
          </cell>
          <cell r="ET211">
            <v>16</v>
          </cell>
          <cell r="EU211">
            <v>42</v>
          </cell>
          <cell r="EV211">
            <v>78.647267007471484</v>
          </cell>
          <cell r="EW211">
            <v>45.155645866847287</v>
          </cell>
          <cell r="EX211">
            <v>109.62050425431958</v>
          </cell>
          <cell r="EY211">
            <v>27</v>
          </cell>
          <cell r="EZ211">
            <v>10</v>
          </cell>
          <cell r="FA211">
            <v>17</v>
          </cell>
          <cell r="FB211">
            <v>36.611658779340175</v>
          </cell>
          <cell r="FC211">
            <v>28.222278666779555</v>
          </cell>
          <cell r="FD211">
            <v>44.370204102938871</v>
          </cell>
          <cell r="FE211">
            <v>16</v>
          </cell>
          <cell r="FF211">
            <v>14</v>
          </cell>
          <cell r="FG211">
            <v>2</v>
          </cell>
          <cell r="FH211">
            <v>21.695797795164548</v>
          </cell>
          <cell r="FI211">
            <v>39.511190133491375</v>
          </cell>
          <cell r="FJ211">
            <v>5.2200240121104553</v>
          </cell>
          <cell r="FK211">
            <v>4</v>
          </cell>
          <cell r="FL211">
            <v>1</v>
          </cell>
          <cell r="FM211">
            <v>3</v>
          </cell>
          <cell r="FN211">
            <v>5.4239494487911371</v>
          </cell>
          <cell r="FO211">
            <v>2.8222278666779554</v>
          </cell>
          <cell r="FP211">
            <v>7.830036018165683</v>
          </cell>
        </row>
        <row r="212">
          <cell r="A212" t="str">
            <v>江差保健所</v>
          </cell>
          <cell r="CH212">
            <v>25287</v>
          </cell>
          <cell r="CI212">
            <v>12077</v>
          </cell>
          <cell r="CJ212">
            <v>13210</v>
          </cell>
          <cell r="CK212">
            <v>378</v>
          </cell>
          <cell r="CL212">
            <v>197</v>
          </cell>
          <cell r="CM212">
            <v>181</v>
          </cell>
          <cell r="CN212">
            <v>1494.8392454620951</v>
          </cell>
          <cell r="CO212">
            <v>1631.1998012751512</v>
          </cell>
          <cell r="CP212">
            <v>1370.1741105223316</v>
          </cell>
          <cell r="CQ212">
            <v>1</v>
          </cell>
          <cell r="CR212">
            <v>0</v>
          </cell>
          <cell r="CS212">
            <v>1</v>
          </cell>
          <cell r="CT212">
            <v>3.954601178471151</v>
          </cell>
          <cell r="CU212">
            <v>0</v>
          </cell>
          <cell r="CV212">
            <v>7.5700227100681303</v>
          </cell>
          <cell r="CW212">
            <v>126</v>
          </cell>
          <cell r="CX212">
            <v>70</v>
          </cell>
          <cell r="CY212">
            <v>56</v>
          </cell>
          <cell r="CZ212">
            <v>498.27974848736505</v>
          </cell>
          <cell r="DA212">
            <v>579.61414258507909</v>
          </cell>
          <cell r="DB212">
            <v>423.9212717638153</v>
          </cell>
          <cell r="DC212">
            <v>8</v>
          </cell>
          <cell r="DD212">
            <v>1</v>
          </cell>
          <cell r="DE212">
            <v>7</v>
          </cell>
          <cell r="DF212">
            <v>31.636809427769208</v>
          </cell>
          <cell r="DG212">
            <v>8.2802020369297011</v>
          </cell>
          <cell r="DH212">
            <v>52.990158970476912</v>
          </cell>
          <cell r="DI212">
            <v>2</v>
          </cell>
          <cell r="DJ212">
            <v>1</v>
          </cell>
          <cell r="DK212">
            <v>1</v>
          </cell>
          <cell r="DL212">
            <v>7.909202356942302</v>
          </cell>
          <cell r="DM212">
            <v>8.2802020369297011</v>
          </cell>
          <cell r="DN212">
            <v>7.5700227100681303</v>
          </cell>
          <cell r="DO212">
            <v>63</v>
          </cell>
          <cell r="DP212">
            <v>27</v>
          </cell>
          <cell r="DQ212">
            <v>36</v>
          </cell>
          <cell r="DR212">
            <v>249.13987424368253</v>
          </cell>
          <cell r="DS212">
            <v>223.56545499710194</v>
          </cell>
          <cell r="DT212">
            <v>272.52081756245269</v>
          </cell>
          <cell r="DU212">
            <v>35</v>
          </cell>
          <cell r="DV212">
            <v>24</v>
          </cell>
          <cell r="DW212">
            <v>11</v>
          </cell>
          <cell r="DX212">
            <v>138.4110412464903</v>
          </cell>
          <cell r="DY212">
            <v>198.72484888631286</v>
          </cell>
          <cell r="DZ212">
            <v>83.270249810749434</v>
          </cell>
          <cell r="EA212">
            <v>35</v>
          </cell>
          <cell r="EB212">
            <v>23</v>
          </cell>
          <cell r="EC212">
            <v>12</v>
          </cell>
          <cell r="ED212">
            <v>138.4110412464903</v>
          </cell>
          <cell r="EE212">
            <v>190.4446468493831</v>
          </cell>
          <cell r="EF212">
            <v>90.840272520817564</v>
          </cell>
          <cell r="EG212">
            <v>4</v>
          </cell>
          <cell r="EH212">
            <v>2</v>
          </cell>
          <cell r="EI212">
            <v>2</v>
          </cell>
          <cell r="EJ212">
            <v>15.818404713884604</v>
          </cell>
          <cell r="EK212">
            <v>16.560404073859402</v>
          </cell>
          <cell r="EL212">
            <v>15.140045420136261</v>
          </cell>
          <cell r="EM212">
            <v>11</v>
          </cell>
          <cell r="EN212">
            <v>4</v>
          </cell>
          <cell r="EO212">
            <v>7</v>
          </cell>
          <cell r="EP212">
            <v>43.500612963182661</v>
          </cell>
          <cell r="EQ212">
            <v>33.120808147718805</v>
          </cell>
          <cell r="ER212">
            <v>52.990158970476912</v>
          </cell>
          <cell r="ES212">
            <v>16</v>
          </cell>
          <cell r="ET212">
            <v>3</v>
          </cell>
          <cell r="EU212">
            <v>13</v>
          </cell>
          <cell r="EV212">
            <v>63.273618855538416</v>
          </cell>
          <cell r="EW212">
            <v>24.840606110789107</v>
          </cell>
          <cell r="EX212">
            <v>98.410295230885694</v>
          </cell>
          <cell r="EY212">
            <v>11</v>
          </cell>
          <cell r="EZ212">
            <v>7</v>
          </cell>
          <cell r="FA212">
            <v>4</v>
          </cell>
          <cell r="FB212">
            <v>43.500612963182661</v>
          </cell>
          <cell r="FC212">
            <v>57.961414258507908</v>
          </cell>
          <cell r="FD212">
            <v>30.280090840272521</v>
          </cell>
          <cell r="FE212">
            <v>2</v>
          </cell>
          <cell r="FF212">
            <v>2</v>
          </cell>
          <cell r="FG212">
            <v>0</v>
          </cell>
          <cell r="FH212">
            <v>7.909202356942302</v>
          </cell>
          <cell r="FI212">
            <v>16.560404073859402</v>
          </cell>
          <cell r="FJ212">
            <v>0</v>
          </cell>
          <cell r="FK212">
            <v>3</v>
          </cell>
          <cell r="FL212">
            <v>3</v>
          </cell>
          <cell r="FM212">
            <v>0</v>
          </cell>
          <cell r="FN212">
            <v>11.863803535413453</v>
          </cell>
          <cell r="FO212">
            <v>24.840606110789107</v>
          </cell>
          <cell r="FP212">
            <v>0</v>
          </cell>
        </row>
        <row r="213">
          <cell r="A213" t="str">
            <v>渡島保健所</v>
          </cell>
          <cell r="CH213">
            <v>120696</v>
          </cell>
          <cell r="CI213">
            <v>56607</v>
          </cell>
          <cell r="CJ213">
            <v>64089</v>
          </cell>
          <cell r="CK213">
            <v>1610</v>
          </cell>
          <cell r="CL213">
            <v>852</v>
          </cell>
          <cell r="CM213">
            <v>758</v>
          </cell>
          <cell r="CN213">
            <v>1333.9298734009412</v>
          </cell>
          <cell r="CO213">
            <v>1505.114208490116</v>
          </cell>
          <cell r="CP213">
            <v>1182.7302657242271</v>
          </cell>
          <cell r="CQ213">
            <v>4</v>
          </cell>
          <cell r="CR213">
            <v>1</v>
          </cell>
          <cell r="CS213">
            <v>3</v>
          </cell>
          <cell r="CT213">
            <v>3.3141114867104129</v>
          </cell>
          <cell r="CU213">
            <v>1.7665659724062395</v>
          </cell>
          <cell r="CV213">
            <v>4.6809904975892902</v>
          </cell>
          <cell r="CW213">
            <v>487</v>
          </cell>
          <cell r="CX213">
            <v>297</v>
          </cell>
          <cell r="CY213">
            <v>190</v>
          </cell>
          <cell r="CZ213">
            <v>403.49307350699274</v>
          </cell>
          <cell r="DA213">
            <v>524.67009380465311</v>
          </cell>
          <cell r="DB213">
            <v>296.46273151398833</v>
          </cell>
          <cell r="DC213">
            <v>16</v>
          </cell>
          <cell r="DD213">
            <v>9</v>
          </cell>
          <cell r="DE213">
            <v>7</v>
          </cell>
          <cell r="DF213">
            <v>13.256445946841652</v>
          </cell>
          <cell r="DG213">
            <v>15.899093751656155</v>
          </cell>
          <cell r="DH213">
            <v>10.922311161041677</v>
          </cell>
          <cell r="DI213">
            <v>7</v>
          </cell>
          <cell r="DJ213">
            <v>2</v>
          </cell>
          <cell r="DK213">
            <v>5</v>
          </cell>
          <cell r="DL213">
            <v>5.7996951017432226</v>
          </cell>
          <cell r="DM213">
            <v>3.5331319448124789</v>
          </cell>
          <cell r="DN213">
            <v>7.8016508293154834</v>
          </cell>
          <cell r="DO213">
            <v>225</v>
          </cell>
          <cell r="DP213">
            <v>89</v>
          </cell>
          <cell r="DQ213">
            <v>136</v>
          </cell>
          <cell r="DR213">
            <v>186.41877112746073</v>
          </cell>
          <cell r="DS213">
            <v>157.2243715441553</v>
          </cell>
          <cell r="DT213">
            <v>212.20490255738113</v>
          </cell>
          <cell r="DU213">
            <v>137</v>
          </cell>
          <cell r="DV213">
            <v>65</v>
          </cell>
          <cell r="DW213">
            <v>72</v>
          </cell>
          <cell r="DX213">
            <v>113.50831841983164</v>
          </cell>
          <cell r="DY213">
            <v>114.82678820640557</v>
          </cell>
          <cell r="DZ213">
            <v>112.34377194214296</v>
          </cell>
          <cell r="EA213">
            <v>170</v>
          </cell>
          <cell r="EB213">
            <v>94</v>
          </cell>
          <cell r="EC213">
            <v>76</v>
          </cell>
          <cell r="ED213">
            <v>140.84973818519256</v>
          </cell>
          <cell r="EE213">
            <v>166.05720140618652</v>
          </cell>
          <cell r="EF213">
            <v>118.58509260559535</v>
          </cell>
          <cell r="EG213">
            <v>15</v>
          </cell>
          <cell r="EH213">
            <v>10</v>
          </cell>
          <cell r="EI213">
            <v>5</v>
          </cell>
          <cell r="EJ213">
            <v>12.427918075164049</v>
          </cell>
          <cell r="EK213">
            <v>17.665659724062394</v>
          </cell>
          <cell r="EL213">
            <v>7.8016508293154834</v>
          </cell>
          <cell r="EM213">
            <v>52</v>
          </cell>
          <cell r="EN213">
            <v>25</v>
          </cell>
          <cell r="EO213">
            <v>27</v>
          </cell>
          <cell r="EP213">
            <v>43.083449327235371</v>
          </cell>
          <cell r="EQ213">
            <v>44.164149310155985</v>
          </cell>
          <cell r="ER213">
            <v>42.128914478303606</v>
          </cell>
          <cell r="ES213">
            <v>74</v>
          </cell>
          <cell r="ET213">
            <v>20</v>
          </cell>
          <cell r="EU213">
            <v>54</v>
          </cell>
          <cell r="EV213">
            <v>61.31106250414264</v>
          </cell>
          <cell r="EW213">
            <v>35.331319448124788</v>
          </cell>
          <cell r="EX213">
            <v>84.257828956607213</v>
          </cell>
          <cell r="EY213">
            <v>39</v>
          </cell>
          <cell r="EZ213">
            <v>27</v>
          </cell>
          <cell r="FA213">
            <v>12</v>
          </cell>
          <cell r="FB213">
            <v>32.312586995426528</v>
          </cell>
          <cell r="FC213">
            <v>47.697281254968466</v>
          </cell>
          <cell r="FD213">
            <v>18.723961990357161</v>
          </cell>
          <cell r="FE213">
            <v>29</v>
          </cell>
          <cell r="FF213">
            <v>20</v>
          </cell>
          <cell r="FG213">
            <v>9</v>
          </cell>
          <cell r="FH213">
            <v>24.027308278650494</v>
          </cell>
          <cell r="FI213">
            <v>35.331319448124788</v>
          </cell>
          <cell r="FJ213">
            <v>14.042971492767871</v>
          </cell>
          <cell r="FK213">
            <v>7</v>
          </cell>
          <cell r="FL213">
            <v>7</v>
          </cell>
          <cell r="FM213">
            <v>0</v>
          </cell>
          <cell r="FN213">
            <v>5.7996951017432226</v>
          </cell>
          <cell r="FO213">
            <v>12.365961806843677</v>
          </cell>
          <cell r="FP213">
            <v>0</v>
          </cell>
        </row>
        <row r="214">
          <cell r="A214" t="str">
            <v>八雲保健所</v>
          </cell>
          <cell r="CH214">
            <v>38542</v>
          </cell>
          <cell r="CI214">
            <v>18420</v>
          </cell>
          <cell r="CJ214">
            <v>20122</v>
          </cell>
          <cell r="CK214">
            <v>564</v>
          </cell>
          <cell r="CL214">
            <v>291</v>
          </cell>
          <cell r="CM214">
            <v>273</v>
          </cell>
          <cell r="CN214">
            <v>1463.3386954491205</v>
          </cell>
          <cell r="CO214">
            <v>1579.8045602605864</v>
          </cell>
          <cell r="CP214">
            <v>1356.7239836994336</v>
          </cell>
          <cell r="CQ214">
            <v>1</v>
          </cell>
          <cell r="CR214">
            <v>0</v>
          </cell>
          <cell r="CS214">
            <v>1</v>
          </cell>
          <cell r="CT214">
            <v>2.5945721550516319</v>
          </cell>
          <cell r="CU214">
            <v>0</v>
          </cell>
          <cell r="CV214">
            <v>4.9696849219759471</v>
          </cell>
          <cell r="CW214">
            <v>169</v>
          </cell>
          <cell r="CX214">
            <v>116</v>
          </cell>
          <cell r="CY214">
            <v>53</v>
          </cell>
          <cell r="CZ214">
            <v>438.48269420372577</v>
          </cell>
          <cell r="DA214">
            <v>629.7502714440825</v>
          </cell>
          <cell r="DB214">
            <v>263.39330086472518</v>
          </cell>
          <cell r="DC214">
            <v>5</v>
          </cell>
          <cell r="DD214">
            <v>2</v>
          </cell>
          <cell r="DE214">
            <v>3</v>
          </cell>
          <cell r="DF214">
            <v>12.972860775258159</v>
          </cell>
          <cell r="DG214">
            <v>10.857763300760045</v>
          </cell>
          <cell r="DH214">
            <v>14.909054765927841</v>
          </cell>
          <cell r="DI214">
            <v>3</v>
          </cell>
          <cell r="DJ214">
            <v>0</v>
          </cell>
          <cell r="DK214">
            <v>3</v>
          </cell>
          <cell r="DL214">
            <v>7.7837164651548951</v>
          </cell>
          <cell r="DM214">
            <v>0</v>
          </cell>
          <cell r="DN214">
            <v>14.909054765927841</v>
          </cell>
          <cell r="DO214">
            <v>101</v>
          </cell>
          <cell r="DP214">
            <v>41</v>
          </cell>
          <cell r="DQ214">
            <v>60</v>
          </cell>
          <cell r="DR214">
            <v>262.05178766021481</v>
          </cell>
          <cell r="DS214">
            <v>222.5841476655809</v>
          </cell>
          <cell r="DT214">
            <v>298.1810953185568</v>
          </cell>
          <cell r="DU214">
            <v>53</v>
          </cell>
          <cell r="DV214">
            <v>21</v>
          </cell>
          <cell r="DW214">
            <v>32</v>
          </cell>
          <cell r="DX214">
            <v>137.51232421773651</v>
          </cell>
          <cell r="DY214">
            <v>114.00651465798045</v>
          </cell>
          <cell r="DZ214">
            <v>159.02991750323031</v>
          </cell>
          <cell r="EA214">
            <v>54</v>
          </cell>
          <cell r="EB214">
            <v>29</v>
          </cell>
          <cell r="EC214">
            <v>25</v>
          </cell>
          <cell r="ED214">
            <v>140.10689637278813</v>
          </cell>
          <cell r="EE214">
            <v>157.43756786102063</v>
          </cell>
          <cell r="EF214">
            <v>124.24212304939866</v>
          </cell>
          <cell r="EG214">
            <v>5</v>
          </cell>
          <cell r="EH214">
            <v>4</v>
          </cell>
          <cell r="EI214">
            <v>1</v>
          </cell>
          <cell r="EJ214">
            <v>12.972860775258159</v>
          </cell>
          <cell r="EK214">
            <v>21.715526601520089</v>
          </cell>
          <cell r="EL214">
            <v>4.9696849219759471</v>
          </cell>
          <cell r="EM214">
            <v>10</v>
          </cell>
          <cell r="EN214">
            <v>5</v>
          </cell>
          <cell r="EO214">
            <v>5</v>
          </cell>
          <cell r="EP214">
            <v>25.945721550516318</v>
          </cell>
          <cell r="EQ214">
            <v>27.14440825190011</v>
          </cell>
          <cell r="ER214">
            <v>24.848424609879736</v>
          </cell>
          <cell r="ES214">
            <v>30</v>
          </cell>
          <cell r="ET214">
            <v>5</v>
          </cell>
          <cell r="EU214">
            <v>25</v>
          </cell>
          <cell r="EV214">
            <v>77.83716465154896</v>
          </cell>
          <cell r="EW214">
            <v>27.14440825190011</v>
          </cell>
          <cell r="EX214">
            <v>124.24212304939866</v>
          </cell>
          <cell r="EY214">
            <v>15</v>
          </cell>
          <cell r="EZ214">
            <v>8</v>
          </cell>
          <cell r="FA214">
            <v>7</v>
          </cell>
          <cell r="FB214">
            <v>38.91858232577448</v>
          </cell>
          <cell r="FC214">
            <v>43.431053203040179</v>
          </cell>
          <cell r="FD214">
            <v>34.78779445383163</v>
          </cell>
          <cell r="FE214">
            <v>6</v>
          </cell>
          <cell r="FF214">
            <v>3</v>
          </cell>
          <cell r="FG214">
            <v>3</v>
          </cell>
          <cell r="FH214">
            <v>15.56743293030979</v>
          </cell>
          <cell r="FI214">
            <v>16.286644951140065</v>
          </cell>
          <cell r="FJ214">
            <v>14.909054765927841</v>
          </cell>
          <cell r="FK214">
            <v>5</v>
          </cell>
          <cell r="FL214">
            <v>4</v>
          </cell>
          <cell r="FM214">
            <v>1</v>
          </cell>
          <cell r="FN214">
            <v>12.972860775258159</v>
          </cell>
          <cell r="FO214">
            <v>21.715526601520089</v>
          </cell>
          <cell r="FP214">
            <v>4.9696849219759471</v>
          </cell>
        </row>
        <row r="215">
          <cell r="A215" t="str">
            <v>室蘭保健所</v>
          </cell>
          <cell r="CH215">
            <v>193263</v>
          </cell>
          <cell r="CI215">
            <v>91884</v>
          </cell>
          <cell r="CJ215">
            <v>101379</v>
          </cell>
          <cell r="CK215">
            <v>2509</v>
          </cell>
          <cell r="CL215">
            <v>1297</v>
          </cell>
          <cell r="CM215">
            <v>1212</v>
          </cell>
          <cell r="CN215">
            <v>1298.2309081407202</v>
          </cell>
          <cell r="CO215">
            <v>1411.5624047712333</v>
          </cell>
          <cell r="CP215">
            <v>1195.5138638179506</v>
          </cell>
          <cell r="CQ215">
            <v>1</v>
          </cell>
          <cell r="CR215">
            <v>1</v>
          </cell>
          <cell r="CS215">
            <v>0</v>
          </cell>
          <cell r="CT215">
            <v>0.51742961663639708</v>
          </cell>
          <cell r="CU215">
            <v>1.0883287623525313</v>
          </cell>
          <cell r="CV215">
            <v>0</v>
          </cell>
          <cell r="CW215">
            <v>749</v>
          </cell>
          <cell r="CX215">
            <v>458</v>
          </cell>
          <cell r="CY215">
            <v>291</v>
          </cell>
          <cell r="CZ215">
            <v>387.55478286066136</v>
          </cell>
          <cell r="DA215">
            <v>498.45457315745944</v>
          </cell>
          <cell r="DB215">
            <v>287.04169502559699</v>
          </cell>
          <cell r="DC215">
            <v>47</v>
          </cell>
          <cell r="DD215">
            <v>21</v>
          </cell>
          <cell r="DE215">
            <v>26</v>
          </cell>
          <cell r="DF215">
            <v>24.319191981910659</v>
          </cell>
          <cell r="DG215">
            <v>22.85490400940316</v>
          </cell>
          <cell r="DH215">
            <v>25.646337012596298</v>
          </cell>
          <cell r="DI215">
            <v>17</v>
          </cell>
          <cell r="DJ215">
            <v>3</v>
          </cell>
          <cell r="DK215">
            <v>14</v>
          </cell>
          <cell r="DL215">
            <v>8.7963034828187485</v>
          </cell>
          <cell r="DM215">
            <v>3.2649862870575945</v>
          </cell>
          <cell r="DN215">
            <v>13.809566083705697</v>
          </cell>
          <cell r="DO215">
            <v>410</v>
          </cell>
          <cell r="DP215">
            <v>174</v>
          </cell>
          <cell r="DQ215">
            <v>236</v>
          </cell>
          <cell r="DR215">
            <v>212.14614282092279</v>
          </cell>
          <cell r="DS215">
            <v>189.36920464934047</v>
          </cell>
          <cell r="DT215">
            <v>232.78982826818176</v>
          </cell>
          <cell r="DU215">
            <v>231</v>
          </cell>
          <cell r="DV215">
            <v>121</v>
          </cell>
          <cell r="DW215">
            <v>110</v>
          </cell>
          <cell r="DX215">
            <v>119.52624144300772</v>
          </cell>
          <cell r="DY215">
            <v>131.68778024465632</v>
          </cell>
          <cell r="DZ215">
            <v>108.50373351483049</v>
          </cell>
          <cell r="EA215">
            <v>206</v>
          </cell>
          <cell r="EB215">
            <v>123</v>
          </cell>
          <cell r="EC215">
            <v>83</v>
          </cell>
          <cell r="ED215">
            <v>106.59050102709779</v>
          </cell>
          <cell r="EE215">
            <v>133.86443776936139</v>
          </cell>
          <cell r="EF215">
            <v>81.870998924826651</v>
          </cell>
          <cell r="EG215">
            <v>29</v>
          </cell>
          <cell r="EH215">
            <v>21</v>
          </cell>
          <cell r="EI215">
            <v>8</v>
          </cell>
          <cell r="EJ215">
            <v>15.005458882455514</v>
          </cell>
          <cell r="EK215">
            <v>22.85490400940316</v>
          </cell>
          <cell r="EL215">
            <v>7.8911806192603988</v>
          </cell>
          <cell r="EM215">
            <v>66</v>
          </cell>
          <cell r="EN215">
            <v>37</v>
          </cell>
          <cell r="EO215">
            <v>29</v>
          </cell>
          <cell r="EP215">
            <v>34.150354698002204</v>
          </cell>
          <cell r="EQ215">
            <v>40.268164207043661</v>
          </cell>
          <cell r="ER215">
            <v>28.605529744818945</v>
          </cell>
          <cell r="ES215">
            <v>89</v>
          </cell>
          <cell r="ET215">
            <v>24</v>
          </cell>
          <cell r="EU215">
            <v>65</v>
          </cell>
          <cell r="EV215">
            <v>46.051235880639332</v>
          </cell>
          <cell r="EW215">
            <v>26.119890296460756</v>
          </cell>
          <cell r="EX215">
            <v>64.115842531490742</v>
          </cell>
          <cell r="EY215">
            <v>65</v>
          </cell>
          <cell r="EZ215">
            <v>38</v>
          </cell>
          <cell r="FA215">
            <v>27</v>
          </cell>
          <cell r="FB215">
            <v>33.632925081365805</v>
          </cell>
          <cell r="FC215">
            <v>41.356492969396193</v>
          </cell>
          <cell r="FD215">
            <v>26.632734590003846</v>
          </cell>
          <cell r="FE215">
            <v>34</v>
          </cell>
          <cell r="FF215">
            <v>21</v>
          </cell>
          <cell r="FG215">
            <v>13</v>
          </cell>
          <cell r="FH215">
            <v>17.592606965637497</v>
          </cell>
          <cell r="FI215">
            <v>22.85490400940316</v>
          </cell>
          <cell r="FJ215">
            <v>12.823168506298149</v>
          </cell>
          <cell r="FK215">
            <v>8</v>
          </cell>
          <cell r="FL215">
            <v>4</v>
          </cell>
          <cell r="FM215">
            <v>4</v>
          </cell>
          <cell r="FN215">
            <v>4.1394369330911767</v>
          </cell>
          <cell r="FO215">
            <v>4.3533150494101251</v>
          </cell>
          <cell r="FP215">
            <v>3.9455903096301994</v>
          </cell>
        </row>
        <row r="216">
          <cell r="A216" t="str">
            <v>苫小牧保健所</v>
          </cell>
          <cell r="CH216">
            <v>214918</v>
          </cell>
          <cell r="CI216">
            <v>104765</v>
          </cell>
          <cell r="CJ216">
            <v>110153</v>
          </cell>
          <cell r="CK216">
            <v>2274</v>
          </cell>
          <cell r="CL216">
            <v>1173</v>
          </cell>
          <cell r="CM216">
            <v>1101</v>
          </cell>
          <cell r="CN216">
            <v>1058.077964619064</v>
          </cell>
          <cell r="CO216">
            <v>1119.6487376509331</v>
          </cell>
          <cell r="CP216">
            <v>999.5188510526267</v>
          </cell>
          <cell r="CQ216">
            <v>2</v>
          </cell>
          <cell r="CR216">
            <v>0</v>
          </cell>
          <cell r="CS216">
            <v>2</v>
          </cell>
          <cell r="CT216">
            <v>0.93058747987604573</v>
          </cell>
          <cell r="CU216">
            <v>0</v>
          </cell>
          <cell r="CV216">
            <v>1.8156564051818833</v>
          </cell>
          <cell r="CW216">
            <v>718</v>
          </cell>
          <cell r="CX216">
            <v>405</v>
          </cell>
          <cell r="CY216">
            <v>313</v>
          </cell>
          <cell r="CZ216">
            <v>334.08090527550041</v>
          </cell>
          <cell r="DA216">
            <v>386.5794874242352</v>
          </cell>
          <cell r="DB216">
            <v>284.15022741096476</v>
          </cell>
          <cell r="DC216">
            <v>27</v>
          </cell>
          <cell r="DD216">
            <v>13</v>
          </cell>
          <cell r="DE216">
            <v>14</v>
          </cell>
          <cell r="DF216">
            <v>12.562930978326616</v>
          </cell>
          <cell r="DG216">
            <v>12.4087242876915</v>
          </cell>
          <cell r="DH216">
            <v>12.709594836273183</v>
          </cell>
          <cell r="DI216">
            <v>6</v>
          </cell>
          <cell r="DJ216">
            <v>3</v>
          </cell>
          <cell r="DK216">
            <v>3</v>
          </cell>
          <cell r="DL216">
            <v>2.7917624396281373</v>
          </cell>
          <cell r="DM216">
            <v>2.8635517586980384</v>
          </cell>
          <cell r="DN216">
            <v>2.723484607772825</v>
          </cell>
          <cell r="DO216">
            <v>457</v>
          </cell>
          <cell r="DP216">
            <v>215</v>
          </cell>
          <cell r="DQ216">
            <v>242</v>
          </cell>
          <cell r="DR216">
            <v>212.63923915167646</v>
          </cell>
          <cell r="DS216">
            <v>205.22120937335941</v>
          </cell>
          <cell r="DT216">
            <v>219.69442502700787</v>
          </cell>
          <cell r="DU216">
            <v>180</v>
          </cell>
          <cell r="DV216">
            <v>96</v>
          </cell>
          <cell r="DW216">
            <v>84</v>
          </cell>
          <cell r="DX216">
            <v>83.75287318884412</v>
          </cell>
          <cell r="DY216">
            <v>91.633656278337227</v>
          </cell>
          <cell r="DZ216">
            <v>76.257569017639099</v>
          </cell>
          <cell r="EA216">
            <v>242</v>
          </cell>
          <cell r="EB216">
            <v>115</v>
          </cell>
          <cell r="EC216">
            <v>127</v>
          </cell>
          <cell r="ED216">
            <v>112.60108506500153</v>
          </cell>
          <cell r="EE216">
            <v>109.76948408342481</v>
          </cell>
          <cell r="EF216">
            <v>115.2941817290496</v>
          </cell>
          <cell r="EG216">
            <v>24</v>
          </cell>
          <cell r="EH216">
            <v>7</v>
          </cell>
          <cell r="EI216">
            <v>17</v>
          </cell>
          <cell r="EJ216">
            <v>11.167049758512549</v>
          </cell>
          <cell r="EK216">
            <v>6.6816207702954236</v>
          </cell>
          <cell r="EL216">
            <v>15.433079444046008</v>
          </cell>
          <cell r="EM216">
            <v>76</v>
          </cell>
          <cell r="EN216">
            <v>32</v>
          </cell>
          <cell r="EO216">
            <v>44</v>
          </cell>
          <cell r="EP216">
            <v>35.362324235289734</v>
          </cell>
          <cell r="EQ216">
            <v>30.544552092779075</v>
          </cell>
          <cell r="ER216">
            <v>39.944440914001433</v>
          </cell>
          <cell r="ES216">
            <v>53</v>
          </cell>
          <cell r="ET216">
            <v>9</v>
          </cell>
          <cell r="EU216">
            <v>44</v>
          </cell>
          <cell r="EV216">
            <v>24.660568216715212</v>
          </cell>
          <cell r="EW216">
            <v>8.5906552760941164</v>
          </cell>
          <cell r="EX216">
            <v>39.944440914001433</v>
          </cell>
          <cell r="EY216">
            <v>62</v>
          </cell>
          <cell r="EZ216">
            <v>45</v>
          </cell>
          <cell r="FA216">
            <v>17</v>
          </cell>
          <cell r="FB216">
            <v>28.848211876157421</v>
          </cell>
          <cell r="FC216">
            <v>42.953276380470577</v>
          </cell>
          <cell r="FD216">
            <v>15.433079444046008</v>
          </cell>
          <cell r="FE216">
            <v>33</v>
          </cell>
          <cell r="FF216">
            <v>28</v>
          </cell>
          <cell r="FG216">
            <v>5</v>
          </cell>
          <cell r="FH216">
            <v>15.354693417954756</v>
          </cell>
          <cell r="FI216">
            <v>26.726483081181694</v>
          </cell>
          <cell r="FJ216">
            <v>4.5391410129547083</v>
          </cell>
          <cell r="FK216">
            <v>13</v>
          </cell>
          <cell r="FL216">
            <v>11</v>
          </cell>
          <cell r="FM216">
            <v>2</v>
          </cell>
          <cell r="FN216">
            <v>6.0488186191942974</v>
          </cell>
          <cell r="FO216">
            <v>10.499689781892807</v>
          </cell>
          <cell r="FP216">
            <v>1.8156564051818833</v>
          </cell>
        </row>
        <row r="217">
          <cell r="A217" t="str">
            <v>浦河保健所</v>
          </cell>
          <cell r="CH217">
            <v>23223</v>
          </cell>
          <cell r="CI217">
            <v>11356</v>
          </cell>
          <cell r="CJ217">
            <v>11867</v>
          </cell>
          <cell r="CK217">
            <v>283</v>
          </cell>
          <cell r="CL217">
            <v>147</v>
          </cell>
          <cell r="CM217">
            <v>136</v>
          </cell>
          <cell r="CN217">
            <v>1218.619472075098</v>
          </cell>
          <cell r="CO217">
            <v>1294.469883761888</v>
          </cell>
          <cell r="CP217">
            <v>1146.0352237296704</v>
          </cell>
          <cell r="CQ217">
            <v>0</v>
          </cell>
          <cell r="CR217">
            <v>0</v>
          </cell>
          <cell r="CS217">
            <v>0</v>
          </cell>
          <cell r="CT217">
            <v>0</v>
          </cell>
          <cell r="CU217">
            <v>0</v>
          </cell>
          <cell r="CV217">
            <v>0</v>
          </cell>
          <cell r="CW217">
            <v>82</v>
          </cell>
          <cell r="CX217">
            <v>49</v>
          </cell>
          <cell r="CY217">
            <v>33</v>
          </cell>
          <cell r="CZ217">
            <v>353.09822159066442</v>
          </cell>
          <cell r="DA217">
            <v>431.48996125396263</v>
          </cell>
          <cell r="DB217">
            <v>278.08207634617003</v>
          </cell>
          <cell r="DC217">
            <v>5</v>
          </cell>
          <cell r="DD217">
            <v>2</v>
          </cell>
          <cell r="DE217">
            <v>3</v>
          </cell>
          <cell r="DF217">
            <v>21.530379365284414</v>
          </cell>
          <cell r="DG217">
            <v>17.611835153222966</v>
          </cell>
          <cell r="DH217">
            <v>25.280188758742732</v>
          </cell>
          <cell r="DI217">
            <v>2</v>
          </cell>
          <cell r="DJ217">
            <v>0</v>
          </cell>
          <cell r="DK217">
            <v>2</v>
          </cell>
          <cell r="DL217">
            <v>8.6121517461137671</v>
          </cell>
          <cell r="DM217">
            <v>0</v>
          </cell>
          <cell r="DN217">
            <v>16.853459172495157</v>
          </cell>
          <cell r="DO217">
            <v>60</v>
          </cell>
          <cell r="DP217">
            <v>24</v>
          </cell>
          <cell r="DQ217">
            <v>36</v>
          </cell>
          <cell r="DR217">
            <v>258.36455238341301</v>
          </cell>
          <cell r="DS217">
            <v>211.34202183867558</v>
          </cell>
          <cell r="DT217">
            <v>303.36226510491281</v>
          </cell>
          <cell r="DU217">
            <v>26</v>
          </cell>
          <cell r="DV217">
            <v>8</v>
          </cell>
          <cell r="DW217">
            <v>18</v>
          </cell>
          <cell r="DX217">
            <v>111.95797269947896</v>
          </cell>
          <cell r="DY217">
            <v>70.447340612891864</v>
          </cell>
          <cell r="DZ217">
            <v>151.6811325524564</v>
          </cell>
          <cell r="EA217">
            <v>26</v>
          </cell>
          <cell r="EB217">
            <v>19</v>
          </cell>
          <cell r="EC217">
            <v>7</v>
          </cell>
          <cell r="ED217">
            <v>111.95797269947896</v>
          </cell>
          <cell r="EE217">
            <v>167.31243395561819</v>
          </cell>
          <cell r="EF217">
            <v>58.987107103733038</v>
          </cell>
          <cell r="EG217">
            <v>0</v>
          </cell>
          <cell r="EH217">
            <v>0</v>
          </cell>
          <cell r="EI217">
            <v>0</v>
          </cell>
          <cell r="EJ217">
            <v>0</v>
          </cell>
          <cell r="EK217">
            <v>0</v>
          </cell>
          <cell r="EL217">
            <v>0</v>
          </cell>
          <cell r="EM217">
            <v>10</v>
          </cell>
          <cell r="EN217">
            <v>8</v>
          </cell>
          <cell r="EO217">
            <v>2</v>
          </cell>
          <cell r="EP217">
            <v>43.060758730568828</v>
          </cell>
          <cell r="EQ217">
            <v>70.447340612891864</v>
          </cell>
          <cell r="ER217">
            <v>16.853459172495157</v>
          </cell>
          <cell r="ES217">
            <v>6</v>
          </cell>
          <cell r="ET217">
            <v>0</v>
          </cell>
          <cell r="EU217">
            <v>6</v>
          </cell>
          <cell r="EV217">
            <v>25.836455238341301</v>
          </cell>
          <cell r="EW217">
            <v>0</v>
          </cell>
          <cell r="EX217">
            <v>50.560377517485463</v>
          </cell>
          <cell r="EY217">
            <v>7</v>
          </cell>
          <cell r="EZ217">
            <v>4</v>
          </cell>
          <cell r="FA217">
            <v>3</v>
          </cell>
          <cell r="FB217">
            <v>30.142531111398181</v>
          </cell>
          <cell r="FC217">
            <v>35.223670306445932</v>
          </cell>
          <cell r="FD217">
            <v>25.280188758742732</v>
          </cell>
          <cell r="FE217">
            <v>9</v>
          </cell>
          <cell r="FF217">
            <v>5</v>
          </cell>
          <cell r="FG217">
            <v>4</v>
          </cell>
          <cell r="FH217">
            <v>38.754682857511952</v>
          </cell>
          <cell r="FI217">
            <v>44.02958788305741</v>
          </cell>
          <cell r="FJ217">
            <v>33.706918344990314</v>
          </cell>
          <cell r="FK217">
            <v>1</v>
          </cell>
          <cell r="FL217">
            <v>1</v>
          </cell>
          <cell r="FM217">
            <v>0</v>
          </cell>
          <cell r="FN217">
            <v>4.3060758730568836</v>
          </cell>
          <cell r="FO217">
            <v>8.805917576611483</v>
          </cell>
          <cell r="FP217">
            <v>0</v>
          </cell>
        </row>
        <row r="218">
          <cell r="A218" t="str">
            <v>静内保健所</v>
          </cell>
          <cell r="CH218">
            <v>48578</v>
          </cell>
          <cell r="CI218">
            <v>23747</v>
          </cell>
          <cell r="CJ218">
            <v>24831</v>
          </cell>
          <cell r="CK218">
            <v>654</v>
          </cell>
          <cell r="CL218">
            <v>336</v>
          </cell>
          <cell r="CM218">
            <v>318</v>
          </cell>
          <cell r="CN218">
            <v>1346.2884433282554</v>
          </cell>
          <cell r="CO218">
            <v>1414.9155682823093</v>
          </cell>
          <cell r="CP218">
            <v>1280.6572429624259</v>
          </cell>
          <cell r="CQ218">
            <v>0</v>
          </cell>
          <cell r="CR218">
            <v>0</v>
          </cell>
          <cell r="CS218">
            <v>0</v>
          </cell>
          <cell r="CT218">
            <v>0</v>
          </cell>
          <cell r="CU218">
            <v>0</v>
          </cell>
          <cell r="CV218">
            <v>0</v>
          </cell>
          <cell r="CW218">
            <v>172</v>
          </cell>
          <cell r="CX218">
            <v>101</v>
          </cell>
          <cell r="CY218">
            <v>71</v>
          </cell>
          <cell r="CZ218">
            <v>354.06974350529043</v>
          </cell>
          <cell r="DA218">
            <v>425.31688213247986</v>
          </cell>
          <cell r="DB218">
            <v>285.93290644758571</v>
          </cell>
          <cell r="DC218">
            <v>5</v>
          </cell>
          <cell r="DD218">
            <v>3</v>
          </cell>
          <cell r="DE218">
            <v>2</v>
          </cell>
          <cell r="DF218">
            <v>10.292725101897979</v>
          </cell>
          <cell r="DG218">
            <v>12.633174716806332</v>
          </cell>
          <cell r="DH218">
            <v>8.0544480689460745</v>
          </cell>
          <cell r="DI218">
            <v>0</v>
          </cell>
          <cell r="DJ218">
            <v>0</v>
          </cell>
          <cell r="DK218">
            <v>0</v>
          </cell>
          <cell r="DL218">
            <v>0</v>
          </cell>
          <cell r="DM218">
            <v>0</v>
          </cell>
          <cell r="DN218">
            <v>0</v>
          </cell>
          <cell r="DO218">
            <v>122</v>
          </cell>
          <cell r="DP218">
            <v>51</v>
          </cell>
          <cell r="DQ218">
            <v>71</v>
          </cell>
          <cell r="DR218">
            <v>251.14249248631066</v>
          </cell>
          <cell r="DS218">
            <v>214.76397018570765</v>
          </cell>
          <cell r="DT218">
            <v>285.93290644758571</v>
          </cell>
          <cell r="DU218">
            <v>71</v>
          </cell>
          <cell r="DV218">
            <v>35</v>
          </cell>
          <cell r="DW218">
            <v>36</v>
          </cell>
          <cell r="DX218">
            <v>146.15669644695132</v>
          </cell>
          <cell r="DY218">
            <v>147.38703836274055</v>
          </cell>
          <cell r="DZ218">
            <v>144.98006524102937</v>
          </cell>
          <cell r="EA218">
            <v>52</v>
          </cell>
          <cell r="EB218">
            <v>21</v>
          </cell>
          <cell r="EC218">
            <v>31</v>
          </cell>
          <cell r="ED218">
            <v>107.04434105973898</v>
          </cell>
          <cell r="EE218">
            <v>88.432223017644333</v>
          </cell>
          <cell r="EF218">
            <v>124.84394506866417</v>
          </cell>
          <cell r="EG218">
            <v>6</v>
          </cell>
          <cell r="EH218">
            <v>3</v>
          </cell>
          <cell r="EI218">
            <v>3</v>
          </cell>
          <cell r="EJ218">
            <v>12.351270122277574</v>
          </cell>
          <cell r="EK218">
            <v>12.633174716806332</v>
          </cell>
          <cell r="EL218">
            <v>12.081672103419114</v>
          </cell>
          <cell r="EM218">
            <v>19</v>
          </cell>
          <cell r="EN218">
            <v>5</v>
          </cell>
          <cell r="EO218">
            <v>14</v>
          </cell>
          <cell r="EP218">
            <v>39.112355387212318</v>
          </cell>
          <cell r="EQ218">
            <v>21.055291194677221</v>
          </cell>
          <cell r="ER218">
            <v>56.38113648262253</v>
          </cell>
          <cell r="ES218">
            <v>47</v>
          </cell>
          <cell r="ET218">
            <v>21</v>
          </cell>
          <cell r="EU218">
            <v>26</v>
          </cell>
          <cell r="EV218">
            <v>96.751615957840997</v>
          </cell>
          <cell r="EW218">
            <v>88.432223017644333</v>
          </cell>
          <cell r="EX218">
            <v>104.70782489629899</v>
          </cell>
          <cell r="EY218">
            <v>18</v>
          </cell>
          <cell r="EZ218">
            <v>10</v>
          </cell>
          <cell r="FA218">
            <v>8</v>
          </cell>
          <cell r="FB218">
            <v>37.053810366832721</v>
          </cell>
          <cell r="FC218">
            <v>42.110582389354441</v>
          </cell>
          <cell r="FD218">
            <v>32.217792275784298</v>
          </cell>
          <cell r="FE218">
            <v>7</v>
          </cell>
          <cell r="FF218">
            <v>4</v>
          </cell>
          <cell r="FG218">
            <v>3</v>
          </cell>
          <cell r="FH218">
            <v>14.40981514265717</v>
          </cell>
          <cell r="FI218">
            <v>16.844232955741777</v>
          </cell>
          <cell r="FJ218">
            <v>12.081672103419114</v>
          </cell>
          <cell r="FK218">
            <v>4</v>
          </cell>
          <cell r="FL218">
            <v>2</v>
          </cell>
          <cell r="FM218">
            <v>2</v>
          </cell>
          <cell r="FN218">
            <v>8.2341800815183817</v>
          </cell>
          <cell r="FO218">
            <v>8.4221164778708886</v>
          </cell>
          <cell r="FP218">
            <v>8.0544480689460745</v>
          </cell>
        </row>
        <row r="219">
          <cell r="A219" t="str">
            <v>帯広保健所</v>
          </cell>
          <cell r="CH219">
            <v>348848</v>
          </cell>
          <cell r="CI219">
            <v>167126</v>
          </cell>
          <cell r="CJ219">
            <v>181722</v>
          </cell>
          <cell r="CK219">
            <v>3725</v>
          </cell>
          <cell r="CL219">
            <v>1999</v>
          </cell>
          <cell r="CM219">
            <v>1726</v>
          </cell>
          <cell r="CN219">
            <v>1067.8003027106361</v>
          </cell>
          <cell r="CO219">
            <v>1196.1035386474875</v>
          </cell>
          <cell r="CP219">
            <v>949.80244549366626</v>
          </cell>
          <cell r="CQ219">
            <v>6</v>
          </cell>
          <cell r="CR219">
            <v>1</v>
          </cell>
          <cell r="CS219">
            <v>5</v>
          </cell>
          <cell r="CT219">
            <v>1.7199467963124342</v>
          </cell>
          <cell r="CU219">
            <v>0.59835094479614181</v>
          </cell>
          <cell r="CV219">
            <v>2.7514555199700639</v>
          </cell>
          <cell r="CW219">
            <v>1178</v>
          </cell>
          <cell r="CX219">
            <v>688</v>
          </cell>
          <cell r="CY219">
            <v>490</v>
          </cell>
          <cell r="CZ219">
            <v>337.68288767600785</v>
          </cell>
          <cell r="DA219">
            <v>411.66545001974555</v>
          </cell>
          <cell r="DB219">
            <v>269.64264095706631</v>
          </cell>
          <cell r="DC219">
            <v>40</v>
          </cell>
          <cell r="DD219">
            <v>26</v>
          </cell>
          <cell r="DE219">
            <v>14</v>
          </cell>
          <cell r="DF219">
            <v>11.466311975416227</v>
          </cell>
          <cell r="DG219">
            <v>15.557124564699688</v>
          </cell>
          <cell r="DH219">
            <v>7.7040754559161799</v>
          </cell>
          <cell r="DI219">
            <v>13</v>
          </cell>
          <cell r="DJ219">
            <v>5</v>
          </cell>
          <cell r="DK219">
            <v>8</v>
          </cell>
          <cell r="DL219">
            <v>3.7265513920102737</v>
          </cell>
          <cell r="DM219">
            <v>2.991754723980709</v>
          </cell>
          <cell r="DN219">
            <v>4.4023288319521026</v>
          </cell>
          <cell r="DO219">
            <v>625</v>
          </cell>
          <cell r="DP219">
            <v>311</v>
          </cell>
          <cell r="DQ219">
            <v>314</v>
          </cell>
          <cell r="DR219">
            <v>179.16112461587855</v>
          </cell>
          <cell r="DS219">
            <v>186.08714383160012</v>
          </cell>
          <cell r="DT219">
            <v>172.79140665412004</v>
          </cell>
          <cell r="DU219">
            <v>280</v>
          </cell>
          <cell r="DV219">
            <v>156</v>
          </cell>
          <cell r="DW219">
            <v>124</v>
          </cell>
          <cell r="DX219">
            <v>80.264183827913584</v>
          </cell>
          <cell r="DY219">
            <v>93.342747388198134</v>
          </cell>
          <cell r="DZ219">
            <v>68.236096895257603</v>
          </cell>
          <cell r="EA219">
            <v>354</v>
          </cell>
          <cell r="EB219">
            <v>203</v>
          </cell>
          <cell r="EC219">
            <v>151</v>
          </cell>
          <cell r="ED219">
            <v>101.47686098243361</v>
          </cell>
          <cell r="EE219">
            <v>121.4652417936168</v>
          </cell>
          <cell r="EF219">
            <v>83.093956703095941</v>
          </cell>
          <cell r="EG219">
            <v>42</v>
          </cell>
          <cell r="EH219">
            <v>18</v>
          </cell>
          <cell r="EI219">
            <v>24</v>
          </cell>
          <cell r="EJ219">
            <v>12.039627574187039</v>
          </cell>
          <cell r="EK219">
            <v>10.770317006330552</v>
          </cell>
          <cell r="EL219">
            <v>13.206986495856309</v>
          </cell>
          <cell r="EM219">
            <v>74</v>
          </cell>
          <cell r="EN219">
            <v>36</v>
          </cell>
          <cell r="EO219">
            <v>38</v>
          </cell>
          <cell r="EP219">
            <v>21.212677154520023</v>
          </cell>
          <cell r="EQ219">
            <v>21.540634012661105</v>
          </cell>
          <cell r="ER219">
            <v>20.911061951772488</v>
          </cell>
          <cell r="ES219">
            <v>177</v>
          </cell>
          <cell r="ET219">
            <v>45</v>
          </cell>
          <cell r="EU219">
            <v>132</v>
          </cell>
          <cell r="EV219">
            <v>50.738430491216803</v>
          </cell>
          <cell r="EW219">
            <v>26.92579251582638</v>
          </cell>
          <cell r="EX219">
            <v>72.638425727209693</v>
          </cell>
          <cell r="EY219">
            <v>110</v>
          </cell>
          <cell r="EZ219">
            <v>66</v>
          </cell>
          <cell r="FA219">
            <v>44</v>
          </cell>
          <cell r="FB219">
            <v>31.532357932394625</v>
          </cell>
          <cell r="FC219">
            <v>39.49116235654536</v>
          </cell>
          <cell r="FD219">
            <v>24.212808575736567</v>
          </cell>
          <cell r="FE219">
            <v>81</v>
          </cell>
          <cell r="FF219">
            <v>61</v>
          </cell>
          <cell r="FG219">
            <v>20</v>
          </cell>
          <cell r="FH219">
            <v>23.21928175021786</v>
          </cell>
          <cell r="FI219">
            <v>36.499407632564655</v>
          </cell>
          <cell r="FJ219">
            <v>11.005822079880256</v>
          </cell>
          <cell r="FK219">
            <v>26</v>
          </cell>
          <cell r="FL219">
            <v>19</v>
          </cell>
          <cell r="FM219">
            <v>7</v>
          </cell>
          <cell r="FN219">
            <v>7.4531027840205475</v>
          </cell>
          <cell r="FO219">
            <v>11.368667951126696</v>
          </cell>
          <cell r="FP219">
            <v>3.85203772795809</v>
          </cell>
        </row>
        <row r="220">
          <cell r="A220" t="str">
            <v>釧路保健所</v>
          </cell>
          <cell r="CH220">
            <v>242654</v>
          </cell>
          <cell r="CI220">
            <v>114866</v>
          </cell>
          <cell r="CJ220">
            <v>127788</v>
          </cell>
          <cell r="CK220">
            <v>2810</v>
          </cell>
          <cell r="CL220">
            <v>1483</v>
          </cell>
          <cell r="CM220">
            <v>1327</v>
          </cell>
          <cell r="CN220">
            <v>1158.0274794563452</v>
          </cell>
          <cell r="CO220">
            <v>1291.0695941357756</v>
          </cell>
          <cell r="CP220">
            <v>1038.4386640373118</v>
          </cell>
          <cell r="CQ220">
            <v>3</v>
          </cell>
          <cell r="CR220">
            <v>3</v>
          </cell>
          <cell r="CS220">
            <v>0</v>
          </cell>
          <cell r="CT220">
            <v>1.2363282698822191</v>
          </cell>
          <cell r="CU220">
            <v>2.6117388957567949</v>
          </cell>
          <cell r="CV220">
            <v>0</v>
          </cell>
          <cell r="CW220">
            <v>924</v>
          </cell>
          <cell r="CX220">
            <v>527</v>
          </cell>
          <cell r="CY220">
            <v>397</v>
          </cell>
          <cell r="CZ220">
            <v>380.78910712372345</v>
          </cell>
          <cell r="DA220">
            <v>458.79546602127698</v>
          </cell>
          <cell r="DB220">
            <v>310.67079851003223</v>
          </cell>
          <cell r="DC220">
            <v>30</v>
          </cell>
          <cell r="DD220">
            <v>18</v>
          </cell>
          <cell r="DE220">
            <v>12</v>
          </cell>
          <cell r="DF220">
            <v>12.363282698822191</v>
          </cell>
          <cell r="DG220">
            <v>15.670433374540769</v>
          </cell>
          <cell r="DH220">
            <v>9.3905531035778012</v>
          </cell>
          <cell r="DI220">
            <v>16</v>
          </cell>
          <cell r="DJ220">
            <v>6</v>
          </cell>
          <cell r="DK220">
            <v>10</v>
          </cell>
          <cell r="DL220">
            <v>6.5937507727051692</v>
          </cell>
          <cell r="DM220">
            <v>5.2234777915135897</v>
          </cell>
          <cell r="DN220">
            <v>7.825460919648167</v>
          </cell>
          <cell r="DO220">
            <v>435</v>
          </cell>
          <cell r="DP220">
            <v>212</v>
          </cell>
          <cell r="DQ220">
            <v>223</v>
          </cell>
          <cell r="DR220">
            <v>179.26759913292179</v>
          </cell>
          <cell r="DS220">
            <v>184.56288196681351</v>
          </cell>
          <cell r="DT220">
            <v>174.50777850815413</v>
          </cell>
          <cell r="DU220">
            <v>220</v>
          </cell>
          <cell r="DV220">
            <v>108</v>
          </cell>
          <cell r="DW220">
            <v>112</v>
          </cell>
          <cell r="DX220">
            <v>90.66407312469606</v>
          </cell>
          <cell r="DY220">
            <v>94.022600247244611</v>
          </cell>
          <cell r="DZ220">
            <v>87.645162300059482</v>
          </cell>
          <cell r="EA220">
            <v>272</v>
          </cell>
          <cell r="EB220">
            <v>164</v>
          </cell>
          <cell r="EC220">
            <v>108</v>
          </cell>
          <cell r="ED220">
            <v>112.09376313598787</v>
          </cell>
          <cell r="EE220">
            <v>142.7750596347048</v>
          </cell>
          <cell r="EF220">
            <v>84.514977932200196</v>
          </cell>
          <cell r="EG220">
            <v>37</v>
          </cell>
          <cell r="EH220">
            <v>21</v>
          </cell>
          <cell r="EI220">
            <v>16</v>
          </cell>
          <cell r="EJ220">
            <v>15.248048661880702</v>
          </cell>
          <cell r="EK220">
            <v>18.282172270297565</v>
          </cell>
          <cell r="EL220">
            <v>12.520737471437068</v>
          </cell>
          <cell r="EM220">
            <v>100</v>
          </cell>
          <cell r="EN220">
            <v>61</v>
          </cell>
          <cell r="EO220">
            <v>39</v>
          </cell>
          <cell r="EP220">
            <v>41.210942329407303</v>
          </cell>
          <cell r="EQ220">
            <v>53.105357547054822</v>
          </cell>
          <cell r="ER220">
            <v>30.519297586627854</v>
          </cell>
          <cell r="ES220">
            <v>138</v>
          </cell>
          <cell r="ET220">
            <v>35</v>
          </cell>
          <cell r="EU220">
            <v>103</v>
          </cell>
          <cell r="EV220">
            <v>56.871100414582081</v>
          </cell>
          <cell r="EW220">
            <v>30.470287117162606</v>
          </cell>
          <cell r="EX220">
            <v>80.602247472376121</v>
          </cell>
          <cell r="EY220">
            <v>54</v>
          </cell>
          <cell r="EZ220">
            <v>35</v>
          </cell>
          <cell r="FA220">
            <v>19</v>
          </cell>
          <cell r="FB220">
            <v>22.253908857879942</v>
          </cell>
          <cell r="FC220">
            <v>30.470287117162606</v>
          </cell>
          <cell r="FD220">
            <v>14.868375747331518</v>
          </cell>
          <cell r="FE220">
            <v>50</v>
          </cell>
          <cell r="FF220">
            <v>33</v>
          </cell>
          <cell r="FG220">
            <v>17</v>
          </cell>
          <cell r="FH220">
            <v>20.605471164703651</v>
          </cell>
          <cell r="FI220">
            <v>28.729127853324741</v>
          </cell>
          <cell r="FJ220">
            <v>13.303283563401884</v>
          </cell>
          <cell r="FK220">
            <v>5</v>
          </cell>
          <cell r="FL220">
            <v>3</v>
          </cell>
          <cell r="FM220">
            <v>2</v>
          </cell>
          <cell r="FN220">
            <v>2.060547116470365</v>
          </cell>
          <cell r="FO220">
            <v>2.6117388957567949</v>
          </cell>
          <cell r="FP220">
            <v>1.5650921839296335</v>
          </cell>
        </row>
        <row r="221">
          <cell r="A221" t="str">
            <v>根室保健所</v>
          </cell>
          <cell r="CH221">
            <v>28131</v>
          </cell>
          <cell r="CI221">
            <v>13443</v>
          </cell>
          <cell r="CJ221">
            <v>14688</v>
          </cell>
          <cell r="CK221">
            <v>340</v>
          </cell>
          <cell r="CL221">
            <v>180</v>
          </cell>
          <cell r="CM221">
            <v>160</v>
          </cell>
          <cell r="CN221">
            <v>1208.6310475987345</v>
          </cell>
          <cell r="CO221">
            <v>1338.9868332961391</v>
          </cell>
          <cell r="CP221">
            <v>1089.3246187363834</v>
          </cell>
          <cell r="CQ221">
            <v>0</v>
          </cell>
          <cell r="CR221">
            <v>0</v>
          </cell>
          <cell r="CS221">
            <v>0</v>
          </cell>
          <cell r="CT221">
            <v>0</v>
          </cell>
          <cell r="CU221">
            <v>0</v>
          </cell>
          <cell r="CV221">
            <v>0</v>
          </cell>
          <cell r="CW221">
            <v>105</v>
          </cell>
          <cell r="CX221">
            <v>58</v>
          </cell>
          <cell r="CY221">
            <v>47</v>
          </cell>
          <cell r="CZ221">
            <v>373.25370587607978</v>
          </cell>
          <cell r="DA221">
            <v>431.45131295097821</v>
          </cell>
          <cell r="DB221">
            <v>319.98910675381262</v>
          </cell>
          <cell r="DC221">
            <v>1</v>
          </cell>
          <cell r="DD221">
            <v>0</v>
          </cell>
          <cell r="DE221">
            <v>1</v>
          </cell>
          <cell r="DF221">
            <v>3.5547971988198075</v>
          </cell>
          <cell r="DG221">
            <v>0</v>
          </cell>
          <cell r="DH221">
            <v>6.8082788671023975</v>
          </cell>
          <cell r="DI221">
            <v>3</v>
          </cell>
          <cell r="DJ221">
            <v>2</v>
          </cell>
          <cell r="DK221">
            <v>1</v>
          </cell>
          <cell r="DL221">
            <v>10.664391596459421</v>
          </cell>
          <cell r="DM221">
            <v>14.877631481068216</v>
          </cell>
          <cell r="DN221">
            <v>6.8082788671023975</v>
          </cell>
          <cell r="DO221">
            <v>69</v>
          </cell>
          <cell r="DP221">
            <v>35</v>
          </cell>
          <cell r="DQ221">
            <v>34</v>
          </cell>
          <cell r="DR221">
            <v>245.28100671856669</v>
          </cell>
          <cell r="DS221">
            <v>260.35855091869371</v>
          </cell>
          <cell r="DT221">
            <v>231.48148148148147</v>
          </cell>
          <cell r="DU221">
            <v>32</v>
          </cell>
          <cell r="DV221">
            <v>16</v>
          </cell>
          <cell r="DW221">
            <v>16</v>
          </cell>
          <cell r="DX221">
            <v>113.75351036223384</v>
          </cell>
          <cell r="DY221">
            <v>119.02105184854572</v>
          </cell>
          <cell r="DZ221">
            <v>108.93246187363836</v>
          </cell>
          <cell r="EA221">
            <v>32</v>
          </cell>
          <cell r="EB221">
            <v>19</v>
          </cell>
          <cell r="EC221">
            <v>13</v>
          </cell>
          <cell r="ED221">
            <v>113.75351036223384</v>
          </cell>
          <cell r="EE221">
            <v>141.33749907014803</v>
          </cell>
          <cell r="EF221">
            <v>88.507625272331154</v>
          </cell>
          <cell r="EG221">
            <v>3</v>
          </cell>
          <cell r="EH221">
            <v>3</v>
          </cell>
          <cell r="EI221">
            <v>0</v>
          </cell>
          <cell r="EJ221">
            <v>10.664391596459421</v>
          </cell>
          <cell r="EK221">
            <v>22.316447221602321</v>
          </cell>
          <cell r="EL221">
            <v>0</v>
          </cell>
          <cell r="EM221">
            <v>16</v>
          </cell>
          <cell r="EN221">
            <v>6</v>
          </cell>
          <cell r="EO221">
            <v>10</v>
          </cell>
          <cell r="EP221">
            <v>56.87675518111692</v>
          </cell>
          <cell r="EQ221">
            <v>44.632894443204641</v>
          </cell>
          <cell r="ER221">
            <v>68.082788671023962</v>
          </cell>
          <cell r="ES221">
            <v>14</v>
          </cell>
          <cell r="ET221">
            <v>5</v>
          </cell>
          <cell r="EU221">
            <v>9</v>
          </cell>
          <cell r="EV221">
            <v>49.767160783477308</v>
          </cell>
          <cell r="EW221">
            <v>37.194078702670531</v>
          </cell>
          <cell r="EX221">
            <v>61.274509803921568</v>
          </cell>
          <cell r="EY221">
            <v>5</v>
          </cell>
          <cell r="EZ221">
            <v>4</v>
          </cell>
          <cell r="FA221">
            <v>1</v>
          </cell>
          <cell r="FB221">
            <v>17.773985994099039</v>
          </cell>
          <cell r="FC221">
            <v>29.755262962136431</v>
          </cell>
          <cell r="FD221">
            <v>6.8082788671023975</v>
          </cell>
          <cell r="FE221">
            <v>4</v>
          </cell>
          <cell r="FF221">
            <v>4</v>
          </cell>
          <cell r="FG221">
            <v>0</v>
          </cell>
          <cell r="FH221">
            <v>14.21918879527923</v>
          </cell>
          <cell r="FI221">
            <v>29.755262962136431</v>
          </cell>
          <cell r="FJ221">
            <v>0</v>
          </cell>
          <cell r="FK221">
            <v>4</v>
          </cell>
          <cell r="FL221">
            <v>3</v>
          </cell>
          <cell r="FM221">
            <v>1</v>
          </cell>
          <cell r="FN221">
            <v>14.21918879527923</v>
          </cell>
          <cell r="FO221">
            <v>22.316447221602321</v>
          </cell>
          <cell r="FP221">
            <v>6.8082788671023975</v>
          </cell>
        </row>
        <row r="222">
          <cell r="A222" t="str">
            <v>中標津保健所</v>
          </cell>
          <cell r="CH222">
            <v>51214</v>
          </cell>
          <cell r="CI222">
            <v>25259</v>
          </cell>
          <cell r="CJ222">
            <v>25955</v>
          </cell>
          <cell r="CK222">
            <v>466</v>
          </cell>
          <cell r="CL222">
            <v>255</v>
          </cell>
          <cell r="CM222">
            <v>211</v>
          </cell>
          <cell r="CN222">
            <v>909.90744718241115</v>
          </cell>
          <cell r="CO222">
            <v>1009.5411536482046</v>
          </cell>
          <cell r="CP222">
            <v>812.94548256597955</v>
          </cell>
          <cell r="CQ222">
            <v>0</v>
          </cell>
          <cell r="CR222">
            <v>0</v>
          </cell>
          <cell r="CS222">
            <v>0</v>
          </cell>
          <cell r="CT222">
            <v>0</v>
          </cell>
          <cell r="CU222">
            <v>0</v>
          </cell>
          <cell r="CV222">
            <v>0</v>
          </cell>
          <cell r="CW222">
            <v>114</v>
          </cell>
          <cell r="CX222">
            <v>71</v>
          </cell>
          <cell r="CY222">
            <v>43</v>
          </cell>
          <cell r="CZ222">
            <v>222.59538407466707</v>
          </cell>
          <cell r="DA222">
            <v>281.0879290549903</v>
          </cell>
          <cell r="DB222">
            <v>165.67135426700057</v>
          </cell>
          <cell r="DC222">
            <v>10</v>
          </cell>
          <cell r="DD222">
            <v>6</v>
          </cell>
          <cell r="DE222">
            <v>4</v>
          </cell>
          <cell r="DF222">
            <v>19.525910883742728</v>
          </cell>
          <cell r="DG222">
            <v>23.753909497604816</v>
          </cell>
          <cell r="DH222">
            <v>15.41128876902331</v>
          </cell>
          <cell r="DI222">
            <v>0</v>
          </cell>
          <cell r="DJ222">
            <v>0</v>
          </cell>
          <cell r="DK222">
            <v>0</v>
          </cell>
          <cell r="DL222">
            <v>0</v>
          </cell>
          <cell r="DM222">
            <v>0</v>
          </cell>
          <cell r="DN222">
            <v>0</v>
          </cell>
          <cell r="DO222">
            <v>93</v>
          </cell>
          <cell r="DP222">
            <v>45</v>
          </cell>
          <cell r="DQ222">
            <v>48</v>
          </cell>
          <cell r="DR222">
            <v>181.59097121880737</v>
          </cell>
          <cell r="DS222">
            <v>178.1543212320361</v>
          </cell>
          <cell r="DT222">
            <v>184.93546522827972</v>
          </cell>
          <cell r="DU222">
            <v>44</v>
          </cell>
          <cell r="DV222">
            <v>24</v>
          </cell>
          <cell r="DW222">
            <v>20</v>
          </cell>
          <cell r="DX222">
            <v>85.914007888467992</v>
          </cell>
          <cell r="DY222">
            <v>95.015637990419265</v>
          </cell>
          <cell r="DZ222">
            <v>77.056443845116547</v>
          </cell>
          <cell r="EA222">
            <v>29</v>
          </cell>
          <cell r="EB222">
            <v>16</v>
          </cell>
          <cell r="EC222">
            <v>13</v>
          </cell>
          <cell r="ED222">
            <v>56.625141562853912</v>
          </cell>
          <cell r="EE222">
            <v>63.343758660279505</v>
          </cell>
          <cell r="EF222">
            <v>50.08668849932576</v>
          </cell>
          <cell r="EG222">
            <v>0</v>
          </cell>
          <cell r="EH222">
            <v>0</v>
          </cell>
          <cell r="EI222">
            <v>0</v>
          </cell>
          <cell r="EJ222">
            <v>0</v>
          </cell>
          <cell r="EK222">
            <v>0</v>
          </cell>
          <cell r="EL222">
            <v>0</v>
          </cell>
          <cell r="EM222">
            <v>12</v>
          </cell>
          <cell r="EN222">
            <v>4</v>
          </cell>
          <cell r="EO222">
            <v>8</v>
          </cell>
          <cell r="EP222">
            <v>23.431093060491271</v>
          </cell>
          <cell r="EQ222">
            <v>15.835939665069876</v>
          </cell>
          <cell r="ER222">
            <v>30.82257753804662</v>
          </cell>
          <cell r="ES222">
            <v>25</v>
          </cell>
          <cell r="ET222">
            <v>11</v>
          </cell>
          <cell r="EU222">
            <v>14</v>
          </cell>
          <cell r="EV222">
            <v>48.814777209356812</v>
          </cell>
          <cell r="EW222">
            <v>43.548834078942157</v>
          </cell>
          <cell r="EX222">
            <v>53.939510691581582</v>
          </cell>
          <cell r="EY222">
            <v>21</v>
          </cell>
          <cell r="EZ222">
            <v>16</v>
          </cell>
          <cell r="FA222">
            <v>5</v>
          </cell>
          <cell r="FB222">
            <v>41.004412855859727</v>
          </cell>
          <cell r="FC222">
            <v>63.343758660279505</v>
          </cell>
          <cell r="FD222">
            <v>19.264110961279137</v>
          </cell>
          <cell r="FE222">
            <v>13</v>
          </cell>
          <cell r="FF222">
            <v>10</v>
          </cell>
          <cell r="FG222">
            <v>3</v>
          </cell>
          <cell r="FH222">
            <v>25.383684148865548</v>
          </cell>
          <cell r="FI222">
            <v>39.589849162674689</v>
          </cell>
          <cell r="FJ222">
            <v>11.558466576767483</v>
          </cell>
          <cell r="FK222">
            <v>4</v>
          </cell>
          <cell r="FL222">
            <v>3</v>
          </cell>
          <cell r="FM222">
            <v>1</v>
          </cell>
          <cell r="FN222">
            <v>7.810364353497091</v>
          </cell>
          <cell r="FO222">
            <v>11.876954748802408</v>
          </cell>
          <cell r="FP222">
            <v>3.8528221922558274</v>
          </cell>
        </row>
        <row r="223">
          <cell r="A223" t="str">
            <v>網走保健所</v>
          </cell>
          <cell r="CH223">
            <v>67422</v>
          </cell>
          <cell r="CI223">
            <v>32949</v>
          </cell>
          <cell r="CJ223">
            <v>34473</v>
          </cell>
          <cell r="CK223">
            <v>776</v>
          </cell>
          <cell r="CL223">
            <v>434</v>
          </cell>
          <cell r="CM223">
            <v>342</v>
          </cell>
          <cell r="CN223">
            <v>1150.9596274213166</v>
          </cell>
          <cell r="CO223">
            <v>1317.1871680475888</v>
          </cell>
          <cell r="CP223">
            <v>992.0807588547558</v>
          </cell>
          <cell r="CQ223">
            <v>0</v>
          </cell>
          <cell r="CR223">
            <v>0</v>
          </cell>
          <cell r="CS223">
            <v>0</v>
          </cell>
          <cell r="CT223">
            <v>0</v>
          </cell>
          <cell r="CU223">
            <v>0</v>
          </cell>
          <cell r="CV223">
            <v>0</v>
          </cell>
          <cell r="CW223">
            <v>234</v>
          </cell>
          <cell r="CX223">
            <v>138</v>
          </cell>
          <cell r="CY223">
            <v>96</v>
          </cell>
          <cell r="CZ223">
            <v>347.06772270178874</v>
          </cell>
          <cell r="DA223">
            <v>418.82909951743602</v>
          </cell>
          <cell r="DB223">
            <v>278.47880950308934</v>
          </cell>
          <cell r="DC223">
            <v>9</v>
          </cell>
          <cell r="DD223">
            <v>5</v>
          </cell>
          <cell r="DE223">
            <v>4</v>
          </cell>
          <cell r="DF223">
            <v>13.348758565453412</v>
          </cell>
          <cell r="DG223">
            <v>15.174967373820147</v>
          </cell>
          <cell r="DH223">
            <v>11.60328372929539</v>
          </cell>
          <cell r="DI223">
            <v>0</v>
          </cell>
          <cell r="DJ223">
            <v>0</v>
          </cell>
          <cell r="DK223">
            <v>0</v>
          </cell>
          <cell r="DL223">
            <v>0</v>
          </cell>
          <cell r="DM223">
            <v>0</v>
          </cell>
          <cell r="DN223">
            <v>0</v>
          </cell>
          <cell r="DO223">
            <v>135</v>
          </cell>
          <cell r="DP223">
            <v>69</v>
          </cell>
          <cell r="DQ223">
            <v>66</v>
          </cell>
          <cell r="DR223">
            <v>200.23137848180116</v>
          </cell>
          <cell r="DS223">
            <v>209.41454975871801</v>
          </cell>
          <cell r="DT223">
            <v>191.45418153337394</v>
          </cell>
          <cell r="DU223">
            <v>68</v>
          </cell>
          <cell r="DV223">
            <v>45</v>
          </cell>
          <cell r="DW223">
            <v>23</v>
          </cell>
          <cell r="DX223">
            <v>100.85728693898135</v>
          </cell>
          <cell r="DY223">
            <v>136.57470636438131</v>
          </cell>
          <cell r="DZ223">
            <v>66.718881443448495</v>
          </cell>
          <cell r="EA223">
            <v>70</v>
          </cell>
          <cell r="EB223">
            <v>38</v>
          </cell>
          <cell r="EC223">
            <v>32</v>
          </cell>
          <cell r="ED223">
            <v>103.82367773130433</v>
          </cell>
          <cell r="EE223">
            <v>115.32975204103312</v>
          </cell>
          <cell r="EF223">
            <v>92.826269834363117</v>
          </cell>
          <cell r="EG223">
            <v>13</v>
          </cell>
          <cell r="EH223">
            <v>9</v>
          </cell>
          <cell r="EI223">
            <v>4</v>
          </cell>
          <cell r="EJ223">
            <v>19.281540150099374</v>
          </cell>
          <cell r="EK223">
            <v>27.314941272876261</v>
          </cell>
          <cell r="EL223">
            <v>11.60328372929539</v>
          </cell>
          <cell r="EM223">
            <v>16</v>
          </cell>
          <cell r="EN223">
            <v>8</v>
          </cell>
          <cell r="EO223">
            <v>8</v>
          </cell>
          <cell r="EP223">
            <v>23.731126338583845</v>
          </cell>
          <cell r="EQ223">
            <v>24.279947798112236</v>
          </cell>
          <cell r="ER223">
            <v>23.206567458590779</v>
          </cell>
          <cell r="ES223">
            <v>50</v>
          </cell>
          <cell r="ET223">
            <v>19</v>
          </cell>
          <cell r="EU223">
            <v>31</v>
          </cell>
          <cell r="EV223">
            <v>74.159769808074515</v>
          </cell>
          <cell r="EW223">
            <v>57.664876020516559</v>
          </cell>
          <cell r="EX223">
            <v>89.925448902039278</v>
          </cell>
          <cell r="EY223">
            <v>30</v>
          </cell>
          <cell r="EZ223">
            <v>17</v>
          </cell>
          <cell r="FA223">
            <v>13</v>
          </cell>
          <cell r="FB223">
            <v>44.495861884844714</v>
          </cell>
          <cell r="FC223">
            <v>51.594889070988501</v>
          </cell>
          <cell r="FD223">
            <v>37.71067212021002</v>
          </cell>
          <cell r="FE223">
            <v>15</v>
          </cell>
          <cell r="FF223">
            <v>8</v>
          </cell>
          <cell r="FG223">
            <v>7</v>
          </cell>
          <cell r="FH223">
            <v>22.247930942422357</v>
          </cell>
          <cell r="FI223">
            <v>24.279947798112236</v>
          </cell>
          <cell r="FJ223">
            <v>20.305746526266933</v>
          </cell>
          <cell r="FK223">
            <v>1</v>
          </cell>
          <cell r="FL223">
            <v>1</v>
          </cell>
          <cell r="FM223">
            <v>0</v>
          </cell>
          <cell r="FN223">
            <v>1.4831953961614903</v>
          </cell>
          <cell r="FO223">
            <v>3.0349934747640295</v>
          </cell>
          <cell r="FP223">
            <v>0</v>
          </cell>
        </row>
        <row r="224">
          <cell r="A224" t="str">
            <v>北見保健所</v>
          </cell>
          <cell r="CH224">
            <v>156982</v>
          </cell>
          <cell r="CI224">
            <v>74759</v>
          </cell>
          <cell r="CJ224">
            <v>82223</v>
          </cell>
          <cell r="CK224">
            <v>1922</v>
          </cell>
          <cell r="CL224">
            <v>1055</v>
          </cell>
          <cell r="CM224">
            <v>867</v>
          </cell>
          <cell r="CN224">
            <v>1224.3441923277828</v>
          </cell>
          <cell r="CO224">
            <v>1411.2013269305367</v>
          </cell>
          <cell r="CP224">
            <v>1054.4494849373048</v>
          </cell>
          <cell r="CQ224">
            <v>2</v>
          </cell>
          <cell r="CR224">
            <v>1</v>
          </cell>
          <cell r="CS224">
            <v>1</v>
          </cell>
          <cell r="CT224">
            <v>1.2740314176147582</v>
          </cell>
          <cell r="CU224">
            <v>1.3376315895076178</v>
          </cell>
          <cell r="CV224">
            <v>1.2162047115770527</v>
          </cell>
          <cell r="CW224">
            <v>597</v>
          </cell>
          <cell r="CX224">
            <v>366</v>
          </cell>
          <cell r="CY224">
            <v>231</v>
          </cell>
          <cell r="CZ224">
            <v>380.29837815800539</v>
          </cell>
          <cell r="DA224">
            <v>489.57316175978809</v>
          </cell>
          <cell r="DB224">
            <v>280.94328837429919</v>
          </cell>
          <cell r="DC224">
            <v>22</v>
          </cell>
          <cell r="DD224">
            <v>11</v>
          </cell>
          <cell r="DE224">
            <v>11</v>
          </cell>
          <cell r="DF224">
            <v>14.014345593762343</v>
          </cell>
          <cell r="DG224">
            <v>14.713947484583796</v>
          </cell>
          <cell r="DH224">
            <v>13.378251827347579</v>
          </cell>
          <cell r="DI224">
            <v>5</v>
          </cell>
          <cell r="DJ224">
            <v>2</v>
          </cell>
          <cell r="DK224">
            <v>3</v>
          </cell>
          <cell r="DL224">
            <v>3.1850785440368963</v>
          </cell>
          <cell r="DM224">
            <v>2.6752631790152357</v>
          </cell>
          <cell r="DN224">
            <v>3.6486141347311576</v>
          </cell>
          <cell r="DO224">
            <v>298</v>
          </cell>
          <cell r="DP224">
            <v>146</v>
          </cell>
          <cell r="DQ224">
            <v>152</v>
          </cell>
          <cell r="DR224">
            <v>189.830681224599</v>
          </cell>
          <cell r="DS224">
            <v>195.29421206811222</v>
          </cell>
          <cell r="DT224">
            <v>184.86311615971201</v>
          </cell>
          <cell r="DU224">
            <v>168</v>
          </cell>
          <cell r="DV224">
            <v>82</v>
          </cell>
          <cell r="DW224">
            <v>86</v>
          </cell>
          <cell r="DX224">
            <v>107.01863907963971</v>
          </cell>
          <cell r="DY224">
            <v>109.68579033962466</v>
          </cell>
          <cell r="DZ224">
            <v>104.59360519562654</v>
          </cell>
          <cell r="EA224">
            <v>182</v>
          </cell>
          <cell r="EB224">
            <v>122</v>
          </cell>
          <cell r="EC224">
            <v>60</v>
          </cell>
          <cell r="ED224">
            <v>115.93685900294301</v>
          </cell>
          <cell r="EE224">
            <v>163.19105391992937</v>
          </cell>
          <cell r="EF224">
            <v>72.972282694623161</v>
          </cell>
          <cell r="EG224">
            <v>13</v>
          </cell>
          <cell r="EH224">
            <v>10</v>
          </cell>
          <cell r="EI224">
            <v>3</v>
          </cell>
          <cell r="EJ224">
            <v>8.2812042144959293</v>
          </cell>
          <cell r="EK224">
            <v>13.376315895076177</v>
          </cell>
          <cell r="EL224">
            <v>3.6486141347311576</v>
          </cell>
          <cell r="EM224">
            <v>52</v>
          </cell>
          <cell r="EN224">
            <v>23</v>
          </cell>
          <cell r="EO224">
            <v>29</v>
          </cell>
          <cell r="EP224">
            <v>33.124816857983717</v>
          </cell>
          <cell r="EQ224">
            <v>30.765526558675209</v>
          </cell>
          <cell r="ER224">
            <v>35.269936635734531</v>
          </cell>
          <cell r="ES224">
            <v>130</v>
          </cell>
          <cell r="ET224">
            <v>33</v>
          </cell>
          <cell r="EU224">
            <v>97</v>
          </cell>
          <cell r="EV224">
            <v>82.812042144959293</v>
          </cell>
          <cell r="EW224">
            <v>44.141842453751387</v>
          </cell>
          <cell r="EX224">
            <v>117.97185702297409</v>
          </cell>
          <cell r="EY224">
            <v>57</v>
          </cell>
          <cell r="EZ224">
            <v>34</v>
          </cell>
          <cell r="FA224">
            <v>23</v>
          </cell>
          <cell r="FB224">
            <v>36.309895402020615</v>
          </cell>
          <cell r="FC224">
            <v>45.479474043259003</v>
          </cell>
          <cell r="FD224">
            <v>27.972708366272212</v>
          </cell>
          <cell r="FE224">
            <v>36</v>
          </cell>
          <cell r="FF224">
            <v>29</v>
          </cell>
          <cell r="FG224">
            <v>7</v>
          </cell>
          <cell r="FH224">
            <v>22.932565517065651</v>
          </cell>
          <cell r="FI224">
            <v>38.791316095720916</v>
          </cell>
          <cell r="FJ224">
            <v>8.5134329810393687</v>
          </cell>
          <cell r="FK224">
            <v>4</v>
          </cell>
          <cell r="FL224">
            <v>3</v>
          </cell>
          <cell r="FM224">
            <v>1</v>
          </cell>
          <cell r="FN224">
            <v>2.5480628352295165</v>
          </cell>
          <cell r="FO224">
            <v>4.0128947685228535</v>
          </cell>
          <cell r="FP224">
            <v>1.2162047115770527</v>
          </cell>
        </row>
        <row r="225">
          <cell r="A225" t="str">
            <v>紋別保健所</v>
          </cell>
          <cell r="CH225">
            <v>73438</v>
          </cell>
          <cell r="CI225">
            <v>34938</v>
          </cell>
          <cell r="CJ225">
            <v>38500</v>
          </cell>
          <cell r="CK225">
            <v>1045</v>
          </cell>
          <cell r="CL225">
            <v>573</v>
          </cell>
          <cell r="CM225">
            <v>472</v>
          </cell>
          <cell r="CN225">
            <v>1422.9690351044419</v>
          </cell>
          <cell r="CO225">
            <v>1640.0480851794609</v>
          </cell>
          <cell r="CP225">
            <v>1225.9740259740261</v>
          </cell>
          <cell r="CQ225">
            <v>2</v>
          </cell>
          <cell r="CR225">
            <v>2</v>
          </cell>
          <cell r="CS225">
            <v>0</v>
          </cell>
          <cell r="CT225">
            <v>2.723385713118549</v>
          </cell>
          <cell r="CU225">
            <v>5.7244261262808402</v>
          </cell>
          <cell r="CV225">
            <v>0</v>
          </cell>
          <cell r="CW225">
            <v>305</v>
          </cell>
          <cell r="CX225">
            <v>194</v>
          </cell>
          <cell r="CY225">
            <v>111</v>
          </cell>
          <cell r="CZ225">
            <v>415.31632125057871</v>
          </cell>
          <cell r="DA225">
            <v>555.26933424924152</v>
          </cell>
          <cell r="DB225">
            <v>288.31168831168833</v>
          </cell>
          <cell r="DC225">
            <v>26</v>
          </cell>
          <cell r="DD225">
            <v>16</v>
          </cell>
          <cell r="DE225">
            <v>10</v>
          </cell>
          <cell r="DF225">
            <v>35.40401427054114</v>
          </cell>
          <cell r="DG225">
            <v>45.795409010246722</v>
          </cell>
          <cell r="DH225">
            <v>25.974025974025974</v>
          </cell>
          <cell r="DI225">
            <v>9</v>
          </cell>
          <cell r="DJ225">
            <v>1</v>
          </cell>
          <cell r="DK225">
            <v>8</v>
          </cell>
          <cell r="DL225">
            <v>12.255235709033471</v>
          </cell>
          <cell r="DM225">
            <v>2.8622130631404201</v>
          </cell>
          <cell r="DN225">
            <v>20.779220779220779</v>
          </cell>
          <cell r="DO225">
            <v>182</v>
          </cell>
          <cell r="DP225">
            <v>80</v>
          </cell>
          <cell r="DQ225">
            <v>102</v>
          </cell>
          <cell r="DR225">
            <v>247.82809989378796</v>
          </cell>
          <cell r="DS225">
            <v>228.97704505123363</v>
          </cell>
          <cell r="DT225">
            <v>264.93506493506493</v>
          </cell>
          <cell r="DU225">
            <v>115</v>
          </cell>
          <cell r="DV225">
            <v>54</v>
          </cell>
          <cell r="DW225">
            <v>61</v>
          </cell>
          <cell r="DX225">
            <v>156.59467850431656</v>
          </cell>
          <cell r="DY225">
            <v>154.5595054095827</v>
          </cell>
          <cell r="DZ225">
            <v>158.44155844155844</v>
          </cell>
          <cell r="EA225">
            <v>108</v>
          </cell>
          <cell r="EB225">
            <v>64</v>
          </cell>
          <cell r="EC225">
            <v>44</v>
          </cell>
          <cell r="ED225">
            <v>147.06282850840165</v>
          </cell>
          <cell r="EE225">
            <v>183.18163604098689</v>
          </cell>
          <cell r="EF225">
            <v>114.28571428571429</v>
          </cell>
          <cell r="EG225">
            <v>11</v>
          </cell>
          <cell r="EH225">
            <v>4</v>
          </cell>
          <cell r="EI225">
            <v>7</v>
          </cell>
          <cell r="EJ225">
            <v>14.978621422152019</v>
          </cell>
          <cell r="EK225">
            <v>11.44885225256168</v>
          </cell>
          <cell r="EL225">
            <v>18.18181818181818</v>
          </cell>
          <cell r="EM225">
            <v>24</v>
          </cell>
          <cell r="EN225">
            <v>14</v>
          </cell>
          <cell r="EO225">
            <v>10</v>
          </cell>
          <cell r="EP225">
            <v>32.680628557422587</v>
          </cell>
          <cell r="EQ225">
            <v>40.070982883965883</v>
          </cell>
          <cell r="ER225">
            <v>25.974025974025974</v>
          </cell>
          <cell r="ES225">
            <v>31</v>
          </cell>
          <cell r="ET225">
            <v>10</v>
          </cell>
          <cell r="EU225">
            <v>21</v>
          </cell>
          <cell r="EV225">
            <v>42.212478553337505</v>
          </cell>
          <cell r="EW225">
            <v>28.622130631404204</v>
          </cell>
          <cell r="EX225">
            <v>54.545454545454547</v>
          </cell>
          <cell r="EY225">
            <v>26</v>
          </cell>
          <cell r="EZ225">
            <v>15</v>
          </cell>
          <cell r="FA225">
            <v>11</v>
          </cell>
          <cell r="FB225">
            <v>35.40401427054114</v>
          </cell>
          <cell r="FC225">
            <v>42.933195947106299</v>
          </cell>
          <cell r="FD225">
            <v>28.571428571428573</v>
          </cell>
          <cell r="FE225">
            <v>15</v>
          </cell>
          <cell r="FF225">
            <v>13</v>
          </cell>
          <cell r="FG225">
            <v>2</v>
          </cell>
          <cell r="FH225">
            <v>20.425392848389116</v>
          </cell>
          <cell r="FI225">
            <v>37.208769820825459</v>
          </cell>
          <cell r="FJ225">
            <v>5.1948051948051948</v>
          </cell>
          <cell r="FK225">
            <v>6</v>
          </cell>
          <cell r="FL225">
            <v>3</v>
          </cell>
          <cell r="FM225">
            <v>3</v>
          </cell>
          <cell r="FN225">
            <v>8.1701571393556467</v>
          </cell>
          <cell r="FO225">
            <v>8.5866391894212608</v>
          </cell>
          <cell r="FP225">
            <v>7.7922077922077921</v>
          </cell>
        </row>
        <row r="226">
          <cell r="A226" t="str">
            <v>稚内保健所</v>
          </cell>
          <cell r="CH226">
            <v>68960</v>
          </cell>
          <cell r="CI226">
            <v>33587</v>
          </cell>
          <cell r="CJ226">
            <v>35373</v>
          </cell>
          <cell r="CK226">
            <v>899</v>
          </cell>
          <cell r="CL226">
            <v>460</v>
          </cell>
          <cell r="CM226">
            <v>439</v>
          </cell>
          <cell r="CN226">
            <v>1303.6542923433874</v>
          </cell>
          <cell r="CO226">
            <v>1369.5775151100127</v>
          </cell>
          <cell r="CP226">
            <v>1241.0595652050999</v>
          </cell>
          <cell r="CQ226">
            <v>0</v>
          </cell>
          <cell r="CR226">
            <v>0</v>
          </cell>
          <cell r="CS226">
            <v>0</v>
          </cell>
          <cell r="CT226">
            <v>0</v>
          </cell>
          <cell r="CU226">
            <v>0</v>
          </cell>
          <cell r="CV226">
            <v>0</v>
          </cell>
          <cell r="CW226">
            <v>285</v>
          </cell>
          <cell r="CX226">
            <v>162</v>
          </cell>
          <cell r="CY226">
            <v>123</v>
          </cell>
          <cell r="CZ226">
            <v>413.28306264501163</v>
          </cell>
          <cell r="DA226">
            <v>482.3294727126567</v>
          </cell>
          <cell r="DB226">
            <v>347.72283945382071</v>
          </cell>
          <cell r="DC226">
            <v>6</v>
          </cell>
          <cell r="DD226">
            <v>6</v>
          </cell>
          <cell r="DE226">
            <v>0</v>
          </cell>
          <cell r="DF226">
            <v>8.7006960556844533</v>
          </cell>
          <cell r="DG226">
            <v>17.864054544913209</v>
          </cell>
          <cell r="DH226">
            <v>0</v>
          </cell>
          <cell r="DI226">
            <v>6</v>
          </cell>
          <cell r="DJ226">
            <v>2</v>
          </cell>
          <cell r="DK226">
            <v>4</v>
          </cell>
          <cell r="DL226">
            <v>8.7006960556844533</v>
          </cell>
          <cell r="DM226">
            <v>5.954684848304403</v>
          </cell>
          <cell r="DN226">
            <v>11.308059819636446</v>
          </cell>
          <cell r="DO226">
            <v>160</v>
          </cell>
          <cell r="DP226">
            <v>63</v>
          </cell>
          <cell r="DQ226">
            <v>97</v>
          </cell>
          <cell r="DR226">
            <v>232.01856148491879</v>
          </cell>
          <cell r="DS226">
            <v>187.5725727215887</v>
          </cell>
          <cell r="DT226">
            <v>274.22045062618383</v>
          </cell>
          <cell r="DU226">
            <v>82</v>
          </cell>
          <cell r="DV226">
            <v>44</v>
          </cell>
          <cell r="DW226">
            <v>38</v>
          </cell>
          <cell r="DX226">
            <v>118.90951276102089</v>
          </cell>
          <cell r="DY226">
            <v>131.00306666269688</v>
          </cell>
          <cell r="DZ226">
            <v>107.42656828654623</v>
          </cell>
          <cell r="EA226">
            <v>76</v>
          </cell>
          <cell r="EB226">
            <v>38</v>
          </cell>
          <cell r="EC226">
            <v>38</v>
          </cell>
          <cell r="ED226">
            <v>110.20881670533642</v>
          </cell>
          <cell r="EE226">
            <v>113.13901211778365</v>
          </cell>
          <cell r="EF226">
            <v>107.42656828654623</v>
          </cell>
          <cell r="EG226">
            <v>5</v>
          </cell>
          <cell r="EH226">
            <v>2</v>
          </cell>
          <cell r="EI226">
            <v>3</v>
          </cell>
          <cell r="EJ226">
            <v>7.2505800464037122</v>
          </cell>
          <cell r="EK226">
            <v>5.954684848304403</v>
          </cell>
          <cell r="EL226">
            <v>8.481044864727334</v>
          </cell>
          <cell r="EM226">
            <v>23</v>
          </cell>
          <cell r="EN226">
            <v>13</v>
          </cell>
          <cell r="EO226">
            <v>10</v>
          </cell>
          <cell r="EP226">
            <v>33.352668213457079</v>
          </cell>
          <cell r="EQ226">
            <v>38.705451513978623</v>
          </cell>
          <cell r="ER226">
            <v>28.270149549091116</v>
          </cell>
          <cell r="ES226">
            <v>59</v>
          </cell>
          <cell r="ET226">
            <v>20</v>
          </cell>
          <cell r="EU226">
            <v>39</v>
          </cell>
          <cell r="EV226">
            <v>85.556844547563813</v>
          </cell>
          <cell r="EW226">
            <v>59.546848483044037</v>
          </cell>
          <cell r="EX226">
            <v>110.25358324145535</v>
          </cell>
          <cell r="EY226">
            <v>25</v>
          </cell>
          <cell r="EZ226">
            <v>15</v>
          </cell>
          <cell r="FA226">
            <v>10</v>
          </cell>
          <cell r="FB226">
            <v>36.252900232018561</v>
          </cell>
          <cell r="FC226">
            <v>44.660136362283026</v>
          </cell>
          <cell r="FD226">
            <v>28.270149549091116</v>
          </cell>
          <cell r="FE226">
            <v>17</v>
          </cell>
          <cell r="FF226">
            <v>15</v>
          </cell>
          <cell r="FG226">
            <v>2</v>
          </cell>
          <cell r="FH226">
            <v>24.651972157772622</v>
          </cell>
          <cell r="FI226">
            <v>44.660136362283026</v>
          </cell>
          <cell r="FJ226">
            <v>5.654029909818223</v>
          </cell>
          <cell r="FK226">
            <v>5</v>
          </cell>
          <cell r="FL226">
            <v>4</v>
          </cell>
          <cell r="FM226">
            <v>1</v>
          </cell>
          <cell r="FN226">
            <v>7.2505800464037122</v>
          </cell>
          <cell r="FO226">
            <v>11.909369696608806</v>
          </cell>
          <cell r="FP226">
            <v>2.8270149549091115</v>
          </cell>
        </row>
        <row r="227">
          <cell r="A227" t="str">
            <v>留萌保健所</v>
          </cell>
          <cell r="CH227">
            <v>49914</v>
          </cell>
          <cell r="CI227">
            <v>23753</v>
          </cell>
          <cell r="CJ227">
            <v>26161</v>
          </cell>
          <cell r="CK227">
            <v>748</v>
          </cell>
          <cell r="CL227">
            <v>406</v>
          </cell>
          <cell r="CM227">
            <v>342</v>
          </cell>
          <cell r="CN227">
            <v>1498.577553391834</v>
          </cell>
          <cell r="CO227">
            <v>1709.2577779648884</v>
          </cell>
          <cell r="CP227">
            <v>1307.2894767019609</v>
          </cell>
          <cell r="CQ227">
            <v>0</v>
          </cell>
          <cell r="CR227">
            <v>0</v>
          </cell>
          <cell r="CS227">
            <v>0</v>
          </cell>
          <cell r="CT227">
            <v>0</v>
          </cell>
          <cell r="CU227">
            <v>0</v>
          </cell>
          <cell r="CV227">
            <v>0</v>
          </cell>
          <cell r="CW227">
            <v>227</v>
          </cell>
          <cell r="CX227">
            <v>135</v>
          </cell>
          <cell r="CY227">
            <v>92</v>
          </cell>
          <cell r="CZ227">
            <v>454.78222542773568</v>
          </cell>
          <cell r="DA227">
            <v>568.34926114596055</v>
          </cell>
          <cell r="DB227">
            <v>351.66851420052751</v>
          </cell>
          <cell r="DC227">
            <v>7</v>
          </cell>
          <cell r="DD227">
            <v>4</v>
          </cell>
          <cell r="DE227">
            <v>3</v>
          </cell>
          <cell r="DF227">
            <v>14.024121488961013</v>
          </cell>
          <cell r="DG227">
            <v>16.839978108028458</v>
          </cell>
          <cell r="DH227">
            <v>11.467451550017202</v>
          </cell>
          <cell r="DI227">
            <v>2</v>
          </cell>
          <cell r="DJ227">
            <v>0</v>
          </cell>
          <cell r="DK227">
            <v>2</v>
          </cell>
          <cell r="DL227">
            <v>4.0068918539888614</v>
          </cell>
          <cell r="DM227">
            <v>0</v>
          </cell>
          <cell r="DN227">
            <v>7.6449677000114669</v>
          </cell>
          <cell r="DO227">
            <v>116</v>
          </cell>
          <cell r="DP227">
            <v>54</v>
          </cell>
          <cell r="DQ227">
            <v>62</v>
          </cell>
          <cell r="DR227">
            <v>232.39972753135393</v>
          </cell>
          <cell r="DS227">
            <v>227.3397044583842</v>
          </cell>
          <cell r="DT227">
            <v>236.99399870035549</v>
          </cell>
          <cell r="DU227">
            <v>76</v>
          </cell>
          <cell r="DV227">
            <v>44</v>
          </cell>
          <cell r="DW227">
            <v>32</v>
          </cell>
          <cell r="DX227">
            <v>152.2618904515767</v>
          </cell>
          <cell r="DY227">
            <v>185.23975918831306</v>
          </cell>
          <cell r="DZ227">
            <v>122.31948320018347</v>
          </cell>
          <cell r="EA227">
            <v>66</v>
          </cell>
          <cell r="EB227">
            <v>42</v>
          </cell>
          <cell r="EC227">
            <v>24</v>
          </cell>
          <cell r="ED227">
            <v>132.2274311816324</v>
          </cell>
          <cell r="EE227">
            <v>176.81977013429884</v>
          </cell>
          <cell r="EF227">
            <v>91.739612400137617</v>
          </cell>
          <cell r="EG227">
            <v>7</v>
          </cell>
          <cell r="EH227">
            <v>3</v>
          </cell>
          <cell r="EI227">
            <v>4</v>
          </cell>
          <cell r="EJ227">
            <v>14.024121488961013</v>
          </cell>
          <cell r="EK227">
            <v>12.629983581021346</v>
          </cell>
          <cell r="EL227">
            <v>15.289935400022934</v>
          </cell>
          <cell r="EM227">
            <v>20</v>
          </cell>
          <cell r="EN227">
            <v>11</v>
          </cell>
          <cell r="EO227">
            <v>9</v>
          </cell>
          <cell r="EP227">
            <v>40.068918539888607</v>
          </cell>
          <cell r="EQ227">
            <v>46.309939797078265</v>
          </cell>
          <cell r="ER227">
            <v>34.402354650051606</v>
          </cell>
          <cell r="ES227">
            <v>46</v>
          </cell>
          <cell r="ET227">
            <v>13</v>
          </cell>
          <cell r="EU227">
            <v>33</v>
          </cell>
          <cell r="EV227">
            <v>92.158512641743798</v>
          </cell>
          <cell r="EW227">
            <v>54.729928851092488</v>
          </cell>
          <cell r="EX227">
            <v>126.14196705018921</v>
          </cell>
          <cell r="EY227">
            <v>18</v>
          </cell>
          <cell r="EZ227">
            <v>11</v>
          </cell>
          <cell r="FA227">
            <v>7</v>
          </cell>
          <cell r="FB227">
            <v>36.062026685899752</v>
          </cell>
          <cell r="FC227">
            <v>46.309939797078265</v>
          </cell>
          <cell r="FD227">
            <v>26.757386950040136</v>
          </cell>
          <cell r="FE227">
            <v>17</v>
          </cell>
          <cell r="FF227">
            <v>11</v>
          </cell>
          <cell r="FG227">
            <v>6</v>
          </cell>
          <cell r="FH227">
            <v>34.058580758905315</v>
          </cell>
          <cell r="FI227">
            <v>46.309939797078265</v>
          </cell>
          <cell r="FJ227">
            <v>22.934903100034404</v>
          </cell>
          <cell r="FK227">
            <v>0</v>
          </cell>
          <cell r="FL227">
            <v>0</v>
          </cell>
          <cell r="FM227">
            <v>0</v>
          </cell>
          <cell r="FN227">
            <v>0</v>
          </cell>
          <cell r="FO227">
            <v>0</v>
          </cell>
          <cell r="FP227">
            <v>0</v>
          </cell>
        </row>
        <row r="228">
          <cell r="A228" t="str">
            <v>上川保健所</v>
          </cell>
          <cell r="CH228">
            <v>55733</v>
          </cell>
          <cell r="CI228">
            <v>26244</v>
          </cell>
          <cell r="CJ228">
            <v>29489</v>
          </cell>
          <cell r="CK228">
            <v>719</v>
          </cell>
          <cell r="CL228">
            <v>376</v>
          </cell>
          <cell r="CM228">
            <v>343</v>
          </cell>
          <cell r="CN228">
            <v>1290.0794861213285</v>
          </cell>
          <cell r="CO228">
            <v>1432.7084285932024</v>
          </cell>
          <cell r="CP228">
            <v>1163.1455797076876</v>
          </cell>
          <cell r="CQ228">
            <v>1</v>
          </cell>
          <cell r="CR228">
            <v>0</v>
          </cell>
          <cell r="CS228">
            <v>1</v>
          </cell>
          <cell r="CT228">
            <v>1.7942691044802899</v>
          </cell>
          <cell r="CU228">
            <v>0</v>
          </cell>
          <cell r="CV228">
            <v>3.3910949845705183</v>
          </cell>
          <cell r="CW228">
            <v>208</v>
          </cell>
          <cell r="CX228">
            <v>130</v>
          </cell>
          <cell r="CY228">
            <v>78</v>
          </cell>
          <cell r="CZ228">
            <v>373.20797373190032</v>
          </cell>
          <cell r="DA228">
            <v>495.3513183965859</v>
          </cell>
          <cell r="DB228">
            <v>264.50540879650038</v>
          </cell>
          <cell r="DC228">
            <v>5</v>
          </cell>
          <cell r="DD228">
            <v>2</v>
          </cell>
          <cell r="DE228">
            <v>3</v>
          </cell>
          <cell r="DF228">
            <v>8.9713455224014496</v>
          </cell>
          <cell r="DG228">
            <v>7.6207895137936292</v>
          </cell>
          <cell r="DH228">
            <v>10.173284953711553</v>
          </cell>
          <cell r="DI228">
            <v>8</v>
          </cell>
          <cell r="DJ228">
            <v>4</v>
          </cell>
          <cell r="DK228">
            <v>4</v>
          </cell>
          <cell r="DL228">
            <v>14.354152835842319</v>
          </cell>
          <cell r="DM228">
            <v>15.241579027587258</v>
          </cell>
          <cell r="DN228">
            <v>13.564379938282073</v>
          </cell>
          <cell r="DO228">
            <v>100</v>
          </cell>
          <cell r="DP228">
            <v>41</v>
          </cell>
          <cell r="DQ228">
            <v>59</v>
          </cell>
          <cell r="DR228">
            <v>179.42691044802899</v>
          </cell>
          <cell r="DS228">
            <v>156.22618503276939</v>
          </cell>
          <cell r="DT228">
            <v>200.07460408966054</v>
          </cell>
          <cell r="DU228">
            <v>65</v>
          </cell>
          <cell r="DV228">
            <v>35</v>
          </cell>
          <cell r="DW228">
            <v>30</v>
          </cell>
          <cell r="DX228">
            <v>116.62749179121884</v>
          </cell>
          <cell r="DY228">
            <v>133.36381649138852</v>
          </cell>
          <cell r="DZ228">
            <v>101.73284953711554</v>
          </cell>
          <cell r="EA228">
            <v>74</v>
          </cell>
          <cell r="EB228">
            <v>40</v>
          </cell>
          <cell r="EC228">
            <v>34</v>
          </cell>
          <cell r="ED228">
            <v>132.77591373154146</v>
          </cell>
          <cell r="EE228">
            <v>152.41579027587258</v>
          </cell>
          <cell r="EF228">
            <v>115.29722947539761</v>
          </cell>
          <cell r="EG228">
            <v>9</v>
          </cell>
          <cell r="EH228">
            <v>5</v>
          </cell>
          <cell r="EI228">
            <v>4</v>
          </cell>
          <cell r="EJ228">
            <v>16.14842194032261</v>
          </cell>
          <cell r="EK228">
            <v>19.051973784484073</v>
          </cell>
          <cell r="EL228">
            <v>13.564379938282073</v>
          </cell>
          <cell r="EM228">
            <v>14</v>
          </cell>
          <cell r="EN228">
            <v>9</v>
          </cell>
          <cell r="EO228">
            <v>5</v>
          </cell>
          <cell r="EP228">
            <v>25.119767462724063</v>
          </cell>
          <cell r="EQ228">
            <v>34.293552812071326</v>
          </cell>
          <cell r="ER228">
            <v>16.955474922852588</v>
          </cell>
          <cell r="ES228">
            <v>43</v>
          </cell>
          <cell r="ET228">
            <v>6</v>
          </cell>
          <cell r="EU228">
            <v>37</v>
          </cell>
          <cell r="EV228">
            <v>77.153571492652475</v>
          </cell>
          <cell r="EW228">
            <v>22.862368541380885</v>
          </cell>
          <cell r="EX228">
            <v>125.47051442910914</v>
          </cell>
          <cell r="EY228">
            <v>19</v>
          </cell>
          <cell r="EZ228">
            <v>11</v>
          </cell>
          <cell r="FA228">
            <v>8</v>
          </cell>
          <cell r="FB228">
            <v>34.091112985125505</v>
          </cell>
          <cell r="FC228">
            <v>41.914342325864965</v>
          </cell>
          <cell r="FD228">
            <v>27.128759876564146</v>
          </cell>
          <cell r="FE228">
            <v>13</v>
          </cell>
          <cell r="FF228">
            <v>11</v>
          </cell>
          <cell r="FG228">
            <v>2</v>
          </cell>
          <cell r="FH228">
            <v>23.32549835824377</v>
          </cell>
          <cell r="FI228">
            <v>41.914342325864965</v>
          </cell>
          <cell r="FJ228">
            <v>6.7821899691410366</v>
          </cell>
          <cell r="FK228">
            <v>4</v>
          </cell>
          <cell r="FL228">
            <v>4</v>
          </cell>
          <cell r="FM228">
            <v>0</v>
          </cell>
          <cell r="FN228">
            <v>7.1770764179211595</v>
          </cell>
          <cell r="FO228">
            <v>15.241579027587258</v>
          </cell>
          <cell r="FP228">
            <v>0</v>
          </cell>
        </row>
        <row r="229">
          <cell r="A229" t="str">
            <v>南渡島2次医療圏</v>
          </cell>
          <cell r="CH229">
            <v>392899</v>
          </cell>
          <cell r="CI229">
            <v>180799</v>
          </cell>
          <cell r="CJ229">
            <v>212100</v>
          </cell>
          <cell r="CK229">
            <v>5213</v>
          </cell>
          <cell r="CL229">
            <v>2647</v>
          </cell>
          <cell r="CM229">
            <v>2566</v>
          </cell>
          <cell r="CN229">
            <v>1326.8040896006353</v>
          </cell>
          <cell r="CO229">
            <v>1464.0567702254991</v>
          </cell>
          <cell r="CP229">
            <v>1209.8066949552099</v>
          </cell>
          <cell r="CQ229">
            <v>9</v>
          </cell>
          <cell r="CR229">
            <v>5</v>
          </cell>
          <cell r="CS229">
            <v>4</v>
          </cell>
          <cell r="CT229">
            <v>2.2906650309621557</v>
          </cell>
          <cell r="CU229">
            <v>2.7655020215819777</v>
          </cell>
          <cell r="CV229">
            <v>1.8859028760018859</v>
          </cell>
          <cell r="CW229">
            <v>1553</v>
          </cell>
          <cell r="CX229">
            <v>880</v>
          </cell>
          <cell r="CY229">
            <v>673</v>
          </cell>
          <cell r="CZ229">
            <v>395.2669770093587</v>
          </cell>
          <cell r="DA229">
            <v>486.72835579842814</v>
          </cell>
          <cell r="DB229">
            <v>317.3031588873173</v>
          </cell>
          <cell r="DC229">
            <v>47</v>
          </cell>
          <cell r="DD229">
            <v>27</v>
          </cell>
          <cell r="DE229">
            <v>20</v>
          </cell>
          <cell r="DF229">
            <v>11.962361828357924</v>
          </cell>
          <cell r="DG229">
            <v>14.93371091654268</v>
          </cell>
          <cell r="DH229">
            <v>9.4295143800094294</v>
          </cell>
          <cell r="DI229">
            <v>20</v>
          </cell>
          <cell r="DJ229">
            <v>7</v>
          </cell>
          <cell r="DK229">
            <v>13</v>
          </cell>
          <cell r="DL229">
            <v>5.0903667354714575</v>
          </cell>
          <cell r="DM229">
            <v>3.8717028302147689</v>
          </cell>
          <cell r="DN229">
            <v>6.1291843470061282</v>
          </cell>
          <cell r="DO229">
            <v>692</v>
          </cell>
          <cell r="DP229">
            <v>280</v>
          </cell>
          <cell r="DQ229">
            <v>412</v>
          </cell>
          <cell r="DR229">
            <v>176.1266890473124</v>
          </cell>
          <cell r="DS229">
            <v>154.86811320859076</v>
          </cell>
          <cell r="DT229">
            <v>194.24799622819424</v>
          </cell>
          <cell r="DU229">
            <v>405</v>
          </cell>
          <cell r="DV229">
            <v>200</v>
          </cell>
          <cell r="DW229">
            <v>205</v>
          </cell>
          <cell r="DX229">
            <v>103.07992639329701</v>
          </cell>
          <cell r="DY229">
            <v>110.6200808632791</v>
          </cell>
          <cell r="DZ229">
            <v>96.652522395096653</v>
          </cell>
          <cell r="EA229">
            <v>605</v>
          </cell>
          <cell r="EB229">
            <v>313</v>
          </cell>
          <cell r="EC229">
            <v>292</v>
          </cell>
          <cell r="ED229">
            <v>153.98359374801157</v>
          </cell>
          <cell r="EE229">
            <v>173.12042655103181</v>
          </cell>
          <cell r="EF229">
            <v>137.67090994813768</v>
          </cell>
          <cell r="EG229">
            <v>65</v>
          </cell>
          <cell r="EH229">
            <v>42</v>
          </cell>
          <cell r="EI229">
            <v>23</v>
          </cell>
          <cell r="EJ229">
            <v>16.543691890282236</v>
          </cell>
          <cell r="EK229">
            <v>23.230216981288613</v>
          </cell>
          <cell r="EL229">
            <v>10.843941537010844</v>
          </cell>
          <cell r="EM229">
            <v>155</v>
          </cell>
          <cell r="EN229">
            <v>73</v>
          </cell>
          <cell r="EO229">
            <v>82</v>
          </cell>
          <cell r="EP229">
            <v>39.450342199903794</v>
          </cell>
          <cell r="EQ229">
            <v>40.37632951509687</v>
          </cell>
          <cell r="ER229">
            <v>38.661008958038664</v>
          </cell>
          <cell r="ES229">
            <v>237</v>
          </cell>
          <cell r="ET229">
            <v>56</v>
          </cell>
          <cell r="EU229">
            <v>181</v>
          </cell>
          <cell r="EV229">
            <v>60.32084581533676</v>
          </cell>
          <cell r="EW229">
            <v>30.973622641718151</v>
          </cell>
          <cell r="EX229">
            <v>85.337105139085338</v>
          </cell>
          <cell r="EY229">
            <v>118</v>
          </cell>
          <cell r="EZ229">
            <v>76</v>
          </cell>
          <cell r="FA229">
            <v>42</v>
          </cell>
          <cell r="FB229">
            <v>30.033163739281598</v>
          </cell>
          <cell r="FC229">
            <v>42.035630728046058</v>
          </cell>
          <cell r="FD229">
            <v>19.801980198019802</v>
          </cell>
          <cell r="FE229">
            <v>104</v>
          </cell>
          <cell r="FF229">
            <v>64</v>
          </cell>
          <cell r="FG229">
            <v>40</v>
          </cell>
          <cell r="FH229">
            <v>26.46990702445158</v>
          </cell>
          <cell r="FI229">
            <v>35.398425876249313</v>
          </cell>
          <cell r="FJ229">
            <v>18.859028760018859</v>
          </cell>
          <cell r="FK229">
            <v>15</v>
          </cell>
          <cell r="FL229">
            <v>13</v>
          </cell>
          <cell r="FM229">
            <v>2</v>
          </cell>
          <cell r="FN229">
            <v>3.8177750516035927</v>
          </cell>
          <cell r="FO229">
            <v>7.1903052561131426</v>
          </cell>
          <cell r="FP229">
            <v>0.94295143800094294</v>
          </cell>
        </row>
        <row r="230">
          <cell r="A230" t="str">
            <v>南檜山2次医療圏</v>
          </cell>
          <cell r="CH230">
            <v>25287</v>
          </cell>
          <cell r="CI230">
            <v>12077</v>
          </cell>
          <cell r="CJ230">
            <v>13210</v>
          </cell>
          <cell r="CK230">
            <v>378</v>
          </cell>
          <cell r="CL230">
            <v>197</v>
          </cell>
          <cell r="CM230">
            <v>181</v>
          </cell>
          <cell r="CN230">
            <v>1494.8392454620951</v>
          </cell>
          <cell r="CO230">
            <v>1631.1998012751512</v>
          </cell>
          <cell r="CP230">
            <v>1370.1741105223316</v>
          </cell>
          <cell r="CQ230">
            <v>1</v>
          </cell>
          <cell r="CR230">
            <v>0</v>
          </cell>
          <cell r="CS230">
            <v>1</v>
          </cell>
          <cell r="CT230">
            <v>3.954601178471151</v>
          </cell>
          <cell r="CU230">
            <v>0</v>
          </cell>
          <cell r="CV230">
            <v>7.5700227100681303</v>
          </cell>
          <cell r="CW230">
            <v>126</v>
          </cell>
          <cell r="CX230">
            <v>70</v>
          </cell>
          <cell r="CY230">
            <v>56</v>
          </cell>
          <cell r="CZ230">
            <v>498.27974848736505</v>
          </cell>
          <cell r="DA230">
            <v>579.61414258507909</v>
          </cell>
          <cell r="DB230">
            <v>423.9212717638153</v>
          </cell>
          <cell r="DC230">
            <v>8</v>
          </cell>
          <cell r="DD230">
            <v>1</v>
          </cell>
          <cell r="DE230">
            <v>7</v>
          </cell>
          <cell r="DF230">
            <v>31.636809427769208</v>
          </cell>
          <cell r="DG230">
            <v>8.2802020369297011</v>
          </cell>
          <cell r="DH230">
            <v>52.990158970476912</v>
          </cell>
          <cell r="DI230">
            <v>2</v>
          </cell>
          <cell r="DJ230">
            <v>1</v>
          </cell>
          <cell r="DK230">
            <v>1</v>
          </cell>
          <cell r="DL230">
            <v>7.909202356942302</v>
          </cell>
          <cell r="DM230">
            <v>8.2802020369297011</v>
          </cell>
          <cell r="DN230">
            <v>7.5700227100681303</v>
          </cell>
          <cell r="DO230">
            <v>63</v>
          </cell>
          <cell r="DP230">
            <v>27</v>
          </cell>
          <cell r="DQ230">
            <v>36</v>
          </cell>
          <cell r="DR230">
            <v>249.13987424368253</v>
          </cell>
          <cell r="DS230">
            <v>223.56545499710194</v>
          </cell>
          <cell r="DT230">
            <v>272.52081756245269</v>
          </cell>
          <cell r="DU230">
            <v>35</v>
          </cell>
          <cell r="DV230">
            <v>24</v>
          </cell>
          <cell r="DW230">
            <v>11</v>
          </cell>
          <cell r="DX230">
            <v>138.4110412464903</v>
          </cell>
          <cell r="DY230">
            <v>198.72484888631286</v>
          </cell>
          <cell r="DZ230">
            <v>83.270249810749434</v>
          </cell>
          <cell r="EA230">
            <v>35</v>
          </cell>
          <cell r="EB230">
            <v>23</v>
          </cell>
          <cell r="EC230">
            <v>12</v>
          </cell>
          <cell r="ED230">
            <v>138.4110412464903</v>
          </cell>
          <cell r="EE230">
            <v>190.4446468493831</v>
          </cell>
          <cell r="EF230">
            <v>90.840272520817564</v>
          </cell>
          <cell r="EG230">
            <v>4</v>
          </cell>
          <cell r="EH230">
            <v>2</v>
          </cell>
          <cell r="EI230">
            <v>2</v>
          </cell>
          <cell r="EJ230">
            <v>15.818404713884604</v>
          </cell>
          <cell r="EK230">
            <v>16.560404073859402</v>
          </cell>
          <cell r="EL230">
            <v>15.140045420136261</v>
          </cell>
          <cell r="EM230">
            <v>11</v>
          </cell>
          <cell r="EN230">
            <v>4</v>
          </cell>
          <cell r="EO230">
            <v>7</v>
          </cell>
          <cell r="EP230">
            <v>43.500612963182661</v>
          </cell>
          <cell r="EQ230">
            <v>33.120808147718805</v>
          </cell>
          <cell r="ER230">
            <v>52.990158970476912</v>
          </cell>
          <cell r="ES230">
            <v>16</v>
          </cell>
          <cell r="ET230">
            <v>3</v>
          </cell>
          <cell r="EU230">
            <v>13</v>
          </cell>
          <cell r="EV230">
            <v>63.273618855538416</v>
          </cell>
          <cell r="EW230">
            <v>24.840606110789107</v>
          </cell>
          <cell r="EX230">
            <v>98.410295230885694</v>
          </cell>
          <cell r="EY230">
            <v>11</v>
          </cell>
          <cell r="EZ230">
            <v>7</v>
          </cell>
          <cell r="FA230">
            <v>4</v>
          </cell>
          <cell r="FB230">
            <v>43.500612963182661</v>
          </cell>
          <cell r="FC230">
            <v>57.961414258507908</v>
          </cell>
          <cell r="FD230">
            <v>30.280090840272521</v>
          </cell>
          <cell r="FE230">
            <v>2</v>
          </cell>
          <cell r="FF230">
            <v>2</v>
          </cell>
          <cell r="FG230">
            <v>0</v>
          </cell>
          <cell r="FH230">
            <v>7.909202356942302</v>
          </cell>
          <cell r="FI230">
            <v>16.560404073859402</v>
          </cell>
          <cell r="FJ230">
            <v>0</v>
          </cell>
          <cell r="FK230">
            <v>3</v>
          </cell>
          <cell r="FL230">
            <v>3</v>
          </cell>
          <cell r="FM230">
            <v>0</v>
          </cell>
          <cell r="FN230">
            <v>11.863803535413453</v>
          </cell>
          <cell r="FO230">
            <v>24.840606110789107</v>
          </cell>
          <cell r="FP230">
            <v>0</v>
          </cell>
        </row>
        <row r="231">
          <cell r="A231" t="str">
            <v>北渡島檜山2次医療圏</v>
          </cell>
          <cell r="CH231">
            <v>38542</v>
          </cell>
          <cell r="CI231">
            <v>18420</v>
          </cell>
          <cell r="CJ231">
            <v>20122</v>
          </cell>
          <cell r="CK231">
            <v>564</v>
          </cell>
          <cell r="CL231">
            <v>291</v>
          </cell>
          <cell r="CM231">
            <v>273</v>
          </cell>
          <cell r="CN231">
            <v>1463.3386954491205</v>
          </cell>
          <cell r="CO231">
            <v>1579.8045602605864</v>
          </cell>
          <cell r="CP231">
            <v>1356.7239836994336</v>
          </cell>
          <cell r="CQ231">
            <v>1</v>
          </cell>
          <cell r="CR231">
            <v>0</v>
          </cell>
          <cell r="CS231">
            <v>1</v>
          </cell>
          <cell r="CT231">
            <v>2.5945721550516319</v>
          </cell>
          <cell r="CU231">
            <v>0</v>
          </cell>
          <cell r="CV231">
            <v>4.9696849219759471</v>
          </cell>
          <cell r="CW231">
            <v>169</v>
          </cell>
          <cell r="CX231">
            <v>116</v>
          </cell>
          <cell r="CY231">
            <v>53</v>
          </cell>
          <cell r="CZ231">
            <v>438.48269420372577</v>
          </cell>
          <cell r="DA231">
            <v>629.7502714440825</v>
          </cell>
          <cell r="DB231">
            <v>263.39330086472518</v>
          </cell>
          <cell r="DC231">
            <v>5</v>
          </cell>
          <cell r="DD231">
            <v>2</v>
          </cell>
          <cell r="DE231">
            <v>3</v>
          </cell>
          <cell r="DF231">
            <v>12.972860775258159</v>
          </cell>
          <cell r="DG231">
            <v>10.857763300760045</v>
          </cell>
          <cell r="DH231">
            <v>14.909054765927841</v>
          </cell>
          <cell r="DI231">
            <v>3</v>
          </cell>
          <cell r="DJ231">
            <v>0</v>
          </cell>
          <cell r="DK231">
            <v>3</v>
          </cell>
          <cell r="DL231">
            <v>7.7837164651548951</v>
          </cell>
          <cell r="DM231">
            <v>0</v>
          </cell>
          <cell r="DN231">
            <v>14.909054765927841</v>
          </cell>
          <cell r="DO231">
            <v>101</v>
          </cell>
          <cell r="DP231">
            <v>41</v>
          </cell>
          <cell r="DQ231">
            <v>60</v>
          </cell>
          <cell r="DR231">
            <v>262.05178766021481</v>
          </cell>
          <cell r="DS231">
            <v>222.5841476655809</v>
          </cell>
          <cell r="DT231">
            <v>298.1810953185568</v>
          </cell>
          <cell r="DU231">
            <v>53</v>
          </cell>
          <cell r="DV231">
            <v>21</v>
          </cell>
          <cell r="DW231">
            <v>32</v>
          </cell>
          <cell r="DX231">
            <v>137.51232421773651</v>
          </cell>
          <cell r="DY231">
            <v>114.00651465798045</v>
          </cell>
          <cell r="DZ231">
            <v>159.02991750323031</v>
          </cell>
          <cell r="EA231">
            <v>54</v>
          </cell>
          <cell r="EB231">
            <v>29</v>
          </cell>
          <cell r="EC231">
            <v>25</v>
          </cell>
          <cell r="ED231">
            <v>140.10689637278813</v>
          </cell>
          <cell r="EE231">
            <v>157.43756786102063</v>
          </cell>
          <cell r="EF231">
            <v>124.24212304939866</v>
          </cell>
          <cell r="EG231">
            <v>5</v>
          </cell>
          <cell r="EH231">
            <v>4</v>
          </cell>
          <cell r="EI231">
            <v>1</v>
          </cell>
          <cell r="EJ231">
            <v>12.972860775258159</v>
          </cell>
          <cell r="EK231">
            <v>21.715526601520089</v>
          </cell>
          <cell r="EL231">
            <v>4.9696849219759471</v>
          </cell>
          <cell r="EM231">
            <v>10</v>
          </cell>
          <cell r="EN231">
            <v>5</v>
          </cell>
          <cell r="EO231">
            <v>5</v>
          </cell>
          <cell r="EP231">
            <v>25.945721550516318</v>
          </cell>
          <cell r="EQ231">
            <v>27.14440825190011</v>
          </cell>
          <cell r="ER231">
            <v>24.848424609879736</v>
          </cell>
          <cell r="ES231">
            <v>30</v>
          </cell>
          <cell r="ET231">
            <v>5</v>
          </cell>
          <cell r="EU231">
            <v>25</v>
          </cell>
          <cell r="EV231">
            <v>77.83716465154896</v>
          </cell>
          <cell r="EW231">
            <v>27.14440825190011</v>
          </cell>
          <cell r="EX231">
            <v>124.24212304939866</v>
          </cell>
          <cell r="EY231">
            <v>15</v>
          </cell>
          <cell r="EZ231">
            <v>8</v>
          </cell>
          <cell r="FA231">
            <v>7</v>
          </cell>
          <cell r="FB231">
            <v>38.91858232577448</v>
          </cell>
          <cell r="FC231">
            <v>43.431053203040179</v>
          </cell>
          <cell r="FD231">
            <v>34.78779445383163</v>
          </cell>
          <cell r="FE231">
            <v>6</v>
          </cell>
          <cell r="FF231">
            <v>3</v>
          </cell>
          <cell r="FG231">
            <v>3</v>
          </cell>
          <cell r="FH231">
            <v>15.56743293030979</v>
          </cell>
          <cell r="FI231">
            <v>16.286644951140065</v>
          </cell>
          <cell r="FJ231">
            <v>14.909054765927841</v>
          </cell>
          <cell r="FK231">
            <v>5</v>
          </cell>
          <cell r="FL231">
            <v>4</v>
          </cell>
          <cell r="FM231">
            <v>1</v>
          </cell>
          <cell r="FN231">
            <v>12.972860775258159</v>
          </cell>
          <cell r="FO231">
            <v>21.715526601520089</v>
          </cell>
          <cell r="FP231">
            <v>4.9696849219759471</v>
          </cell>
        </row>
        <row r="232">
          <cell r="A232" t="str">
            <v>札幌2次医療圏</v>
          </cell>
          <cell r="CH232">
            <v>2359597</v>
          </cell>
          <cell r="CI232">
            <v>1114023</v>
          </cell>
          <cell r="CJ232">
            <v>1245574</v>
          </cell>
          <cell r="CK232">
            <v>21381</v>
          </cell>
          <cell r="CL232">
            <v>11200</v>
          </cell>
          <cell r="CM232">
            <v>10181</v>
          </cell>
          <cell r="CN232">
            <v>906.12930936935425</v>
          </cell>
          <cell r="CO232">
            <v>1005.3652393173211</v>
          </cell>
          <cell r="CP232">
            <v>817.37415842013399</v>
          </cell>
          <cell r="CQ232">
            <v>30</v>
          </cell>
          <cell r="CR232">
            <v>17</v>
          </cell>
          <cell r="CS232">
            <v>13</v>
          </cell>
          <cell r="CT232">
            <v>1.2714035489958666</v>
          </cell>
          <cell r="CU232">
            <v>1.5260008096780766</v>
          </cell>
          <cell r="CV232">
            <v>1.0436955170869013</v>
          </cell>
          <cell r="CW232">
            <v>6995</v>
          </cell>
          <cell r="CX232">
            <v>4013</v>
          </cell>
          <cell r="CY232">
            <v>2982</v>
          </cell>
          <cell r="CZ232">
            <v>296.44892750753627</v>
          </cell>
          <cell r="DA232">
            <v>360.22595583753656</v>
          </cell>
          <cell r="DB232">
            <v>239.40769476562613</v>
          </cell>
          <cell r="DC232">
            <v>242</v>
          </cell>
          <cell r="DD232">
            <v>114</v>
          </cell>
          <cell r="DE232">
            <v>128</v>
          </cell>
          <cell r="DF232">
            <v>10.255988628566659</v>
          </cell>
          <cell r="DG232">
            <v>10.233181900194161</v>
          </cell>
          <cell r="DH232">
            <v>10.27638662977872</v>
          </cell>
          <cell r="DI232">
            <v>88</v>
          </cell>
          <cell r="DJ232">
            <v>33</v>
          </cell>
          <cell r="DK232">
            <v>55</v>
          </cell>
          <cell r="DL232">
            <v>3.7294504103878756</v>
          </cell>
          <cell r="DM232">
            <v>2.9622368658456781</v>
          </cell>
          <cell r="DN232">
            <v>4.4156348799830436</v>
          </cell>
          <cell r="DO232">
            <v>2975</v>
          </cell>
          <cell r="DP232">
            <v>1335</v>
          </cell>
          <cell r="DQ232">
            <v>1640</v>
          </cell>
          <cell r="DR232">
            <v>126.08085194209011</v>
          </cell>
          <cell r="DS232">
            <v>119.83594593648425</v>
          </cell>
          <cell r="DT232">
            <v>131.66620369403987</v>
          </cell>
          <cell r="DU232">
            <v>1647</v>
          </cell>
          <cell r="DV232">
            <v>862</v>
          </cell>
          <cell r="DW232">
            <v>785</v>
          </cell>
          <cell r="DX232">
            <v>69.800054839873084</v>
          </cell>
          <cell r="DY232">
            <v>77.37721752602954</v>
          </cell>
          <cell r="DZ232">
            <v>63.023152377939809</v>
          </cell>
          <cell r="EA232">
            <v>1994</v>
          </cell>
          <cell r="EB232">
            <v>1113</v>
          </cell>
          <cell r="EC232">
            <v>881</v>
          </cell>
          <cell r="ED232">
            <v>84.505955889925275</v>
          </cell>
          <cell r="EE232">
            <v>99.908170657158792</v>
          </cell>
          <cell r="EF232">
            <v>70.730442350273847</v>
          </cell>
          <cell r="EG232">
            <v>255</v>
          </cell>
          <cell r="EH232">
            <v>149</v>
          </cell>
          <cell r="EI232">
            <v>106</v>
          </cell>
          <cell r="EJ232">
            <v>10.806930166464866</v>
          </cell>
          <cell r="EK232">
            <v>13.374948273060788</v>
          </cell>
          <cell r="EL232">
            <v>8.5101326777855029</v>
          </cell>
          <cell r="EM232">
            <v>492</v>
          </cell>
          <cell r="EN232">
            <v>240</v>
          </cell>
          <cell r="EO232">
            <v>252</v>
          </cell>
          <cell r="EP232">
            <v>20.851018203532213</v>
          </cell>
          <cell r="EQ232">
            <v>21.543540842514023</v>
          </cell>
          <cell r="ER232">
            <v>20.231636177376856</v>
          </cell>
          <cell r="ES232">
            <v>775</v>
          </cell>
          <cell r="ET232">
            <v>206</v>
          </cell>
          <cell r="EU232">
            <v>569</v>
          </cell>
          <cell r="EV232">
            <v>32.844591682393222</v>
          </cell>
          <cell r="EW232">
            <v>18.491539223157869</v>
          </cell>
          <cell r="EX232">
            <v>45.681749940188219</v>
          </cell>
          <cell r="EY232">
            <v>509</v>
          </cell>
          <cell r="EZ232">
            <v>312</v>
          </cell>
          <cell r="FA232">
            <v>197</v>
          </cell>
          <cell r="FB232">
            <v>21.571480214629869</v>
          </cell>
          <cell r="FC232">
            <v>28.006603095268229</v>
          </cell>
          <cell r="FD232">
            <v>15.816001297393813</v>
          </cell>
          <cell r="FE232">
            <v>414</v>
          </cell>
          <cell r="FF232">
            <v>270</v>
          </cell>
          <cell r="FG232">
            <v>144</v>
          </cell>
          <cell r="FH232">
            <v>17.54536897614296</v>
          </cell>
          <cell r="FI232">
            <v>24.236483447828277</v>
          </cell>
          <cell r="FJ232">
            <v>11.560934958501061</v>
          </cell>
          <cell r="FK232">
            <v>77</v>
          </cell>
          <cell r="FL232">
            <v>54</v>
          </cell>
          <cell r="FM232">
            <v>23</v>
          </cell>
          <cell r="FN232">
            <v>3.2632691090893911</v>
          </cell>
          <cell r="FO232">
            <v>4.8472966895656553</v>
          </cell>
          <cell r="FP232">
            <v>1.8465382225383637</v>
          </cell>
        </row>
        <row r="233">
          <cell r="A233" t="str">
            <v>後志2次医療圏</v>
          </cell>
          <cell r="CH233">
            <v>222224</v>
          </cell>
          <cell r="CI233">
            <v>103102</v>
          </cell>
          <cell r="CJ233">
            <v>119122</v>
          </cell>
          <cell r="CK233">
            <v>3213</v>
          </cell>
          <cell r="CL233">
            <v>1625</v>
          </cell>
          <cell r="CM233">
            <v>1588</v>
          </cell>
          <cell r="CN233">
            <v>1445.8384332925336</v>
          </cell>
          <cell r="CO233">
            <v>1576.1090958468315</v>
          </cell>
          <cell r="CP233">
            <v>1333.0870871879249</v>
          </cell>
          <cell r="CQ233">
            <v>2</v>
          </cell>
          <cell r="CR233">
            <v>2</v>
          </cell>
          <cell r="CS233">
            <v>0</v>
          </cell>
          <cell r="CT233">
            <v>0.89999280005759963</v>
          </cell>
          <cell r="CU233">
            <v>1.9398265795037923</v>
          </cell>
          <cell r="CV233">
            <v>0</v>
          </cell>
          <cell r="CW233">
            <v>1012</v>
          </cell>
          <cell r="CX233">
            <v>610</v>
          </cell>
          <cell r="CY233">
            <v>402</v>
          </cell>
          <cell r="CZ233">
            <v>455.3963568291453</v>
          </cell>
          <cell r="DA233">
            <v>591.64710674865671</v>
          </cell>
          <cell r="DB233">
            <v>337.46914927553263</v>
          </cell>
          <cell r="DC233">
            <v>31</v>
          </cell>
          <cell r="DD233">
            <v>15</v>
          </cell>
          <cell r="DE233">
            <v>16</v>
          </cell>
          <cell r="DF233">
            <v>13.949888400892794</v>
          </cell>
          <cell r="DG233">
            <v>14.548699346278443</v>
          </cell>
          <cell r="DH233">
            <v>13.431607931364484</v>
          </cell>
          <cell r="DI233">
            <v>21</v>
          </cell>
          <cell r="DJ233">
            <v>4</v>
          </cell>
          <cell r="DK233">
            <v>17</v>
          </cell>
          <cell r="DL233">
            <v>9.4499244006047949</v>
          </cell>
          <cell r="DM233">
            <v>3.8796531590075847</v>
          </cell>
          <cell r="DN233">
            <v>14.271083427074764</v>
          </cell>
          <cell r="DO233">
            <v>640</v>
          </cell>
          <cell r="DP233">
            <v>260</v>
          </cell>
          <cell r="DQ233">
            <v>380</v>
          </cell>
          <cell r="DR233">
            <v>287.99769601843184</v>
          </cell>
          <cell r="DS233">
            <v>252.17745533549302</v>
          </cell>
          <cell r="DT233">
            <v>319.00068836990647</v>
          </cell>
          <cell r="DU233">
            <v>271</v>
          </cell>
          <cell r="DV233">
            <v>120</v>
          </cell>
          <cell r="DW233">
            <v>151</v>
          </cell>
          <cell r="DX233">
            <v>121.94902440780474</v>
          </cell>
          <cell r="DY233">
            <v>116.38959477022755</v>
          </cell>
          <cell r="DZ233">
            <v>126.76079985225232</v>
          </cell>
          <cell r="EA233">
            <v>251</v>
          </cell>
          <cell r="EB233">
            <v>136</v>
          </cell>
          <cell r="EC233">
            <v>115</v>
          </cell>
          <cell r="ED233">
            <v>112.94909640722874</v>
          </cell>
          <cell r="EE233">
            <v>131.90820740625787</v>
          </cell>
          <cell r="EF233">
            <v>96.539682006682227</v>
          </cell>
          <cell r="EG233">
            <v>31</v>
          </cell>
          <cell r="EH233">
            <v>21</v>
          </cell>
          <cell r="EI233">
            <v>10</v>
          </cell>
          <cell r="EJ233">
            <v>13.949888400892794</v>
          </cell>
          <cell r="EK233">
            <v>20.368179084789819</v>
          </cell>
          <cell r="EL233">
            <v>8.3947549571028031</v>
          </cell>
          <cell r="EM233">
            <v>74</v>
          </cell>
          <cell r="EN233">
            <v>33</v>
          </cell>
          <cell r="EO233">
            <v>41</v>
          </cell>
          <cell r="EP233">
            <v>33.299733602131184</v>
          </cell>
          <cell r="EQ233">
            <v>32.007138561812575</v>
          </cell>
          <cell r="ER233">
            <v>34.418495324121487</v>
          </cell>
          <cell r="ES233">
            <v>115</v>
          </cell>
          <cell r="ET233">
            <v>27</v>
          </cell>
          <cell r="EU233">
            <v>88</v>
          </cell>
          <cell r="EV233">
            <v>51.749586003311975</v>
          </cell>
          <cell r="EW233">
            <v>26.187658823301195</v>
          </cell>
          <cell r="EX233">
            <v>73.873843622504666</v>
          </cell>
          <cell r="EY233">
            <v>74</v>
          </cell>
          <cell r="EZ233">
            <v>37</v>
          </cell>
          <cell r="FA233">
            <v>37</v>
          </cell>
          <cell r="FB233">
            <v>33.299733602131184</v>
          </cell>
          <cell r="FC233">
            <v>35.886791720820163</v>
          </cell>
          <cell r="FD233">
            <v>31.06059334128037</v>
          </cell>
          <cell r="FE233">
            <v>42</v>
          </cell>
          <cell r="FF233">
            <v>35</v>
          </cell>
          <cell r="FG233">
            <v>7</v>
          </cell>
          <cell r="FH233">
            <v>18.89984880120959</v>
          </cell>
          <cell r="FI233">
            <v>33.946965141316369</v>
          </cell>
          <cell r="FJ233">
            <v>5.8763284699719618</v>
          </cell>
          <cell r="FK233">
            <v>5</v>
          </cell>
          <cell r="FL233">
            <v>1</v>
          </cell>
          <cell r="FM233">
            <v>4</v>
          </cell>
          <cell r="FN233">
            <v>2.2499820001439987</v>
          </cell>
          <cell r="FO233">
            <v>0.96991328975189617</v>
          </cell>
          <cell r="FP233">
            <v>3.357901982841121</v>
          </cell>
        </row>
        <row r="234">
          <cell r="A234" t="str">
            <v>南空知2次医療圏</v>
          </cell>
          <cell r="CH234">
            <v>171223</v>
          </cell>
          <cell r="CI234">
            <v>80482</v>
          </cell>
          <cell r="CJ234">
            <v>90741</v>
          </cell>
          <cell r="CK234">
            <v>2528</v>
          </cell>
          <cell r="CL234">
            <v>1311</v>
          </cell>
          <cell r="CM234">
            <v>1217</v>
          </cell>
          <cell r="CN234">
            <v>1476.4371608954405</v>
          </cell>
          <cell r="CO234">
            <v>1628.9356626326385</v>
          </cell>
          <cell r="CP234">
            <v>1341.1798415269834</v>
          </cell>
          <cell r="CQ234">
            <v>2</v>
          </cell>
          <cell r="CR234">
            <v>1</v>
          </cell>
          <cell r="CS234">
            <v>1</v>
          </cell>
          <cell r="CT234">
            <v>1.1680673741261396</v>
          </cell>
          <cell r="CU234">
            <v>1.2425138540294725</v>
          </cell>
          <cell r="CV234">
            <v>1.1020376676474803</v>
          </cell>
          <cell r="CW234">
            <v>749</v>
          </cell>
          <cell r="CX234">
            <v>438</v>
          </cell>
          <cell r="CY234">
            <v>311</v>
          </cell>
          <cell r="CZ234">
            <v>437.4412316102393</v>
          </cell>
          <cell r="DA234">
            <v>544.22106806490899</v>
          </cell>
          <cell r="DB234">
            <v>342.73371463836634</v>
          </cell>
          <cell r="DC234">
            <v>24</v>
          </cell>
          <cell r="DD234">
            <v>10</v>
          </cell>
          <cell r="DE234">
            <v>14</v>
          </cell>
          <cell r="DF234">
            <v>14.016808489513673</v>
          </cell>
          <cell r="DG234">
            <v>12.425138540294723</v>
          </cell>
          <cell r="DH234">
            <v>15.428527347064721</v>
          </cell>
          <cell r="DI234">
            <v>16</v>
          </cell>
          <cell r="DJ234">
            <v>10</v>
          </cell>
          <cell r="DK234">
            <v>6</v>
          </cell>
          <cell r="DL234">
            <v>9.3445389930091167</v>
          </cell>
          <cell r="DM234">
            <v>12.425138540294723</v>
          </cell>
          <cell r="DN234">
            <v>6.6122260058848807</v>
          </cell>
          <cell r="DO234">
            <v>420</v>
          </cell>
          <cell r="DP234">
            <v>201</v>
          </cell>
          <cell r="DQ234">
            <v>219</v>
          </cell>
          <cell r="DR234">
            <v>245.2941485664893</v>
          </cell>
          <cell r="DS234">
            <v>249.74528465992398</v>
          </cell>
          <cell r="DT234">
            <v>241.34624921479815</v>
          </cell>
          <cell r="DU234">
            <v>221</v>
          </cell>
          <cell r="DV234">
            <v>96</v>
          </cell>
          <cell r="DW234">
            <v>125</v>
          </cell>
          <cell r="DX234">
            <v>129.07144484093843</v>
          </cell>
          <cell r="DY234">
            <v>119.28132998682935</v>
          </cell>
          <cell r="DZ234">
            <v>137.75470845593503</v>
          </cell>
          <cell r="EA234">
            <v>215</v>
          </cell>
          <cell r="EB234">
            <v>114</v>
          </cell>
          <cell r="EC234">
            <v>101</v>
          </cell>
          <cell r="ED234">
            <v>125.56724271856001</v>
          </cell>
          <cell r="EE234">
            <v>141.64657935935986</v>
          </cell>
          <cell r="EF234">
            <v>111.3058044323955</v>
          </cell>
          <cell r="EG234">
            <v>29</v>
          </cell>
          <cell r="EH234">
            <v>15</v>
          </cell>
          <cell r="EI234">
            <v>14</v>
          </cell>
          <cell r="EJ234">
            <v>16.936976924829025</v>
          </cell>
          <cell r="EK234">
            <v>18.637707810442087</v>
          </cell>
          <cell r="EL234">
            <v>15.428527347064721</v>
          </cell>
          <cell r="EM234">
            <v>71</v>
          </cell>
          <cell r="EN234">
            <v>37</v>
          </cell>
          <cell r="EO234">
            <v>34</v>
          </cell>
          <cell r="EP234">
            <v>41.466391781477952</v>
          </cell>
          <cell r="EQ234">
            <v>45.973012599090481</v>
          </cell>
          <cell r="ER234">
            <v>37.46928070001433</v>
          </cell>
          <cell r="ES234">
            <v>153</v>
          </cell>
          <cell r="ET234">
            <v>47</v>
          </cell>
          <cell r="EU234">
            <v>106</v>
          </cell>
          <cell r="EV234">
            <v>89.357154120649682</v>
          </cell>
          <cell r="EW234">
            <v>58.398151139385206</v>
          </cell>
          <cell r="EX234">
            <v>116.8159927706329</v>
          </cell>
          <cell r="EY234">
            <v>58</v>
          </cell>
          <cell r="EZ234">
            <v>31</v>
          </cell>
          <cell r="FA234">
            <v>27</v>
          </cell>
          <cell r="FB234">
            <v>33.873953849658051</v>
          </cell>
          <cell r="FC234">
            <v>38.517929474913643</v>
          </cell>
          <cell r="FD234">
            <v>29.755017026481966</v>
          </cell>
          <cell r="FE234">
            <v>37</v>
          </cell>
          <cell r="FF234">
            <v>25</v>
          </cell>
          <cell r="FG234">
            <v>12</v>
          </cell>
          <cell r="FH234">
            <v>21.609246421333584</v>
          </cell>
          <cell r="FI234">
            <v>31.062846350736809</v>
          </cell>
          <cell r="FJ234">
            <v>13.224452011769761</v>
          </cell>
          <cell r="FK234">
            <v>10</v>
          </cell>
          <cell r="FL234">
            <v>4</v>
          </cell>
          <cell r="FM234">
            <v>6</v>
          </cell>
          <cell r="FN234">
            <v>5.840336870630698</v>
          </cell>
          <cell r="FO234">
            <v>4.9700554161178898</v>
          </cell>
          <cell r="FP234">
            <v>6.6122260058848807</v>
          </cell>
        </row>
        <row r="235">
          <cell r="A235" t="str">
            <v>中空知2次医療圏</v>
          </cell>
          <cell r="CH235">
            <v>105161</v>
          </cell>
          <cell r="CI235">
            <v>49000</v>
          </cell>
          <cell r="CJ235">
            <v>56161</v>
          </cell>
          <cell r="CK235">
            <v>1615</v>
          </cell>
          <cell r="CL235">
            <v>813</v>
          </cell>
          <cell r="CM235">
            <v>802</v>
          </cell>
          <cell r="CN235">
            <v>1535.7404360932285</v>
          </cell>
          <cell r="CO235">
            <v>1659.1836734693877</v>
          </cell>
          <cell r="CP235">
            <v>1428.0372500489664</v>
          </cell>
          <cell r="CQ235">
            <v>1</v>
          </cell>
          <cell r="CR235">
            <v>1</v>
          </cell>
          <cell r="CS235">
            <v>0</v>
          </cell>
          <cell r="CT235">
            <v>0.95092287064596193</v>
          </cell>
          <cell r="CU235">
            <v>2.0408163265306123</v>
          </cell>
          <cell r="CV235">
            <v>0</v>
          </cell>
          <cell r="CW235">
            <v>499</v>
          </cell>
          <cell r="CX235">
            <v>280</v>
          </cell>
          <cell r="CY235">
            <v>219</v>
          </cell>
          <cell r="CZ235">
            <v>474.51051245233504</v>
          </cell>
          <cell r="DA235">
            <v>571.42857142857144</v>
          </cell>
          <cell r="DB235">
            <v>389.95032139741102</v>
          </cell>
          <cell r="DC235">
            <v>27</v>
          </cell>
          <cell r="DD235">
            <v>15</v>
          </cell>
          <cell r="DE235">
            <v>12</v>
          </cell>
          <cell r="DF235">
            <v>25.674917507440973</v>
          </cell>
          <cell r="DG235">
            <v>30.612244897959183</v>
          </cell>
          <cell r="DH235">
            <v>21.367140898488273</v>
          </cell>
          <cell r="DI235">
            <v>8</v>
          </cell>
          <cell r="DJ235">
            <v>2</v>
          </cell>
          <cell r="DK235">
            <v>6</v>
          </cell>
          <cell r="DL235">
            <v>7.6073829651676954</v>
          </cell>
          <cell r="DM235">
            <v>4.0816326530612246</v>
          </cell>
          <cell r="DN235">
            <v>10.683570449244137</v>
          </cell>
          <cell r="DO235">
            <v>275</v>
          </cell>
          <cell r="DP235">
            <v>126</v>
          </cell>
          <cell r="DQ235">
            <v>149</v>
          </cell>
          <cell r="DR235">
            <v>261.5037894276395</v>
          </cell>
          <cell r="DS235">
            <v>257.14285714285711</v>
          </cell>
          <cell r="DT235">
            <v>265.30866615622938</v>
          </cell>
          <cell r="DU235">
            <v>140</v>
          </cell>
          <cell r="DV235">
            <v>66</v>
          </cell>
          <cell r="DW235">
            <v>74</v>
          </cell>
          <cell r="DX235">
            <v>133.12920189043467</v>
          </cell>
          <cell r="DY235">
            <v>134.69387755102039</v>
          </cell>
          <cell r="DZ235">
            <v>131.7640355406777</v>
          </cell>
          <cell r="EA235">
            <v>167</v>
          </cell>
          <cell r="EB235">
            <v>89</v>
          </cell>
          <cell r="EC235">
            <v>78</v>
          </cell>
          <cell r="ED235">
            <v>158.80411939787564</v>
          </cell>
          <cell r="EE235">
            <v>181.63265306122449</v>
          </cell>
          <cell r="EF235">
            <v>138.88641584017378</v>
          </cell>
          <cell r="EG235">
            <v>28</v>
          </cell>
          <cell r="EH235">
            <v>11</v>
          </cell>
          <cell r="EI235">
            <v>17</v>
          </cell>
          <cell r="EJ235">
            <v>26.625840378086931</v>
          </cell>
          <cell r="EK235">
            <v>22.448979591836736</v>
          </cell>
          <cell r="EL235">
            <v>30.270116272858392</v>
          </cell>
          <cell r="EM235">
            <v>39</v>
          </cell>
          <cell r="EN235">
            <v>18</v>
          </cell>
          <cell r="EO235">
            <v>21</v>
          </cell>
          <cell r="EP235">
            <v>37.085991955192512</v>
          </cell>
          <cell r="EQ235">
            <v>36.734693877551017</v>
          </cell>
          <cell r="ER235">
            <v>37.392496572354482</v>
          </cell>
          <cell r="ES235">
            <v>58</v>
          </cell>
          <cell r="ET235">
            <v>14</v>
          </cell>
          <cell r="EU235">
            <v>44</v>
          </cell>
          <cell r="EV235">
            <v>55.153526497465791</v>
          </cell>
          <cell r="EW235">
            <v>28.571428571428573</v>
          </cell>
          <cell r="EX235">
            <v>78.346183294457006</v>
          </cell>
          <cell r="EY235">
            <v>31</v>
          </cell>
          <cell r="EZ235">
            <v>17</v>
          </cell>
          <cell r="FA235">
            <v>14</v>
          </cell>
          <cell r="FB235">
            <v>29.478608990024817</v>
          </cell>
          <cell r="FC235">
            <v>34.693877551020407</v>
          </cell>
          <cell r="FD235">
            <v>24.928331048236323</v>
          </cell>
          <cell r="FE235">
            <v>20</v>
          </cell>
          <cell r="FF235">
            <v>15</v>
          </cell>
          <cell r="FG235">
            <v>5</v>
          </cell>
          <cell r="FH235">
            <v>19.01845741291924</v>
          </cell>
          <cell r="FI235">
            <v>30.612244897959183</v>
          </cell>
          <cell r="FJ235">
            <v>8.9029753743701132</v>
          </cell>
          <cell r="FK235">
            <v>3</v>
          </cell>
          <cell r="FL235">
            <v>2</v>
          </cell>
          <cell r="FM235">
            <v>1</v>
          </cell>
          <cell r="FN235">
            <v>2.8527686119378859</v>
          </cell>
          <cell r="FO235">
            <v>4.0816326530612246</v>
          </cell>
          <cell r="FP235">
            <v>1.7805950748740231</v>
          </cell>
        </row>
        <row r="236">
          <cell r="A236" t="str">
            <v>北空知2次医療圏</v>
          </cell>
          <cell r="CH236">
            <v>40569</v>
          </cell>
          <cell r="CI236">
            <v>18974</v>
          </cell>
          <cell r="CJ236">
            <v>21595</v>
          </cell>
          <cell r="CK236">
            <v>602</v>
          </cell>
          <cell r="CL236">
            <v>290</v>
          </cell>
          <cell r="CM236">
            <v>312</v>
          </cell>
          <cell r="CN236">
            <v>1483.8916414010698</v>
          </cell>
          <cell r="CO236">
            <v>1528.4072941920524</v>
          </cell>
          <cell r="CP236">
            <v>1444.7788840009262</v>
          </cell>
          <cell r="CQ236">
            <v>0</v>
          </cell>
          <cell r="CR236">
            <v>0</v>
          </cell>
          <cell r="CS236">
            <v>0</v>
          </cell>
          <cell r="CT236">
            <v>0</v>
          </cell>
          <cell r="CU236">
            <v>0</v>
          </cell>
          <cell r="CV236">
            <v>0</v>
          </cell>
          <cell r="CW236">
            <v>178</v>
          </cell>
          <cell r="CX236">
            <v>105</v>
          </cell>
          <cell r="CY236">
            <v>73</v>
          </cell>
          <cell r="CZ236">
            <v>438.75865808868843</v>
          </cell>
          <cell r="DA236">
            <v>553.38884789712233</v>
          </cell>
          <cell r="DB236">
            <v>338.0412132438064</v>
          </cell>
          <cell r="DC236">
            <v>4</v>
          </cell>
          <cell r="DD236">
            <v>3</v>
          </cell>
          <cell r="DE236">
            <v>1</v>
          </cell>
          <cell r="DF236">
            <v>9.8597451255885034</v>
          </cell>
          <cell r="DG236">
            <v>15.811109939917783</v>
          </cell>
          <cell r="DH236">
            <v>4.6307015512850196</v>
          </cell>
          <cell r="DI236">
            <v>4</v>
          </cell>
          <cell r="DJ236">
            <v>1</v>
          </cell>
          <cell r="DK236">
            <v>3</v>
          </cell>
          <cell r="DL236">
            <v>9.8597451255885034</v>
          </cell>
          <cell r="DM236">
            <v>5.2703699799725943</v>
          </cell>
          <cell r="DN236">
            <v>13.892104653855059</v>
          </cell>
          <cell r="DO236">
            <v>131</v>
          </cell>
          <cell r="DP236">
            <v>49</v>
          </cell>
          <cell r="DQ236">
            <v>82</v>
          </cell>
          <cell r="DR236">
            <v>322.90665286302345</v>
          </cell>
          <cell r="DS236">
            <v>258.2481290186571</v>
          </cell>
          <cell r="DT236">
            <v>379.7175272053716</v>
          </cell>
          <cell r="DU236">
            <v>73</v>
          </cell>
          <cell r="DV236">
            <v>25</v>
          </cell>
          <cell r="DW236">
            <v>48</v>
          </cell>
          <cell r="DX236">
            <v>179.9403485419902</v>
          </cell>
          <cell r="DY236">
            <v>131.75924949931485</v>
          </cell>
          <cell r="DZ236">
            <v>222.27367446168094</v>
          </cell>
          <cell r="EA236">
            <v>69</v>
          </cell>
          <cell r="EB236">
            <v>34</v>
          </cell>
          <cell r="EC236">
            <v>35</v>
          </cell>
          <cell r="ED236">
            <v>170.08060341640169</v>
          </cell>
          <cell r="EE236">
            <v>179.19257931906819</v>
          </cell>
          <cell r="EF236">
            <v>162.07455429497568</v>
          </cell>
          <cell r="EG236">
            <v>4</v>
          </cell>
          <cell r="EH236">
            <v>3</v>
          </cell>
          <cell r="EI236">
            <v>1</v>
          </cell>
          <cell r="EJ236">
            <v>9.8597451255885034</v>
          </cell>
          <cell r="EK236">
            <v>15.811109939917783</v>
          </cell>
          <cell r="EL236">
            <v>4.6307015512850196</v>
          </cell>
          <cell r="EM236">
            <v>22</v>
          </cell>
          <cell r="EN236">
            <v>16</v>
          </cell>
          <cell r="EO236">
            <v>6</v>
          </cell>
          <cell r="EP236">
            <v>54.228598190736768</v>
          </cell>
          <cell r="EQ236">
            <v>84.325919679561508</v>
          </cell>
          <cell r="ER236">
            <v>27.784209307710118</v>
          </cell>
          <cell r="ES236">
            <v>13</v>
          </cell>
          <cell r="ET236">
            <v>3</v>
          </cell>
          <cell r="EU236">
            <v>10</v>
          </cell>
          <cell r="EV236">
            <v>32.044171658162639</v>
          </cell>
          <cell r="EW236">
            <v>15.811109939917783</v>
          </cell>
          <cell r="EX236">
            <v>46.307015512850192</v>
          </cell>
          <cell r="EY236">
            <v>15</v>
          </cell>
          <cell r="EZ236">
            <v>9</v>
          </cell>
          <cell r="FA236">
            <v>6</v>
          </cell>
          <cell r="FB236">
            <v>36.974044220956891</v>
          </cell>
          <cell r="FC236">
            <v>47.433329819753347</v>
          </cell>
          <cell r="FD236">
            <v>27.784209307710118</v>
          </cell>
          <cell r="FE236">
            <v>6</v>
          </cell>
          <cell r="FF236">
            <v>5</v>
          </cell>
          <cell r="FG236">
            <v>1</v>
          </cell>
          <cell r="FH236">
            <v>14.789617688382755</v>
          </cell>
          <cell r="FI236">
            <v>26.35184989986297</v>
          </cell>
          <cell r="FJ236">
            <v>4.6307015512850196</v>
          </cell>
          <cell r="FK236">
            <v>1</v>
          </cell>
          <cell r="FL236">
            <v>1</v>
          </cell>
          <cell r="FM236">
            <v>0</v>
          </cell>
          <cell r="FN236">
            <v>2.4649362813971258</v>
          </cell>
          <cell r="FO236">
            <v>5.2703699799725943</v>
          </cell>
          <cell r="FP236">
            <v>0</v>
          </cell>
        </row>
        <row r="237">
          <cell r="A237" t="str">
            <v>西胆振2次医療圏</v>
          </cell>
          <cell r="CH237">
            <v>193263</v>
          </cell>
          <cell r="CI237">
            <v>91884</v>
          </cell>
          <cell r="CJ237">
            <v>101379</v>
          </cell>
          <cell r="CK237">
            <v>2509</v>
          </cell>
          <cell r="CL237">
            <v>1297</v>
          </cell>
          <cell r="CM237">
            <v>1212</v>
          </cell>
          <cell r="CN237">
            <v>1298.2309081407202</v>
          </cell>
          <cell r="CO237">
            <v>1411.5624047712333</v>
          </cell>
          <cell r="CP237">
            <v>1195.5138638179506</v>
          </cell>
          <cell r="CQ237">
            <v>1</v>
          </cell>
          <cell r="CR237">
            <v>1</v>
          </cell>
          <cell r="CS237">
            <v>0</v>
          </cell>
          <cell r="CT237">
            <v>0.51742961663639708</v>
          </cell>
          <cell r="CU237">
            <v>1.0883287623525313</v>
          </cell>
          <cell r="CV237">
            <v>0</v>
          </cell>
          <cell r="CW237">
            <v>749</v>
          </cell>
          <cell r="CX237">
            <v>458</v>
          </cell>
          <cell r="CY237">
            <v>291</v>
          </cell>
          <cell r="CZ237">
            <v>387.55478286066136</v>
          </cell>
          <cell r="DA237">
            <v>498.45457315745944</v>
          </cell>
          <cell r="DB237">
            <v>287.04169502559699</v>
          </cell>
          <cell r="DC237">
            <v>47</v>
          </cell>
          <cell r="DD237">
            <v>21</v>
          </cell>
          <cell r="DE237">
            <v>26</v>
          </cell>
          <cell r="DF237">
            <v>24.319191981910659</v>
          </cell>
          <cell r="DG237">
            <v>22.85490400940316</v>
          </cell>
          <cell r="DH237">
            <v>25.646337012596298</v>
          </cell>
          <cell r="DI237">
            <v>17</v>
          </cell>
          <cell r="DJ237">
            <v>3</v>
          </cell>
          <cell r="DK237">
            <v>14</v>
          </cell>
          <cell r="DL237">
            <v>8.7963034828187485</v>
          </cell>
          <cell r="DM237">
            <v>3.2649862870575945</v>
          </cell>
          <cell r="DN237">
            <v>13.809566083705697</v>
          </cell>
          <cell r="DO237">
            <v>410</v>
          </cell>
          <cell r="DP237">
            <v>174</v>
          </cell>
          <cell r="DQ237">
            <v>236</v>
          </cell>
          <cell r="DR237">
            <v>212.14614282092279</v>
          </cell>
          <cell r="DS237">
            <v>189.36920464934047</v>
          </cell>
          <cell r="DT237">
            <v>232.78982826818176</v>
          </cell>
          <cell r="DU237">
            <v>231</v>
          </cell>
          <cell r="DV237">
            <v>121</v>
          </cell>
          <cell r="DW237">
            <v>110</v>
          </cell>
          <cell r="DX237">
            <v>119.52624144300772</v>
          </cell>
          <cell r="DY237">
            <v>131.68778024465632</v>
          </cell>
          <cell r="DZ237">
            <v>108.50373351483049</v>
          </cell>
          <cell r="EA237">
            <v>206</v>
          </cell>
          <cell r="EB237">
            <v>123</v>
          </cell>
          <cell r="EC237">
            <v>83</v>
          </cell>
          <cell r="ED237">
            <v>106.59050102709779</v>
          </cell>
          <cell r="EE237">
            <v>133.86443776936139</v>
          </cell>
          <cell r="EF237">
            <v>81.870998924826651</v>
          </cell>
          <cell r="EG237">
            <v>29</v>
          </cell>
          <cell r="EH237">
            <v>21</v>
          </cell>
          <cell r="EI237">
            <v>8</v>
          </cell>
          <cell r="EJ237">
            <v>15.005458882455514</v>
          </cell>
          <cell r="EK237">
            <v>22.85490400940316</v>
          </cell>
          <cell r="EL237">
            <v>7.8911806192603988</v>
          </cell>
          <cell r="EM237">
            <v>66</v>
          </cell>
          <cell r="EN237">
            <v>37</v>
          </cell>
          <cell r="EO237">
            <v>29</v>
          </cell>
          <cell r="EP237">
            <v>34.150354698002204</v>
          </cell>
          <cell r="EQ237">
            <v>40.268164207043661</v>
          </cell>
          <cell r="ER237">
            <v>28.605529744818945</v>
          </cell>
          <cell r="ES237">
            <v>89</v>
          </cell>
          <cell r="ET237">
            <v>24</v>
          </cell>
          <cell r="EU237">
            <v>65</v>
          </cell>
          <cell r="EV237">
            <v>46.051235880639332</v>
          </cell>
          <cell r="EW237">
            <v>26.119890296460756</v>
          </cell>
          <cell r="EX237">
            <v>64.115842531490742</v>
          </cell>
          <cell r="EY237">
            <v>65</v>
          </cell>
          <cell r="EZ237">
            <v>38</v>
          </cell>
          <cell r="FA237">
            <v>27</v>
          </cell>
          <cell r="FB237">
            <v>33.632925081365805</v>
          </cell>
          <cell r="FC237">
            <v>41.356492969396193</v>
          </cell>
          <cell r="FD237">
            <v>26.632734590003846</v>
          </cell>
          <cell r="FE237">
            <v>34</v>
          </cell>
          <cell r="FF237">
            <v>21</v>
          </cell>
          <cell r="FG237">
            <v>13</v>
          </cell>
          <cell r="FH237">
            <v>17.592606965637497</v>
          </cell>
          <cell r="FI237">
            <v>22.85490400940316</v>
          </cell>
          <cell r="FJ237">
            <v>12.823168506298149</v>
          </cell>
          <cell r="FK237">
            <v>8</v>
          </cell>
          <cell r="FL237">
            <v>4</v>
          </cell>
          <cell r="FM237">
            <v>4</v>
          </cell>
          <cell r="FN237">
            <v>4.1394369330911767</v>
          </cell>
          <cell r="FO237">
            <v>4.3533150494101251</v>
          </cell>
          <cell r="FP237">
            <v>3.9455903096301994</v>
          </cell>
        </row>
        <row r="238">
          <cell r="A238" t="str">
            <v>東胆振2次医療圏</v>
          </cell>
          <cell r="CH238">
            <v>214918</v>
          </cell>
          <cell r="CI238">
            <v>104765</v>
          </cell>
          <cell r="CJ238">
            <v>110153</v>
          </cell>
          <cell r="CK238">
            <v>2274</v>
          </cell>
          <cell r="CL238">
            <v>1173</v>
          </cell>
          <cell r="CM238">
            <v>1101</v>
          </cell>
          <cell r="CN238">
            <v>1058.077964619064</v>
          </cell>
          <cell r="CO238">
            <v>1119.6487376509331</v>
          </cell>
          <cell r="CP238">
            <v>999.5188510526267</v>
          </cell>
          <cell r="CQ238">
            <v>2</v>
          </cell>
          <cell r="CR238">
            <v>0</v>
          </cell>
          <cell r="CS238">
            <v>2</v>
          </cell>
          <cell r="CT238">
            <v>0.93058747987604573</v>
          </cell>
          <cell r="CU238">
            <v>0</v>
          </cell>
          <cell r="CV238">
            <v>1.8156564051818833</v>
          </cell>
          <cell r="CW238">
            <v>718</v>
          </cell>
          <cell r="CX238">
            <v>405</v>
          </cell>
          <cell r="CY238">
            <v>313</v>
          </cell>
          <cell r="CZ238">
            <v>334.08090527550041</v>
          </cell>
          <cell r="DA238">
            <v>386.5794874242352</v>
          </cell>
          <cell r="DB238">
            <v>284.15022741096476</v>
          </cell>
          <cell r="DC238">
            <v>27</v>
          </cell>
          <cell r="DD238">
            <v>13</v>
          </cell>
          <cell r="DE238">
            <v>14</v>
          </cell>
          <cell r="DF238">
            <v>12.562930978326616</v>
          </cell>
          <cell r="DG238">
            <v>12.4087242876915</v>
          </cell>
          <cell r="DH238">
            <v>12.709594836273183</v>
          </cell>
          <cell r="DI238">
            <v>6</v>
          </cell>
          <cell r="DJ238">
            <v>3</v>
          </cell>
          <cell r="DK238">
            <v>3</v>
          </cell>
          <cell r="DL238">
            <v>2.7917624396281373</v>
          </cell>
          <cell r="DM238">
            <v>2.8635517586980384</v>
          </cell>
          <cell r="DN238">
            <v>2.723484607772825</v>
          </cell>
          <cell r="DO238">
            <v>457</v>
          </cell>
          <cell r="DP238">
            <v>215</v>
          </cell>
          <cell r="DQ238">
            <v>242</v>
          </cell>
          <cell r="DR238">
            <v>212.63923915167646</v>
          </cell>
          <cell r="DS238">
            <v>205.22120937335941</v>
          </cell>
          <cell r="DT238">
            <v>219.69442502700787</v>
          </cell>
          <cell r="DU238">
            <v>180</v>
          </cell>
          <cell r="DV238">
            <v>96</v>
          </cell>
          <cell r="DW238">
            <v>84</v>
          </cell>
          <cell r="DX238">
            <v>83.75287318884412</v>
          </cell>
          <cell r="DY238">
            <v>91.633656278337227</v>
          </cell>
          <cell r="DZ238">
            <v>76.257569017639099</v>
          </cell>
          <cell r="EA238">
            <v>242</v>
          </cell>
          <cell r="EB238">
            <v>115</v>
          </cell>
          <cell r="EC238">
            <v>127</v>
          </cell>
          <cell r="ED238">
            <v>112.60108506500153</v>
          </cell>
          <cell r="EE238">
            <v>109.76948408342481</v>
          </cell>
          <cell r="EF238">
            <v>115.2941817290496</v>
          </cell>
          <cell r="EG238">
            <v>24</v>
          </cell>
          <cell r="EH238">
            <v>7</v>
          </cell>
          <cell r="EI238">
            <v>17</v>
          </cell>
          <cell r="EJ238">
            <v>11.167049758512549</v>
          </cell>
          <cell r="EK238">
            <v>6.6816207702954236</v>
          </cell>
          <cell r="EL238">
            <v>15.433079444046008</v>
          </cell>
          <cell r="EM238">
            <v>76</v>
          </cell>
          <cell r="EN238">
            <v>32</v>
          </cell>
          <cell r="EO238">
            <v>44</v>
          </cell>
          <cell r="EP238">
            <v>35.362324235289734</v>
          </cell>
          <cell r="EQ238">
            <v>30.544552092779075</v>
          </cell>
          <cell r="ER238">
            <v>39.944440914001433</v>
          </cell>
          <cell r="ES238">
            <v>53</v>
          </cell>
          <cell r="ET238">
            <v>9</v>
          </cell>
          <cell r="EU238">
            <v>44</v>
          </cell>
          <cell r="EV238">
            <v>24.660568216715212</v>
          </cell>
          <cell r="EW238">
            <v>8.5906552760941164</v>
          </cell>
          <cell r="EX238">
            <v>39.944440914001433</v>
          </cell>
          <cell r="EY238">
            <v>62</v>
          </cell>
          <cell r="EZ238">
            <v>45</v>
          </cell>
          <cell r="FA238">
            <v>17</v>
          </cell>
          <cell r="FB238">
            <v>28.848211876157421</v>
          </cell>
          <cell r="FC238">
            <v>42.953276380470577</v>
          </cell>
          <cell r="FD238">
            <v>15.433079444046008</v>
          </cell>
          <cell r="FE238">
            <v>33</v>
          </cell>
          <cell r="FF238">
            <v>28</v>
          </cell>
          <cell r="FG238">
            <v>5</v>
          </cell>
          <cell r="FH238">
            <v>15.354693417954756</v>
          </cell>
          <cell r="FI238">
            <v>26.726483081181694</v>
          </cell>
          <cell r="FJ238">
            <v>4.5391410129547083</v>
          </cell>
          <cell r="FK238">
            <v>13</v>
          </cell>
          <cell r="FL238">
            <v>11</v>
          </cell>
          <cell r="FM238">
            <v>2</v>
          </cell>
          <cell r="FN238">
            <v>6.0488186191942974</v>
          </cell>
          <cell r="FO238">
            <v>10.499689781892807</v>
          </cell>
          <cell r="FP238">
            <v>1.8156564051818833</v>
          </cell>
        </row>
        <row r="239">
          <cell r="A239" t="str">
            <v>日高2次医療圏</v>
          </cell>
          <cell r="CH239">
            <v>71801</v>
          </cell>
          <cell r="CI239">
            <v>35103</v>
          </cell>
          <cell r="CJ239">
            <v>36698</v>
          </cell>
          <cell r="CK239">
            <v>937</v>
          </cell>
          <cell r="CL239">
            <v>483</v>
          </cell>
          <cell r="CM239">
            <v>454</v>
          </cell>
          <cell r="CN239">
            <v>1304.9957521482988</v>
          </cell>
          <cell r="CO239">
            <v>1375.9507734381675</v>
          </cell>
          <cell r="CP239">
            <v>1237.1246389449018</v>
          </cell>
          <cell r="CQ239">
            <v>0</v>
          </cell>
          <cell r="CR239">
            <v>0</v>
          </cell>
          <cell r="CS239">
            <v>0</v>
          </cell>
          <cell r="CT239">
            <v>0</v>
          </cell>
          <cell r="CU239">
            <v>0</v>
          </cell>
          <cell r="CV239">
            <v>0</v>
          </cell>
          <cell r="CW239">
            <v>254</v>
          </cell>
          <cell r="CX239">
            <v>150</v>
          </cell>
          <cell r="CY239">
            <v>104</v>
          </cell>
          <cell r="CZ239">
            <v>353.75551872536596</v>
          </cell>
          <cell r="DA239">
            <v>427.31390479446202</v>
          </cell>
          <cell r="DB239">
            <v>283.39419041909645</v>
          </cell>
          <cell r="DC239">
            <v>10</v>
          </cell>
          <cell r="DD239">
            <v>5</v>
          </cell>
          <cell r="DE239">
            <v>5</v>
          </cell>
          <cell r="DF239">
            <v>13.927382626982912</v>
          </cell>
          <cell r="DG239">
            <v>14.243796826482068</v>
          </cell>
          <cell r="DH239">
            <v>13.624720693225788</v>
          </cell>
          <cell r="DI239">
            <v>2</v>
          </cell>
          <cell r="DJ239">
            <v>0</v>
          </cell>
          <cell r="DK239">
            <v>2</v>
          </cell>
          <cell r="DL239">
            <v>2.7854765253965823</v>
          </cell>
          <cell r="DM239">
            <v>0</v>
          </cell>
          <cell r="DN239">
            <v>5.4498882772903157</v>
          </cell>
          <cell r="DO239">
            <v>182</v>
          </cell>
          <cell r="DP239">
            <v>75</v>
          </cell>
          <cell r="DQ239">
            <v>107</v>
          </cell>
          <cell r="DR239">
            <v>253.47836381108897</v>
          </cell>
          <cell r="DS239">
            <v>213.65695239723101</v>
          </cell>
          <cell r="DT239">
            <v>291.56902283503189</v>
          </cell>
          <cell r="DU239">
            <v>97</v>
          </cell>
          <cell r="DV239">
            <v>43</v>
          </cell>
          <cell r="DW239">
            <v>54</v>
          </cell>
          <cell r="DX239">
            <v>135.09561148173424</v>
          </cell>
          <cell r="DY239">
            <v>122.49665270774577</v>
          </cell>
          <cell r="DZ239">
            <v>147.14698348683851</v>
          </cell>
          <cell r="EA239">
            <v>78</v>
          </cell>
          <cell r="EB239">
            <v>40</v>
          </cell>
          <cell r="EC239">
            <v>38</v>
          </cell>
          <cell r="ED239">
            <v>108.6335844904667</v>
          </cell>
          <cell r="EE239">
            <v>113.95037461185655</v>
          </cell>
          <cell r="EF239">
            <v>103.547877268516</v>
          </cell>
          <cell r="EG239">
            <v>6</v>
          </cell>
          <cell r="EH239">
            <v>3</v>
          </cell>
          <cell r="EI239">
            <v>3</v>
          </cell>
          <cell r="EJ239">
            <v>8.3564295761897469</v>
          </cell>
          <cell r="EK239">
            <v>8.5462780958892406</v>
          </cell>
          <cell r="EL239">
            <v>8.1748324159354731</v>
          </cell>
          <cell r="EM239">
            <v>29</v>
          </cell>
          <cell r="EN239">
            <v>13</v>
          </cell>
          <cell r="EO239">
            <v>16</v>
          </cell>
          <cell r="EP239">
            <v>40.38940961825044</v>
          </cell>
          <cell r="EQ239">
            <v>37.033871748853379</v>
          </cell>
          <cell r="ER239">
            <v>43.599106218322525</v>
          </cell>
          <cell r="ES239">
            <v>53</v>
          </cell>
          <cell r="ET239">
            <v>21</v>
          </cell>
          <cell r="EU239">
            <v>32</v>
          </cell>
          <cell r="EV239">
            <v>73.815127923009427</v>
          </cell>
          <cell r="EW239">
            <v>59.823946671224682</v>
          </cell>
          <cell r="EX239">
            <v>87.198212436645051</v>
          </cell>
          <cell r="EY239">
            <v>25</v>
          </cell>
          <cell r="EZ239">
            <v>14</v>
          </cell>
          <cell r="FA239">
            <v>11</v>
          </cell>
          <cell r="FB239">
            <v>34.818456567457282</v>
          </cell>
          <cell r="FC239">
            <v>39.882631114149788</v>
          </cell>
          <cell r="FD239">
            <v>29.974385525096736</v>
          </cell>
          <cell r="FE239">
            <v>16</v>
          </cell>
          <cell r="FF239">
            <v>9</v>
          </cell>
          <cell r="FG239">
            <v>7</v>
          </cell>
          <cell r="FH239">
            <v>22.283812203172658</v>
          </cell>
          <cell r="FI239">
            <v>25.638834287667724</v>
          </cell>
          <cell r="FJ239">
            <v>19.074608970516106</v>
          </cell>
          <cell r="FK239">
            <v>5</v>
          </cell>
          <cell r="FL239">
            <v>3</v>
          </cell>
          <cell r="FM239">
            <v>2</v>
          </cell>
          <cell r="FN239">
            <v>6.9636913134914558</v>
          </cell>
          <cell r="FO239">
            <v>8.5462780958892406</v>
          </cell>
          <cell r="FP239">
            <v>5.4498882772903157</v>
          </cell>
        </row>
        <row r="240">
          <cell r="A240" t="str">
            <v>上川中部2次医療圏</v>
          </cell>
          <cell r="CH240">
            <v>403182</v>
          </cell>
          <cell r="CI240">
            <v>187759</v>
          </cell>
          <cell r="CJ240">
            <v>215423</v>
          </cell>
          <cell r="CK240">
            <v>4678</v>
          </cell>
          <cell r="CL240">
            <v>2447</v>
          </cell>
          <cell r="CM240">
            <v>2231</v>
          </cell>
          <cell r="CN240">
            <v>1160.270051738421</v>
          </cell>
          <cell r="CO240">
            <v>1303.2664213166879</v>
          </cell>
          <cell r="CP240">
            <v>1035.6368632875785</v>
          </cell>
          <cell r="CQ240">
            <v>10</v>
          </cell>
          <cell r="CR240">
            <v>3</v>
          </cell>
          <cell r="CS240">
            <v>7</v>
          </cell>
          <cell r="CT240">
            <v>2.4802694564737511</v>
          </cell>
          <cell r="CU240">
            <v>1.5977929153862134</v>
          </cell>
          <cell r="CV240">
            <v>3.2494209067741142</v>
          </cell>
          <cell r="CW240">
            <v>1392</v>
          </cell>
          <cell r="CX240">
            <v>832</v>
          </cell>
          <cell r="CY240">
            <v>560</v>
          </cell>
          <cell r="CZ240">
            <v>345.25350834114619</v>
          </cell>
          <cell r="DA240">
            <v>443.1212352004431</v>
          </cell>
          <cell r="DB240">
            <v>259.95367254192917</v>
          </cell>
          <cell r="DC240">
            <v>29</v>
          </cell>
          <cell r="DD240">
            <v>12</v>
          </cell>
          <cell r="DE240">
            <v>17</v>
          </cell>
          <cell r="DF240">
            <v>7.1927814237738792</v>
          </cell>
          <cell r="DG240">
            <v>6.3911716615448535</v>
          </cell>
          <cell r="DH240">
            <v>7.8914507735942774</v>
          </cell>
          <cell r="DI240">
            <v>17</v>
          </cell>
          <cell r="DJ240">
            <v>10</v>
          </cell>
          <cell r="DK240">
            <v>7</v>
          </cell>
          <cell r="DL240">
            <v>4.2164580760053774</v>
          </cell>
          <cell r="DM240">
            <v>5.3259763846207102</v>
          </cell>
          <cell r="DN240">
            <v>3.2494209067741142</v>
          </cell>
          <cell r="DO240">
            <v>735</v>
          </cell>
          <cell r="DP240">
            <v>357</v>
          </cell>
          <cell r="DQ240">
            <v>378</v>
          </cell>
          <cell r="DR240">
            <v>182.29980505082071</v>
          </cell>
          <cell r="DS240">
            <v>190.13735693095936</v>
          </cell>
          <cell r="DT240">
            <v>175.46872896580217</v>
          </cell>
          <cell r="DU240">
            <v>392</v>
          </cell>
          <cell r="DV240">
            <v>205</v>
          </cell>
          <cell r="DW240">
            <v>187</v>
          </cell>
          <cell r="DX240">
            <v>97.226562693771058</v>
          </cell>
          <cell r="DY240">
            <v>109.18251588472457</v>
          </cell>
          <cell r="DZ240">
            <v>86.805958509537049</v>
          </cell>
          <cell r="EA240">
            <v>482</v>
          </cell>
          <cell r="EB240">
            <v>270</v>
          </cell>
          <cell r="EC240">
            <v>212</v>
          </cell>
          <cell r="ED240">
            <v>119.54898780203482</v>
          </cell>
          <cell r="EE240">
            <v>143.80136238475919</v>
          </cell>
          <cell r="EF240">
            <v>98.411033176587466</v>
          </cell>
          <cell r="EG240">
            <v>49</v>
          </cell>
          <cell r="EH240">
            <v>20</v>
          </cell>
          <cell r="EI240">
            <v>29</v>
          </cell>
          <cell r="EJ240">
            <v>12.153320336721382</v>
          </cell>
          <cell r="EK240">
            <v>10.65195276924142</v>
          </cell>
          <cell r="EL240">
            <v>13.461886613778473</v>
          </cell>
          <cell r="EM240">
            <v>127</v>
          </cell>
          <cell r="EN240">
            <v>58</v>
          </cell>
          <cell r="EO240">
            <v>69</v>
          </cell>
          <cell r="EP240">
            <v>31.499422097216641</v>
          </cell>
          <cell r="EQ240">
            <v>30.890663030800123</v>
          </cell>
          <cell r="ER240">
            <v>32.030006081059128</v>
          </cell>
          <cell r="ES240">
            <v>238</v>
          </cell>
          <cell r="ET240">
            <v>56</v>
          </cell>
          <cell r="EU240">
            <v>182</v>
          </cell>
          <cell r="EV240">
            <v>59.030413064075283</v>
          </cell>
          <cell r="EW240">
            <v>29.825467753875984</v>
          </cell>
          <cell r="EX240">
            <v>84.484943576126966</v>
          </cell>
          <cell r="EY240">
            <v>115</v>
          </cell>
          <cell r="EZ240">
            <v>62</v>
          </cell>
          <cell r="FA240">
            <v>53</v>
          </cell>
          <cell r="FB240">
            <v>28.523098749448138</v>
          </cell>
          <cell r="FC240">
            <v>33.021053584648406</v>
          </cell>
          <cell r="FD240">
            <v>24.602758294146867</v>
          </cell>
          <cell r="FE240">
            <v>79</v>
          </cell>
          <cell r="FF240">
            <v>54</v>
          </cell>
          <cell r="FG240">
            <v>25</v>
          </cell>
          <cell r="FH240">
            <v>19.594128706142634</v>
          </cell>
          <cell r="FI240">
            <v>28.760272476951837</v>
          </cell>
          <cell r="FJ240">
            <v>11.605074667050408</v>
          </cell>
          <cell r="FK240">
            <v>17</v>
          </cell>
          <cell r="FL240">
            <v>12</v>
          </cell>
          <cell r="FM240">
            <v>5</v>
          </cell>
          <cell r="FN240">
            <v>4.2164580760053774</v>
          </cell>
          <cell r="FO240">
            <v>6.3911716615448535</v>
          </cell>
          <cell r="FP240">
            <v>2.3210149334100816</v>
          </cell>
        </row>
        <row r="241">
          <cell r="A241" t="str">
            <v>上川北部2次医療圏</v>
          </cell>
          <cell r="CH241">
            <v>67878</v>
          </cell>
          <cell r="CI241">
            <v>32592</v>
          </cell>
          <cell r="CJ241">
            <v>35286</v>
          </cell>
          <cell r="CK241">
            <v>849</v>
          </cell>
          <cell r="CL241">
            <v>431</v>
          </cell>
          <cell r="CM241">
            <v>418</v>
          </cell>
          <cell r="CN241">
            <v>1250.7734464775037</v>
          </cell>
          <cell r="CO241">
            <v>1322.4104074619538</v>
          </cell>
          <cell r="CP241">
            <v>1184.6057926656463</v>
          </cell>
          <cell r="CQ241">
            <v>2</v>
          </cell>
          <cell r="CR241">
            <v>0</v>
          </cell>
          <cell r="CS241">
            <v>2</v>
          </cell>
          <cell r="CT241">
            <v>2.9464627714428828</v>
          </cell>
          <cell r="CU241">
            <v>0</v>
          </cell>
          <cell r="CV241">
            <v>5.6679702998356287</v>
          </cell>
          <cell r="CW241">
            <v>237</v>
          </cell>
          <cell r="CX241">
            <v>137</v>
          </cell>
          <cell r="CY241">
            <v>100</v>
          </cell>
          <cell r="CZ241">
            <v>349.15583841598158</v>
          </cell>
          <cell r="DA241">
            <v>420.34855179185075</v>
          </cell>
          <cell r="DB241">
            <v>283.39851499178144</v>
          </cell>
          <cell r="DC241">
            <v>11</v>
          </cell>
          <cell r="DD241">
            <v>6</v>
          </cell>
          <cell r="DE241">
            <v>5</v>
          </cell>
          <cell r="DF241">
            <v>16.205545242935855</v>
          </cell>
          <cell r="DG241">
            <v>18.40942562592047</v>
          </cell>
          <cell r="DH241">
            <v>14.169925749589073</v>
          </cell>
          <cell r="DI241">
            <v>3</v>
          </cell>
          <cell r="DJ241">
            <v>2</v>
          </cell>
          <cell r="DK241">
            <v>1</v>
          </cell>
          <cell r="DL241">
            <v>4.419694157164324</v>
          </cell>
          <cell r="DM241">
            <v>6.1364752086401566</v>
          </cell>
          <cell r="DN241">
            <v>2.8339851499178144</v>
          </cell>
          <cell r="DO241">
            <v>149</v>
          </cell>
          <cell r="DP241">
            <v>69</v>
          </cell>
          <cell r="DQ241">
            <v>80</v>
          </cell>
          <cell r="DR241">
            <v>219.51147647249476</v>
          </cell>
          <cell r="DS241">
            <v>211.70839469808541</v>
          </cell>
          <cell r="DT241">
            <v>226.71881199342516</v>
          </cell>
          <cell r="DU241">
            <v>55</v>
          </cell>
          <cell r="DV241">
            <v>24</v>
          </cell>
          <cell r="DW241">
            <v>31</v>
          </cell>
          <cell r="DX241">
            <v>81.027726214679276</v>
          </cell>
          <cell r="DY241">
            <v>73.637702503681879</v>
          </cell>
          <cell r="DZ241">
            <v>87.853539647452237</v>
          </cell>
          <cell r="EA241">
            <v>88</v>
          </cell>
          <cell r="EB241">
            <v>43</v>
          </cell>
          <cell r="EC241">
            <v>45</v>
          </cell>
          <cell r="ED241">
            <v>129.64436194348684</v>
          </cell>
          <cell r="EE241">
            <v>131.93421698576338</v>
          </cell>
          <cell r="EF241">
            <v>127.52933174630164</v>
          </cell>
          <cell r="EG241">
            <v>9</v>
          </cell>
          <cell r="EH241">
            <v>3</v>
          </cell>
          <cell r="EI241">
            <v>6</v>
          </cell>
          <cell r="EJ241">
            <v>13.259082471492974</v>
          </cell>
          <cell r="EK241">
            <v>9.2047128129602349</v>
          </cell>
          <cell r="EL241">
            <v>17.003910899506884</v>
          </cell>
          <cell r="EM241">
            <v>16</v>
          </cell>
          <cell r="EN241">
            <v>7</v>
          </cell>
          <cell r="EO241">
            <v>9</v>
          </cell>
          <cell r="EP241">
            <v>23.571702171543063</v>
          </cell>
          <cell r="EQ241">
            <v>21.477663230240548</v>
          </cell>
          <cell r="ER241">
            <v>25.50586634926033</v>
          </cell>
          <cell r="ES241">
            <v>70</v>
          </cell>
          <cell r="ET241">
            <v>23</v>
          </cell>
          <cell r="EU241">
            <v>47</v>
          </cell>
          <cell r="EV241">
            <v>103.12619700050089</v>
          </cell>
          <cell r="EW241">
            <v>70.569464899361805</v>
          </cell>
          <cell r="EX241">
            <v>133.19730204613728</v>
          </cell>
          <cell r="EY241">
            <v>35</v>
          </cell>
          <cell r="EZ241">
            <v>21</v>
          </cell>
          <cell r="FA241">
            <v>14</v>
          </cell>
          <cell r="FB241">
            <v>51.563098500250447</v>
          </cell>
          <cell r="FC241">
            <v>64.432989690721655</v>
          </cell>
          <cell r="FD241">
            <v>39.675792098849406</v>
          </cell>
          <cell r="FE241">
            <v>28</v>
          </cell>
          <cell r="FF241">
            <v>18</v>
          </cell>
          <cell r="FG241">
            <v>10</v>
          </cell>
          <cell r="FH241">
            <v>41.250478800200362</v>
          </cell>
          <cell r="FI241">
            <v>55.228276877761409</v>
          </cell>
          <cell r="FJ241">
            <v>28.339851499178145</v>
          </cell>
          <cell r="FK241">
            <v>3</v>
          </cell>
          <cell r="FL241">
            <v>2</v>
          </cell>
          <cell r="FM241">
            <v>1</v>
          </cell>
          <cell r="FN241">
            <v>4.419694157164324</v>
          </cell>
          <cell r="FO241">
            <v>6.1364752086401566</v>
          </cell>
          <cell r="FP241">
            <v>2.8339851499178144</v>
          </cell>
        </row>
        <row r="242">
          <cell r="A242" t="str">
            <v>富良野2次医療圏</v>
          </cell>
          <cell r="CH242">
            <v>43881</v>
          </cell>
          <cell r="CI242">
            <v>21155</v>
          </cell>
          <cell r="CJ242">
            <v>22726</v>
          </cell>
          <cell r="CK242">
            <v>546</v>
          </cell>
          <cell r="CL242">
            <v>283</v>
          </cell>
          <cell r="CM242">
            <v>263</v>
          </cell>
          <cell r="CN242">
            <v>1244.2742872769536</v>
          </cell>
          <cell r="CO242">
            <v>1337.7452138974238</v>
          </cell>
          <cell r="CP242">
            <v>1157.2648068291826</v>
          </cell>
          <cell r="CQ242">
            <v>0</v>
          </cell>
          <cell r="CR242">
            <v>0</v>
          </cell>
          <cell r="CS242">
            <v>0</v>
          </cell>
          <cell r="CT242">
            <v>0</v>
          </cell>
          <cell r="CU242">
            <v>0</v>
          </cell>
          <cell r="CV242">
            <v>0</v>
          </cell>
          <cell r="CW242">
            <v>159</v>
          </cell>
          <cell r="CX242">
            <v>94</v>
          </cell>
          <cell r="CY242">
            <v>65</v>
          </cell>
          <cell r="CZ242">
            <v>362.34361113010186</v>
          </cell>
          <cell r="DA242">
            <v>444.33939966910896</v>
          </cell>
          <cell r="DB242">
            <v>286.01601689694621</v>
          </cell>
          <cell r="DC242">
            <v>6</v>
          </cell>
          <cell r="DD242">
            <v>3</v>
          </cell>
          <cell r="DE242">
            <v>3</v>
          </cell>
          <cell r="DF242">
            <v>13.673343816230261</v>
          </cell>
          <cell r="DG242">
            <v>14.181044670290712</v>
          </cell>
          <cell r="DH242">
            <v>13.200739241397519</v>
          </cell>
          <cell r="DI242">
            <v>4</v>
          </cell>
          <cell r="DJ242">
            <v>0</v>
          </cell>
          <cell r="DK242">
            <v>4</v>
          </cell>
          <cell r="DL242">
            <v>9.1155625441535069</v>
          </cell>
          <cell r="DM242">
            <v>0</v>
          </cell>
          <cell r="DN242">
            <v>17.600985655196691</v>
          </cell>
          <cell r="DO242">
            <v>86</v>
          </cell>
          <cell r="DP242">
            <v>37</v>
          </cell>
          <cell r="DQ242">
            <v>49</v>
          </cell>
          <cell r="DR242">
            <v>195.9845946993004</v>
          </cell>
          <cell r="DS242">
            <v>174.89955093358546</v>
          </cell>
          <cell r="DT242">
            <v>215.61207427615946</v>
          </cell>
          <cell r="DU242">
            <v>24</v>
          </cell>
          <cell r="DV242">
            <v>12</v>
          </cell>
          <cell r="DW242">
            <v>12</v>
          </cell>
          <cell r="DX242">
            <v>54.693375264921045</v>
          </cell>
          <cell r="DY242">
            <v>56.724178681162847</v>
          </cell>
          <cell r="DZ242">
            <v>52.802956965590077</v>
          </cell>
          <cell r="EA242">
            <v>77</v>
          </cell>
          <cell r="EB242">
            <v>42</v>
          </cell>
          <cell r="EC242">
            <v>35</v>
          </cell>
          <cell r="ED242">
            <v>175.47457897495499</v>
          </cell>
          <cell r="EE242">
            <v>198.53462538406995</v>
          </cell>
          <cell r="EF242">
            <v>154.00862448297104</v>
          </cell>
          <cell r="EG242">
            <v>3</v>
          </cell>
          <cell r="EH242">
            <v>3</v>
          </cell>
          <cell r="EI242">
            <v>0</v>
          </cell>
          <cell r="EJ242">
            <v>6.8366719081151306</v>
          </cell>
          <cell r="EK242">
            <v>14.181044670290712</v>
          </cell>
          <cell r="EL242">
            <v>0</v>
          </cell>
          <cell r="EM242">
            <v>18</v>
          </cell>
          <cell r="EN242">
            <v>14</v>
          </cell>
          <cell r="EO242">
            <v>4</v>
          </cell>
          <cell r="EP242">
            <v>41.020031448690773</v>
          </cell>
          <cell r="EQ242">
            <v>66.178208461356661</v>
          </cell>
          <cell r="ER242">
            <v>17.600985655196691</v>
          </cell>
          <cell r="ES242">
            <v>40</v>
          </cell>
          <cell r="ET242">
            <v>8</v>
          </cell>
          <cell r="EU242">
            <v>32</v>
          </cell>
          <cell r="EV242">
            <v>91.155625441535065</v>
          </cell>
          <cell r="EW242">
            <v>37.816119120775227</v>
          </cell>
          <cell r="EX242">
            <v>140.80788524157353</v>
          </cell>
          <cell r="EY242">
            <v>20</v>
          </cell>
          <cell r="EZ242">
            <v>15</v>
          </cell>
          <cell r="FA242">
            <v>5</v>
          </cell>
          <cell r="FB242">
            <v>45.577812720767533</v>
          </cell>
          <cell r="FC242">
            <v>70.905223351453557</v>
          </cell>
          <cell r="FD242">
            <v>22.001232068995865</v>
          </cell>
          <cell r="FE242">
            <v>11</v>
          </cell>
          <cell r="FF242">
            <v>7</v>
          </cell>
          <cell r="FG242">
            <v>4</v>
          </cell>
          <cell r="FH242">
            <v>25.067796996422139</v>
          </cell>
          <cell r="FI242">
            <v>33.089104230678331</v>
          </cell>
          <cell r="FJ242">
            <v>17.600985655196691</v>
          </cell>
          <cell r="FK242">
            <v>6</v>
          </cell>
          <cell r="FL242">
            <v>4</v>
          </cell>
          <cell r="FM242">
            <v>2</v>
          </cell>
          <cell r="FN242">
            <v>13.673343816230261</v>
          </cell>
          <cell r="FO242">
            <v>18.908059560387613</v>
          </cell>
          <cell r="FP242">
            <v>8.8004928275983456</v>
          </cell>
        </row>
        <row r="243">
          <cell r="A243" t="str">
            <v>留萌2次医療圏</v>
          </cell>
          <cell r="CH243">
            <v>49914</v>
          </cell>
          <cell r="CI243">
            <v>23753</v>
          </cell>
          <cell r="CJ243">
            <v>26161</v>
          </cell>
          <cell r="CK243">
            <v>748</v>
          </cell>
          <cell r="CL243">
            <v>406</v>
          </cell>
          <cell r="CM243">
            <v>342</v>
          </cell>
          <cell r="CN243">
            <v>1498.577553391834</v>
          </cell>
          <cell r="CO243">
            <v>1709.2577779648884</v>
          </cell>
          <cell r="CP243">
            <v>1307.2894767019609</v>
          </cell>
          <cell r="CQ243">
            <v>0</v>
          </cell>
          <cell r="CR243">
            <v>0</v>
          </cell>
          <cell r="CS243">
            <v>0</v>
          </cell>
          <cell r="CT243">
            <v>0</v>
          </cell>
          <cell r="CU243">
            <v>0</v>
          </cell>
          <cell r="CV243">
            <v>0</v>
          </cell>
          <cell r="CW243">
            <v>227</v>
          </cell>
          <cell r="CX243">
            <v>135</v>
          </cell>
          <cell r="CY243">
            <v>92</v>
          </cell>
          <cell r="CZ243">
            <v>454.78222542773568</v>
          </cell>
          <cell r="DA243">
            <v>568.34926114596055</v>
          </cell>
          <cell r="DB243">
            <v>351.66851420052751</v>
          </cell>
          <cell r="DC243">
            <v>7</v>
          </cell>
          <cell r="DD243">
            <v>4</v>
          </cell>
          <cell r="DE243">
            <v>3</v>
          </cell>
          <cell r="DF243">
            <v>14.024121488961013</v>
          </cell>
          <cell r="DG243">
            <v>16.839978108028458</v>
          </cell>
          <cell r="DH243">
            <v>11.467451550017202</v>
          </cell>
          <cell r="DI243">
            <v>2</v>
          </cell>
          <cell r="DJ243">
            <v>0</v>
          </cell>
          <cell r="DK243">
            <v>2</v>
          </cell>
          <cell r="DL243">
            <v>4.0068918539888614</v>
          </cell>
          <cell r="DM243">
            <v>0</v>
          </cell>
          <cell r="DN243">
            <v>7.6449677000114669</v>
          </cell>
          <cell r="DO243">
            <v>116</v>
          </cell>
          <cell r="DP243">
            <v>54</v>
          </cell>
          <cell r="DQ243">
            <v>62</v>
          </cell>
          <cell r="DR243">
            <v>232.39972753135393</v>
          </cell>
          <cell r="DS243">
            <v>227.3397044583842</v>
          </cell>
          <cell r="DT243">
            <v>236.99399870035549</v>
          </cell>
          <cell r="DU243">
            <v>76</v>
          </cell>
          <cell r="DV243">
            <v>44</v>
          </cell>
          <cell r="DW243">
            <v>32</v>
          </cell>
          <cell r="DX243">
            <v>152.2618904515767</v>
          </cell>
          <cell r="DY243">
            <v>185.23975918831306</v>
          </cell>
          <cell r="DZ243">
            <v>122.31948320018347</v>
          </cell>
          <cell r="EA243">
            <v>66</v>
          </cell>
          <cell r="EB243">
            <v>42</v>
          </cell>
          <cell r="EC243">
            <v>24</v>
          </cell>
          <cell r="ED243">
            <v>132.2274311816324</v>
          </cell>
          <cell r="EE243">
            <v>176.81977013429884</v>
          </cell>
          <cell r="EF243">
            <v>91.739612400137617</v>
          </cell>
          <cell r="EG243">
            <v>7</v>
          </cell>
          <cell r="EH243">
            <v>3</v>
          </cell>
          <cell r="EI243">
            <v>4</v>
          </cell>
          <cell r="EJ243">
            <v>14.024121488961013</v>
          </cell>
          <cell r="EK243">
            <v>12.629983581021346</v>
          </cell>
          <cell r="EL243">
            <v>15.289935400022934</v>
          </cell>
          <cell r="EM243">
            <v>20</v>
          </cell>
          <cell r="EN243">
            <v>11</v>
          </cell>
          <cell r="EO243">
            <v>9</v>
          </cell>
          <cell r="EP243">
            <v>40.068918539888607</v>
          </cell>
          <cell r="EQ243">
            <v>46.309939797078265</v>
          </cell>
          <cell r="ER243">
            <v>34.402354650051606</v>
          </cell>
          <cell r="ES243">
            <v>46</v>
          </cell>
          <cell r="ET243">
            <v>13</v>
          </cell>
          <cell r="EU243">
            <v>33</v>
          </cell>
          <cell r="EV243">
            <v>92.158512641743798</v>
          </cell>
          <cell r="EW243">
            <v>54.729928851092488</v>
          </cell>
          <cell r="EX243">
            <v>126.14196705018921</v>
          </cell>
          <cell r="EY243">
            <v>18</v>
          </cell>
          <cell r="EZ243">
            <v>11</v>
          </cell>
          <cell r="FA243">
            <v>7</v>
          </cell>
          <cell r="FB243">
            <v>36.062026685899752</v>
          </cell>
          <cell r="FC243">
            <v>46.309939797078265</v>
          </cell>
          <cell r="FD243">
            <v>26.757386950040136</v>
          </cell>
          <cell r="FE243">
            <v>17</v>
          </cell>
          <cell r="FF243">
            <v>11</v>
          </cell>
          <cell r="FG243">
            <v>6</v>
          </cell>
          <cell r="FH243">
            <v>34.058580758905315</v>
          </cell>
          <cell r="FI243">
            <v>46.309939797078265</v>
          </cell>
          <cell r="FJ243">
            <v>22.934903100034404</v>
          </cell>
          <cell r="FK243">
            <v>0</v>
          </cell>
          <cell r="FL243">
            <v>0</v>
          </cell>
          <cell r="FM243">
            <v>0</v>
          </cell>
          <cell r="FN243">
            <v>0</v>
          </cell>
          <cell r="FO243">
            <v>0</v>
          </cell>
          <cell r="FP243">
            <v>0</v>
          </cell>
        </row>
        <row r="244">
          <cell r="A244" t="str">
            <v>宗谷2次医療圏</v>
          </cell>
          <cell r="CH244">
            <v>68960</v>
          </cell>
          <cell r="CI244">
            <v>33587</v>
          </cell>
          <cell r="CJ244">
            <v>35373</v>
          </cell>
          <cell r="CK244">
            <v>899</v>
          </cell>
          <cell r="CL244">
            <v>460</v>
          </cell>
          <cell r="CM244">
            <v>439</v>
          </cell>
          <cell r="CN244">
            <v>1303.6542923433874</v>
          </cell>
          <cell r="CO244">
            <v>1369.5775151100127</v>
          </cell>
          <cell r="CP244">
            <v>1241.0595652050999</v>
          </cell>
          <cell r="CQ244">
            <v>0</v>
          </cell>
          <cell r="CR244">
            <v>0</v>
          </cell>
          <cell r="CS244">
            <v>0</v>
          </cell>
          <cell r="CT244">
            <v>0</v>
          </cell>
          <cell r="CU244">
            <v>0</v>
          </cell>
          <cell r="CV244">
            <v>0</v>
          </cell>
          <cell r="CW244">
            <v>285</v>
          </cell>
          <cell r="CX244">
            <v>162</v>
          </cell>
          <cell r="CY244">
            <v>123</v>
          </cell>
          <cell r="CZ244">
            <v>413.28306264501163</v>
          </cell>
          <cell r="DA244">
            <v>482.3294727126567</v>
          </cell>
          <cell r="DB244">
            <v>347.72283945382071</v>
          </cell>
          <cell r="DC244">
            <v>6</v>
          </cell>
          <cell r="DD244">
            <v>6</v>
          </cell>
          <cell r="DE244">
            <v>0</v>
          </cell>
          <cell r="DF244">
            <v>8.7006960556844533</v>
          </cell>
          <cell r="DG244">
            <v>17.864054544913209</v>
          </cell>
          <cell r="DH244">
            <v>0</v>
          </cell>
          <cell r="DI244">
            <v>6</v>
          </cell>
          <cell r="DJ244">
            <v>2</v>
          </cell>
          <cell r="DK244">
            <v>4</v>
          </cell>
          <cell r="DL244">
            <v>8.7006960556844533</v>
          </cell>
          <cell r="DM244">
            <v>5.954684848304403</v>
          </cell>
          <cell r="DN244">
            <v>11.308059819636446</v>
          </cell>
          <cell r="DO244">
            <v>160</v>
          </cell>
          <cell r="DP244">
            <v>63</v>
          </cell>
          <cell r="DQ244">
            <v>97</v>
          </cell>
          <cell r="DR244">
            <v>232.01856148491879</v>
          </cell>
          <cell r="DS244">
            <v>187.5725727215887</v>
          </cell>
          <cell r="DT244">
            <v>274.22045062618383</v>
          </cell>
          <cell r="DU244">
            <v>82</v>
          </cell>
          <cell r="DV244">
            <v>44</v>
          </cell>
          <cell r="DW244">
            <v>38</v>
          </cell>
          <cell r="DX244">
            <v>118.90951276102089</v>
          </cell>
          <cell r="DY244">
            <v>131.00306666269688</v>
          </cell>
          <cell r="DZ244">
            <v>107.42656828654623</v>
          </cell>
          <cell r="EA244">
            <v>76</v>
          </cell>
          <cell r="EB244">
            <v>38</v>
          </cell>
          <cell r="EC244">
            <v>38</v>
          </cell>
          <cell r="ED244">
            <v>110.20881670533642</v>
          </cell>
          <cell r="EE244">
            <v>113.13901211778365</v>
          </cell>
          <cell r="EF244">
            <v>107.42656828654623</v>
          </cell>
          <cell r="EG244">
            <v>5</v>
          </cell>
          <cell r="EH244">
            <v>2</v>
          </cell>
          <cell r="EI244">
            <v>3</v>
          </cell>
          <cell r="EJ244">
            <v>7.2505800464037122</v>
          </cell>
          <cell r="EK244">
            <v>5.954684848304403</v>
          </cell>
          <cell r="EL244">
            <v>8.481044864727334</v>
          </cell>
          <cell r="EM244">
            <v>23</v>
          </cell>
          <cell r="EN244">
            <v>13</v>
          </cell>
          <cell r="EO244">
            <v>10</v>
          </cell>
          <cell r="EP244">
            <v>33.352668213457079</v>
          </cell>
          <cell r="EQ244">
            <v>38.705451513978623</v>
          </cell>
          <cell r="ER244">
            <v>28.270149549091116</v>
          </cell>
          <cell r="ES244">
            <v>59</v>
          </cell>
          <cell r="ET244">
            <v>20</v>
          </cell>
          <cell r="EU244">
            <v>39</v>
          </cell>
          <cell r="EV244">
            <v>85.556844547563813</v>
          </cell>
          <cell r="EW244">
            <v>59.546848483044037</v>
          </cell>
          <cell r="EX244">
            <v>110.25358324145535</v>
          </cell>
          <cell r="EY244">
            <v>25</v>
          </cell>
          <cell r="EZ244">
            <v>15</v>
          </cell>
          <cell r="FA244">
            <v>10</v>
          </cell>
          <cell r="FB244">
            <v>36.252900232018561</v>
          </cell>
          <cell r="FC244">
            <v>44.660136362283026</v>
          </cell>
          <cell r="FD244">
            <v>28.270149549091116</v>
          </cell>
          <cell r="FE244">
            <v>17</v>
          </cell>
          <cell r="FF244">
            <v>15</v>
          </cell>
          <cell r="FG244">
            <v>2</v>
          </cell>
          <cell r="FH244">
            <v>24.651972157772622</v>
          </cell>
          <cell r="FI244">
            <v>44.660136362283026</v>
          </cell>
          <cell r="FJ244">
            <v>5.654029909818223</v>
          </cell>
          <cell r="FK244">
            <v>5</v>
          </cell>
          <cell r="FL244">
            <v>4</v>
          </cell>
          <cell r="FM244">
            <v>1</v>
          </cell>
          <cell r="FN244">
            <v>7.2505800464037122</v>
          </cell>
          <cell r="FO244">
            <v>11.909369696608806</v>
          </cell>
          <cell r="FP244">
            <v>2.8270149549091115</v>
          </cell>
        </row>
        <row r="245">
          <cell r="A245" t="str">
            <v>北網2次医療圏</v>
          </cell>
          <cell r="CH245">
            <v>224404</v>
          </cell>
          <cell r="CI245">
            <v>107708</v>
          </cell>
          <cell r="CJ245">
            <v>116696</v>
          </cell>
          <cell r="CK245">
            <v>2698</v>
          </cell>
          <cell r="CL245">
            <v>1489</v>
          </cell>
          <cell r="CM245">
            <v>1209</v>
          </cell>
          <cell r="CN245">
            <v>1202.2958592538457</v>
          </cell>
          <cell r="CO245">
            <v>1382.4414156794296</v>
          </cell>
          <cell r="CP245">
            <v>1036.0252279426886</v>
          </cell>
          <cell r="CQ245">
            <v>2</v>
          </cell>
          <cell r="CR245">
            <v>1</v>
          </cell>
          <cell r="CS245">
            <v>1</v>
          </cell>
          <cell r="CT245">
            <v>0.89124971034384415</v>
          </cell>
          <cell r="CU245">
            <v>0.9284361421621421</v>
          </cell>
          <cell r="CV245">
            <v>0.85692740111057797</v>
          </cell>
          <cell r="CW245">
            <v>831</v>
          </cell>
          <cell r="CX245">
            <v>504</v>
          </cell>
          <cell r="CY245">
            <v>327</v>
          </cell>
          <cell r="CZ245">
            <v>370.31425464786724</v>
          </cell>
          <cell r="DA245">
            <v>467.93181564971962</v>
          </cell>
          <cell r="DB245">
            <v>280.21526016315897</v>
          </cell>
          <cell r="DC245">
            <v>31</v>
          </cell>
          <cell r="DD245">
            <v>16</v>
          </cell>
          <cell r="DE245">
            <v>15</v>
          </cell>
          <cell r="DF245">
            <v>13.814370510329583</v>
          </cell>
          <cell r="DG245">
            <v>14.854978274594274</v>
          </cell>
          <cell r="DH245">
            <v>12.853911016658667</v>
          </cell>
          <cell r="DI245">
            <v>5</v>
          </cell>
          <cell r="DJ245">
            <v>2</v>
          </cell>
          <cell r="DK245">
            <v>3</v>
          </cell>
          <cell r="DL245">
            <v>2.2281242758596105</v>
          </cell>
          <cell r="DM245">
            <v>1.8568722843242842</v>
          </cell>
          <cell r="DN245">
            <v>2.5707822033317336</v>
          </cell>
          <cell r="DO245">
            <v>433</v>
          </cell>
          <cell r="DP245">
            <v>215</v>
          </cell>
          <cell r="DQ245">
            <v>218</v>
          </cell>
          <cell r="DR245">
            <v>192.95556228944227</v>
          </cell>
          <cell r="DS245">
            <v>199.61377056486054</v>
          </cell>
          <cell r="DT245">
            <v>186.81017344210599</v>
          </cell>
          <cell r="DU245">
            <v>236</v>
          </cell>
          <cell r="DV245">
            <v>127</v>
          </cell>
          <cell r="DW245">
            <v>109</v>
          </cell>
          <cell r="DX245">
            <v>105.16746582057361</v>
          </cell>
          <cell r="DY245">
            <v>117.91139005459205</v>
          </cell>
          <cell r="DZ245">
            <v>93.405086721052996</v>
          </cell>
          <cell r="EA245">
            <v>252</v>
          </cell>
          <cell r="EB245">
            <v>160</v>
          </cell>
          <cell r="EC245">
            <v>92</v>
          </cell>
          <cell r="ED245">
            <v>112.29746350332435</v>
          </cell>
          <cell r="EE245">
            <v>148.54978274594274</v>
          </cell>
          <cell r="EF245">
            <v>78.837320902173161</v>
          </cell>
          <cell r="EG245">
            <v>26</v>
          </cell>
          <cell r="EH245">
            <v>19</v>
          </cell>
          <cell r="EI245">
            <v>7</v>
          </cell>
          <cell r="EJ245">
            <v>11.586246234469973</v>
          </cell>
          <cell r="EK245">
            <v>17.640286701080697</v>
          </cell>
          <cell r="EL245">
            <v>5.9984918077740454</v>
          </cell>
          <cell r="EM245">
            <v>68</v>
          </cell>
          <cell r="EN245">
            <v>31</v>
          </cell>
          <cell r="EO245">
            <v>37</v>
          </cell>
          <cell r="EP245">
            <v>30.302490151690701</v>
          </cell>
          <cell r="EQ245">
            <v>28.781520407026406</v>
          </cell>
          <cell r="ER245">
            <v>31.706313841091383</v>
          </cell>
          <cell r="ES245">
            <v>180</v>
          </cell>
          <cell r="ET245">
            <v>52</v>
          </cell>
          <cell r="EU245">
            <v>128</v>
          </cell>
          <cell r="EV245">
            <v>80.212473930945976</v>
          </cell>
          <cell r="EW245">
            <v>48.278679392431393</v>
          </cell>
          <cell r="EX245">
            <v>109.68670734215398</v>
          </cell>
          <cell r="EY245">
            <v>87</v>
          </cell>
          <cell r="EZ245">
            <v>51</v>
          </cell>
          <cell r="FA245">
            <v>36</v>
          </cell>
          <cell r="FB245">
            <v>38.769362399957224</v>
          </cell>
          <cell r="FC245">
            <v>47.350243250269244</v>
          </cell>
          <cell r="FD245">
            <v>30.849386439980805</v>
          </cell>
          <cell r="FE245">
            <v>51</v>
          </cell>
          <cell r="FF245">
            <v>37</v>
          </cell>
          <cell r="FG245">
            <v>14</v>
          </cell>
          <cell r="FH245">
            <v>22.726867613768025</v>
          </cell>
          <cell r="FI245">
            <v>34.35213725999926</v>
          </cell>
          <cell r="FJ245">
            <v>11.996983615548091</v>
          </cell>
          <cell r="FK245">
            <v>5</v>
          </cell>
          <cell r="FL245">
            <v>4</v>
          </cell>
          <cell r="FM245">
            <v>1</v>
          </cell>
          <cell r="FN245">
            <v>2.2281242758596105</v>
          </cell>
          <cell r="FO245">
            <v>3.7137445686485684</v>
          </cell>
          <cell r="FP245">
            <v>0.85692740111057797</v>
          </cell>
        </row>
        <row r="246">
          <cell r="A246" t="str">
            <v>遠紋2次医療圏</v>
          </cell>
          <cell r="CH246">
            <v>73438</v>
          </cell>
          <cell r="CI246">
            <v>34938</v>
          </cell>
          <cell r="CJ246">
            <v>38500</v>
          </cell>
          <cell r="CK246">
            <v>1045</v>
          </cell>
          <cell r="CL246">
            <v>573</v>
          </cell>
          <cell r="CM246">
            <v>472</v>
          </cell>
          <cell r="CN246">
            <v>1422.9690351044419</v>
          </cell>
          <cell r="CO246">
            <v>1640.0480851794609</v>
          </cell>
          <cell r="CP246">
            <v>1225.9740259740261</v>
          </cell>
          <cell r="CQ246">
            <v>2</v>
          </cell>
          <cell r="CR246">
            <v>2</v>
          </cell>
          <cell r="CS246">
            <v>0</v>
          </cell>
          <cell r="CT246">
            <v>2.723385713118549</v>
          </cell>
          <cell r="CU246">
            <v>5.7244261262808402</v>
          </cell>
          <cell r="CV246">
            <v>0</v>
          </cell>
          <cell r="CW246">
            <v>305</v>
          </cell>
          <cell r="CX246">
            <v>194</v>
          </cell>
          <cell r="CY246">
            <v>111</v>
          </cell>
          <cell r="CZ246">
            <v>415.31632125057871</v>
          </cell>
          <cell r="DA246">
            <v>555.26933424924152</v>
          </cell>
          <cell r="DB246">
            <v>288.31168831168833</v>
          </cell>
          <cell r="DC246">
            <v>26</v>
          </cell>
          <cell r="DD246">
            <v>16</v>
          </cell>
          <cell r="DE246">
            <v>10</v>
          </cell>
          <cell r="DF246">
            <v>35.40401427054114</v>
          </cell>
          <cell r="DG246">
            <v>45.795409010246722</v>
          </cell>
          <cell r="DH246">
            <v>25.974025974025974</v>
          </cell>
          <cell r="DI246">
            <v>9</v>
          </cell>
          <cell r="DJ246">
            <v>1</v>
          </cell>
          <cell r="DK246">
            <v>8</v>
          </cell>
          <cell r="DL246">
            <v>12.255235709033471</v>
          </cell>
          <cell r="DM246">
            <v>2.8622130631404201</v>
          </cell>
          <cell r="DN246">
            <v>20.779220779220779</v>
          </cell>
          <cell r="DO246">
            <v>182</v>
          </cell>
          <cell r="DP246">
            <v>80</v>
          </cell>
          <cell r="DQ246">
            <v>102</v>
          </cell>
          <cell r="DR246">
            <v>247.82809989378796</v>
          </cell>
          <cell r="DS246">
            <v>228.97704505123363</v>
          </cell>
          <cell r="DT246">
            <v>264.93506493506493</v>
          </cell>
          <cell r="DU246">
            <v>115</v>
          </cell>
          <cell r="DV246">
            <v>54</v>
          </cell>
          <cell r="DW246">
            <v>61</v>
          </cell>
          <cell r="DX246">
            <v>156.59467850431656</v>
          </cell>
          <cell r="DY246">
            <v>154.5595054095827</v>
          </cell>
          <cell r="DZ246">
            <v>158.44155844155844</v>
          </cell>
          <cell r="EA246">
            <v>108</v>
          </cell>
          <cell r="EB246">
            <v>64</v>
          </cell>
          <cell r="EC246">
            <v>44</v>
          </cell>
          <cell r="ED246">
            <v>147.06282850840165</v>
          </cell>
          <cell r="EE246">
            <v>183.18163604098689</v>
          </cell>
          <cell r="EF246">
            <v>114.28571428571429</v>
          </cell>
          <cell r="EG246">
            <v>11</v>
          </cell>
          <cell r="EH246">
            <v>4</v>
          </cell>
          <cell r="EI246">
            <v>7</v>
          </cell>
          <cell r="EJ246">
            <v>14.978621422152019</v>
          </cell>
          <cell r="EK246">
            <v>11.44885225256168</v>
          </cell>
          <cell r="EL246">
            <v>18.18181818181818</v>
          </cell>
          <cell r="EM246">
            <v>24</v>
          </cell>
          <cell r="EN246">
            <v>14</v>
          </cell>
          <cell r="EO246">
            <v>10</v>
          </cell>
          <cell r="EP246">
            <v>32.680628557422587</v>
          </cell>
          <cell r="EQ246">
            <v>40.070982883965883</v>
          </cell>
          <cell r="ER246">
            <v>25.974025974025974</v>
          </cell>
          <cell r="ES246">
            <v>31</v>
          </cell>
          <cell r="ET246">
            <v>10</v>
          </cell>
          <cell r="EU246">
            <v>21</v>
          </cell>
          <cell r="EV246">
            <v>42.212478553337505</v>
          </cell>
          <cell r="EW246">
            <v>28.622130631404204</v>
          </cell>
          <cell r="EX246">
            <v>54.545454545454547</v>
          </cell>
          <cell r="EY246">
            <v>26</v>
          </cell>
          <cell r="EZ246">
            <v>15</v>
          </cell>
          <cell r="FA246">
            <v>11</v>
          </cell>
          <cell r="FB246">
            <v>35.40401427054114</v>
          </cell>
          <cell r="FC246">
            <v>42.933195947106299</v>
          </cell>
          <cell r="FD246">
            <v>28.571428571428573</v>
          </cell>
          <cell r="FE246">
            <v>15</v>
          </cell>
          <cell r="FF246">
            <v>13</v>
          </cell>
          <cell r="FG246">
            <v>2</v>
          </cell>
          <cell r="FH246">
            <v>20.425392848389116</v>
          </cell>
          <cell r="FI246">
            <v>37.208769820825459</v>
          </cell>
          <cell r="FJ246">
            <v>5.1948051948051948</v>
          </cell>
          <cell r="FK246">
            <v>6</v>
          </cell>
          <cell r="FL246">
            <v>3</v>
          </cell>
          <cell r="FM246">
            <v>3</v>
          </cell>
          <cell r="FN246">
            <v>8.1701571393556467</v>
          </cell>
          <cell r="FO246">
            <v>8.5866391894212608</v>
          </cell>
          <cell r="FP246">
            <v>7.7922077922077921</v>
          </cell>
        </row>
        <row r="247">
          <cell r="A247" t="str">
            <v>十勝2次医療圏</v>
          </cell>
          <cell r="CH247">
            <v>348848</v>
          </cell>
          <cell r="CI247">
            <v>167126</v>
          </cell>
          <cell r="CJ247">
            <v>181722</v>
          </cell>
          <cell r="CK247">
            <v>3725</v>
          </cell>
          <cell r="CL247">
            <v>1999</v>
          </cell>
          <cell r="CM247">
            <v>1726</v>
          </cell>
          <cell r="CN247">
            <v>1067.8003027106361</v>
          </cell>
          <cell r="CO247">
            <v>1196.1035386474875</v>
          </cell>
          <cell r="CP247">
            <v>949.80244549366626</v>
          </cell>
          <cell r="CQ247">
            <v>6</v>
          </cell>
          <cell r="CR247">
            <v>1</v>
          </cell>
          <cell r="CS247">
            <v>5</v>
          </cell>
          <cell r="CT247">
            <v>1.7199467963124342</v>
          </cell>
          <cell r="CU247">
            <v>0.59835094479614181</v>
          </cell>
          <cell r="CV247">
            <v>2.7514555199700639</v>
          </cell>
          <cell r="CW247">
            <v>1178</v>
          </cell>
          <cell r="CX247">
            <v>688</v>
          </cell>
          <cell r="CY247">
            <v>490</v>
          </cell>
          <cell r="CZ247">
            <v>337.68288767600785</v>
          </cell>
          <cell r="DA247">
            <v>411.66545001974555</v>
          </cell>
          <cell r="DB247">
            <v>269.64264095706631</v>
          </cell>
          <cell r="DC247">
            <v>40</v>
          </cell>
          <cell r="DD247">
            <v>26</v>
          </cell>
          <cell r="DE247">
            <v>14</v>
          </cell>
          <cell r="DF247">
            <v>11.466311975416227</v>
          </cell>
          <cell r="DG247">
            <v>15.557124564699688</v>
          </cell>
          <cell r="DH247">
            <v>7.7040754559161799</v>
          </cell>
          <cell r="DI247">
            <v>13</v>
          </cell>
          <cell r="DJ247">
            <v>5</v>
          </cell>
          <cell r="DK247">
            <v>8</v>
          </cell>
          <cell r="DL247">
            <v>3.7265513920102737</v>
          </cell>
          <cell r="DM247">
            <v>2.991754723980709</v>
          </cell>
          <cell r="DN247">
            <v>4.4023288319521026</v>
          </cell>
          <cell r="DO247">
            <v>625</v>
          </cell>
          <cell r="DP247">
            <v>311</v>
          </cell>
          <cell r="DQ247">
            <v>314</v>
          </cell>
          <cell r="DR247">
            <v>179.16112461587855</v>
          </cell>
          <cell r="DS247">
            <v>186.08714383160012</v>
          </cell>
          <cell r="DT247">
            <v>172.79140665412004</v>
          </cell>
          <cell r="DU247">
            <v>280</v>
          </cell>
          <cell r="DV247">
            <v>156</v>
          </cell>
          <cell r="DW247">
            <v>124</v>
          </cell>
          <cell r="DX247">
            <v>80.264183827913584</v>
          </cell>
          <cell r="DY247">
            <v>93.342747388198134</v>
          </cell>
          <cell r="DZ247">
            <v>68.236096895257603</v>
          </cell>
          <cell r="EA247">
            <v>354</v>
          </cell>
          <cell r="EB247">
            <v>203</v>
          </cell>
          <cell r="EC247">
            <v>151</v>
          </cell>
          <cell r="ED247">
            <v>101.47686098243361</v>
          </cell>
          <cell r="EE247">
            <v>121.4652417936168</v>
          </cell>
          <cell r="EF247">
            <v>83.093956703095941</v>
          </cell>
          <cell r="EG247">
            <v>42</v>
          </cell>
          <cell r="EH247">
            <v>18</v>
          </cell>
          <cell r="EI247">
            <v>24</v>
          </cell>
          <cell r="EJ247">
            <v>12.039627574187039</v>
          </cell>
          <cell r="EK247">
            <v>10.770317006330552</v>
          </cell>
          <cell r="EL247">
            <v>13.206986495856309</v>
          </cell>
          <cell r="EM247">
            <v>74</v>
          </cell>
          <cell r="EN247">
            <v>36</v>
          </cell>
          <cell r="EO247">
            <v>38</v>
          </cell>
          <cell r="EP247">
            <v>21.212677154520023</v>
          </cell>
          <cell r="EQ247">
            <v>21.540634012661105</v>
          </cell>
          <cell r="ER247">
            <v>20.911061951772488</v>
          </cell>
          <cell r="ES247">
            <v>177</v>
          </cell>
          <cell r="ET247">
            <v>45</v>
          </cell>
          <cell r="EU247">
            <v>132</v>
          </cell>
          <cell r="EV247">
            <v>50.738430491216803</v>
          </cell>
          <cell r="EW247">
            <v>26.92579251582638</v>
          </cell>
          <cell r="EX247">
            <v>72.638425727209693</v>
          </cell>
          <cell r="EY247">
            <v>110</v>
          </cell>
          <cell r="EZ247">
            <v>66</v>
          </cell>
          <cell r="FA247">
            <v>44</v>
          </cell>
          <cell r="FB247">
            <v>31.532357932394625</v>
          </cell>
          <cell r="FC247">
            <v>39.49116235654536</v>
          </cell>
          <cell r="FD247">
            <v>24.212808575736567</v>
          </cell>
          <cell r="FE247">
            <v>81</v>
          </cell>
          <cell r="FF247">
            <v>61</v>
          </cell>
          <cell r="FG247">
            <v>20</v>
          </cell>
          <cell r="FH247">
            <v>23.21928175021786</v>
          </cell>
          <cell r="FI247">
            <v>36.499407632564655</v>
          </cell>
          <cell r="FJ247">
            <v>11.005822079880256</v>
          </cell>
          <cell r="FK247">
            <v>26</v>
          </cell>
          <cell r="FL247">
            <v>19</v>
          </cell>
          <cell r="FM247">
            <v>7</v>
          </cell>
          <cell r="FN247">
            <v>7.4531027840205475</v>
          </cell>
          <cell r="FO247">
            <v>11.368667951126696</v>
          </cell>
          <cell r="FP247">
            <v>3.85203772795809</v>
          </cell>
        </row>
        <row r="248">
          <cell r="A248" t="str">
            <v>釧路2次医療圏</v>
          </cell>
          <cell r="CH248">
            <v>242654</v>
          </cell>
          <cell r="CI248">
            <v>114866</v>
          </cell>
          <cell r="CJ248">
            <v>127788</v>
          </cell>
          <cell r="CK248">
            <v>2810</v>
          </cell>
          <cell r="CL248">
            <v>1483</v>
          </cell>
          <cell r="CM248">
            <v>1327</v>
          </cell>
          <cell r="CN248">
            <v>1158.0274794563452</v>
          </cell>
          <cell r="CO248">
            <v>1291.0695941357756</v>
          </cell>
          <cell r="CP248">
            <v>1038.4386640373118</v>
          </cell>
          <cell r="CQ248">
            <v>3</v>
          </cell>
          <cell r="CR248">
            <v>3</v>
          </cell>
          <cell r="CS248">
            <v>0</v>
          </cell>
          <cell r="CT248">
            <v>1.2363282698822191</v>
          </cell>
          <cell r="CU248">
            <v>2.6117388957567949</v>
          </cell>
          <cell r="CV248">
            <v>0</v>
          </cell>
          <cell r="CW248">
            <v>924</v>
          </cell>
          <cell r="CX248">
            <v>527</v>
          </cell>
          <cell r="CY248">
            <v>397</v>
          </cell>
          <cell r="CZ248">
            <v>380.78910712372345</v>
          </cell>
          <cell r="DA248">
            <v>458.79546602127698</v>
          </cell>
          <cell r="DB248">
            <v>310.67079851003223</v>
          </cell>
          <cell r="DC248">
            <v>30</v>
          </cell>
          <cell r="DD248">
            <v>18</v>
          </cell>
          <cell r="DE248">
            <v>12</v>
          </cell>
          <cell r="DF248">
            <v>12.363282698822191</v>
          </cell>
          <cell r="DG248">
            <v>15.670433374540769</v>
          </cell>
          <cell r="DH248">
            <v>9.3905531035778012</v>
          </cell>
          <cell r="DI248">
            <v>16</v>
          </cell>
          <cell r="DJ248">
            <v>6</v>
          </cell>
          <cell r="DK248">
            <v>10</v>
          </cell>
          <cell r="DL248">
            <v>6.5937507727051692</v>
          </cell>
          <cell r="DM248">
            <v>5.2234777915135897</v>
          </cell>
          <cell r="DN248">
            <v>7.825460919648167</v>
          </cell>
          <cell r="DO248">
            <v>435</v>
          </cell>
          <cell r="DP248">
            <v>212</v>
          </cell>
          <cell r="DQ248">
            <v>223</v>
          </cell>
          <cell r="DR248">
            <v>179.26759913292179</v>
          </cell>
          <cell r="DS248">
            <v>184.56288196681351</v>
          </cell>
          <cell r="DT248">
            <v>174.50777850815413</v>
          </cell>
          <cell r="DU248">
            <v>220</v>
          </cell>
          <cell r="DV248">
            <v>108</v>
          </cell>
          <cell r="DW248">
            <v>112</v>
          </cell>
          <cell r="DX248">
            <v>90.66407312469606</v>
          </cell>
          <cell r="DY248">
            <v>94.022600247244611</v>
          </cell>
          <cell r="DZ248">
            <v>87.645162300059482</v>
          </cell>
          <cell r="EA248">
            <v>272</v>
          </cell>
          <cell r="EB248">
            <v>164</v>
          </cell>
          <cell r="EC248">
            <v>108</v>
          </cell>
          <cell r="ED248">
            <v>112.09376313598787</v>
          </cell>
          <cell r="EE248">
            <v>142.7750596347048</v>
          </cell>
          <cell r="EF248">
            <v>84.514977932200196</v>
          </cell>
          <cell r="EG248">
            <v>37</v>
          </cell>
          <cell r="EH248">
            <v>21</v>
          </cell>
          <cell r="EI248">
            <v>16</v>
          </cell>
          <cell r="EJ248">
            <v>15.248048661880702</v>
          </cell>
          <cell r="EK248">
            <v>18.282172270297565</v>
          </cell>
          <cell r="EL248">
            <v>12.520737471437068</v>
          </cell>
          <cell r="EM248">
            <v>100</v>
          </cell>
          <cell r="EN248">
            <v>61</v>
          </cell>
          <cell r="EO248">
            <v>39</v>
          </cell>
          <cell r="EP248">
            <v>41.210942329407303</v>
          </cell>
          <cell r="EQ248">
            <v>53.105357547054822</v>
          </cell>
          <cell r="ER248">
            <v>30.519297586627854</v>
          </cell>
          <cell r="ES248">
            <v>138</v>
          </cell>
          <cell r="ET248">
            <v>35</v>
          </cell>
          <cell r="EU248">
            <v>103</v>
          </cell>
          <cell r="EV248">
            <v>56.871100414582081</v>
          </cell>
          <cell r="EW248">
            <v>30.470287117162606</v>
          </cell>
          <cell r="EX248">
            <v>80.602247472376121</v>
          </cell>
          <cell r="EY248">
            <v>54</v>
          </cell>
          <cell r="EZ248">
            <v>35</v>
          </cell>
          <cell r="FA248">
            <v>19</v>
          </cell>
          <cell r="FB248">
            <v>22.253908857879942</v>
          </cell>
          <cell r="FC248">
            <v>30.470287117162606</v>
          </cell>
          <cell r="FD248">
            <v>14.868375747331518</v>
          </cell>
          <cell r="FE248">
            <v>50</v>
          </cell>
          <cell r="FF248">
            <v>33</v>
          </cell>
          <cell r="FG248">
            <v>17</v>
          </cell>
          <cell r="FH248">
            <v>20.605471164703651</v>
          </cell>
          <cell r="FI248">
            <v>28.729127853324741</v>
          </cell>
          <cell r="FJ248">
            <v>13.303283563401884</v>
          </cell>
          <cell r="FK248">
            <v>5</v>
          </cell>
          <cell r="FL248">
            <v>3</v>
          </cell>
          <cell r="FM248">
            <v>2</v>
          </cell>
          <cell r="FN248">
            <v>2.060547116470365</v>
          </cell>
          <cell r="FO248">
            <v>2.6117388957567949</v>
          </cell>
          <cell r="FP248">
            <v>1.5650921839296335</v>
          </cell>
        </row>
        <row r="249">
          <cell r="A249" t="str">
            <v>根室2次医療圏</v>
          </cell>
          <cell r="CH249">
            <v>79345</v>
          </cell>
          <cell r="CI249">
            <v>38702</v>
          </cell>
          <cell r="CJ249">
            <v>40643</v>
          </cell>
          <cell r="CK249">
            <v>806</v>
          </cell>
          <cell r="CL249">
            <v>435</v>
          </cell>
          <cell r="CM249">
            <v>371</v>
          </cell>
          <cell r="CN249">
            <v>1015.8170017014304</v>
          </cell>
          <cell r="CO249">
            <v>1123.9729212960569</v>
          </cell>
          <cell r="CP249">
            <v>912.82631695494922</v>
          </cell>
          <cell r="CQ249">
            <v>0</v>
          </cell>
          <cell r="CR249">
            <v>0</v>
          </cell>
          <cell r="CS249">
            <v>0</v>
          </cell>
          <cell r="CT249">
            <v>0</v>
          </cell>
          <cell r="CU249">
            <v>0</v>
          </cell>
          <cell r="CV249">
            <v>0</v>
          </cell>
          <cell r="CW249">
            <v>219</v>
          </cell>
          <cell r="CX249">
            <v>129</v>
          </cell>
          <cell r="CY249">
            <v>90</v>
          </cell>
          <cell r="CZ249">
            <v>276.00983048711328</v>
          </cell>
          <cell r="DA249">
            <v>333.31610769469279</v>
          </cell>
          <cell r="DB249">
            <v>221.44034643111974</v>
          </cell>
          <cell r="DC249">
            <v>11</v>
          </cell>
          <cell r="DD249">
            <v>6</v>
          </cell>
          <cell r="DE249">
            <v>5</v>
          </cell>
          <cell r="DF249">
            <v>13.863507467389249</v>
          </cell>
          <cell r="DG249">
            <v>15.503074776497337</v>
          </cell>
          <cell r="DH249">
            <v>12.302241468395541</v>
          </cell>
          <cell r="DI249">
            <v>3</v>
          </cell>
          <cell r="DJ249">
            <v>2</v>
          </cell>
          <cell r="DK249">
            <v>1</v>
          </cell>
          <cell r="DL249">
            <v>3.78095658201525</v>
          </cell>
          <cell r="DM249">
            <v>5.16769159216578</v>
          </cell>
          <cell r="DN249">
            <v>2.4604482936791081</v>
          </cell>
          <cell r="DO249">
            <v>162</v>
          </cell>
          <cell r="DP249">
            <v>80</v>
          </cell>
          <cell r="DQ249">
            <v>82</v>
          </cell>
          <cell r="DR249">
            <v>204.1716554288235</v>
          </cell>
          <cell r="DS249">
            <v>206.70766368663121</v>
          </cell>
          <cell r="DT249">
            <v>201.75676008168691</v>
          </cell>
          <cell r="DU249">
            <v>76</v>
          </cell>
          <cell r="DV249">
            <v>40</v>
          </cell>
          <cell r="DW249">
            <v>36</v>
          </cell>
          <cell r="DX249">
            <v>95.784233411052995</v>
          </cell>
          <cell r="DY249">
            <v>103.3538318433156</v>
          </cell>
          <cell r="DZ249">
            <v>88.576138572447903</v>
          </cell>
          <cell r="EA249">
            <v>61</v>
          </cell>
          <cell r="EB249">
            <v>35</v>
          </cell>
          <cell r="EC249">
            <v>26</v>
          </cell>
          <cell r="ED249">
            <v>76.879450500976745</v>
          </cell>
          <cell r="EE249">
            <v>90.43460286290113</v>
          </cell>
          <cell r="EF249">
            <v>63.971655635656816</v>
          </cell>
          <cell r="EG249">
            <v>3</v>
          </cell>
          <cell r="EH249">
            <v>3</v>
          </cell>
          <cell r="EI249">
            <v>0</v>
          </cell>
          <cell r="EJ249">
            <v>3.78095658201525</v>
          </cell>
          <cell r="EK249">
            <v>7.7515373882486687</v>
          </cell>
          <cell r="EL249">
            <v>0</v>
          </cell>
          <cell r="EM249">
            <v>28</v>
          </cell>
          <cell r="EN249">
            <v>10</v>
          </cell>
          <cell r="EO249">
            <v>18</v>
          </cell>
          <cell r="EP249">
            <v>35.288928098809002</v>
          </cell>
          <cell r="EQ249">
            <v>25.838457960828901</v>
          </cell>
          <cell r="ER249">
            <v>44.288069286223951</v>
          </cell>
          <cell r="ES249">
            <v>39</v>
          </cell>
          <cell r="ET249">
            <v>16</v>
          </cell>
          <cell r="EU249">
            <v>23</v>
          </cell>
          <cell r="EV249">
            <v>49.15243556619825</v>
          </cell>
          <cell r="EW249">
            <v>41.34153273732624</v>
          </cell>
          <cell r="EX249">
            <v>56.590310754619495</v>
          </cell>
          <cell r="EY249">
            <v>26</v>
          </cell>
          <cell r="EZ249">
            <v>20</v>
          </cell>
          <cell r="FA249">
            <v>6</v>
          </cell>
          <cell r="FB249">
            <v>32.768290377465497</v>
          </cell>
          <cell r="FC249">
            <v>51.676915921657802</v>
          </cell>
          <cell r="FD249">
            <v>14.762689762074649</v>
          </cell>
          <cell r="FE249">
            <v>17</v>
          </cell>
          <cell r="FF249">
            <v>14</v>
          </cell>
          <cell r="FG249">
            <v>3</v>
          </cell>
          <cell r="FH249">
            <v>21.425420631419748</v>
          </cell>
          <cell r="FI249">
            <v>36.173841145160459</v>
          </cell>
          <cell r="FJ249">
            <v>7.3813448810373243</v>
          </cell>
          <cell r="FK249">
            <v>8</v>
          </cell>
          <cell r="FL249">
            <v>6</v>
          </cell>
          <cell r="FM249">
            <v>2</v>
          </cell>
          <cell r="FN249">
            <v>10.082550885373999</v>
          </cell>
          <cell r="FO249">
            <v>15.503074776497337</v>
          </cell>
          <cell r="FP249">
            <v>4.9208965873582162</v>
          </cell>
        </row>
        <row r="250">
          <cell r="A250" t="str">
            <v>渡島総合振興局</v>
          </cell>
          <cell r="CH250">
            <v>431441</v>
          </cell>
          <cell r="CI250">
            <v>199219</v>
          </cell>
          <cell r="CJ250">
            <v>232222</v>
          </cell>
          <cell r="CK250">
            <v>5777</v>
          </cell>
          <cell r="CL250">
            <v>2938</v>
          </cell>
          <cell r="CM250">
            <v>2839</v>
          </cell>
          <cell r="CN250">
            <v>1339.0011612248256</v>
          </cell>
          <cell r="CO250">
            <v>1474.7589336358481</v>
          </cell>
          <cell r="CP250">
            <v>1222.5370550593827</v>
          </cell>
          <cell r="CQ250">
            <v>10</v>
          </cell>
          <cell r="CR250">
            <v>5</v>
          </cell>
          <cell r="CS250">
            <v>5</v>
          </cell>
          <cell r="CT250">
            <v>2.3178140232384035</v>
          </cell>
          <cell r="CU250">
            <v>2.5098007720147177</v>
          </cell>
          <cell r="CV250">
            <v>2.1531121082412521</v>
          </cell>
          <cell r="CW250">
            <v>1722</v>
          </cell>
          <cell r="CX250">
            <v>996</v>
          </cell>
          <cell r="CY250">
            <v>726</v>
          </cell>
          <cell r="CZ250">
            <v>399.12757480165305</v>
          </cell>
          <cell r="DA250">
            <v>499.95231378533168</v>
          </cell>
          <cell r="DB250">
            <v>312.63187811662976</v>
          </cell>
          <cell r="DC250">
            <v>52</v>
          </cell>
          <cell r="DD250">
            <v>29</v>
          </cell>
          <cell r="DE250">
            <v>23</v>
          </cell>
          <cell r="DF250">
            <v>12.052632920839697</v>
          </cell>
          <cell r="DG250">
            <v>14.556844477685361</v>
          </cell>
          <cell r="DH250">
            <v>9.9043156979097589</v>
          </cell>
          <cell r="DI250">
            <v>23</v>
          </cell>
          <cell r="DJ250">
            <v>7</v>
          </cell>
          <cell r="DK250">
            <v>16</v>
          </cell>
          <cell r="DL250">
            <v>5.3309722534483281</v>
          </cell>
          <cell r="DM250">
            <v>3.5137210808206043</v>
          </cell>
          <cell r="DN250">
            <v>6.889958746372006</v>
          </cell>
          <cell r="DO250">
            <v>793</v>
          </cell>
          <cell r="DP250">
            <v>321</v>
          </cell>
          <cell r="DQ250">
            <v>472</v>
          </cell>
          <cell r="DR250">
            <v>183.80265204280539</v>
          </cell>
          <cell r="DS250">
            <v>161.12920956334486</v>
          </cell>
          <cell r="DT250">
            <v>203.25378301797417</v>
          </cell>
          <cell r="DU250">
            <v>458</v>
          </cell>
          <cell r="DV250">
            <v>221</v>
          </cell>
          <cell r="DW250">
            <v>237</v>
          </cell>
          <cell r="DX250">
            <v>106.15588226431888</v>
          </cell>
          <cell r="DY250">
            <v>110.93319412305051</v>
          </cell>
          <cell r="DZ250">
            <v>102.05751393063535</v>
          </cell>
          <cell r="EA250">
            <v>659</v>
          </cell>
          <cell r="EB250">
            <v>342</v>
          </cell>
          <cell r="EC250">
            <v>317</v>
          </cell>
          <cell r="ED250">
            <v>152.74394413141079</v>
          </cell>
          <cell r="EE250">
            <v>171.67037280580666</v>
          </cell>
          <cell r="EF250">
            <v>136.50730766249535</v>
          </cell>
          <cell r="EG250">
            <v>70</v>
          </cell>
          <cell r="EH250">
            <v>46</v>
          </cell>
          <cell r="EI250">
            <v>24</v>
          </cell>
          <cell r="EJ250">
            <v>16.224698162668826</v>
          </cell>
          <cell r="EK250">
            <v>23.0901671025354</v>
          </cell>
          <cell r="EL250">
            <v>10.334938119558009</v>
          </cell>
          <cell r="EM250">
            <v>165</v>
          </cell>
          <cell r="EN250">
            <v>78</v>
          </cell>
          <cell r="EO250">
            <v>87</v>
          </cell>
          <cell r="EP250">
            <v>38.243931383433655</v>
          </cell>
          <cell r="EQ250">
            <v>39.152892043429596</v>
          </cell>
          <cell r="ER250">
            <v>37.464150683397783</v>
          </cell>
          <cell r="ES250">
            <v>267</v>
          </cell>
          <cell r="ET250">
            <v>61</v>
          </cell>
          <cell r="EU250">
            <v>206</v>
          </cell>
          <cell r="EV250">
            <v>61.885634420465372</v>
          </cell>
          <cell r="EW250">
            <v>30.619569418579555</v>
          </cell>
          <cell r="EX250">
            <v>88.708218859539585</v>
          </cell>
          <cell r="EY250">
            <v>133</v>
          </cell>
          <cell r="EZ250">
            <v>84</v>
          </cell>
          <cell r="FA250">
            <v>49</v>
          </cell>
          <cell r="FB250">
            <v>30.826926509070763</v>
          </cell>
          <cell r="FC250">
            <v>42.164652969847253</v>
          </cell>
          <cell r="FD250">
            <v>21.10049866076427</v>
          </cell>
          <cell r="FE250">
            <v>110</v>
          </cell>
          <cell r="FF250">
            <v>67</v>
          </cell>
          <cell r="FG250">
            <v>43</v>
          </cell>
          <cell r="FH250">
            <v>25.495954255622436</v>
          </cell>
          <cell r="FI250">
            <v>33.631330344997217</v>
          </cell>
          <cell r="FJ250">
            <v>18.516764130874765</v>
          </cell>
          <cell r="FK250">
            <v>20</v>
          </cell>
          <cell r="FL250">
            <v>17</v>
          </cell>
          <cell r="FM250">
            <v>3</v>
          </cell>
          <cell r="FN250">
            <v>4.6356280464768069</v>
          </cell>
          <cell r="FO250">
            <v>8.5333226248500402</v>
          </cell>
          <cell r="FP250">
            <v>1.2918672649447511</v>
          </cell>
        </row>
        <row r="251">
          <cell r="A251" t="str">
            <v>檜山振興局</v>
          </cell>
          <cell r="CH251">
            <v>25287</v>
          </cell>
          <cell r="CI251">
            <v>12077</v>
          </cell>
          <cell r="CJ251">
            <v>13210</v>
          </cell>
          <cell r="CK251">
            <v>378</v>
          </cell>
          <cell r="CL251">
            <v>197</v>
          </cell>
          <cell r="CM251">
            <v>181</v>
          </cell>
          <cell r="CN251">
            <v>1494.8392454620951</v>
          </cell>
          <cell r="CO251">
            <v>1631.1998012751512</v>
          </cell>
          <cell r="CP251">
            <v>1370.1741105223316</v>
          </cell>
          <cell r="CQ251">
            <v>1</v>
          </cell>
          <cell r="CR251">
            <v>0</v>
          </cell>
          <cell r="CS251">
            <v>1</v>
          </cell>
          <cell r="CT251">
            <v>3.954601178471151</v>
          </cell>
          <cell r="CU251">
            <v>0</v>
          </cell>
          <cell r="CV251">
            <v>7.5700227100681303</v>
          </cell>
          <cell r="CW251">
            <v>126</v>
          </cell>
          <cell r="CX251">
            <v>70</v>
          </cell>
          <cell r="CY251">
            <v>56</v>
          </cell>
          <cell r="CZ251">
            <v>498.27974848736505</v>
          </cell>
          <cell r="DA251">
            <v>579.61414258507909</v>
          </cell>
          <cell r="DB251">
            <v>423.9212717638153</v>
          </cell>
          <cell r="DC251">
            <v>8</v>
          </cell>
          <cell r="DD251">
            <v>1</v>
          </cell>
          <cell r="DE251">
            <v>7</v>
          </cell>
          <cell r="DF251">
            <v>31.636809427769208</v>
          </cell>
          <cell r="DG251">
            <v>8.2802020369297011</v>
          </cell>
          <cell r="DH251">
            <v>52.990158970476912</v>
          </cell>
          <cell r="DI251">
            <v>2</v>
          </cell>
          <cell r="DJ251">
            <v>1</v>
          </cell>
          <cell r="DK251">
            <v>1</v>
          </cell>
          <cell r="DL251">
            <v>7.909202356942302</v>
          </cell>
          <cell r="DM251">
            <v>8.2802020369297011</v>
          </cell>
          <cell r="DN251">
            <v>7.5700227100681303</v>
          </cell>
          <cell r="DO251">
            <v>63</v>
          </cell>
          <cell r="DP251">
            <v>27</v>
          </cell>
          <cell r="DQ251">
            <v>36</v>
          </cell>
          <cell r="DR251">
            <v>249.13987424368253</v>
          </cell>
          <cell r="DS251">
            <v>223.56545499710194</v>
          </cell>
          <cell r="DT251">
            <v>272.52081756245269</v>
          </cell>
          <cell r="DU251">
            <v>35</v>
          </cell>
          <cell r="DV251">
            <v>24</v>
          </cell>
          <cell r="DW251">
            <v>11</v>
          </cell>
          <cell r="DX251">
            <v>138.4110412464903</v>
          </cell>
          <cell r="DY251">
            <v>198.72484888631286</v>
          </cell>
          <cell r="DZ251">
            <v>83.270249810749434</v>
          </cell>
          <cell r="EA251">
            <v>35</v>
          </cell>
          <cell r="EB251">
            <v>23</v>
          </cell>
          <cell r="EC251">
            <v>12</v>
          </cell>
          <cell r="ED251">
            <v>138.4110412464903</v>
          </cell>
          <cell r="EE251">
            <v>190.4446468493831</v>
          </cell>
          <cell r="EF251">
            <v>90.840272520817564</v>
          </cell>
          <cell r="EG251">
            <v>4</v>
          </cell>
          <cell r="EH251">
            <v>2</v>
          </cell>
          <cell r="EI251">
            <v>2</v>
          </cell>
          <cell r="EJ251">
            <v>15.818404713884604</v>
          </cell>
          <cell r="EK251">
            <v>16.560404073859402</v>
          </cell>
          <cell r="EL251">
            <v>15.140045420136261</v>
          </cell>
          <cell r="EM251">
            <v>11</v>
          </cell>
          <cell r="EN251">
            <v>4</v>
          </cell>
          <cell r="EO251">
            <v>7</v>
          </cell>
          <cell r="EP251">
            <v>43.500612963182661</v>
          </cell>
          <cell r="EQ251">
            <v>33.120808147718805</v>
          </cell>
          <cell r="ER251">
            <v>52.990158970476912</v>
          </cell>
          <cell r="ES251">
            <v>16</v>
          </cell>
          <cell r="ET251">
            <v>3</v>
          </cell>
          <cell r="EU251">
            <v>13</v>
          </cell>
          <cell r="EV251">
            <v>63.273618855538416</v>
          </cell>
          <cell r="EW251">
            <v>24.840606110789107</v>
          </cell>
          <cell r="EX251">
            <v>98.410295230885694</v>
          </cell>
          <cell r="EY251">
            <v>11</v>
          </cell>
          <cell r="EZ251">
            <v>7</v>
          </cell>
          <cell r="FA251">
            <v>4</v>
          </cell>
          <cell r="FB251">
            <v>43.500612963182661</v>
          </cell>
          <cell r="FC251">
            <v>57.961414258507908</v>
          </cell>
          <cell r="FD251">
            <v>30.280090840272521</v>
          </cell>
          <cell r="FE251">
            <v>2</v>
          </cell>
          <cell r="FF251">
            <v>2</v>
          </cell>
          <cell r="FG251">
            <v>0</v>
          </cell>
          <cell r="FH251">
            <v>7.909202356942302</v>
          </cell>
          <cell r="FI251">
            <v>16.560404073859402</v>
          </cell>
          <cell r="FJ251">
            <v>0</v>
          </cell>
          <cell r="FK251">
            <v>3</v>
          </cell>
          <cell r="FL251">
            <v>3</v>
          </cell>
          <cell r="FM251">
            <v>0</v>
          </cell>
          <cell r="FN251">
            <v>11.863803535413453</v>
          </cell>
          <cell r="FO251">
            <v>24.840606110789107</v>
          </cell>
          <cell r="FP251">
            <v>0</v>
          </cell>
        </row>
        <row r="252">
          <cell r="A252" t="str">
            <v>石狩振興局</v>
          </cell>
          <cell r="CH252">
            <v>2359597</v>
          </cell>
          <cell r="CI252">
            <v>1114023</v>
          </cell>
          <cell r="CJ252">
            <v>1245574</v>
          </cell>
          <cell r="CK252">
            <v>21381</v>
          </cell>
          <cell r="CL252">
            <v>11200</v>
          </cell>
          <cell r="CM252">
            <v>10181</v>
          </cell>
          <cell r="CN252">
            <v>906.12930936935425</v>
          </cell>
          <cell r="CO252">
            <v>1005.3652393173211</v>
          </cell>
          <cell r="CP252">
            <v>817.37415842013399</v>
          </cell>
          <cell r="CQ252">
            <v>30</v>
          </cell>
          <cell r="CR252">
            <v>17</v>
          </cell>
          <cell r="CS252">
            <v>13</v>
          </cell>
          <cell r="CT252">
            <v>1.2714035489958666</v>
          </cell>
          <cell r="CU252">
            <v>1.5260008096780766</v>
          </cell>
          <cell r="CV252">
            <v>1.0436955170869013</v>
          </cell>
          <cell r="CW252">
            <v>6995</v>
          </cell>
          <cell r="CX252">
            <v>4013</v>
          </cell>
          <cell r="CY252">
            <v>2982</v>
          </cell>
          <cell r="CZ252">
            <v>296.44892750753627</v>
          </cell>
          <cell r="DA252">
            <v>360.22595583753656</v>
          </cell>
          <cell r="DB252">
            <v>239.40769476562613</v>
          </cell>
          <cell r="DC252">
            <v>242</v>
          </cell>
          <cell r="DD252">
            <v>114</v>
          </cell>
          <cell r="DE252">
            <v>128</v>
          </cell>
          <cell r="DF252">
            <v>10.255988628566659</v>
          </cell>
          <cell r="DG252">
            <v>10.233181900194161</v>
          </cell>
          <cell r="DH252">
            <v>10.27638662977872</v>
          </cell>
          <cell r="DI252">
            <v>88</v>
          </cell>
          <cell r="DJ252">
            <v>33</v>
          </cell>
          <cell r="DK252">
            <v>55</v>
          </cell>
          <cell r="DL252">
            <v>3.7294504103878756</v>
          </cell>
          <cell r="DM252">
            <v>2.9622368658456781</v>
          </cell>
          <cell r="DN252">
            <v>4.4156348799830436</v>
          </cell>
          <cell r="DO252">
            <v>2975</v>
          </cell>
          <cell r="DP252">
            <v>1335</v>
          </cell>
          <cell r="DQ252">
            <v>1640</v>
          </cell>
          <cell r="DR252">
            <v>126.08085194209011</v>
          </cell>
          <cell r="DS252">
            <v>119.83594593648425</v>
          </cell>
          <cell r="DT252">
            <v>131.66620369403987</v>
          </cell>
          <cell r="DU252">
            <v>1647</v>
          </cell>
          <cell r="DV252">
            <v>862</v>
          </cell>
          <cell r="DW252">
            <v>785</v>
          </cell>
          <cell r="DX252">
            <v>69.800054839873084</v>
          </cell>
          <cell r="DY252">
            <v>77.37721752602954</v>
          </cell>
          <cell r="DZ252">
            <v>63.023152377939809</v>
          </cell>
          <cell r="EA252">
            <v>1994</v>
          </cell>
          <cell r="EB252">
            <v>1113</v>
          </cell>
          <cell r="EC252">
            <v>881</v>
          </cell>
          <cell r="ED252">
            <v>84.505955889925275</v>
          </cell>
          <cell r="EE252">
            <v>99.908170657158792</v>
          </cell>
          <cell r="EF252">
            <v>70.730442350273847</v>
          </cell>
          <cell r="EG252">
            <v>255</v>
          </cell>
          <cell r="EH252">
            <v>149</v>
          </cell>
          <cell r="EI252">
            <v>106</v>
          </cell>
          <cell r="EJ252">
            <v>10.806930166464866</v>
          </cell>
          <cell r="EK252">
            <v>13.374948273060788</v>
          </cell>
          <cell r="EL252">
            <v>8.5101326777855029</v>
          </cell>
          <cell r="EM252">
            <v>492</v>
          </cell>
          <cell r="EN252">
            <v>240</v>
          </cell>
          <cell r="EO252">
            <v>252</v>
          </cell>
          <cell r="EP252">
            <v>20.851018203532213</v>
          </cell>
          <cell r="EQ252">
            <v>21.543540842514023</v>
          </cell>
          <cell r="ER252">
            <v>20.231636177376856</v>
          </cell>
          <cell r="ES252">
            <v>775</v>
          </cell>
          <cell r="ET252">
            <v>206</v>
          </cell>
          <cell r="EU252">
            <v>569</v>
          </cell>
          <cell r="EV252">
            <v>32.844591682393222</v>
          </cell>
          <cell r="EW252">
            <v>18.491539223157869</v>
          </cell>
          <cell r="EX252">
            <v>45.681749940188219</v>
          </cell>
          <cell r="EY252">
            <v>509</v>
          </cell>
          <cell r="EZ252">
            <v>312</v>
          </cell>
          <cell r="FA252">
            <v>197</v>
          </cell>
          <cell r="FB252">
            <v>21.571480214629869</v>
          </cell>
          <cell r="FC252">
            <v>28.006603095268229</v>
          </cell>
          <cell r="FD252">
            <v>15.816001297393813</v>
          </cell>
          <cell r="FE252">
            <v>414</v>
          </cell>
          <cell r="FF252">
            <v>270</v>
          </cell>
          <cell r="FG252">
            <v>144</v>
          </cell>
          <cell r="FH252">
            <v>17.54536897614296</v>
          </cell>
          <cell r="FI252">
            <v>24.236483447828277</v>
          </cell>
          <cell r="FJ252">
            <v>11.560934958501061</v>
          </cell>
          <cell r="FK252">
            <v>77</v>
          </cell>
          <cell r="FL252">
            <v>54</v>
          </cell>
          <cell r="FM252">
            <v>23</v>
          </cell>
          <cell r="FN252">
            <v>3.2632691090893911</v>
          </cell>
          <cell r="FO252">
            <v>4.8472966895656553</v>
          </cell>
          <cell r="FP252">
            <v>1.8465382225383637</v>
          </cell>
        </row>
        <row r="253">
          <cell r="A253" t="str">
            <v>後志総合振興局</v>
          </cell>
          <cell r="CH253">
            <v>222224</v>
          </cell>
          <cell r="CI253">
            <v>103102</v>
          </cell>
          <cell r="CJ253">
            <v>119122</v>
          </cell>
          <cell r="CK253">
            <v>3213</v>
          </cell>
          <cell r="CL253">
            <v>1625</v>
          </cell>
          <cell r="CM253">
            <v>1588</v>
          </cell>
          <cell r="CN253">
            <v>1445.8384332925336</v>
          </cell>
          <cell r="CO253">
            <v>1576.1090958468315</v>
          </cell>
          <cell r="CP253">
            <v>1333.0870871879249</v>
          </cell>
          <cell r="CQ253">
            <v>2</v>
          </cell>
          <cell r="CR253">
            <v>2</v>
          </cell>
          <cell r="CS253">
            <v>0</v>
          </cell>
          <cell r="CT253">
            <v>0.89999280005759963</v>
          </cell>
          <cell r="CU253">
            <v>1.9398265795037923</v>
          </cell>
          <cell r="CV253">
            <v>0</v>
          </cell>
          <cell r="CW253">
            <v>1012</v>
          </cell>
          <cell r="CX253">
            <v>610</v>
          </cell>
          <cell r="CY253">
            <v>402</v>
          </cell>
          <cell r="CZ253">
            <v>455.3963568291453</v>
          </cell>
          <cell r="DA253">
            <v>591.64710674865671</v>
          </cell>
          <cell r="DB253">
            <v>337.46914927553263</v>
          </cell>
          <cell r="DC253">
            <v>31</v>
          </cell>
          <cell r="DD253">
            <v>15</v>
          </cell>
          <cell r="DE253">
            <v>16</v>
          </cell>
          <cell r="DF253">
            <v>13.949888400892794</v>
          </cell>
          <cell r="DG253">
            <v>14.548699346278443</v>
          </cell>
          <cell r="DH253">
            <v>13.431607931364484</v>
          </cell>
          <cell r="DI253">
            <v>21</v>
          </cell>
          <cell r="DJ253">
            <v>4</v>
          </cell>
          <cell r="DK253">
            <v>17</v>
          </cell>
          <cell r="DL253">
            <v>9.4499244006047949</v>
          </cell>
          <cell r="DM253">
            <v>3.8796531590075847</v>
          </cell>
          <cell r="DN253">
            <v>14.271083427074764</v>
          </cell>
          <cell r="DO253">
            <v>640</v>
          </cell>
          <cell r="DP253">
            <v>260</v>
          </cell>
          <cell r="DQ253">
            <v>380</v>
          </cell>
          <cell r="DR253">
            <v>287.99769601843184</v>
          </cell>
          <cell r="DS253">
            <v>252.17745533549302</v>
          </cell>
          <cell r="DT253">
            <v>319.00068836990647</v>
          </cell>
          <cell r="DU253">
            <v>271</v>
          </cell>
          <cell r="DV253">
            <v>120</v>
          </cell>
          <cell r="DW253">
            <v>151</v>
          </cell>
          <cell r="DX253">
            <v>121.94902440780474</v>
          </cell>
          <cell r="DY253">
            <v>116.38959477022755</v>
          </cell>
          <cell r="DZ253">
            <v>126.76079985225232</v>
          </cell>
          <cell r="EA253">
            <v>251</v>
          </cell>
          <cell r="EB253">
            <v>136</v>
          </cell>
          <cell r="EC253">
            <v>115</v>
          </cell>
          <cell r="ED253">
            <v>112.94909640722874</v>
          </cell>
          <cell r="EE253">
            <v>131.90820740625787</v>
          </cell>
          <cell r="EF253">
            <v>96.539682006682227</v>
          </cell>
          <cell r="EG253">
            <v>31</v>
          </cell>
          <cell r="EH253">
            <v>21</v>
          </cell>
          <cell r="EI253">
            <v>10</v>
          </cell>
          <cell r="EJ253">
            <v>13.949888400892794</v>
          </cell>
          <cell r="EK253">
            <v>20.368179084789819</v>
          </cell>
          <cell r="EL253">
            <v>8.3947549571028031</v>
          </cell>
          <cell r="EM253">
            <v>74</v>
          </cell>
          <cell r="EN253">
            <v>33</v>
          </cell>
          <cell r="EO253">
            <v>41</v>
          </cell>
          <cell r="EP253">
            <v>33.299733602131184</v>
          </cell>
          <cell r="EQ253">
            <v>32.007138561812575</v>
          </cell>
          <cell r="ER253">
            <v>34.418495324121487</v>
          </cell>
          <cell r="ES253">
            <v>115</v>
          </cell>
          <cell r="ET253">
            <v>27</v>
          </cell>
          <cell r="EU253">
            <v>88</v>
          </cell>
          <cell r="EV253">
            <v>51.749586003311975</v>
          </cell>
          <cell r="EW253">
            <v>26.187658823301195</v>
          </cell>
          <cell r="EX253">
            <v>73.873843622504666</v>
          </cell>
          <cell r="EY253">
            <v>74</v>
          </cell>
          <cell r="EZ253">
            <v>37</v>
          </cell>
          <cell r="FA253">
            <v>37</v>
          </cell>
          <cell r="FB253">
            <v>33.299733602131184</v>
          </cell>
          <cell r="FC253">
            <v>35.886791720820163</v>
          </cell>
          <cell r="FD253">
            <v>31.06059334128037</v>
          </cell>
          <cell r="FE253">
            <v>42</v>
          </cell>
          <cell r="FF253">
            <v>35</v>
          </cell>
          <cell r="FG253">
            <v>7</v>
          </cell>
          <cell r="FH253">
            <v>18.89984880120959</v>
          </cell>
          <cell r="FI253">
            <v>33.946965141316369</v>
          </cell>
          <cell r="FJ253">
            <v>5.8763284699719618</v>
          </cell>
          <cell r="FK253">
            <v>5</v>
          </cell>
          <cell r="FL253">
            <v>1</v>
          </cell>
          <cell r="FM253">
            <v>4</v>
          </cell>
          <cell r="FN253">
            <v>2.2499820001439987</v>
          </cell>
          <cell r="FO253">
            <v>0.96991328975189617</v>
          </cell>
          <cell r="FP253">
            <v>3.357901982841121</v>
          </cell>
        </row>
        <row r="254">
          <cell r="A254" t="str">
            <v>空知総合振興局</v>
          </cell>
          <cell r="CH254">
            <v>316953</v>
          </cell>
          <cell r="CI254">
            <v>148456</v>
          </cell>
          <cell r="CJ254">
            <v>168497</v>
          </cell>
          <cell r="CK254">
            <v>4745</v>
          </cell>
          <cell r="CL254">
            <v>2414</v>
          </cell>
          <cell r="CM254">
            <v>2331</v>
          </cell>
          <cell r="CN254">
            <v>1497.0673885402568</v>
          </cell>
          <cell r="CO254">
            <v>1626.0710244112734</v>
          </cell>
          <cell r="CP254">
            <v>1383.4074197166715</v>
          </cell>
          <cell r="CQ254">
            <v>3</v>
          </cell>
          <cell r="CR254">
            <v>2</v>
          </cell>
          <cell r="CS254">
            <v>1</v>
          </cell>
          <cell r="CT254">
            <v>0.94651257441955106</v>
          </cell>
          <cell r="CU254">
            <v>1.3472005173249988</v>
          </cell>
          <cell r="CV254">
            <v>0.59348237654082858</v>
          </cell>
          <cell r="CW254">
            <v>1426</v>
          </cell>
          <cell r="CX254">
            <v>823</v>
          </cell>
          <cell r="CY254">
            <v>603</v>
          </cell>
          <cell r="CZ254">
            <v>449.90897704076002</v>
          </cell>
          <cell r="DA254">
            <v>554.37301287923697</v>
          </cell>
          <cell r="DB254">
            <v>357.86987305411964</v>
          </cell>
          <cell r="DC254">
            <v>55</v>
          </cell>
          <cell r="DD254">
            <v>28</v>
          </cell>
          <cell r="DE254">
            <v>27</v>
          </cell>
          <cell r="DF254">
            <v>17.352730531025106</v>
          </cell>
          <cell r="DG254">
            <v>18.860807242549981</v>
          </cell>
          <cell r="DH254">
            <v>16.024024166602373</v>
          </cell>
          <cell r="DI254">
            <v>28</v>
          </cell>
          <cell r="DJ254">
            <v>13</v>
          </cell>
          <cell r="DK254">
            <v>15</v>
          </cell>
          <cell r="DL254">
            <v>8.8341173612491453</v>
          </cell>
          <cell r="DM254">
            <v>8.7568033626124908</v>
          </cell>
          <cell r="DN254">
            <v>8.9022356481124305</v>
          </cell>
          <cell r="DO254">
            <v>826</v>
          </cell>
          <cell r="DP254">
            <v>376</v>
          </cell>
          <cell r="DQ254">
            <v>450</v>
          </cell>
          <cell r="DR254">
            <v>260.60646215684977</v>
          </cell>
          <cell r="DS254">
            <v>253.27369725709974</v>
          </cell>
          <cell r="DT254">
            <v>267.06706944337287</v>
          </cell>
          <cell r="DU254">
            <v>434</v>
          </cell>
          <cell r="DV254">
            <v>187</v>
          </cell>
          <cell r="DW254">
            <v>247</v>
          </cell>
          <cell r="DX254">
            <v>136.92881909936173</v>
          </cell>
          <cell r="DY254">
            <v>125.96324836988738</v>
          </cell>
          <cell r="DZ254">
            <v>146.59014700558467</v>
          </cell>
          <cell r="EA254">
            <v>451</v>
          </cell>
          <cell r="EB254">
            <v>237</v>
          </cell>
          <cell r="EC254">
            <v>214</v>
          </cell>
          <cell r="ED254">
            <v>142.29239035440585</v>
          </cell>
          <cell r="EE254">
            <v>159.64326130301234</v>
          </cell>
          <cell r="EF254">
            <v>127.00522857973732</v>
          </cell>
          <cell r="EG254">
            <v>61</v>
          </cell>
          <cell r="EH254">
            <v>29</v>
          </cell>
          <cell r="EI254">
            <v>32</v>
          </cell>
          <cell r="EJ254">
            <v>19.245755679864207</v>
          </cell>
          <cell r="EK254">
            <v>19.534407501212481</v>
          </cell>
          <cell r="EL254">
            <v>18.991436049306515</v>
          </cell>
          <cell r="EM254">
            <v>132</v>
          </cell>
          <cell r="EN254">
            <v>71</v>
          </cell>
          <cell r="EO254">
            <v>61</v>
          </cell>
          <cell r="EP254">
            <v>41.646553274460253</v>
          </cell>
          <cell r="EQ254">
            <v>47.82561836503745</v>
          </cell>
          <cell r="ER254">
            <v>36.202424968990542</v>
          </cell>
          <cell r="ES254">
            <v>224</v>
          </cell>
          <cell r="ET254">
            <v>64</v>
          </cell>
          <cell r="EU254">
            <v>160</v>
          </cell>
          <cell r="EV254">
            <v>70.672938889993162</v>
          </cell>
          <cell r="EW254">
            <v>43.110416554399961</v>
          </cell>
          <cell r="EX254">
            <v>94.957180246532587</v>
          </cell>
          <cell r="EY254">
            <v>104</v>
          </cell>
          <cell r="EZ254">
            <v>57</v>
          </cell>
          <cell r="FA254">
            <v>47</v>
          </cell>
          <cell r="FB254">
            <v>32.812435913211104</v>
          </cell>
          <cell r="FC254">
            <v>38.395214743762459</v>
          </cell>
          <cell r="FD254">
            <v>27.893671697418945</v>
          </cell>
          <cell r="FE254">
            <v>63</v>
          </cell>
          <cell r="FF254">
            <v>45</v>
          </cell>
          <cell r="FG254">
            <v>18</v>
          </cell>
          <cell r="FH254">
            <v>19.876764062810576</v>
          </cell>
          <cell r="FI254">
            <v>30.312011639812468</v>
          </cell>
          <cell r="FJ254">
            <v>10.682682777734914</v>
          </cell>
          <cell r="FK254">
            <v>14</v>
          </cell>
          <cell r="FL254">
            <v>7</v>
          </cell>
          <cell r="FM254">
            <v>7</v>
          </cell>
          <cell r="FN254">
            <v>4.4170586806245726</v>
          </cell>
          <cell r="FO254">
            <v>4.7152018106374953</v>
          </cell>
          <cell r="FP254">
            <v>4.1543766357858001</v>
          </cell>
        </row>
        <row r="255">
          <cell r="A255" t="str">
            <v>胆振総合振興局</v>
          </cell>
          <cell r="CH255">
            <v>408181</v>
          </cell>
          <cell r="CI255">
            <v>196649</v>
          </cell>
          <cell r="CJ255">
            <v>211532</v>
          </cell>
          <cell r="CK255">
            <v>4783</v>
          </cell>
          <cell r="CL255">
            <v>2470</v>
          </cell>
          <cell r="CM255">
            <v>2313</v>
          </cell>
          <cell r="CN255">
            <v>1171.7840859814642</v>
          </cell>
          <cell r="CO255">
            <v>1256.0450345539514</v>
          </cell>
          <cell r="CP255">
            <v>1093.4515817937711</v>
          </cell>
          <cell r="CQ255">
            <v>3</v>
          </cell>
          <cell r="CR255">
            <v>1</v>
          </cell>
          <cell r="CS255">
            <v>2</v>
          </cell>
          <cell r="CT255">
            <v>0.73496806563754802</v>
          </cell>
          <cell r="CU255">
            <v>0.50852025690443381</v>
          </cell>
          <cell r="CV255">
            <v>0.94548342567554788</v>
          </cell>
          <cell r="CW255">
            <v>1467</v>
          </cell>
          <cell r="CX255">
            <v>863</v>
          </cell>
          <cell r="CY255">
            <v>604</v>
          </cell>
          <cell r="CZ255">
            <v>359.39938409676103</v>
          </cell>
          <cell r="DA255">
            <v>438.85298170852633</v>
          </cell>
          <cell r="DB255">
            <v>285.53599455401547</v>
          </cell>
          <cell r="DC255">
            <v>74</v>
          </cell>
          <cell r="DD255">
            <v>34</v>
          </cell>
          <cell r="DE255">
            <v>40</v>
          </cell>
          <cell r="DF255">
            <v>18.129212285726187</v>
          </cell>
          <cell r="DG255">
            <v>17.289688734750747</v>
          </cell>
          <cell r="DH255">
            <v>18.909668513510958</v>
          </cell>
          <cell r="DI255">
            <v>23</v>
          </cell>
          <cell r="DJ255">
            <v>6</v>
          </cell>
          <cell r="DK255">
            <v>17</v>
          </cell>
          <cell r="DL255">
            <v>5.6347551698878684</v>
          </cell>
          <cell r="DM255">
            <v>3.0511215414266029</v>
          </cell>
          <cell r="DN255">
            <v>8.036609118242156</v>
          </cell>
          <cell r="DO255">
            <v>867</v>
          </cell>
          <cell r="DP255">
            <v>389</v>
          </cell>
          <cell r="DQ255">
            <v>478</v>
          </cell>
          <cell r="DR255">
            <v>212.40577096925139</v>
          </cell>
          <cell r="DS255">
            <v>197.81437993582475</v>
          </cell>
          <cell r="DT255">
            <v>225.97053873645595</v>
          </cell>
          <cell r="DU255">
            <v>411</v>
          </cell>
          <cell r="DV255">
            <v>217</v>
          </cell>
          <cell r="DW255">
            <v>194</v>
          </cell>
          <cell r="DX255">
            <v>100.69062499234408</v>
          </cell>
          <cell r="DY255">
            <v>110.34889574826214</v>
          </cell>
          <cell r="DZ255">
            <v>91.711892290528141</v>
          </cell>
          <cell r="EA255">
            <v>448</v>
          </cell>
          <cell r="EB255">
            <v>238</v>
          </cell>
          <cell r="EC255">
            <v>210</v>
          </cell>
          <cell r="ED255">
            <v>109.75523113520718</v>
          </cell>
          <cell r="EE255">
            <v>121.02782114325524</v>
          </cell>
          <cell r="EF255">
            <v>99.275759695932521</v>
          </cell>
          <cell r="EG255">
            <v>53</v>
          </cell>
          <cell r="EH255">
            <v>28</v>
          </cell>
          <cell r="EI255">
            <v>25</v>
          </cell>
          <cell r="EJ255">
            <v>12.984435826263349</v>
          </cell>
          <cell r="EK255">
            <v>14.238567193324148</v>
          </cell>
          <cell r="EL255">
            <v>11.818542820944348</v>
          </cell>
          <cell r="EM255">
            <v>142</v>
          </cell>
          <cell r="EN255">
            <v>69</v>
          </cell>
          <cell r="EO255">
            <v>73</v>
          </cell>
          <cell r="EP255">
            <v>34.788488440177275</v>
          </cell>
          <cell r="EQ255">
            <v>35.087897726405934</v>
          </cell>
          <cell r="ER255">
            <v>34.5101450371575</v>
          </cell>
          <cell r="ES255">
            <v>142</v>
          </cell>
          <cell r="ET255">
            <v>33</v>
          </cell>
          <cell r="EU255">
            <v>109</v>
          </cell>
          <cell r="EV255">
            <v>34.788488440177275</v>
          </cell>
          <cell r="EW255">
            <v>16.781168477846315</v>
          </cell>
          <cell r="EX255">
            <v>51.528846699317363</v>
          </cell>
          <cell r="EY255">
            <v>127</v>
          </cell>
          <cell r="EZ255">
            <v>83</v>
          </cell>
          <cell r="FA255">
            <v>44</v>
          </cell>
          <cell r="FB255">
            <v>31.113648111989534</v>
          </cell>
          <cell r="FC255">
            <v>42.207181323068006</v>
          </cell>
          <cell r="FD255">
            <v>20.800635364862053</v>
          </cell>
          <cell r="FE255">
            <v>67</v>
          </cell>
          <cell r="FF255">
            <v>49</v>
          </cell>
          <cell r="FG255">
            <v>18</v>
          </cell>
          <cell r="FH255">
            <v>16.414286799238571</v>
          </cell>
          <cell r="FI255">
            <v>24.917492588317256</v>
          </cell>
          <cell r="FJ255">
            <v>8.5093508310799315</v>
          </cell>
          <cell r="FK255">
            <v>21</v>
          </cell>
          <cell r="FL255">
            <v>15</v>
          </cell>
          <cell r="FM255">
            <v>6</v>
          </cell>
          <cell r="FN255">
            <v>5.144776459462836</v>
          </cell>
          <cell r="FO255">
            <v>7.6278038535665074</v>
          </cell>
          <cell r="FP255">
            <v>2.8364502770266435</v>
          </cell>
        </row>
        <row r="256">
          <cell r="A256" t="str">
            <v>日高振興局</v>
          </cell>
          <cell r="CH256">
            <v>71801</v>
          </cell>
          <cell r="CI256">
            <v>35103</v>
          </cell>
          <cell r="CJ256">
            <v>36698</v>
          </cell>
          <cell r="CK256">
            <v>937</v>
          </cell>
          <cell r="CL256">
            <v>483</v>
          </cell>
          <cell r="CM256">
            <v>454</v>
          </cell>
          <cell r="CN256">
            <v>1304.9957521482988</v>
          </cell>
          <cell r="CO256">
            <v>1375.9507734381675</v>
          </cell>
          <cell r="CP256">
            <v>1237.1246389449018</v>
          </cell>
          <cell r="CQ256">
            <v>0</v>
          </cell>
          <cell r="CR256">
            <v>0</v>
          </cell>
          <cell r="CS256">
            <v>0</v>
          </cell>
          <cell r="CT256">
            <v>0</v>
          </cell>
          <cell r="CU256">
            <v>0</v>
          </cell>
          <cell r="CV256">
            <v>0</v>
          </cell>
          <cell r="CW256">
            <v>254</v>
          </cell>
          <cell r="CX256">
            <v>150</v>
          </cell>
          <cell r="CY256">
            <v>104</v>
          </cell>
          <cell r="CZ256">
            <v>353.75551872536596</v>
          </cell>
          <cell r="DA256">
            <v>427.31390479446202</v>
          </cell>
          <cell r="DB256">
            <v>283.39419041909645</v>
          </cell>
          <cell r="DC256">
            <v>10</v>
          </cell>
          <cell r="DD256">
            <v>5</v>
          </cell>
          <cell r="DE256">
            <v>5</v>
          </cell>
          <cell r="DF256">
            <v>13.927382626982912</v>
          </cell>
          <cell r="DG256">
            <v>14.243796826482068</v>
          </cell>
          <cell r="DH256">
            <v>13.624720693225788</v>
          </cell>
          <cell r="DI256">
            <v>2</v>
          </cell>
          <cell r="DJ256">
            <v>0</v>
          </cell>
          <cell r="DK256">
            <v>2</v>
          </cell>
          <cell r="DL256">
            <v>2.7854765253965823</v>
          </cell>
          <cell r="DM256">
            <v>0</v>
          </cell>
          <cell r="DN256">
            <v>5.4498882772903157</v>
          </cell>
          <cell r="DO256">
            <v>182</v>
          </cell>
          <cell r="DP256">
            <v>75</v>
          </cell>
          <cell r="DQ256">
            <v>107</v>
          </cell>
          <cell r="DR256">
            <v>253.47836381108897</v>
          </cell>
          <cell r="DS256">
            <v>213.65695239723101</v>
          </cell>
          <cell r="DT256">
            <v>291.56902283503189</v>
          </cell>
          <cell r="DU256">
            <v>97</v>
          </cell>
          <cell r="DV256">
            <v>43</v>
          </cell>
          <cell r="DW256">
            <v>54</v>
          </cell>
          <cell r="DX256">
            <v>135.09561148173424</v>
          </cell>
          <cell r="DY256">
            <v>122.49665270774577</v>
          </cell>
          <cell r="DZ256">
            <v>147.14698348683851</v>
          </cell>
          <cell r="EA256">
            <v>78</v>
          </cell>
          <cell r="EB256">
            <v>40</v>
          </cell>
          <cell r="EC256">
            <v>38</v>
          </cell>
          <cell r="ED256">
            <v>108.6335844904667</v>
          </cell>
          <cell r="EE256">
            <v>113.95037461185655</v>
          </cell>
          <cell r="EF256">
            <v>103.547877268516</v>
          </cell>
          <cell r="EG256">
            <v>6</v>
          </cell>
          <cell r="EH256">
            <v>3</v>
          </cell>
          <cell r="EI256">
            <v>3</v>
          </cell>
          <cell r="EJ256">
            <v>8.3564295761897469</v>
          </cell>
          <cell r="EK256">
            <v>8.5462780958892406</v>
          </cell>
          <cell r="EL256">
            <v>8.1748324159354731</v>
          </cell>
          <cell r="EM256">
            <v>29</v>
          </cell>
          <cell r="EN256">
            <v>13</v>
          </cell>
          <cell r="EO256">
            <v>16</v>
          </cell>
          <cell r="EP256">
            <v>40.38940961825044</v>
          </cell>
          <cell r="EQ256">
            <v>37.033871748853379</v>
          </cell>
          <cell r="ER256">
            <v>43.599106218322525</v>
          </cell>
          <cell r="ES256">
            <v>53</v>
          </cell>
          <cell r="ET256">
            <v>21</v>
          </cell>
          <cell r="EU256">
            <v>32</v>
          </cell>
          <cell r="EV256">
            <v>73.815127923009427</v>
          </cell>
          <cell r="EW256">
            <v>59.823946671224682</v>
          </cell>
          <cell r="EX256">
            <v>87.198212436645051</v>
          </cell>
          <cell r="EY256">
            <v>25</v>
          </cell>
          <cell r="EZ256">
            <v>14</v>
          </cell>
          <cell r="FA256">
            <v>11</v>
          </cell>
          <cell r="FB256">
            <v>34.818456567457282</v>
          </cell>
          <cell r="FC256">
            <v>39.882631114149788</v>
          </cell>
          <cell r="FD256">
            <v>29.974385525096736</v>
          </cell>
          <cell r="FE256">
            <v>16</v>
          </cell>
          <cell r="FF256">
            <v>9</v>
          </cell>
          <cell r="FG256">
            <v>7</v>
          </cell>
          <cell r="FH256">
            <v>22.283812203172658</v>
          </cell>
          <cell r="FI256">
            <v>25.638834287667724</v>
          </cell>
          <cell r="FJ256">
            <v>19.074608970516106</v>
          </cell>
          <cell r="FK256">
            <v>5</v>
          </cell>
          <cell r="FL256">
            <v>3</v>
          </cell>
          <cell r="FM256">
            <v>2</v>
          </cell>
          <cell r="FN256">
            <v>6.9636913134914558</v>
          </cell>
          <cell r="FO256">
            <v>8.5462780958892406</v>
          </cell>
          <cell r="FP256">
            <v>5.4498882772903157</v>
          </cell>
        </row>
        <row r="257">
          <cell r="A257" t="str">
            <v>上川総合振興局</v>
          </cell>
          <cell r="CH257">
            <v>514941</v>
          </cell>
          <cell r="CI257">
            <v>241506</v>
          </cell>
          <cell r="CJ257">
            <v>273435</v>
          </cell>
          <cell r="CK257">
            <v>6073</v>
          </cell>
          <cell r="CL257">
            <v>3161</v>
          </cell>
          <cell r="CM257">
            <v>2912</v>
          </cell>
          <cell r="CN257">
            <v>1179.3584119345712</v>
          </cell>
          <cell r="CO257">
            <v>1308.8701729977724</v>
          </cell>
          <cell r="CP257">
            <v>1064.9697368661657</v>
          </cell>
          <cell r="CQ257">
            <v>12</v>
          </cell>
          <cell r="CR257">
            <v>3</v>
          </cell>
          <cell r="CS257">
            <v>9</v>
          </cell>
          <cell r="CT257">
            <v>2.3303640611254495</v>
          </cell>
          <cell r="CU257">
            <v>1.2422051626046557</v>
          </cell>
          <cell r="CV257">
            <v>3.2914586647649346</v>
          </cell>
          <cell r="CW257">
            <v>1788</v>
          </cell>
          <cell r="CX257">
            <v>1063</v>
          </cell>
          <cell r="CY257">
            <v>725</v>
          </cell>
          <cell r="CZ257">
            <v>347.22424510769196</v>
          </cell>
          <cell r="DA257">
            <v>440.15469594958302</v>
          </cell>
          <cell r="DB257">
            <v>265.14528132828639</v>
          </cell>
          <cell r="DC257">
            <v>46</v>
          </cell>
          <cell r="DD257">
            <v>21</v>
          </cell>
          <cell r="DE257">
            <v>25</v>
          </cell>
          <cell r="DF257">
            <v>8.9330622343142227</v>
          </cell>
          <cell r="DG257">
            <v>8.6954361382325907</v>
          </cell>
          <cell r="DH257">
            <v>9.1429407354581524</v>
          </cell>
          <cell r="DI257">
            <v>24</v>
          </cell>
          <cell r="DJ257">
            <v>12</v>
          </cell>
          <cell r="DK257">
            <v>12</v>
          </cell>
          <cell r="DL257">
            <v>4.6607281222508989</v>
          </cell>
          <cell r="DM257">
            <v>4.968820650418623</v>
          </cell>
          <cell r="DN257">
            <v>4.3886115530199135</v>
          </cell>
          <cell r="DO257">
            <v>970</v>
          </cell>
          <cell r="DP257">
            <v>463</v>
          </cell>
          <cell r="DQ257">
            <v>507</v>
          </cell>
          <cell r="DR257">
            <v>188.37109494097382</v>
          </cell>
          <cell r="DS257">
            <v>191.71366342865187</v>
          </cell>
          <cell r="DT257">
            <v>185.41883811509135</v>
          </cell>
          <cell r="DU257">
            <v>471</v>
          </cell>
          <cell r="DV257">
            <v>241</v>
          </cell>
          <cell r="DW257">
            <v>230</v>
          </cell>
          <cell r="DX257">
            <v>91.466789399173891</v>
          </cell>
          <cell r="DY257">
            <v>99.790481395907349</v>
          </cell>
          <cell r="DZ257">
            <v>84.11505476621501</v>
          </cell>
          <cell r="EA257">
            <v>647</v>
          </cell>
          <cell r="EB257">
            <v>355</v>
          </cell>
          <cell r="EC257">
            <v>292</v>
          </cell>
          <cell r="ED257">
            <v>125.64546229568047</v>
          </cell>
          <cell r="EE257">
            <v>146.99427757488428</v>
          </cell>
          <cell r="EF257">
            <v>106.78954779015123</v>
          </cell>
          <cell r="EG257">
            <v>61</v>
          </cell>
          <cell r="EH257">
            <v>26</v>
          </cell>
          <cell r="EI257">
            <v>35</v>
          </cell>
          <cell r="EJ257">
            <v>11.846017310721034</v>
          </cell>
          <cell r="EK257">
            <v>10.765778075907017</v>
          </cell>
          <cell r="EL257">
            <v>12.800117029641413</v>
          </cell>
          <cell r="EM257">
            <v>161</v>
          </cell>
          <cell r="EN257">
            <v>79</v>
          </cell>
          <cell r="EO257">
            <v>82</v>
          </cell>
          <cell r="EP257">
            <v>31.265717820099777</v>
          </cell>
          <cell r="EQ257">
            <v>32.711402615255935</v>
          </cell>
          <cell r="ER257">
            <v>29.988845612302743</v>
          </cell>
          <cell r="ES257">
            <v>348</v>
          </cell>
          <cell r="ET257">
            <v>87</v>
          </cell>
          <cell r="EU257">
            <v>261</v>
          </cell>
          <cell r="EV257">
            <v>67.580557772638031</v>
          </cell>
          <cell r="EW257">
            <v>36.023949715535018</v>
          </cell>
          <cell r="EX257">
            <v>95.452301278183114</v>
          </cell>
          <cell r="EY257">
            <v>170</v>
          </cell>
          <cell r="EZ257">
            <v>98</v>
          </cell>
          <cell r="FA257">
            <v>72</v>
          </cell>
          <cell r="FB257">
            <v>33.013490865943865</v>
          </cell>
          <cell r="FC257">
            <v>40.578701978418756</v>
          </cell>
          <cell r="FD257">
            <v>26.331669318119477</v>
          </cell>
          <cell r="FE257">
            <v>118</v>
          </cell>
          <cell r="FF257">
            <v>79</v>
          </cell>
          <cell r="FG257">
            <v>39</v>
          </cell>
          <cell r="FH257">
            <v>22.915246601066919</v>
          </cell>
          <cell r="FI257">
            <v>32.711402615255935</v>
          </cell>
          <cell r="FJ257">
            <v>14.262987547314717</v>
          </cell>
          <cell r="FK257">
            <v>26</v>
          </cell>
          <cell r="FL257">
            <v>18</v>
          </cell>
          <cell r="FM257">
            <v>8</v>
          </cell>
          <cell r="FN257">
            <v>5.0491221324384741</v>
          </cell>
          <cell r="FO257">
            <v>7.4532309756279354</v>
          </cell>
          <cell r="FP257">
            <v>2.9257410353466091</v>
          </cell>
        </row>
        <row r="258">
          <cell r="A258" t="str">
            <v>留萌振興局</v>
          </cell>
          <cell r="CH258">
            <v>49914</v>
          </cell>
          <cell r="CI258">
            <v>23753</v>
          </cell>
          <cell r="CJ258">
            <v>26161</v>
          </cell>
          <cell r="CK258">
            <v>748</v>
          </cell>
          <cell r="CL258">
            <v>406</v>
          </cell>
          <cell r="CM258">
            <v>342</v>
          </cell>
          <cell r="CN258">
            <v>1498.577553391834</v>
          </cell>
          <cell r="CO258">
            <v>1709.2577779648884</v>
          </cell>
          <cell r="CP258">
            <v>1307.2894767019609</v>
          </cell>
          <cell r="CQ258">
            <v>0</v>
          </cell>
          <cell r="CR258">
            <v>0</v>
          </cell>
          <cell r="CS258">
            <v>0</v>
          </cell>
          <cell r="CT258">
            <v>0</v>
          </cell>
          <cell r="CU258">
            <v>0</v>
          </cell>
          <cell r="CV258">
            <v>0</v>
          </cell>
          <cell r="CW258">
            <v>227</v>
          </cell>
          <cell r="CX258">
            <v>135</v>
          </cell>
          <cell r="CY258">
            <v>92</v>
          </cell>
          <cell r="CZ258">
            <v>454.78222542773568</v>
          </cell>
          <cell r="DA258">
            <v>568.34926114596055</v>
          </cell>
          <cell r="DB258">
            <v>351.66851420052751</v>
          </cell>
          <cell r="DC258">
            <v>7</v>
          </cell>
          <cell r="DD258">
            <v>4</v>
          </cell>
          <cell r="DE258">
            <v>3</v>
          </cell>
          <cell r="DF258">
            <v>14.024121488961013</v>
          </cell>
          <cell r="DG258">
            <v>16.839978108028458</v>
          </cell>
          <cell r="DH258">
            <v>11.467451550017202</v>
          </cell>
          <cell r="DI258">
            <v>2</v>
          </cell>
          <cell r="DJ258">
            <v>0</v>
          </cell>
          <cell r="DK258">
            <v>2</v>
          </cell>
          <cell r="DL258">
            <v>4.0068918539888614</v>
          </cell>
          <cell r="DM258">
            <v>0</v>
          </cell>
          <cell r="DN258">
            <v>7.6449677000114669</v>
          </cell>
          <cell r="DO258">
            <v>116</v>
          </cell>
          <cell r="DP258">
            <v>54</v>
          </cell>
          <cell r="DQ258">
            <v>62</v>
          </cell>
          <cell r="DR258">
            <v>232.39972753135393</v>
          </cell>
          <cell r="DS258">
            <v>227.3397044583842</v>
          </cell>
          <cell r="DT258">
            <v>236.99399870035549</v>
          </cell>
          <cell r="DU258">
            <v>76</v>
          </cell>
          <cell r="DV258">
            <v>44</v>
          </cell>
          <cell r="DW258">
            <v>32</v>
          </cell>
          <cell r="DX258">
            <v>152.2618904515767</v>
          </cell>
          <cell r="DY258">
            <v>185.23975918831306</v>
          </cell>
          <cell r="DZ258">
            <v>122.31948320018347</v>
          </cell>
          <cell r="EA258">
            <v>66</v>
          </cell>
          <cell r="EB258">
            <v>42</v>
          </cell>
          <cell r="EC258">
            <v>24</v>
          </cell>
          <cell r="ED258">
            <v>132.2274311816324</v>
          </cell>
          <cell r="EE258">
            <v>176.81977013429884</v>
          </cell>
          <cell r="EF258">
            <v>91.739612400137617</v>
          </cell>
          <cell r="EG258">
            <v>7</v>
          </cell>
          <cell r="EH258">
            <v>3</v>
          </cell>
          <cell r="EI258">
            <v>4</v>
          </cell>
          <cell r="EJ258">
            <v>14.024121488961013</v>
          </cell>
          <cell r="EK258">
            <v>12.629983581021346</v>
          </cell>
          <cell r="EL258">
            <v>15.289935400022934</v>
          </cell>
          <cell r="EM258">
            <v>20</v>
          </cell>
          <cell r="EN258">
            <v>11</v>
          </cell>
          <cell r="EO258">
            <v>9</v>
          </cell>
          <cell r="EP258">
            <v>40.068918539888607</v>
          </cell>
          <cell r="EQ258">
            <v>46.309939797078265</v>
          </cell>
          <cell r="ER258">
            <v>34.402354650051606</v>
          </cell>
          <cell r="ES258">
            <v>46</v>
          </cell>
          <cell r="ET258">
            <v>13</v>
          </cell>
          <cell r="EU258">
            <v>33</v>
          </cell>
          <cell r="EV258">
            <v>92.158512641743798</v>
          </cell>
          <cell r="EW258">
            <v>54.729928851092488</v>
          </cell>
          <cell r="EX258">
            <v>126.14196705018921</v>
          </cell>
          <cell r="EY258">
            <v>18</v>
          </cell>
          <cell r="EZ258">
            <v>11</v>
          </cell>
          <cell r="FA258">
            <v>7</v>
          </cell>
          <cell r="FB258">
            <v>36.062026685899752</v>
          </cell>
          <cell r="FC258">
            <v>46.309939797078265</v>
          </cell>
          <cell r="FD258">
            <v>26.757386950040136</v>
          </cell>
          <cell r="FE258">
            <v>17</v>
          </cell>
          <cell r="FF258">
            <v>11</v>
          </cell>
          <cell r="FG258">
            <v>6</v>
          </cell>
          <cell r="FH258">
            <v>34.058580758905315</v>
          </cell>
          <cell r="FI258">
            <v>46.309939797078265</v>
          </cell>
          <cell r="FJ258">
            <v>22.934903100034404</v>
          </cell>
          <cell r="FK258">
            <v>0</v>
          </cell>
          <cell r="FL258">
            <v>0</v>
          </cell>
          <cell r="FM258">
            <v>0</v>
          </cell>
          <cell r="FN258">
            <v>0</v>
          </cell>
          <cell r="FO258">
            <v>0</v>
          </cell>
          <cell r="FP258">
            <v>0</v>
          </cell>
        </row>
        <row r="259">
          <cell r="A259" t="str">
            <v>宗谷総合振興局</v>
          </cell>
          <cell r="CH259">
            <v>68960</v>
          </cell>
          <cell r="CI259">
            <v>33587</v>
          </cell>
          <cell r="CJ259">
            <v>35373</v>
          </cell>
          <cell r="CK259">
            <v>899</v>
          </cell>
          <cell r="CL259">
            <v>460</v>
          </cell>
          <cell r="CM259">
            <v>439</v>
          </cell>
          <cell r="CN259">
            <v>1303.6542923433874</v>
          </cell>
          <cell r="CO259">
            <v>1369.5775151100127</v>
          </cell>
          <cell r="CP259">
            <v>1241.0595652050999</v>
          </cell>
          <cell r="CQ259">
            <v>0</v>
          </cell>
          <cell r="CR259">
            <v>0</v>
          </cell>
          <cell r="CS259">
            <v>0</v>
          </cell>
          <cell r="CT259">
            <v>0</v>
          </cell>
          <cell r="CU259">
            <v>0</v>
          </cell>
          <cell r="CV259">
            <v>0</v>
          </cell>
          <cell r="CW259">
            <v>285</v>
          </cell>
          <cell r="CX259">
            <v>162</v>
          </cell>
          <cell r="CY259">
            <v>123</v>
          </cell>
          <cell r="CZ259">
            <v>413.28306264501163</v>
          </cell>
          <cell r="DA259">
            <v>482.3294727126567</v>
          </cell>
          <cell r="DB259">
            <v>347.72283945382071</v>
          </cell>
          <cell r="DC259">
            <v>6</v>
          </cell>
          <cell r="DD259">
            <v>6</v>
          </cell>
          <cell r="DE259">
            <v>0</v>
          </cell>
          <cell r="DF259">
            <v>8.7006960556844533</v>
          </cell>
          <cell r="DG259">
            <v>17.864054544913209</v>
          </cell>
          <cell r="DH259">
            <v>0</v>
          </cell>
          <cell r="DI259">
            <v>6</v>
          </cell>
          <cell r="DJ259">
            <v>2</v>
          </cell>
          <cell r="DK259">
            <v>4</v>
          </cell>
          <cell r="DL259">
            <v>8.7006960556844533</v>
          </cell>
          <cell r="DM259">
            <v>5.954684848304403</v>
          </cell>
          <cell r="DN259">
            <v>11.308059819636446</v>
          </cell>
          <cell r="DO259">
            <v>160</v>
          </cell>
          <cell r="DP259">
            <v>63</v>
          </cell>
          <cell r="DQ259">
            <v>97</v>
          </cell>
          <cell r="DR259">
            <v>232.01856148491879</v>
          </cell>
          <cell r="DS259">
            <v>187.5725727215887</v>
          </cell>
          <cell r="DT259">
            <v>274.22045062618383</v>
          </cell>
          <cell r="DU259">
            <v>82</v>
          </cell>
          <cell r="DV259">
            <v>44</v>
          </cell>
          <cell r="DW259">
            <v>38</v>
          </cell>
          <cell r="DX259">
            <v>118.90951276102089</v>
          </cell>
          <cell r="DY259">
            <v>131.00306666269688</v>
          </cell>
          <cell r="DZ259">
            <v>107.42656828654623</v>
          </cell>
          <cell r="EA259">
            <v>76</v>
          </cell>
          <cell r="EB259">
            <v>38</v>
          </cell>
          <cell r="EC259">
            <v>38</v>
          </cell>
          <cell r="ED259">
            <v>110.20881670533642</v>
          </cell>
          <cell r="EE259">
            <v>113.13901211778365</v>
          </cell>
          <cell r="EF259">
            <v>107.42656828654623</v>
          </cell>
          <cell r="EG259">
            <v>5</v>
          </cell>
          <cell r="EH259">
            <v>2</v>
          </cell>
          <cell r="EI259">
            <v>3</v>
          </cell>
          <cell r="EJ259">
            <v>7.2505800464037122</v>
          </cell>
          <cell r="EK259">
            <v>5.954684848304403</v>
          </cell>
          <cell r="EL259">
            <v>8.481044864727334</v>
          </cell>
          <cell r="EM259">
            <v>23</v>
          </cell>
          <cell r="EN259">
            <v>13</v>
          </cell>
          <cell r="EO259">
            <v>10</v>
          </cell>
          <cell r="EP259">
            <v>33.352668213457079</v>
          </cell>
          <cell r="EQ259">
            <v>38.705451513978623</v>
          </cell>
          <cell r="ER259">
            <v>28.270149549091116</v>
          </cell>
          <cell r="ES259">
            <v>59</v>
          </cell>
          <cell r="ET259">
            <v>20</v>
          </cell>
          <cell r="EU259">
            <v>39</v>
          </cell>
          <cell r="EV259">
            <v>85.556844547563813</v>
          </cell>
          <cell r="EW259">
            <v>59.546848483044037</v>
          </cell>
          <cell r="EX259">
            <v>110.25358324145535</v>
          </cell>
          <cell r="EY259">
            <v>25</v>
          </cell>
          <cell r="EZ259">
            <v>15</v>
          </cell>
          <cell r="FA259">
            <v>10</v>
          </cell>
          <cell r="FB259">
            <v>36.252900232018561</v>
          </cell>
          <cell r="FC259">
            <v>44.660136362283026</v>
          </cell>
          <cell r="FD259">
            <v>28.270149549091116</v>
          </cell>
          <cell r="FE259">
            <v>17</v>
          </cell>
          <cell r="FF259">
            <v>15</v>
          </cell>
          <cell r="FG259">
            <v>2</v>
          </cell>
          <cell r="FH259">
            <v>24.651972157772622</v>
          </cell>
          <cell r="FI259">
            <v>44.660136362283026</v>
          </cell>
          <cell r="FJ259">
            <v>5.654029909818223</v>
          </cell>
          <cell r="FK259">
            <v>5</v>
          </cell>
          <cell r="FL259">
            <v>4</v>
          </cell>
          <cell r="FM259">
            <v>1</v>
          </cell>
          <cell r="FN259">
            <v>7.2505800464037122</v>
          </cell>
          <cell r="FO259">
            <v>11.909369696608806</v>
          </cell>
          <cell r="FP259">
            <v>2.8270149549091115</v>
          </cell>
        </row>
        <row r="260">
          <cell r="A260" t="str">
            <v>オホーツク総合振興局</v>
          </cell>
          <cell r="CH260">
            <v>297842</v>
          </cell>
          <cell r="CI260">
            <v>142646</v>
          </cell>
          <cell r="CJ260">
            <v>155196</v>
          </cell>
          <cell r="CK260">
            <v>3743</v>
          </cell>
          <cell r="CL260">
            <v>2062</v>
          </cell>
          <cell r="CM260">
            <v>1681</v>
          </cell>
          <cell r="CN260">
            <v>1256.7065759698096</v>
          </cell>
          <cell r="CO260">
            <v>1445.5365029513623</v>
          </cell>
          <cell r="CP260">
            <v>1083.1464728472383</v>
          </cell>
          <cell r="CQ260">
            <v>4</v>
          </cell>
          <cell r="CR260">
            <v>3</v>
          </cell>
          <cell r="CS260">
            <v>1</v>
          </cell>
          <cell r="CT260">
            <v>1.3429939363823773</v>
          </cell>
          <cell r="CU260">
            <v>2.1031083942066373</v>
          </cell>
          <cell r="CV260">
            <v>0.64434650377587044</v>
          </cell>
          <cell r="CW260">
            <v>1136</v>
          </cell>
          <cell r="CX260">
            <v>698</v>
          </cell>
          <cell r="CY260">
            <v>438</v>
          </cell>
          <cell r="CZ260">
            <v>381.41027793259514</v>
          </cell>
          <cell r="DA260">
            <v>489.32321971874433</v>
          </cell>
          <cell r="DB260">
            <v>282.22376865383126</v>
          </cell>
          <cell r="DC260">
            <v>57</v>
          </cell>
          <cell r="DD260">
            <v>32</v>
          </cell>
          <cell r="DE260">
            <v>25</v>
          </cell>
          <cell r="DF260">
            <v>19.137663593448877</v>
          </cell>
          <cell r="DG260">
            <v>22.433156204870798</v>
          </cell>
          <cell r="DH260">
            <v>16.108662594396762</v>
          </cell>
          <cell r="DI260">
            <v>14</v>
          </cell>
          <cell r="DJ260">
            <v>3</v>
          </cell>
          <cell r="DK260">
            <v>11</v>
          </cell>
          <cell r="DL260">
            <v>4.7004787773383203</v>
          </cell>
          <cell r="DM260">
            <v>2.1031083942066373</v>
          </cell>
          <cell r="DN260">
            <v>7.0878115415345757</v>
          </cell>
          <cell r="DO260">
            <v>615</v>
          </cell>
          <cell r="DP260">
            <v>295</v>
          </cell>
          <cell r="DQ260">
            <v>320</v>
          </cell>
          <cell r="DR260">
            <v>206.48531771879053</v>
          </cell>
          <cell r="DS260">
            <v>206.80565876365267</v>
          </cell>
          <cell r="DT260">
            <v>206.19088120827854</v>
          </cell>
          <cell r="DU260">
            <v>351</v>
          </cell>
          <cell r="DV260">
            <v>181</v>
          </cell>
          <cell r="DW260">
            <v>170</v>
          </cell>
          <cell r="DX260">
            <v>117.8477179175536</v>
          </cell>
          <cell r="DY260">
            <v>126.88753978380045</v>
          </cell>
          <cell r="DZ260">
            <v>109.538905641898</v>
          </cell>
          <cell r="EA260">
            <v>360</v>
          </cell>
          <cell r="EB260">
            <v>224</v>
          </cell>
          <cell r="EC260">
            <v>136</v>
          </cell>
          <cell r="ED260">
            <v>120.86945427441395</v>
          </cell>
          <cell r="EE260">
            <v>157.0320934340956</v>
          </cell>
          <cell r="EF260">
            <v>87.631124513518387</v>
          </cell>
          <cell r="EG260">
            <v>37</v>
          </cell>
          <cell r="EH260">
            <v>23</v>
          </cell>
          <cell r="EI260">
            <v>14</v>
          </cell>
          <cell r="EJ260">
            <v>12.422693911536991</v>
          </cell>
          <cell r="EK260">
            <v>16.123831022250886</v>
          </cell>
          <cell r="EL260">
            <v>9.0208510528621879</v>
          </cell>
          <cell r="EM260">
            <v>92</v>
          </cell>
          <cell r="EN260">
            <v>45</v>
          </cell>
          <cell r="EO260">
            <v>47</v>
          </cell>
          <cell r="EP260">
            <v>30.888860536794674</v>
          </cell>
          <cell r="EQ260">
            <v>31.546625913099561</v>
          </cell>
          <cell r="ER260">
            <v>30.284285677465913</v>
          </cell>
          <cell r="ES260">
            <v>211</v>
          </cell>
          <cell r="ET260">
            <v>62</v>
          </cell>
          <cell r="EU260">
            <v>149</v>
          </cell>
          <cell r="EV260">
            <v>70.842930144170396</v>
          </cell>
          <cell r="EW260">
            <v>43.464240146937172</v>
          </cell>
          <cell r="EX260">
            <v>96.007629062604707</v>
          </cell>
          <cell r="EY260">
            <v>113</v>
          </cell>
          <cell r="EZ260">
            <v>66</v>
          </cell>
          <cell r="FA260">
            <v>47</v>
          </cell>
          <cell r="FB260">
            <v>37.939578702802159</v>
          </cell>
          <cell r="FC260">
            <v>46.26838467254602</v>
          </cell>
          <cell r="FD260">
            <v>30.284285677465913</v>
          </cell>
          <cell r="FE260">
            <v>66</v>
          </cell>
          <cell r="FF260">
            <v>50</v>
          </cell>
          <cell r="FG260">
            <v>16</v>
          </cell>
          <cell r="FH260">
            <v>22.159399950309222</v>
          </cell>
          <cell r="FI260">
            <v>35.051806570110628</v>
          </cell>
          <cell r="FJ260">
            <v>10.309544060413927</v>
          </cell>
          <cell r="FK260">
            <v>11</v>
          </cell>
          <cell r="FL260">
            <v>7</v>
          </cell>
          <cell r="FM260">
            <v>4</v>
          </cell>
          <cell r="FN260">
            <v>3.6932333250515379</v>
          </cell>
          <cell r="FO260">
            <v>4.9072529198154875</v>
          </cell>
          <cell r="FP260">
            <v>2.5773860151034818</v>
          </cell>
        </row>
        <row r="261">
          <cell r="A261" t="str">
            <v>十勝総合振興局</v>
          </cell>
          <cell r="CH261">
            <v>348848</v>
          </cell>
          <cell r="CI261">
            <v>167126</v>
          </cell>
          <cell r="CJ261">
            <v>181722</v>
          </cell>
          <cell r="CK261">
            <v>3725</v>
          </cell>
          <cell r="CL261">
            <v>1999</v>
          </cell>
          <cell r="CM261">
            <v>1726</v>
          </cell>
          <cell r="CN261">
            <v>1067.8003027106361</v>
          </cell>
          <cell r="CO261">
            <v>1196.1035386474875</v>
          </cell>
          <cell r="CP261">
            <v>949.80244549366626</v>
          </cell>
          <cell r="CQ261">
            <v>6</v>
          </cell>
          <cell r="CR261">
            <v>1</v>
          </cell>
          <cell r="CS261">
            <v>5</v>
          </cell>
          <cell r="CT261">
            <v>1.7199467963124342</v>
          </cell>
          <cell r="CU261">
            <v>0.59835094479614181</v>
          </cell>
          <cell r="CV261">
            <v>2.7514555199700639</v>
          </cell>
          <cell r="CW261">
            <v>1178</v>
          </cell>
          <cell r="CX261">
            <v>688</v>
          </cell>
          <cell r="CY261">
            <v>490</v>
          </cell>
          <cell r="CZ261">
            <v>337.68288767600785</v>
          </cell>
          <cell r="DA261">
            <v>411.66545001974555</v>
          </cell>
          <cell r="DB261">
            <v>269.64264095706631</v>
          </cell>
          <cell r="DC261">
            <v>40</v>
          </cell>
          <cell r="DD261">
            <v>26</v>
          </cell>
          <cell r="DE261">
            <v>14</v>
          </cell>
          <cell r="DF261">
            <v>11.466311975416227</v>
          </cell>
          <cell r="DG261">
            <v>15.557124564699688</v>
          </cell>
          <cell r="DH261">
            <v>7.7040754559161799</v>
          </cell>
          <cell r="DI261">
            <v>13</v>
          </cell>
          <cell r="DJ261">
            <v>5</v>
          </cell>
          <cell r="DK261">
            <v>8</v>
          </cell>
          <cell r="DL261">
            <v>3.7265513920102737</v>
          </cell>
          <cell r="DM261">
            <v>2.991754723980709</v>
          </cell>
          <cell r="DN261">
            <v>4.4023288319521026</v>
          </cell>
          <cell r="DO261">
            <v>625</v>
          </cell>
          <cell r="DP261">
            <v>311</v>
          </cell>
          <cell r="DQ261">
            <v>314</v>
          </cell>
          <cell r="DR261">
            <v>179.16112461587855</v>
          </cell>
          <cell r="DS261">
            <v>186.08714383160012</v>
          </cell>
          <cell r="DT261">
            <v>172.79140665412004</v>
          </cell>
          <cell r="DU261">
            <v>280</v>
          </cell>
          <cell r="DV261">
            <v>156</v>
          </cell>
          <cell r="DW261">
            <v>124</v>
          </cell>
          <cell r="DX261">
            <v>80.264183827913584</v>
          </cell>
          <cell r="DY261">
            <v>93.342747388198134</v>
          </cell>
          <cell r="DZ261">
            <v>68.236096895257603</v>
          </cell>
          <cell r="EA261">
            <v>354</v>
          </cell>
          <cell r="EB261">
            <v>203</v>
          </cell>
          <cell r="EC261">
            <v>151</v>
          </cell>
          <cell r="ED261">
            <v>101.47686098243361</v>
          </cell>
          <cell r="EE261">
            <v>121.4652417936168</v>
          </cell>
          <cell r="EF261">
            <v>83.093956703095941</v>
          </cell>
          <cell r="EG261">
            <v>42</v>
          </cell>
          <cell r="EH261">
            <v>18</v>
          </cell>
          <cell r="EI261">
            <v>24</v>
          </cell>
          <cell r="EJ261">
            <v>12.039627574187039</v>
          </cell>
          <cell r="EK261">
            <v>10.770317006330552</v>
          </cell>
          <cell r="EL261">
            <v>13.206986495856309</v>
          </cell>
          <cell r="EM261">
            <v>74</v>
          </cell>
          <cell r="EN261">
            <v>36</v>
          </cell>
          <cell r="EO261">
            <v>38</v>
          </cell>
          <cell r="EP261">
            <v>21.212677154520023</v>
          </cell>
          <cell r="EQ261">
            <v>21.540634012661105</v>
          </cell>
          <cell r="ER261">
            <v>20.911061951772488</v>
          </cell>
          <cell r="ES261">
            <v>177</v>
          </cell>
          <cell r="ET261">
            <v>45</v>
          </cell>
          <cell r="EU261">
            <v>132</v>
          </cell>
          <cell r="EV261">
            <v>50.738430491216803</v>
          </cell>
          <cell r="EW261">
            <v>26.92579251582638</v>
          </cell>
          <cell r="EX261">
            <v>72.638425727209693</v>
          </cell>
          <cell r="EY261">
            <v>110</v>
          </cell>
          <cell r="EZ261">
            <v>66</v>
          </cell>
          <cell r="FA261">
            <v>44</v>
          </cell>
          <cell r="FB261">
            <v>31.532357932394625</v>
          </cell>
          <cell r="FC261">
            <v>39.49116235654536</v>
          </cell>
          <cell r="FD261">
            <v>24.212808575736567</v>
          </cell>
          <cell r="FE261">
            <v>81</v>
          </cell>
          <cell r="FF261">
            <v>61</v>
          </cell>
          <cell r="FG261">
            <v>20</v>
          </cell>
          <cell r="FH261">
            <v>23.21928175021786</v>
          </cell>
          <cell r="FI261">
            <v>36.499407632564655</v>
          </cell>
          <cell r="FJ261">
            <v>11.005822079880256</v>
          </cell>
          <cell r="FK261">
            <v>26</v>
          </cell>
          <cell r="FL261">
            <v>19</v>
          </cell>
          <cell r="FM261">
            <v>7</v>
          </cell>
          <cell r="FN261">
            <v>7.4531027840205475</v>
          </cell>
          <cell r="FO261">
            <v>11.368667951126696</v>
          </cell>
          <cell r="FP261">
            <v>3.85203772795809</v>
          </cell>
        </row>
        <row r="262">
          <cell r="A262" t="str">
            <v>釧路総合振興局</v>
          </cell>
          <cell r="CH262">
            <v>242654</v>
          </cell>
          <cell r="CI262">
            <v>114866</v>
          </cell>
          <cell r="CJ262">
            <v>127788</v>
          </cell>
          <cell r="CK262">
            <v>2810</v>
          </cell>
          <cell r="CL262">
            <v>1483</v>
          </cell>
          <cell r="CM262">
            <v>1327</v>
          </cell>
          <cell r="CN262">
            <v>1158.0274794563452</v>
          </cell>
          <cell r="CO262">
            <v>1291.0695941357756</v>
          </cell>
          <cell r="CP262">
            <v>1038.4386640373118</v>
          </cell>
          <cell r="CQ262">
            <v>3</v>
          </cell>
          <cell r="CR262">
            <v>3</v>
          </cell>
          <cell r="CS262">
            <v>0</v>
          </cell>
          <cell r="CT262">
            <v>1.2363282698822191</v>
          </cell>
          <cell r="CU262">
            <v>2.6117388957567949</v>
          </cell>
          <cell r="CV262">
            <v>0</v>
          </cell>
          <cell r="CW262">
            <v>924</v>
          </cell>
          <cell r="CX262">
            <v>527</v>
          </cell>
          <cell r="CY262">
            <v>397</v>
          </cell>
          <cell r="CZ262">
            <v>380.78910712372345</v>
          </cell>
          <cell r="DA262">
            <v>458.79546602127698</v>
          </cell>
          <cell r="DB262">
            <v>310.67079851003223</v>
          </cell>
          <cell r="DC262">
            <v>30</v>
          </cell>
          <cell r="DD262">
            <v>18</v>
          </cell>
          <cell r="DE262">
            <v>12</v>
          </cell>
          <cell r="DF262">
            <v>12.363282698822191</v>
          </cell>
          <cell r="DG262">
            <v>15.670433374540769</v>
          </cell>
          <cell r="DH262">
            <v>9.3905531035778012</v>
          </cell>
          <cell r="DI262">
            <v>16</v>
          </cell>
          <cell r="DJ262">
            <v>6</v>
          </cell>
          <cell r="DK262">
            <v>10</v>
          </cell>
          <cell r="DL262">
            <v>6.5937507727051692</v>
          </cell>
          <cell r="DM262">
            <v>5.2234777915135897</v>
          </cell>
          <cell r="DN262">
            <v>7.825460919648167</v>
          </cell>
          <cell r="DO262">
            <v>435</v>
          </cell>
          <cell r="DP262">
            <v>212</v>
          </cell>
          <cell r="DQ262">
            <v>223</v>
          </cell>
          <cell r="DR262">
            <v>179.26759913292179</v>
          </cell>
          <cell r="DS262">
            <v>184.56288196681351</v>
          </cell>
          <cell r="DT262">
            <v>174.50777850815413</v>
          </cell>
          <cell r="DU262">
            <v>220</v>
          </cell>
          <cell r="DV262">
            <v>108</v>
          </cell>
          <cell r="DW262">
            <v>112</v>
          </cell>
          <cell r="DX262">
            <v>90.66407312469606</v>
          </cell>
          <cell r="DY262">
            <v>94.022600247244611</v>
          </cell>
          <cell r="DZ262">
            <v>87.645162300059482</v>
          </cell>
          <cell r="EA262">
            <v>272</v>
          </cell>
          <cell r="EB262">
            <v>164</v>
          </cell>
          <cell r="EC262">
            <v>108</v>
          </cell>
          <cell r="ED262">
            <v>112.09376313598787</v>
          </cell>
          <cell r="EE262">
            <v>142.7750596347048</v>
          </cell>
          <cell r="EF262">
            <v>84.514977932200196</v>
          </cell>
          <cell r="EG262">
            <v>37</v>
          </cell>
          <cell r="EH262">
            <v>21</v>
          </cell>
          <cell r="EI262">
            <v>16</v>
          </cell>
          <cell r="EJ262">
            <v>15.248048661880702</v>
          </cell>
          <cell r="EK262">
            <v>18.282172270297565</v>
          </cell>
          <cell r="EL262">
            <v>12.520737471437068</v>
          </cell>
          <cell r="EM262">
            <v>100</v>
          </cell>
          <cell r="EN262">
            <v>61</v>
          </cell>
          <cell r="EO262">
            <v>39</v>
          </cell>
          <cell r="EP262">
            <v>41.210942329407303</v>
          </cell>
          <cell r="EQ262">
            <v>53.105357547054822</v>
          </cell>
          <cell r="ER262">
            <v>30.519297586627854</v>
          </cell>
          <cell r="ES262">
            <v>138</v>
          </cell>
          <cell r="ET262">
            <v>35</v>
          </cell>
          <cell r="EU262">
            <v>103</v>
          </cell>
          <cell r="EV262">
            <v>56.871100414582081</v>
          </cell>
          <cell r="EW262">
            <v>30.470287117162606</v>
          </cell>
          <cell r="EX262">
            <v>80.602247472376121</v>
          </cell>
          <cell r="EY262">
            <v>54</v>
          </cell>
          <cell r="EZ262">
            <v>35</v>
          </cell>
          <cell r="FA262">
            <v>19</v>
          </cell>
          <cell r="FB262">
            <v>22.253908857879942</v>
          </cell>
          <cell r="FC262">
            <v>30.470287117162606</v>
          </cell>
          <cell r="FD262">
            <v>14.868375747331518</v>
          </cell>
          <cell r="FE262">
            <v>50</v>
          </cell>
          <cell r="FF262">
            <v>33</v>
          </cell>
          <cell r="FG262">
            <v>17</v>
          </cell>
          <cell r="FH262">
            <v>20.605471164703651</v>
          </cell>
          <cell r="FI262">
            <v>28.729127853324741</v>
          </cell>
          <cell r="FJ262">
            <v>13.303283563401884</v>
          </cell>
          <cell r="FK262">
            <v>5</v>
          </cell>
          <cell r="FL262">
            <v>3</v>
          </cell>
          <cell r="FM262">
            <v>2</v>
          </cell>
          <cell r="FN262">
            <v>2.060547116470365</v>
          </cell>
          <cell r="FO262">
            <v>2.6117388957567949</v>
          </cell>
          <cell r="FP262">
            <v>1.5650921839296335</v>
          </cell>
        </row>
        <row r="263">
          <cell r="A263" t="str">
            <v>根室振興局</v>
          </cell>
          <cell r="CH263">
            <v>79345</v>
          </cell>
          <cell r="CI263">
            <v>38702</v>
          </cell>
          <cell r="CJ263">
            <v>40643</v>
          </cell>
          <cell r="CK263">
            <v>806</v>
          </cell>
          <cell r="CL263">
            <v>435</v>
          </cell>
          <cell r="CM263">
            <v>371</v>
          </cell>
          <cell r="CN263">
            <v>1015.8170017014304</v>
          </cell>
          <cell r="CO263">
            <v>1123.9729212960569</v>
          </cell>
          <cell r="CP263">
            <v>912.82631695494922</v>
          </cell>
          <cell r="CQ263">
            <v>0</v>
          </cell>
          <cell r="CR263">
            <v>0</v>
          </cell>
          <cell r="CS263">
            <v>0</v>
          </cell>
          <cell r="CT263">
            <v>0</v>
          </cell>
          <cell r="CU263">
            <v>0</v>
          </cell>
          <cell r="CV263">
            <v>0</v>
          </cell>
          <cell r="CW263">
            <v>219</v>
          </cell>
          <cell r="CX263">
            <v>129</v>
          </cell>
          <cell r="CY263">
            <v>90</v>
          </cell>
          <cell r="CZ263">
            <v>276.00983048711328</v>
          </cell>
          <cell r="DA263">
            <v>333.31610769469279</v>
          </cell>
          <cell r="DB263">
            <v>221.44034643111974</v>
          </cell>
          <cell r="DC263">
            <v>11</v>
          </cell>
          <cell r="DD263">
            <v>6</v>
          </cell>
          <cell r="DE263">
            <v>5</v>
          </cell>
          <cell r="DF263">
            <v>13.863507467389249</v>
          </cell>
          <cell r="DG263">
            <v>15.503074776497337</v>
          </cell>
          <cell r="DH263">
            <v>12.302241468395541</v>
          </cell>
          <cell r="DI263">
            <v>3</v>
          </cell>
          <cell r="DJ263">
            <v>2</v>
          </cell>
          <cell r="DK263">
            <v>1</v>
          </cell>
          <cell r="DL263">
            <v>3.78095658201525</v>
          </cell>
          <cell r="DM263">
            <v>5.16769159216578</v>
          </cell>
          <cell r="DN263">
            <v>2.4604482936791081</v>
          </cell>
          <cell r="DO263">
            <v>162</v>
          </cell>
          <cell r="DP263">
            <v>80</v>
          </cell>
          <cell r="DQ263">
            <v>82</v>
          </cell>
          <cell r="DR263">
            <v>204.1716554288235</v>
          </cell>
          <cell r="DS263">
            <v>206.70766368663121</v>
          </cell>
          <cell r="DT263">
            <v>201.75676008168691</v>
          </cell>
          <cell r="DU263">
            <v>76</v>
          </cell>
          <cell r="DV263">
            <v>40</v>
          </cell>
          <cell r="DW263">
            <v>36</v>
          </cell>
          <cell r="DX263">
            <v>95.784233411052995</v>
          </cell>
          <cell r="DY263">
            <v>103.3538318433156</v>
          </cell>
          <cell r="DZ263">
            <v>88.576138572447903</v>
          </cell>
          <cell r="EA263">
            <v>61</v>
          </cell>
          <cell r="EB263">
            <v>35</v>
          </cell>
          <cell r="EC263">
            <v>26</v>
          </cell>
          <cell r="ED263">
            <v>76.879450500976745</v>
          </cell>
          <cell r="EE263">
            <v>90.43460286290113</v>
          </cell>
          <cell r="EF263">
            <v>63.971655635656816</v>
          </cell>
          <cell r="EG263">
            <v>3</v>
          </cell>
          <cell r="EH263">
            <v>3</v>
          </cell>
          <cell r="EI263">
            <v>0</v>
          </cell>
          <cell r="EJ263">
            <v>3.78095658201525</v>
          </cell>
          <cell r="EK263">
            <v>7.7515373882486687</v>
          </cell>
          <cell r="EL263">
            <v>0</v>
          </cell>
          <cell r="EM263">
            <v>28</v>
          </cell>
          <cell r="EN263">
            <v>10</v>
          </cell>
          <cell r="EO263">
            <v>18</v>
          </cell>
          <cell r="EP263">
            <v>35.288928098809002</v>
          </cell>
          <cell r="EQ263">
            <v>25.838457960828901</v>
          </cell>
          <cell r="ER263">
            <v>44.288069286223951</v>
          </cell>
          <cell r="ES263">
            <v>39</v>
          </cell>
          <cell r="ET263">
            <v>16</v>
          </cell>
          <cell r="EU263">
            <v>23</v>
          </cell>
          <cell r="EV263">
            <v>49.15243556619825</v>
          </cell>
          <cell r="EW263">
            <v>41.34153273732624</v>
          </cell>
          <cell r="EX263">
            <v>56.590310754619495</v>
          </cell>
          <cell r="EY263">
            <v>26</v>
          </cell>
          <cell r="EZ263">
            <v>20</v>
          </cell>
          <cell r="FA263">
            <v>6</v>
          </cell>
          <cell r="FB263">
            <v>32.768290377465497</v>
          </cell>
          <cell r="FC263">
            <v>51.676915921657802</v>
          </cell>
          <cell r="FD263">
            <v>14.762689762074649</v>
          </cell>
          <cell r="FE263">
            <v>17</v>
          </cell>
          <cell r="FF263">
            <v>14</v>
          </cell>
          <cell r="FG263">
            <v>3</v>
          </cell>
          <cell r="FH263">
            <v>21.425420631419748</v>
          </cell>
          <cell r="FI263">
            <v>36.173841145160459</v>
          </cell>
          <cell r="FJ263">
            <v>7.3813448810373243</v>
          </cell>
          <cell r="FK263">
            <v>8</v>
          </cell>
          <cell r="FL263">
            <v>6</v>
          </cell>
          <cell r="FM263">
            <v>2</v>
          </cell>
          <cell r="FN263">
            <v>10.082550885373999</v>
          </cell>
          <cell r="FO263">
            <v>15.503074776497337</v>
          </cell>
          <cell r="FP263">
            <v>4.9208965873582162</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3"/>
  <sheetViews>
    <sheetView tabSelected="1" zoomScaleNormal="100" workbookViewId="0">
      <pane xSplit="2" ySplit="5" topLeftCell="C6" activePane="bottomRight" state="frozen"/>
      <selection activeCell="A17" sqref="A17"/>
      <selection pane="topRight" activeCell="A17" sqref="A17"/>
      <selection pane="bottomLeft" activeCell="A17" sqref="A17"/>
      <selection pane="bottomRight" activeCell="A17" sqref="A17"/>
    </sheetView>
  </sheetViews>
  <sheetFormatPr defaultRowHeight="15"/>
  <cols>
    <col min="1" max="1" width="16.625" style="1" customWidth="1"/>
    <col min="2" max="2" width="6.625" style="1" hidden="1" customWidth="1"/>
    <col min="3" max="3" width="12.625" style="1" customWidth="1"/>
    <col min="4" max="4" width="10.625" style="1" customWidth="1"/>
    <col min="5" max="5" width="6.625" style="1" customWidth="1"/>
    <col min="6" max="6" width="10.625" style="1" customWidth="1"/>
    <col min="7" max="7" width="6.625" style="1" customWidth="1"/>
    <col min="8" max="8" width="10.625" style="1" customWidth="1"/>
    <col min="9" max="9" width="7.625" style="1" customWidth="1"/>
    <col min="10" max="10" width="8.625" style="1" customWidth="1"/>
    <col min="11" max="11" width="6.625" style="1" customWidth="1"/>
    <col min="12" max="12" width="8.625" style="1" customWidth="1"/>
    <col min="13" max="13" width="6.625" style="1" customWidth="1"/>
    <col min="14" max="14" width="8.625" style="1" customWidth="1"/>
    <col min="15" max="15" width="6.625" style="1" customWidth="1"/>
    <col min="16" max="16" width="8.625" style="1" customWidth="1"/>
    <col min="17" max="17" width="6.625" style="1" customWidth="1"/>
    <col min="18" max="18" width="8.625" style="1" customWidth="1"/>
    <col min="19" max="19" width="6.625" style="1" customWidth="1"/>
    <col min="20" max="20" width="8.625" style="1" customWidth="1"/>
    <col min="21" max="21" width="6.625" style="1" customWidth="1"/>
    <col min="22" max="22" width="9.625" style="1" customWidth="1"/>
    <col min="23" max="23" width="6.625" style="1" customWidth="1"/>
    <col min="24" max="24" width="9.625" style="1" customWidth="1"/>
    <col min="25" max="25" width="6.625" style="1" customWidth="1"/>
    <col min="26" max="26" width="9.625" style="1" customWidth="1"/>
    <col min="27" max="27" width="6.625" style="1" customWidth="1"/>
    <col min="28" max="28" width="9.625" style="1" customWidth="1"/>
    <col min="29" max="29" width="6.625" style="1" customWidth="1"/>
    <col min="30" max="30" width="9.625" style="1" customWidth="1"/>
    <col min="31" max="31" width="6.625" style="1" customWidth="1"/>
    <col min="32" max="16384" width="9" style="1"/>
  </cols>
  <sheetData>
    <row r="1" spans="1:31" s="30" customFormat="1" ht="18" customHeight="1">
      <c r="A1" s="30" t="s">
        <v>59</v>
      </c>
      <c r="AE1" s="31" t="s">
        <v>58</v>
      </c>
    </row>
    <row r="2" spans="1:31" ht="16.5" customHeight="1">
      <c r="AE2" s="29"/>
    </row>
    <row r="3" spans="1:31" ht="33" customHeight="1">
      <c r="A3" s="26"/>
      <c r="B3" s="26"/>
      <c r="C3" s="25" t="s">
        <v>57</v>
      </c>
      <c r="D3" s="28" t="s">
        <v>56</v>
      </c>
      <c r="E3" s="28"/>
      <c r="F3" s="28" t="s">
        <v>55</v>
      </c>
      <c r="G3" s="28"/>
      <c r="H3" s="28" t="s">
        <v>54</v>
      </c>
      <c r="I3" s="28"/>
      <c r="J3" s="28" t="s">
        <v>53</v>
      </c>
      <c r="K3" s="28"/>
      <c r="L3" s="28" t="s">
        <v>52</v>
      </c>
      <c r="M3" s="28"/>
      <c r="N3" s="28" t="s">
        <v>51</v>
      </c>
      <c r="O3" s="28"/>
      <c r="P3" s="28" t="s">
        <v>50</v>
      </c>
      <c r="Q3" s="28"/>
      <c r="R3" s="28"/>
      <c r="S3" s="28"/>
      <c r="T3" s="28"/>
      <c r="U3" s="28"/>
      <c r="V3" s="28" t="s">
        <v>49</v>
      </c>
      <c r="W3" s="28"/>
      <c r="X3" s="28"/>
      <c r="Y3" s="28"/>
      <c r="Z3" s="28"/>
      <c r="AA3" s="28"/>
      <c r="AB3" s="28" t="s">
        <v>48</v>
      </c>
      <c r="AC3" s="28"/>
      <c r="AD3" s="28" t="s">
        <v>47</v>
      </c>
      <c r="AE3" s="28"/>
    </row>
    <row r="4" spans="1:31" s="27" customFormat="1" ht="33" customHeight="1">
      <c r="A4" s="26"/>
      <c r="B4" s="26"/>
      <c r="C4" s="25"/>
      <c r="D4" s="28"/>
      <c r="E4" s="28"/>
      <c r="F4" s="28"/>
      <c r="G4" s="28"/>
      <c r="H4" s="28"/>
      <c r="I4" s="28"/>
      <c r="J4" s="28"/>
      <c r="K4" s="28"/>
      <c r="L4" s="28"/>
      <c r="M4" s="28"/>
      <c r="N4" s="28"/>
      <c r="O4" s="28"/>
      <c r="P4" s="28" t="s">
        <v>44</v>
      </c>
      <c r="Q4" s="28"/>
      <c r="R4" s="25" t="s">
        <v>46</v>
      </c>
      <c r="S4" s="25"/>
      <c r="T4" s="28" t="s">
        <v>45</v>
      </c>
      <c r="U4" s="28"/>
      <c r="V4" s="28" t="s">
        <v>44</v>
      </c>
      <c r="W4" s="28"/>
      <c r="X4" s="28" t="s">
        <v>43</v>
      </c>
      <c r="Y4" s="28"/>
      <c r="Z4" s="28" t="s">
        <v>42</v>
      </c>
      <c r="AA4" s="28"/>
      <c r="AB4" s="28"/>
      <c r="AC4" s="28"/>
      <c r="AD4" s="28"/>
      <c r="AE4" s="28"/>
    </row>
    <row r="5" spans="1:31" s="22" customFormat="1" ht="33" customHeight="1">
      <c r="A5" s="26"/>
      <c r="B5" s="26"/>
      <c r="C5" s="25"/>
      <c r="D5" s="23" t="s">
        <v>38</v>
      </c>
      <c r="E5" s="23" t="s">
        <v>37</v>
      </c>
      <c r="F5" s="23" t="s">
        <v>38</v>
      </c>
      <c r="G5" s="23" t="s">
        <v>37</v>
      </c>
      <c r="H5" s="23" t="s">
        <v>38</v>
      </c>
      <c r="I5" s="23" t="s">
        <v>37</v>
      </c>
      <c r="J5" s="23" t="s">
        <v>38</v>
      </c>
      <c r="K5" s="23" t="s">
        <v>41</v>
      </c>
      <c r="L5" s="24" t="s">
        <v>38</v>
      </c>
      <c r="M5" s="23" t="s">
        <v>41</v>
      </c>
      <c r="N5" s="24" t="s">
        <v>38</v>
      </c>
      <c r="O5" s="23" t="s">
        <v>41</v>
      </c>
      <c r="P5" s="24" t="s">
        <v>38</v>
      </c>
      <c r="Q5" s="23" t="s">
        <v>39</v>
      </c>
      <c r="R5" s="24" t="s">
        <v>38</v>
      </c>
      <c r="S5" s="23" t="s">
        <v>39</v>
      </c>
      <c r="T5" s="24" t="s">
        <v>38</v>
      </c>
      <c r="U5" s="23" t="s">
        <v>40</v>
      </c>
      <c r="V5" s="24" t="s">
        <v>38</v>
      </c>
      <c r="W5" s="23" t="s">
        <v>39</v>
      </c>
      <c r="X5" s="24" t="s">
        <v>38</v>
      </c>
      <c r="Y5" s="23" t="s">
        <v>39</v>
      </c>
      <c r="Z5" s="24" t="s">
        <v>38</v>
      </c>
      <c r="AA5" s="23" t="s">
        <v>39</v>
      </c>
      <c r="AB5" s="24" t="s">
        <v>38</v>
      </c>
      <c r="AC5" s="23" t="s">
        <v>37</v>
      </c>
      <c r="AD5" s="24" t="s">
        <v>38</v>
      </c>
      <c r="AE5" s="23" t="s">
        <v>37</v>
      </c>
    </row>
    <row r="6" spans="1:31" ht="16.5" customHeight="1">
      <c r="A6" s="20" t="s">
        <v>36</v>
      </c>
      <c r="B6" s="20" t="s">
        <v>35</v>
      </c>
      <c r="C6" s="18">
        <v>125431000</v>
      </c>
      <c r="D6" s="18">
        <v>1003539</v>
      </c>
      <c r="E6" s="19">
        <v>8.0007254984812377</v>
      </c>
      <c r="F6" s="18">
        <v>1273004</v>
      </c>
      <c r="G6" s="19">
        <v>10.149038116574053</v>
      </c>
      <c r="H6" s="18">
        <v>-269465</v>
      </c>
      <c r="I6" s="19">
        <v>-2.1483126180928158</v>
      </c>
      <c r="J6" s="18">
        <v>95768</v>
      </c>
      <c r="K6" s="19">
        <v>95.430272266449037</v>
      </c>
      <c r="L6" s="18">
        <v>2080</v>
      </c>
      <c r="M6" s="19">
        <v>2.0726648391343039</v>
      </c>
      <c r="N6" s="18">
        <v>952</v>
      </c>
      <c r="O6" s="19">
        <v>0.94864275329608516</v>
      </c>
      <c r="P6" s="18">
        <v>3750</v>
      </c>
      <c r="Q6" s="19">
        <v>3.7254937024254455</v>
      </c>
      <c r="R6" s="18">
        <v>3039</v>
      </c>
      <c r="S6" s="19">
        <v>3.019140096445581</v>
      </c>
      <c r="T6" s="18">
        <v>711</v>
      </c>
      <c r="U6" s="19">
        <v>0.7084926445310048</v>
      </c>
      <c r="V6" s="18">
        <v>23524</v>
      </c>
      <c r="W6" s="19">
        <v>22.904145120601171</v>
      </c>
      <c r="X6" s="18">
        <v>10905</v>
      </c>
      <c r="Y6" s="19">
        <v>10.617654418472869</v>
      </c>
      <c r="Z6" s="18">
        <v>12619</v>
      </c>
      <c r="AA6" s="19">
        <v>12.286490702128303</v>
      </c>
      <c r="AB6" s="18">
        <v>643749</v>
      </c>
      <c r="AC6" s="19">
        <v>5.1322958439301294</v>
      </c>
      <c r="AD6" s="18">
        <v>222107</v>
      </c>
      <c r="AE6" s="17">
        <v>1.7707504524399869</v>
      </c>
    </row>
    <row r="7" spans="1:31" ht="16.5" customHeight="1">
      <c r="A7" s="20" t="s">
        <v>34</v>
      </c>
      <c r="B7" s="20" t="s">
        <v>33</v>
      </c>
      <c r="C7" s="18">
        <v>5381000</v>
      </c>
      <c r="D7" s="18">
        <v>37058</v>
      </c>
      <c r="E7" s="19">
        <v>6.8868240104069871</v>
      </c>
      <c r="F7" s="18">
        <v>60018</v>
      </c>
      <c r="G7" s="19">
        <v>11.153688905407916</v>
      </c>
      <c r="H7" s="18">
        <v>-22960</v>
      </c>
      <c r="I7" s="19">
        <v>-4.2668648950009285</v>
      </c>
      <c r="J7" s="18">
        <v>3598</v>
      </c>
      <c r="K7" s="19">
        <v>97.091046467699286</v>
      </c>
      <c r="L7" s="18">
        <v>61</v>
      </c>
      <c r="M7" s="19">
        <v>1.6460683253278643</v>
      </c>
      <c r="N7" s="18">
        <v>32</v>
      </c>
      <c r="O7" s="19">
        <v>0.86351125263101081</v>
      </c>
      <c r="P7" s="18">
        <v>148</v>
      </c>
      <c r="Q7" s="19">
        <v>3.9805276888733494</v>
      </c>
      <c r="R7" s="18">
        <v>123</v>
      </c>
      <c r="S7" s="19">
        <v>3.3081412549420404</v>
      </c>
      <c r="T7" s="18">
        <v>25</v>
      </c>
      <c r="U7" s="19">
        <v>0.6746181661179772</v>
      </c>
      <c r="V7" s="18">
        <v>1101</v>
      </c>
      <c r="W7" s="19">
        <v>28.852957362614326</v>
      </c>
      <c r="X7" s="18">
        <v>460</v>
      </c>
      <c r="Y7" s="19">
        <v>12.054823239602715</v>
      </c>
      <c r="Z7" s="18">
        <v>641</v>
      </c>
      <c r="AA7" s="19">
        <v>16.798134123011611</v>
      </c>
      <c r="AB7" s="18">
        <v>26018</v>
      </c>
      <c r="AC7" s="19">
        <v>4.8351607507898162</v>
      </c>
      <c r="AD7" s="18">
        <v>11003</v>
      </c>
      <c r="AE7" s="17">
        <v>2.0447872142724401</v>
      </c>
    </row>
    <row r="8" spans="1:31" ht="33" customHeight="1">
      <c r="A8" s="21" t="s">
        <v>32</v>
      </c>
      <c r="B8" s="20" t="s">
        <v>12</v>
      </c>
      <c r="C8" s="18">
        <v>385390</v>
      </c>
      <c r="D8" s="18">
        <v>2279</v>
      </c>
      <c r="E8" s="19">
        <v>5.9134902306754196</v>
      </c>
      <c r="F8" s="18">
        <v>5213</v>
      </c>
      <c r="G8" s="19">
        <v>13.526557513168479</v>
      </c>
      <c r="H8" s="18">
        <v>-2934</v>
      </c>
      <c r="I8" s="19">
        <v>-7.6130672824930583</v>
      </c>
      <c r="J8" s="18">
        <v>188</v>
      </c>
      <c r="K8" s="19">
        <v>82.49232119350593</v>
      </c>
      <c r="L8" s="18">
        <v>5</v>
      </c>
      <c r="M8" s="19">
        <v>2.1939447125932428</v>
      </c>
      <c r="N8" s="18">
        <v>5</v>
      </c>
      <c r="O8" s="19">
        <v>2.1939447125932428</v>
      </c>
      <c r="P8" s="18">
        <v>10</v>
      </c>
      <c r="Q8" s="19">
        <v>4.3706293706293708</v>
      </c>
      <c r="R8" s="18">
        <v>9</v>
      </c>
      <c r="S8" s="19">
        <v>3.9335664335664338</v>
      </c>
      <c r="T8" s="18">
        <v>1</v>
      </c>
      <c r="U8" s="19">
        <v>0.43878894251864853</v>
      </c>
      <c r="V8" s="18">
        <v>93</v>
      </c>
      <c r="W8" s="19">
        <v>39.207419898819559</v>
      </c>
      <c r="X8" s="18">
        <v>35</v>
      </c>
      <c r="Y8" s="19">
        <v>14.75548060708263</v>
      </c>
      <c r="Z8" s="18">
        <v>58</v>
      </c>
      <c r="AA8" s="19">
        <v>24.451939291736931</v>
      </c>
      <c r="AB8" s="18">
        <v>1657</v>
      </c>
      <c r="AC8" s="19">
        <v>4.2995407249798907</v>
      </c>
      <c r="AD8" s="18">
        <v>814</v>
      </c>
      <c r="AE8" s="17">
        <v>2.1121461376787147</v>
      </c>
    </row>
    <row r="9" spans="1:31" ht="16.5" customHeight="1">
      <c r="A9" s="20" t="s">
        <v>31</v>
      </c>
      <c r="B9" s="20" t="s">
        <v>10</v>
      </c>
      <c r="C9" s="18">
        <v>117520</v>
      </c>
      <c r="D9" s="18">
        <v>668</v>
      </c>
      <c r="E9" s="19">
        <v>5.6841388699795781</v>
      </c>
      <c r="F9" s="18">
        <v>1610</v>
      </c>
      <c r="G9" s="19">
        <v>13.699795779441796</v>
      </c>
      <c r="H9" s="18">
        <v>-942</v>
      </c>
      <c r="I9" s="19">
        <v>-8.0156569094622192</v>
      </c>
      <c r="J9" s="18">
        <v>53</v>
      </c>
      <c r="K9" s="19">
        <v>79.341317365269461</v>
      </c>
      <c r="L9" s="18">
        <v>3</v>
      </c>
      <c r="M9" s="19">
        <v>4.4910179640718564</v>
      </c>
      <c r="N9" s="18">
        <v>3</v>
      </c>
      <c r="O9" s="19">
        <v>4.4910179640718564</v>
      </c>
      <c r="P9" s="18">
        <v>4</v>
      </c>
      <c r="Q9" s="19">
        <v>5.9612518628912072</v>
      </c>
      <c r="R9" s="18">
        <v>3</v>
      </c>
      <c r="S9" s="19">
        <v>4.4709388971684056</v>
      </c>
      <c r="T9" s="18">
        <v>1</v>
      </c>
      <c r="U9" s="19">
        <v>1.4970059880239521</v>
      </c>
      <c r="V9" s="18">
        <v>35</v>
      </c>
      <c r="W9" s="19">
        <v>49.786628733997155</v>
      </c>
      <c r="X9" s="18">
        <v>14</v>
      </c>
      <c r="Y9" s="19">
        <v>19.914651493598861</v>
      </c>
      <c r="Z9" s="18">
        <v>21</v>
      </c>
      <c r="AA9" s="19">
        <v>29.871977240398291</v>
      </c>
      <c r="AB9" s="18">
        <v>416</v>
      </c>
      <c r="AC9" s="19">
        <v>3.5398230088495577</v>
      </c>
      <c r="AD9" s="18">
        <v>241</v>
      </c>
      <c r="AE9" s="17">
        <v>2.05071477195371</v>
      </c>
    </row>
    <row r="10" spans="1:31" ht="16.5" customHeight="1">
      <c r="A10" s="16" t="s">
        <v>30</v>
      </c>
      <c r="B10" s="16" t="s">
        <v>21</v>
      </c>
      <c r="C10" s="14">
        <v>46630</v>
      </c>
      <c r="D10" s="14">
        <v>310</v>
      </c>
      <c r="E10" s="15">
        <v>6.6480806347844741</v>
      </c>
      <c r="F10" s="14">
        <v>504</v>
      </c>
      <c r="G10" s="15">
        <v>10.808492386875402</v>
      </c>
      <c r="H10" s="14">
        <v>-194</v>
      </c>
      <c r="I10" s="15">
        <v>-4.1604117520909289</v>
      </c>
      <c r="J10" s="14">
        <v>32</v>
      </c>
      <c r="K10" s="15">
        <v>103.2258064516129</v>
      </c>
      <c r="L10" s="14">
        <v>3</v>
      </c>
      <c r="M10" s="15">
        <v>9.67741935483871</v>
      </c>
      <c r="N10" s="14">
        <v>3</v>
      </c>
      <c r="O10" s="15">
        <v>9.67741935483871</v>
      </c>
      <c r="P10" s="14">
        <v>3</v>
      </c>
      <c r="Q10" s="15">
        <v>9.6153846153846168</v>
      </c>
      <c r="R10" s="14">
        <v>2</v>
      </c>
      <c r="S10" s="15">
        <v>6.4102564102564097</v>
      </c>
      <c r="T10" s="14">
        <v>1</v>
      </c>
      <c r="U10" s="15">
        <v>3.225806451612903</v>
      </c>
      <c r="V10" s="14">
        <v>17</v>
      </c>
      <c r="W10" s="15">
        <v>51.98776758409786</v>
      </c>
      <c r="X10" s="14">
        <v>4</v>
      </c>
      <c r="Y10" s="15">
        <v>12.232415902140673</v>
      </c>
      <c r="Z10" s="14">
        <v>13</v>
      </c>
      <c r="AA10" s="15">
        <v>39.755351681957187</v>
      </c>
      <c r="AB10" s="14">
        <v>192</v>
      </c>
      <c r="AC10" s="15">
        <v>4.1175209092858678</v>
      </c>
      <c r="AD10" s="14">
        <v>129</v>
      </c>
      <c r="AE10" s="13">
        <v>2.7664593609264423</v>
      </c>
    </row>
    <row r="11" spans="1:31" ht="16.5" customHeight="1">
      <c r="A11" s="12" t="s">
        <v>29</v>
      </c>
      <c r="B11" s="12" t="s">
        <v>5</v>
      </c>
      <c r="C11" s="10">
        <v>7800</v>
      </c>
      <c r="D11" s="10">
        <v>33</v>
      </c>
      <c r="E11" s="11">
        <v>4.2307692307692308</v>
      </c>
      <c r="F11" s="10">
        <v>163</v>
      </c>
      <c r="G11" s="11">
        <v>20.897435897435898</v>
      </c>
      <c r="H11" s="10">
        <v>-130</v>
      </c>
      <c r="I11" s="11">
        <v>-16.666666666666668</v>
      </c>
      <c r="J11" s="10">
        <v>3</v>
      </c>
      <c r="K11" s="11">
        <v>90.909090909090907</v>
      </c>
      <c r="L11" s="10" t="s">
        <v>4</v>
      </c>
      <c r="M11" s="11" t="s">
        <v>4</v>
      </c>
      <c r="N11" s="10" t="s">
        <v>4</v>
      </c>
      <c r="O11" s="11" t="s">
        <v>4</v>
      </c>
      <c r="P11" s="10" t="s">
        <v>4</v>
      </c>
      <c r="Q11" s="11" t="s">
        <v>4</v>
      </c>
      <c r="R11" s="10" t="s">
        <v>4</v>
      </c>
      <c r="S11" s="11" t="s">
        <v>4</v>
      </c>
      <c r="T11" s="10" t="s">
        <v>4</v>
      </c>
      <c r="U11" s="11" t="s">
        <v>4</v>
      </c>
      <c r="V11" s="10">
        <v>1</v>
      </c>
      <c r="W11" s="11">
        <v>29.411764705882351</v>
      </c>
      <c r="X11" s="10" t="s">
        <v>4</v>
      </c>
      <c r="Y11" s="11" t="s">
        <v>4</v>
      </c>
      <c r="Z11" s="10">
        <v>1</v>
      </c>
      <c r="AA11" s="11">
        <v>29.411764705882351</v>
      </c>
      <c r="AB11" s="10">
        <v>17</v>
      </c>
      <c r="AC11" s="11">
        <v>2.1794871794871793</v>
      </c>
      <c r="AD11" s="10">
        <v>10</v>
      </c>
      <c r="AE11" s="9">
        <v>1.2820512820512822</v>
      </c>
    </row>
    <row r="12" spans="1:31" ht="16.5" customHeight="1">
      <c r="A12" s="12" t="s">
        <v>28</v>
      </c>
      <c r="B12" s="12" t="s">
        <v>5</v>
      </c>
      <c r="C12" s="10">
        <v>4570</v>
      </c>
      <c r="D12" s="10">
        <v>19</v>
      </c>
      <c r="E12" s="11">
        <v>4.1575492341356677</v>
      </c>
      <c r="F12" s="10">
        <v>102</v>
      </c>
      <c r="G12" s="11">
        <v>22.319474835886215</v>
      </c>
      <c r="H12" s="10">
        <v>-83</v>
      </c>
      <c r="I12" s="11">
        <v>-18.161925601750546</v>
      </c>
      <c r="J12" s="10">
        <v>2</v>
      </c>
      <c r="K12" s="11">
        <v>105.26315789473684</v>
      </c>
      <c r="L12" s="10" t="s">
        <v>4</v>
      </c>
      <c r="M12" s="11" t="s">
        <v>4</v>
      </c>
      <c r="N12" s="10" t="s">
        <v>4</v>
      </c>
      <c r="O12" s="11" t="s">
        <v>4</v>
      </c>
      <c r="P12" s="10">
        <v>1</v>
      </c>
      <c r="Q12" s="11">
        <v>50</v>
      </c>
      <c r="R12" s="10">
        <v>1</v>
      </c>
      <c r="S12" s="11">
        <v>50</v>
      </c>
      <c r="T12" s="10" t="s">
        <v>4</v>
      </c>
      <c r="U12" s="11" t="s">
        <v>4</v>
      </c>
      <c r="V12" s="10">
        <v>2</v>
      </c>
      <c r="W12" s="11">
        <v>95.238095238095227</v>
      </c>
      <c r="X12" s="10">
        <v>1</v>
      </c>
      <c r="Y12" s="11">
        <v>47.619047619047613</v>
      </c>
      <c r="Z12" s="10">
        <v>1</v>
      </c>
      <c r="AA12" s="11">
        <v>47.619047619047613</v>
      </c>
      <c r="AB12" s="10">
        <v>15</v>
      </c>
      <c r="AC12" s="11">
        <v>3.2822757111597372</v>
      </c>
      <c r="AD12" s="10">
        <v>11</v>
      </c>
      <c r="AE12" s="9">
        <v>2.4070021881838075</v>
      </c>
    </row>
    <row r="13" spans="1:31" ht="16.5" customHeight="1">
      <c r="A13" s="12" t="s">
        <v>27</v>
      </c>
      <c r="B13" s="12" t="s">
        <v>5</v>
      </c>
      <c r="C13" s="10">
        <v>4660</v>
      </c>
      <c r="D13" s="10">
        <v>36</v>
      </c>
      <c r="E13" s="11">
        <v>7.7253218884120169</v>
      </c>
      <c r="F13" s="10">
        <v>69</v>
      </c>
      <c r="G13" s="11">
        <v>14.806866952789699</v>
      </c>
      <c r="H13" s="10">
        <v>-33</v>
      </c>
      <c r="I13" s="11">
        <v>-7.0815450643776829</v>
      </c>
      <c r="J13" s="10">
        <v>2</v>
      </c>
      <c r="K13" s="11">
        <v>55.55555555555555</v>
      </c>
      <c r="L13" s="10" t="s">
        <v>4</v>
      </c>
      <c r="M13" s="11" t="s">
        <v>4</v>
      </c>
      <c r="N13" s="10" t="s">
        <v>4</v>
      </c>
      <c r="O13" s="11" t="s">
        <v>4</v>
      </c>
      <c r="P13" s="10" t="s">
        <v>4</v>
      </c>
      <c r="Q13" s="11" t="s">
        <v>4</v>
      </c>
      <c r="R13" s="10" t="s">
        <v>4</v>
      </c>
      <c r="S13" s="11" t="s">
        <v>4</v>
      </c>
      <c r="T13" s="10" t="s">
        <v>4</v>
      </c>
      <c r="U13" s="11" t="s">
        <v>4</v>
      </c>
      <c r="V13" s="10">
        <v>3</v>
      </c>
      <c r="W13" s="11">
        <v>76.923076923076934</v>
      </c>
      <c r="X13" s="10">
        <v>2</v>
      </c>
      <c r="Y13" s="11">
        <v>51.282051282051277</v>
      </c>
      <c r="Z13" s="10">
        <v>1</v>
      </c>
      <c r="AA13" s="11">
        <v>25.641025641025639</v>
      </c>
      <c r="AB13" s="10">
        <v>17</v>
      </c>
      <c r="AC13" s="11">
        <v>3.648068669527897</v>
      </c>
      <c r="AD13" s="10">
        <v>9</v>
      </c>
      <c r="AE13" s="9">
        <v>1.9313304721030042</v>
      </c>
    </row>
    <row r="14" spans="1:31" ht="16.5" customHeight="1">
      <c r="A14" s="12" t="s">
        <v>26</v>
      </c>
      <c r="B14" s="12" t="s">
        <v>5</v>
      </c>
      <c r="C14" s="10">
        <v>4690</v>
      </c>
      <c r="D14" s="10">
        <v>9</v>
      </c>
      <c r="E14" s="11">
        <v>1.9189765458422174</v>
      </c>
      <c r="F14" s="10">
        <v>88</v>
      </c>
      <c r="G14" s="11">
        <v>18.763326226012794</v>
      </c>
      <c r="H14" s="10">
        <v>-79</v>
      </c>
      <c r="I14" s="11">
        <v>-16.844349680170573</v>
      </c>
      <c r="J14" s="10" t="s">
        <v>4</v>
      </c>
      <c r="K14" s="11" t="s">
        <v>4</v>
      </c>
      <c r="L14" s="10" t="s">
        <v>4</v>
      </c>
      <c r="M14" s="11" t="s">
        <v>4</v>
      </c>
      <c r="N14" s="10" t="s">
        <v>4</v>
      </c>
      <c r="O14" s="11" t="s">
        <v>4</v>
      </c>
      <c r="P14" s="10" t="s">
        <v>4</v>
      </c>
      <c r="Q14" s="11" t="s">
        <v>4</v>
      </c>
      <c r="R14" s="10" t="s">
        <v>4</v>
      </c>
      <c r="S14" s="11" t="s">
        <v>4</v>
      </c>
      <c r="T14" s="10" t="s">
        <v>4</v>
      </c>
      <c r="U14" s="11" t="s">
        <v>4</v>
      </c>
      <c r="V14" s="10" t="s">
        <v>4</v>
      </c>
      <c r="W14" s="11" t="s">
        <v>4</v>
      </c>
      <c r="X14" s="10" t="s">
        <v>4</v>
      </c>
      <c r="Y14" s="11" t="s">
        <v>4</v>
      </c>
      <c r="Z14" s="10" t="s">
        <v>4</v>
      </c>
      <c r="AA14" s="11" t="s">
        <v>4</v>
      </c>
      <c r="AB14" s="10">
        <v>15</v>
      </c>
      <c r="AC14" s="11">
        <v>3.1982942430703623</v>
      </c>
      <c r="AD14" s="10">
        <v>4</v>
      </c>
      <c r="AE14" s="9">
        <v>0.85287846481876328</v>
      </c>
    </row>
    <row r="15" spans="1:31" ht="16.5" customHeight="1">
      <c r="A15" s="12" t="s">
        <v>25</v>
      </c>
      <c r="B15" s="12" t="s">
        <v>5</v>
      </c>
      <c r="C15" s="10">
        <v>28390</v>
      </c>
      <c r="D15" s="10">
        <v>158</v>
      </c>
      <c r="E15" s="11">
        <v>5.5653399084184576</v>
      </c>
      <c r="F15" s="10">
        <v>353</v>
      </c>
      <c r="G15" s="11">
        <v>12.433955618175414</v>
      </c>
      <c r="H15" s="10">
        <v>-195</v>
      </c>
      <c r="I15" s="11">
        <v>-6.8686157097569573</v>
      </c>
      <c r="J15" s="10">
        <v>8</v>
      </c>
      <c r="K15" s="11">
        <v>50.632911392405063</v>
      </c>
      <c r="L15" s="10" t="s">
        <v>4</v>
      </c>
      <c r="M15" s="11" t="s">
        <v>4</v>
      </c>
      <c r="N15" s="10" t="s">
        <v>4</v>
      </c>
      <c r="O15" s="11" t="s">
        <v>4</v>
      </c>
      <c r="P15" s="10" t="s">
        <v>4</v>
      </c>
      <c r="Q15" s="11" t="s">
        <v>4</v>
      </c>
      <c r="R15" s="10" t="s">
        <v>4</v>
      </c>
      <c r="S15" s="11" t="s">
        <v>4</v>
      </c>
      <c r="T15" s="10" t="s">
        <v>4</v>
      </c>
      <c r="U15" s="11" t="s">
        <v>4</v>
      </c>
      <c r="V15" s="10">
        <v>5</v>
      </c>
      <c r="W15" s="11">
        <v>30.674846625766872</v>
      </c>
      <c r="X15" s="10">
        <v>3</v>
      </c>
      <c r="Y15" s="11">
        <v>18.404907975460123</v>
      </c>
      <c r="Z15" s="10">
        <v>2</v>
      </c>
      <c r="AA15" s="11">
        <v>12.269938650306749</v>
      </c>
      <c r="AB15" s="10">
        <v>89</v>
      </c>
      <c r="AC15" s="11">
        <v>3.1349066572736879</v>
      </c>
      <c r="AD15" s="10">
        <v>47</v>
      </c>
      <c r="AE15" s="9">
        <v>1.6555125044029588</v>
      </c>
    </row>
    <row r="16" spans="1:31" ht="16.5" customHeight="1">
      <c r="A16" s="12" t="s">
        <v>24</v>
      </c>
      <c r="B16" s="12" t="s">
        <v>5</v>
      </c>
      <c r="C16" s="10">
        <v>4330</v>
      </c>
      <c r="D16" s="10">
        <v>17</v>
      </c>
      <c r="E16" s="11">
        <v>3.9260969976905313</v>
      </c>
      <c r="F16" s="10">
        <v>53</v>
      </c>
      <c r="G16" s="11">
        <v>12.240184757505773</v>
      </c>
      <c r="H16" s="10">
        <v>-36</v>
      </c>
      <c r="I16" s="11">
        <v>-8.3140877598152425</v>
      </c>
      <c r="J16" s="10">
        <v>1</v>
      </c>
      <c r="K16" s="11">
        <v>58.823529411764703</v>
      </c>
      <c r="L16" s="10" t="s">
        <v>4</v>
      </c>
      <c r="M16" s="11" t="s">
        <v>4</v>
      </c>
      <c r="N16" s="10" t="s">
        <v>4</v>
      </c>
      <c r="O16" s="11" t="s">
        <v>4</v>
      </c>
      <c r="P16" s="10" t="s">
        <v>4</v>
      </c>
      <c r="Q16" s="11" t="s">
        <v>4</v>
      </c>
      <c r="R16" s="10" t="s">
        <v>4</v>
      </c>
      <c r="S16" s="11" t="s">
        <v>4</v>
      </c>
      <c r="T16" s="10" t="s">
        <v>4</v>
      </c>
      <c r="U16" s="11" t="s">
        <v>4</v>
      </c>
      <c r="V16" s="10">
        <v>1</v>
      </c>
      <c r="W16" s="11">
        <v>55.55555555555555</v>
      </c>
      <c r="X16" s="10">
        <v>1</v>
      </c>
      <c r="Y16" s="11">
        <v>55.55555555555555</v>
      </c>
      <c r="Z16" s="10" t="s">
        <v>4</v>
      </c>
      <c r="AA16" s="11" t="s">
        <v>4</v>
      </c>
      <c r="AB16" s="10">
        <v>11</v>
      </c>
      <c r="AC16" s="11">
        <v>2.5404157043879909</v>
      </c>
      <c r="AD16" s="10">
        <v>5</v>
      </c>
      <c r="AE16" s="9">
        <v>1.1547344110854503</v>
      </c>
    </row>
    <row r="17" spans="1:31" ht="16.5" customHeight="1">
      <c r="A17" s="8" t="s">
        <v>23</v>
      </c>
      <c r="B17" s="8" t="s">
        <v>5</v>
      </c>
      <c r="C17" s="6">
        <v>16450</v>
      </c>
      <c r="D17" s="6">
        <v>86</v>
      </c>
      <c r="E17" s="7">
        <v>5.2279635258358663</v>
      </c>
      <c r="F17" s="6">
        <v>278</v>
      </c>
      <c r="G17" s="7">
        <v>16.899696048632219</v>
      </c>
      <c r="H17" s="6">
        <v>-192</v>
      </c>
      <c r="I17" s="7">
        <v>-11.671732522796352</v>
      </c>
      <c r="J17" s="6">
        <v>5</v>
      </c>
      <c r="K17" s="7">
        <v>58.139534883720927</v>
      </c>
      <c r="L17" s="6" t="s">
        <v>4</v>
      </c>
      <c r="M17" s="7" t="s">
        <v>4</v>
      </c>
      <c r="N17" s="6" t="s">
        <v>4</v>
      </c>
      <c r="O17" s="7" t="s">
        <v>4</v>
      </c>
      <c r="P17" s="6" t="s">
        <v>4</v>
      </c>
      <c r="Q17" s="7" t="s">
        <v>4</v>
      </c>
      <c r="R17" s="6" t="s">
        <v>4</v>
      </c>
      <c r="S17" s="7" t="s">
        <v>4</v>
      </c>
      <c r="T17" s="6" t="s">
        <v>4</v>
      </c>
      <c r="U17" s="7" t="s">
        <v>4</v>
      </c>
      <c r="V17" s="6">
        <v>6</v>
      </c>
      <c r="W17" s="7">
        <v>65.217391304347828</v>
      </c>
      <c r="X17" s="6">
        <v>3</v>
      </c>
      <c r="Y17" s="7">
        <v>32.608695652173914</v>
      </c>
      <c r="Z17" s="6">
        <v>3</v>
      </c>
      <c r="AA17" s="7">
        <v>32.608695652173914</v>
      </c>
      <c r="AB17" s="6">
        <v>60</v>
      </c>
      <c r="AC17" s="7">
        <v>3.6474164133738598</v>
      </c>
      <c r="AD17" s="6">
        <v>26</v>
      </c>
      <c r="AE17" s="5">
        <v>1.5805471124620061</v>
      </c>
    </row>
    <row r="18" spans="1:31" ht="16.5" customHeight="1">
      <c r="A18" s="20" t="s">
        <v>22</v>
      </c>
      <c r="B18" s="20" t="s">
        <v>21</v>
      </c>
      <c r="C18" s="18">
        <v>267870</v>
      </c>
      <c r="D18" s="18">
        <v>1611</v>
      </c>
      <c r="E18" s="19">
        <v>6.0141113226565128</v>
      </c>
      <c r="F18" s="18">
        <v>3603</v>
      </c>
      <c r="G18" s="19">
        <v>13.450554373390078</v>
      </c>
      <c r="H18" s="18">
        <v>-1992</v>
      </c>
      <c r="I18" s="19">
        <v>-7.4364430507335646</v>
      </c>
      <c r="J18" s="18">
        <v>135</v>
      </c>
      <c r="K18" s="19">
        <v>83.798882681564237</v>
      </c>
      <c r="L18" s="18">
        <v>2</v>
      </c>
      <c r="M18" s="19">
        <v>1.2414649286157666</v>
      </c>
      <c r="N18" s="18">
        <v>2</v>
      </c>
      <c r="O18" s="19">
        <v>1.2414649286157666</v>
      </c>
      <c r="P18" s="18">
        <v>6</v>
      </c>
      <c r="Q18" s="19">
        <v>3.7105751391465676</v>
      </c>
      <c r="R18" s="18">
        <v>6</v>
      </c>
      <c r="S18" s="19">
        <v>3.7105751391465676</v>
      </c>
      <c r="T18" s="18" t="s">
        <v>4</v>
      </c>
      <c r="U18" s="19" t="s">
        <v>4</v>
      </c>
      <c r="V18" s="18">
        <v>58</v>
      </c>
      <c r="W18" s="19">
        <v>34.751348112642297</v>
      </c>
      <c r="X18" s="18">
        <v>21</v>
      </c>
      <c r="Y18" s="19">
        <v>12.582384661473936</v>
      </c>
      <c r="Z18" s="18">
        <v>37</v>
      </c>
      <c r="AA18" s="19">
        <v>22.168963451168363</v>
      </c>
      <c r="AB18" s="18">
        <v>1241</v>
      </c>
      <c r="AC18" s="19">
        <v>4.6328442901407403</v>
      </c>
      <c r="AD18" s="18">
        <v>573</v>
      </c>
      <c r="AE18" s="17">
        <v>2.1390973233284805</v>
      </c>
    </row>
    <row r="19" spans="1:31" ht="33" customHeight="1">
      <c r="A19" s="21" t="s">
        <v>20</v>
      </c>
      <c r="B19" s="20" t="s">
        <v>12</v>
      </c>
      <c r="C19" s="18">
        <v>24280</v>
      </c>
      <c r="D19" s="18">
        <v>134</v>
      </c>
      <c r="E19" s="19">
        <v>5.5189456342668866</v>
      </c>
      <c r="F19" s="18">
        <v>378</v>
      </c>
      <c r="G19" s="19">
        <v>15.56836902800659</v>
      </c>
      <c r="H19" s="18">
        <v>-244</v>
      </c>
      <c r="I19" s="19">
        <v>-10.049423393739705</v>
      </c>
      <c r="J19" s="18">
        <v>11</v>
      </c>
      <c r="K19" s="19">
        <v>82.089552238805965</v>
      </c>
      <c r="L19" s="18" t="s">
        <v>4</v>
      </c>
      <c r="M19" s="19" t="s">
        <v>4</v>
      </c>
      <c r="N19" s="18" t="s">
        <v>4</v>
      </c>
      <c r="O19" s="19" t="s">
        <v>4</v>
      </c>
      <c r="P19" s="18">
        <v>1</v>
      </c>
      <c r="Q19" s="19">
        <v>7.4074074074074074</v>
      </c>
      <c r="R19" s="18">
        <v>1</v>
      </c>
      <c r="S19" s="19">
        <v>7.4074074074074074</v>
      </c>
      <c r="T19" s="18" t="s">
        <v>4</v>
      </c>
      <c r="U19" s="19" t="s">
        <v>4</v>
      </c>
      <c r="V19" s="18">
        <v>3</v>
      </c>
      <c r="W19" s="19">
        <v>21.897810218978105</v>
      </c>
      <c r="X19" s="18">
        <v>3</v>
      </c>
      <c r="Y19" s="19">
        <v>21.897810218978105</v>
      </c>
      <c r="Z19" s="18" t="s">
        <v>4</v>
      </c>
      <c r="AA19" s="19" t="s">
        <v>4</v>
      </c>
      <c r="AB19" s="18">
        <v>84</v>
      </c>
      <c r="AC19" s="19">
        <v>3.4596375617792421</v>
      </c>
      <c r="AD19" s="18">
        <v>36</v>
      </c>
      <c r="AE19" s="17">
        <v>1.4827018121911038</v>
      </c>
    </row>
    <row r="20" spans="1:31" ht="16.5" customHeight="1">
      <c r="A20" s="20" t="s">
        <v>19</v>
      </c>
      <c r="B20" s="20" t="s">
        <v>10</v>
      </c>
      <c r="C20" s="18">
        <v>24280</v>
      </c>
      <c r="D20" s="18">
        <v>134</v>
      </c>
      <c r="E20" s="19">
        <v>5.5189456342668866</v>
      </c>
      <c r="F20" s="18">
        <v>378</v>
      </c>
      <c r="G20" s="19">
        <v>15.56836902800659</v>
      </c>
      <c r="H20" s="18">
        <v>-244</v>
      </c>
      <c r="I20" s="19">
        <v>-10.049423393739705</v>
      </c>
      <c r="J20" s="18">
        <v>11</v>
      </c>
      <c r="K20" s="19">
        <v>82.089552238805965</v>
      </c>
      <c r="L20" s="18" t="s">
        <v>4</v>
      </c>
      <c r="M20" s="19" t="s">
        <v>4</v>
      </c>
      <c r="N20" s="18" t="s">
        <v>4</v>
      </c>
      <c r="O20" s="19" t="s">
        <v>4</v>
      </c>
      <c r="P20" s="18">
        <v>1</v>
      </c>
      <c r="Q20" s="19">
        <v>7.4074074074074074</v>
      </c>
      <c r="R20" s="18">
        <v>1</v>
      </c>
      <c r="S20" s="19">
        <v>7.4074074074074074</v>
      </c>
      <c r="T20" s="18" t="s">
        <v>4</v>
      </c>
      <c r="U20" s="19" t="s">
        <v>4</v>
      </c>
      <c r="V20" s="18">
        <v>3</v>
      </c>
      <c r="W20" s="19">
        <v>21.897810218978105</v>
      </c>
      <c r="X20" s="18">
        <v>3</v>
      </c>
      <c r="Y20" s="19">
        <v>21.897810218978105</v>
      </c>
      <c r="Z20" s="18" t="s">
        <v>4</v>
      </c>
      <c r="AA20" s="19" t="s">
        <v>4</v>
      </c>
      <c r="AB20" s="18">
        <v>84</v>
      </c>
      <c r="AC20" s="19">
        <v>3.4596375617792421</v>
      </c>
      <c r="AD20" s="18">
        <v>36</v>
      </c>
      <c r="AE20" s="17">
        <v>1.4827018121911038</v>
      </c>
    </row>
    <row r="21" spans="1:31" ht="16.5" customHeight="1">
      <c r="A21" s="16" t="s">
        <v>18</v>
      </c>
      <c r="B21" s="16" t="s">
        <v>5</v>
      </c>
      <c r="C21" s="14">
        <v>8400</v>
      </c>
      <c r="D21" s="14">
        <v>45</v>
      </c>
      <c r="E21" s="15">
        <v>5.3571428571428568</v>
      </c>
      <c r="F21" s="14">
        <v>111</v>
      </c>
      <c r="G21" s="15">
        <v>13.214285714285715</v>
      </c>
      <c r="H21" s="14">
        <v>-66</v>
      </c>
      <c r="I21" s="15">
        <v>-7.8571428571428577</v>
      </c>
      <c r="J21" s="14">
        <v>3</v>
      </c>
      <c r="K21" s="15">
        <v>66.666666666666671</v>
      </c>
      <c r="L21" s="14" t="s">
        <v>4</v>
      </c>
      <c r="M21" s="15" t="s">
        <v>4</v>
      </c>
      <c r="N21" s="14" t="s">
        <v>4</v>
      </c>
      <c r="O21" s="15" t="s">
        <v>4</v>
      </c>
      <c r="P21" s="14" t="s">
        <v>4</v>
      </c>
      <c r="Q21" s="15" t="s">
        <v>4</v>
      </c>
      <c r="R21" s="14" t="s">
        <v>4</v>
      </c>
      <c r="S21" s="15" t="s">
        <v>4</v>
      </c>
      <c r="T21" s="14" t="s">
        <v>4</v>
      </c>
      <c r="U21" s="15" t="s">
        <v>4</v>
      </c>
      <c r="V21" s="14">
        <v>1</v>
      </c>
      <c r="W21" s="15">
        <v>21.739130434782609</v>
      </c>
      <c r="X21" s="14">
        <v>1</v>
      </c>
      <c r="Y21" s="15">
        <v>21.739130434782609</v>
      </c>
      <c r="Z21" s="14" t="s">
        <v>4</v>
      </c>
      <c r="AA21" s="15" t="s">
        <v>4</v>
      </c>
      <c r="AB21" s="14">
        <v>38</v>
      </c>
      <c r="AC21" s="15">
        <v>4.5238095238095237</v>
      </c>
      <c r="AD21" s="14">
        <v>9</v>
      </c>
      <c r="AE21" s="13">
        <v>1.0714285714285714</v>
      </c>
    </row>
    <row r="22" spans="1:31" ht="16.5" customHeight="1">
      <c r="A22" s="12" t="s">
        <v>17</v>
      </c>
      <c r="B22" s="12" t="s">
        <v>5</v>
      </c>
      <c r="C22" s="10">
        <v>4980</v>
      </c>
      <c r="D22" s="10">
        <v>31</v>
      </c>
      <c r="E22" s="11">
        <v>6.2248995983935744</v>
      </c>
      <c r="F22" s="10">
        <v>88</v>
      </c>
      <c r="G22" s="11">
        <v>17.670682730923694</v>
      </c>
      <c r="H22" s="10">
        <v>-57</v>
      </c>
      <c r="I22" s="11">
        <v>-11.445783132530121</v>
      </c>
      <c r="J22" s="10">
        <v>1</v>
      </c>
      <c r="K22" s="11">
        <v>32.258064516129032</v>
      </c>
      <c r="L22" s="10" t="s">
        <v>4</v>
      </c>
      <c r="M22" s="11" t="s">
        <v>4</v>
      </c>
      <c r="N22" s="10" t="s">
        <v>4</v>
      </c>
      <c r="O22" s="11" t="s">
        <v>4</v>
      </c>
      <c r="P22" s="10" t="s">
        <v>4</v>
      </c>
      <c r="Q22" s="11" t="s">
        <v>4</v>
      </c>
      <c r="R22" s="10" t="s">
        <v>4</v>
      </c>
      <c r="S22" s="11" t="s">
        <v>4</v>
      </c>
      <c r="T22" s="10" t="s">
        <v>4</v>
      </c>
      <c r="U22" s="11" t="s">
        <v>4</v>
      </c>
      <c r="V22" s="10">
        <v>1</v>
      </c>
      <c r="W22" s="11">
        <v>31.25</v>
      </c>
      <c r="X22" s="10">
        <v>1</v>
      </c>
      <c r="Y22" s="11">
        <v>31.25</v>
      </c>
      <c r="Z22" s="10" t="s">
        <v>4</v>
      </c>
      <c r="AA22" s="11" t="s">
        <v>4</v>
      </c>
      <c r="AB22" s="10">
        <v>18</v>
      </c>
      <c r="AC22" s="11">
        <v>3.6144578313253013</v>
      </c>
      <c r="AD22" s="10">
        <v>7</v>
      </c>
      <c r="AE22" s="9">
        <v>1.4056224899598395</v>
      </c>
    </row>
    <row r="23" spans="1:31" ht="16.5" customHeight="1">
      <c r="A23" s="12" t="s">
        <v>16</v>
      </c>
      <c r="B23" s="12" t="s">
        <v>5</v>
      </c>
      <c r="C23" s="10">
        <v>4080</v>
      </c>
      <c r="D23" s="10">
        <v>30</v>
      </c>
      <c r="E23" s="11">
        <v>7.3529411764705879</v>
      </c>
      <c r="F23" s="10">
        <v>76</v>
      </c>
      <c r="G23" s="11">
        <v>18.627450980392158</v>
      </c>
      <c r="H23" s="10">
        <v>-46</v>
      </c>
      <c r="I23" s="11">
        <v>-11.274509803921568</v>
      </c>
      <c r="J23" s="10">
        <v>3</v>
      </c>
      <c r="K23" s="11">
        <v>100</v>
      </c>
      <c r="L23" s="10" t="s">
        <v>4</v>
      </c>
      <c r="M23" s="11" t="s">
        <v>4</v>
      </c>
      <c r="N23" s="10" t="s">
        <v>4</v>
      </c>
      <c r="O23" s="11" t="s">
        <v>4</v>
      </c>
      <c r="P23" s="10" t="s">
        <v>4</v>
      </c>
      <c r="Q23" s="11" t="s">
        <v>4</v>
      </c>
      <c r="R23" s="10" t="s">
        <v>4</v>
      </c>
      <c r="S23" s="11" t="s">
        <v>4</v>
      </c>
      <c r="T23" s="10" t="s">
        <v>4</v>
      </c>
      <c r="U23" s="11" t="s">
        <v>4</v>
      </c>
      <c r="V23" s="10" t="s">
        <v>4</v>
      </c>
      <c r="W23" s="11" t="s">
        <v>4</v>
      </c>
      <c r="X23" s="10" t="s">
        <v>4</v>
      </c>
      <c r="Y23" s="11" t="s">
        <v>4</v>
      </c>
      <c r="Z23" s="10" t="s">
        <v>4</v>
      </c>
      <c r="AA23" s="11" t="s">
        <v>4</v>
      </c>
      <c r="AB23" s="10">
        <v>8</v>
      </c>
      <c r="AC23" s="11">
        <v>1.9607843137254901</v>
      </c>
      <c r="AD23" s="10">
        <v>8</v>
      </c>
      <c r="AE23" s="9">
        <v>1.9607843137254901</v>
      </c>
    </row>
    <row r="24" spans="1:31" ht="16.5" customHeight="1">
      <c r="A24" s="8" t="s">
        <v>15</v>
      </c>
      <c r="B24" s="8" t="s">
        <v>5</v>
      </c>
      <c r="C24" s="6">
        <v>4030</v>
      </c>
      <c r="D24" s="6">
        <v>12</v>
      </c>
      <c r="E24" s="7">
        <v>2.9776674937965262</v>
      </c>
      <c r="F24" s="6">
        <v>61</v>
      </c>
      <c r="G24" s="7">
        <v>15.136476426799007</v>
      </c>
      <c r="H24" s="6">
        <v>-49</v>
      </c>
      <c r="I24" s="7">
        <v>-12.158808933002481</v>
      </c>
      <c r="J24" s="6">
        <v>1</v>
      </c>
      <c r="K24" s="7">
        <v>83.333333333333329</v>
      </c>
      <c r="L24" s="6" t="s">
        <v>4</v>
      </c>
      <c r="M24" s="7" t="s">
        <v>4</v>
      </c>
      <c r="N24" s="6" t="s">
        <v>4</v>
      </c>
      <c r="O24" s="7" t="s">
        <v>4</v>
      </c>
      <c r="P24" s="6">
        <v>1</v>
      </c>
      <c r="Q24" s="7">
        <v>76.923076923076934</v>
      </c>
      <c r="R24" s="6">
        <v>1</v>
      </c>
      <c r="S24" s="7">
        <v>76.923076923076934</v>
      </c>
      <c r="T24" s="6" t="s">
        <v>4</v>
      </c>
      <c r="U24" s="7" t="s">
        <v>4</v>
      </c>
      <c r="V24" s="6">
        <v>1</v>
      </c>
      <c r="W24" s="7">
        <v>76.923076923076934</v>
      </c>
      <c r="X24" s="6">
        <v>1</v>
      </c>
      <c r="Y24" s="7">
        <v>76.923076923076934</v>
      </c>
      <c r="Z24" s="6" t="s">
        <v>4</v>
      </c>
      <c r="AA24" s="7" t="s">
        <v>4</v>
      </c>
      <c r="AB24" s="6">
        <v>4</v>
      </c>
      <c r="AC24" s="7">
        <v>0.99255583126550873</v>
      </c>
      <c r="AD24" s="6">
        <v>8</v>
      </c>
      <c r="AE24" s="5">
        <v>1.9851116625310175</v>
      </c>
    </row>
    <row r="25" spans="1:31" ht="33" customHeight="1">
      <c r="A25" s="21" t="s">
        <v>14</v>
      </c>
      <c r="B25" s="20" t="s">
        <v>5</v>
      </c>
      <c r="C25" s="18">
        <v>2790</v>
      </c>
      <c r="D25" s="18">
        <v>16</v>
      </c>
      <c r="E25" s="19">
        <v>5.7347670250896057</v>
      </c>
      <c r="F25" s="18">
        <v>42</v>
      </c>
      <c r="G25" s="19">
        <v>15.053763440860216</v>
      </c>
      <c r="H25" s="18">
        <v>-26</v>
      </c>
      <c r="I25" s="19">
        <v>-9.3189964157706093</v>
      </c>
      <c r="J25" s="18">
        <v>3</v>
      </c>
      <c r="K25" s="19">
        <v>187.5</v>
      </c>
      <c r="L25" s="18" t="s">
        <v>4</v>
      </c>
      <c r="M25" s="19" t="s">
        <v>4</v>
      </c>
      <c r="N25" s="18" t="s">
        <v>4</v>
      </c>
      <c r="O25" s="19" t="s">
        <v>4</v>
      </c>
      <c r="P25" s="18" t="s">
        <v>4</v>
      </c>
      <c r="Q25" s="19" t="s">
        <v>4</v>
      </c>
      <c r="R25" s="18" t="s">
        <v>4</v>
      </c>
      <c r="S25" s="19" t="s">
        <v>4</v>
      </c>
      <c r="T25" s="18" t="s">
        <v>4</v>
      </c>
      <c r="U25" s="19" t="s">
        <v>4</v>
      </c>
      <c r="V25" s="18" t="s">
        <v>4</v>
      </c>
      <c r="W25" s="19" t="s">
        <v>4</v>
      </c>
      <c r="X25" s="18" t="s">
        <v>4</v>
      </c>
      <c r="Y25" s="19" t="s">
        <v>4</v>
      </c>
      <c r="Z25" s="18" t="s">
        <v>4</v>
      </c>
      <c r="AA25" s="19" t="s">
        <v>4</v>
      </c>
      <c r="AB25" s="18">
        <v>16</v>
      </c>
      <c r="AC25" s="19">
        <v>5.7347670250896057</v>
      </c>
      <c r="AD25" s="18">
        <v>4</v>
      </c>
      <c r="AE25" s="17">
        <v>1.4336917562724014</v>
      </c>
    </row>
    <row r="26" spans="1:31" ht="16.5" customHeight="1">
      <c r="A26" s="20" t="s">
        <v>13</v>
      </c>
      <c r="B26" s="20" t="s">
        <v>12</v>
      </c>
      <c r="C26" s="18">
        <v>37870</v>
      </c>
      <c r="D26" s="18">
        <v>208</v>
      </c>
      <c r="E26" s="19">
        <v>5.4924742540269342</v>
      </c>
      <c r="F26" s="18">
        <v>564</v>
      </c>
      <c r="G26" s="19">
        <v>14.893055188803803</v>
      </c>
      <c r="H26" s="18">
        <v>-356</v>
      </c>
      <c r="I26" s="19">
        <v>-9.4005809347768672</v>
      </c>
      <c r="J26" s="18">
        <v>12</v>
      </c>
      <c r="K26" s="19">
        <v>57.692307692307693</v>
      </c>
      <c r="L26" s="18" t="s">
        <v>4</v>
      </c>
      <c r="M26" s="19" t="s">
        <v>4</v>
      </c>
      <c r="N26" s="18" t="s">
        <v>4</v>
      </c>
      <c r="O26" s="19" t="s">
        <v>4</v>
      </c>
      <c r="P26" s="18" t="s">
        <v>4</v>
      </c>
      <c r="Q26" s="19" t="s">
        <v>4</v>
      </c>
      <c r="R26" s="18" t="s">
        <v>4</v>
      </c>
      <c r="S26" s="19" t="s">
        <v>4</v>
      </c>
      <c r="T26" s="18" t="s">
        <v>4</v>
      </c>
      <c r="U26" s="19" t="s">
        <v>4</v>
      </c>
      <c r="V26" s="18">
        <v>8</v>
      </c>
      <c r="W26" s="19">
        <v>37.037037037037038</v>
      </c>
      <c r="X26" s="18">
        <v>1</v>
      </c>
      <c r="Y26" s="19">
        <v>4.6296296296296298</v>
      </c>
      <c r="Z26" s="18">
        <v>7</v>
      </c>
      <c r="AA26" s="19">
        <v>32.407407407407405</v>
      </c>
      <c r="AB26" s="18">
        <v>135</v>
      </c>
      <c r="AC26" s="19">
        <v>3.5648270398732507</v>
      </c>
      <c r="AD26" s="18">
        <v>61</v>
      </c>
      <c r="AE26" s="17">
        <v>1.6107736994982835</v>
      </c>
    </row>
    <row r="27" spans="1:31" ht="16.5" customHeight="1">
      <c r="A27" s="16" t="s">
        <v>11</v>
      </c>
      <c r="B27" s="16" t="s">
        <v>10</v>
      </c>
      <c r="C27" s="14">
        <v>37870</v>
      </c>
      <c r="D27" s="14">
        <v>208</v>
      </c>
      <c r="E27" s="15">
        <v>5.4924742540269342</v>
      </c>
      <c r="F27" s="14">
        <v>564</v>
      </c>
      <c r="G27" s="15">
        <v>14.893055188803803</v>
      </c>
      <c r="H27" s="14">
        <v>-356</v>
      </c>
      <c r="I27" s="15">
        <v>-9.4005809347768672</v>
      </c>
      <c r="J27" s="14">
        <v>12</v>
      </c>
      <c r="K27" s="15">
        <v>57.692307692307693</v>
      </c>
      <c r="L27" s="14" t="s">
        <v>4</v>
      </c>
      <c r="M27" s="15" t="s">
        <v>4</v>
      </c>
      <c r="N27" s="14" t="s">
        <v>4</v>
      </c>
      <c r="O27" s="15" t="s">
        <v>4</v>
      </c>
      <c r="P27" s="14" t="s">
        <v>4</v>
      </c>
      <c r="Q27" s="15" t="s">
        <v>4</v>
      </c>
      <c r="R27" s="14" t="s">
        <v>4</v>
      </c>
      <c r="S27" s="15" t="s">
        <v>4</v>
      </c>
      <c r="T27" s="14" t="s">
        <v>4</v>
      </c>
      <c r="U27" s="15" t="s">
        <v>4</v>
      </c>
      <c r="V27" s="14">
        <v>8</v>
      </c>
      <c r="W27" s="15">
        <v>37.037037037037038</v>
      </c>
      <c r="X27" s="14">
        <v>1</v>
      </c>
      <c r="Y27" s="15">
        <v>4.6296296296296298</v>
      </c>
      <c r="Z27" s="14">
        <v>7</v>
      </c>
      <c r="AA27" s="15">
        <v>32.407407407407405</v>
      </c>
      <c r="AB27" s="14">
        <v>135</v>
      </c>
      <c r="AC27" s="15">
        <v>3.5648270398732507</v>
      </c>
      <c r="AD27" s="14">
        <v>61</v>
      </c>
      <c r="AE27" s="13">
        <v>1.6107736994982835</v>
      </c>
    </row>
    <row r="28" spans="1:31" ht="16.5" customHeight="1">
      <c r="A28" s="12" t="s">
        <v>9</v>
      </c>
      <c r="B28" s="12" t="s">
        <v>5</v>
      </c>
      <c r="C28" s="10">
        <v>17630</v>
      </c>
      <c r="D28" s="10">
        <v>123</v>
      </c>
      <c r="E28" s="11">
        <v>6.9767441860465116</v>
      </c>
      <c r="F28" s="10">
        <v>252</v>
      </c>
      <c r="G28" s="11">
        <v>14.293817356778218</v>
      </c>
      <c r="H28" s="10">
        <v>-129</v>
      </c>
      <c r="I28" s="11">
        <v>-7.3170731707317076</v>
      </c>
      <c r="J28" s="10">
        <v>6</v>
      </c>
      <c r="K28" s="11">
        <v>48.780487804878049</v>
      </c>
      <c r="L28" s="10" t="s">
        <v>4</v>
      </c>
      <c r="M28" s="11" t="s">
        <v>4</v>
      </c>
      <c r="N28" s="10" t="s">
        <v>4</v>
      </c>
      <c r="O28" s="11" t="s">
        <v>4</v>
      </c>
      <c r="P28" s="10" t="s">
        <v>4</v>
      </c>
      <c r="Q28" s="11" t="s">
        <v>4</v>
      </c>
      <c r="R28" s="10" t="s">
        <v>4</v>
      </c>
      <c r="S28" s="11" t="s">
        <v>4</v>
      </c>
      <c r="T28" s="10" t="s">
        <v>4</v>
      </c>
      <c r="U28" s="11" t="s">
        <v>4</v>
      </c>
      <c r="V28" s="10">
        <v>6</v>
      </c>
      <c r="W28" s="11">
        <v>46.511627906976742</v>
      </c>
      <c r="X28" s="10">
        <v>1</v>
      </c>
      <c r="Y28" s="11">
        <v>7.7519379844961236</v>
      </c>
      <c r="Z28" s="10">
        <v>5</v>
      </c>
      <c r="AA28" s="11">
        <v>38.759689922480618</v>
      </c>
      <c r="AB28" s="10">
        <v>64</v>
      </c>
      <c r="AC28" s="11">
        <v>3.6301758366420875</v>
      </c>
      <c r="AD28" s="10">
        <v>37</v>
      </c>
      <c r="AE28" s="9">
        <v>2.0986954055587068</v>
      </c>
    </row>
    <row r="29" spans="1:31" ht="16.5" customHeight="1">
      <c r="A29" s="12" t="s">
        <v>8</v>
      </c>
      <c r="B29" s="12" t="s">
        <v>5</v>
      </c>
      <c r="C29" s="10">
        <v>5820</v>
      </c>
      <c r="D29" s="10">
        <v>26</v>
      </c>
      <c r="E29" s="11">
        <v>4.4673539518900345</v>
      </c>
      <c r="F29" s="10">
        <v>87</v>
      </c>
      <c r="G29" s="11">
        <v>14.948453608247423</v>
      </c>
      <c r="H29" s="10">
        <v>-61</v>
      </c>
      <c r="I29" s="11">
        <v>-10.481099656357388</v>
      </c>
      <c r="J29" s="10">
        <v>2</v>
      </c>
      <c r="K29" s="11">
        <v>76.923076923076934</v>
      </c>
      <c r="L29" s="10" t="s">
        <v>4</v>
      </c>
      <c r="M29" s="11" t="s">
        <v>4</v>
      </c>
      <c r="N29" s="10" t="s">
        <v>4</v>
      </c>
      <c r="O29" s="11" t="s">
        <v>4</v>
      </c>
      <c r="P29" s="10" t="s">
        <v>4</v>
      </c>
      <c r="Q29" s="11" t="s">
        <v>4</v>
      </c>
      <c r="R29" s="10" t="s">
        <v>4</v>
      </c>
      <c r="S29" s="11" t="s">
        <v>4</v>
      </c>
      <c r="T29" s="10" t="s">
        <v>4</v>
      </c>
      <c r="U29" s="11" t="s">
        <v>4</v>
      </c>
      <c r="V29" s="10">
        <v>1</v>
      </c>
      <c r="W29" s="11">
        <v>37.037037037037038</v>
      </c>
      <c r="X29" s="10" t="s">
        <v>4</v>
      </c>
      <c r="Y29" s="11" t="s">
        <v>4</v>
      </c>
      <c r="Z29" s="10">
        <v>1</v>
      </c>
      <c r="AA29" s="11">
        <v>37.037037037037038</v>
      </c>
      <c r="AB29" s="10">
        <v>17</v>
      </c>
      <c r="AC29" s="11">
        <v>2.9209621993127146</v>
      </c>
      <c r="AD29" s="10">
        <v>10</v>
      </c>
      <c r="AE29" s="9">
        <v>1.7182130584192439</v>
      </c>
    </row>
    <row r="30" spans="1:31" ht="16.5" customHeight="1">
      <c r="A30" s="12" t="s">
        <v>7</v>
      </c>
      <c r="B30" s="12" t="s">
        <v>5</v>
      </c>
      <c r="C30" s="10">
        <v>5820</v>
      </c>
      <c r="D30" s="10">
        <v>27</v>
      </c>
      <c r="E30" s="11">
        <v>4.6391752577319592</v>
      </c>
      <c r="F30" s="10">
        <v>77</v>
      </c>
      <c r="G30" s="11">
        <v>13.230240549828178</v>
      </c>
      <c r="H30" s="10">
        <v>-50</v>
      </c>
      <c r="I30" s="11">
        <v>-8.5910652920962214</v>
      </c>
      <c r="J30" s="10">
        <v>1</v>
      </c>
      <c r="K30" s="11">
        <v>37.037037037037038</v>
      </c>
      <c r="L30" s="10" t="s">
        <v>4</v>
      </c>
      <c r="M30" s="11" t="s">
        <v>4</v>
      </c>
      <c r="N30" s="10" t="s">
        <v>4</v>
      </c>
      <c r="O30" s="11" t="s">
        <v>4</v>
      </c>
      <c r="P30" s="10" t="s">
        <v>4</v>
      </c>
      <c r="Q30" s="11" t="s">
        <v>4</v>
      </c>
      <c r="R30" s="10" t="s">
        <v>4</v>
      </c>
      <c r="S30" s="11" t="s">
        <v>4</v>
      </c>
      <c r="T30" s="10" t="s">
        <v>4</v>
      </c>
      <c r="U30" s="11" t="s">
        <v>4</v>
      </c>
      <c r="V30" s="10" t="s">
        <v>4</v>
      </c>
      <c r="W30" s="11" t="s">
        <v>4</v>
      </c>
      <c r="X30" s="10" t="s">
        <v>4</v>
      </c>
      <c r="Y30" s="11" t="s">
        <v>4</v>
      </c>
      <c r="Z30" s="10" t="s">
        <v>4</v>
      </c>
      <c r="AA30" s="11" t="s">
        <v>4</v>
      </c>
      <c r="AB30" s="10">
        <v>24</v>
      </c>
      <c r="AC30" s="11">
        <v>4.123711340206186</v>
      </c>
      <c r="AD30" s="10">
        <v>7</v>
      </c>
      <c r="AE30" s="9">
        <v>1.202749140893471</v>
      </c>
    </row>
    <row r="31" spans="1:31" ht="16.5" customHeight="1">
      <c r="A31" s="8" t="s">
        <v>6</v>
      </c>
      <c r="B31" s="8" t="s">
        <v>5</v>
      </c>
      <c r="C31" s="6">
        <v>8600</v>
      </c>
      <c r="D31" s="6">
        <v>32</v>
      </c>
      <c r="E31" s="7">
        <v>3.7209302325581399</v>
      </c>
      <c r="F31" s="6">
        <v>148</v>
      </c>
      <c r="G31" s="7">
        <v>17.209302325581394</v>
      </c>
      <c r="H31" s="6">
        <v>-116</v>
      </c>
      <c r="I31" s="7">
        <v>-13.488372093023257</v>
      </c>
      <c r="J31" s="6">
        <v>3</v>
      </c>
      <c r="K31" s="7">
        <v>93.75</v>
      </c>
      <c r="L31" s="6" t="s">
        <v>4</v>
      </c>
      <c r="M31" s="7" t="s">
        <v>4</v>
      </c>
      <c r="N31" s="6" t="s">
        <v>4</v>
      </c>
      <c r="O31" s="7" t="s">
        <v>4</v>
      </c>
      <c r="P31" s="6" t="s">
        <v>4</v>
      </c>
      <c r="Q31" s="7" t="s">
        <v>4</v>
      </c>
      <c r="R31" s="6" t="s">
        <v>4</v>
      </c>
      <c r="S31" s="7" t="s">
        <v>4</v>
      </c>
      <c r="T31" s="6" t="s">
        <v>4</v>
      </c>
      <c r="U31" s="7" t="s">
        <v>4</v>
      </c>
      <c r="V31" s="6">
        <v>1</v>
      </c>
      <c r="W31" s="7">
        <v>30.303030303030305</v>
      </c>
      <c r="X31" s="6" t="s">
        <v>4</v>
      </c>
      <c r="Y31" s="7" t="s">
        <v>4</v>
      </c>
      <c r="Z31" s="6">
        <v>1</v>
      </c>
      <c r="AA31" s="7">
        <v>30.303030303030305</v>
      </c>
      <c r="AB31" s="6">
        <v>30</v>
      </c>
      <c r="AC31" s="7">
        <v>3.4883720930232558</v>
      </c>
      <c r="AD31" s="6">
        <v>7</v>
      </c>
      <c r="AE31" s="5">
        <v>0.81395348837209303</v>
      </c>
    </row>
    <row r="32" spans="1:31" ht="16.5" customHeight="1">
      <c r="A32" s="4" t="s">
        <v>3</v>
      </c>
      <c r="B32" s="3"/>
      <c r="C32" s="1" t="s">
        <v>2</v>
      </c>
    </row>
    <row r="33" spans="1:25" ht="16.5" customHeight="1"/>
    <row r="34" spans="1:25" ht="16.5" customHeight="1">
      <c r="A34" s="4" t="s">
        <v>1</v>
      </c>
      <c r="B34" s="3"/>
      <c r="C34" s="1" t="s">
        <v>0</v>
      </c>
      <c r="Y34" s="2"/>
    </row>
    <row r="35" spans="1:25" ht="16.5" customHeight="1"/>
    <row r="36" spans="1:25" ht="16.5" customHeight="1"/>
    <row r="37" spans="1:25" ht="16.5" customHeight="1"/>
    <row r="38" spans="1:25" ht="16.5" customHeight="1"/>
    <row r="39" spans="1:25" ht="16.5" customHeight="1"/>
    <row r="40" spans="1:25" ht="16.5" customHeight="1"/>
    <row r="41" spans="1:25" ht="16.5" customHeight="1"/>
    <row r="42" spans="1:25" ht="16.5" customHeight="1"/>
    <row r="43" spans="1:25" ht="16.5" customHeight="1"/>
  </sheetData>
  <mergeCells count="19">
    <mergeCell ref="J3:K4"/>
    <mergeCell ref="L3:M4"/>
    <mergeCell ref="N3:O4"/>
    <mergeCell ref="P3:U3"/>
    <mergeCell ref="V3:AA3"/>
    <mergeCell ref="AD3:AE4"/>
    <mergeCell ref="P4:Q4"/>
    <mergeCell ref="R4:S4"/>
    <mergeCell ref="T4:U4"/>
    <mergeCell ref="V4:W4"/>
    <mergeCell ref="X4:Y4"/>
    <mergeCell ref="Z4:AA4"/>
    <mergeCell ref="AB3:AC4"/>
    <mergeCell ref="H3:I4"/>
    <mergeCell ref="A3:A5"/>
    <mergeCell ref="B3:B5"/>
    <mergeCell ref="C3:C5"/>
    <mergeCell ref="D3:E4"/>
    <mergeCell ref="F3:G4"/>
  </mergeCells>
  <phoneticPr fontId="5"/>
  <conditionalFormatting sqref="A6:AE6 A10:AE31">
    <cfRule type="expression" dxfId="5425" priority="17" stopIfTrue="1">
      <formula>OR($B6="国", $B6="道")</formula>
    </cfRule>
    <cfRule type="expression" dxfId="5424" priority="18" stopIfTrue="1">
      <formula>OR($B6="圏", $B6="局")</formula>
    </cfRule>
    <cfRule type="expression" dxfId="5423" priority="19" stopIfTrue="1">
      <formula>OR($B6="所", $A6="札幌市", $A6="小樽市", $A6="函館市", $A6="旭川市")</formula>
    </cfRule>
    <cfRule type="expression" dxfId="5422" priority="20" stopIfTrue="1">
      <formula>OR($B6="市", $B6="町", $B6="村")</formula>
    </cfRule>
  </conditionalFormatting>
  <conditionalFormatting sqref="A7:AE7">
    <cfRule type="expression" dxfId="5421" priority="13" stopIfTrue="1">
      <formula>OR($B7="国", $B7="道")</formula>
    </cfRule>
    <cfRule type="expression" dxfId="5420" priority="14" stopIfTrue="1">
      <formula>OR($B7="圏", $B7="局")</formula>
    </cfRule>
    <cfRule type="expression" dxfId="5419" priority="15" stopIfTrue="1">
      <formula>OR($B7="所", $A7="札幌市", $A7="小樽市", $A7="函館市", $A7="旭川市")</formula>
    </cfRule>
    <cfRule type="expression" dxfId="5418" priority="16" stopIfTrue="1">
      <formula>OR($B7="市", $B7="町", $B7="村")</formula>
    </cfRule>
  </conditionalFormatting>
  <conditionalFormatting sqref="A8:AE8">
    <cfRule type="expression" dxfId="5417" priority="9" stopIfTrue="1">
      <formula>OR($B8="国", $B8="道")</formula>
    </cfRule>
    <cfRule type="expression" dxfId="5416" priority="10" stopIfTrue="1">
      <formula>OR($B8="圏", $B8="局")</formula>
    </cfRule>
    <cfRule type="expression" dxfId="5415" priority="11" stopIfTrue="1">
      <formula>OR($B8="所", $A8="札幌市", $A8="小樽市", $A8="函館市", $A8="旭川市")</formula>
    </cfRule>
    <cfRule type="expression" dxfId="5414" priority="12" stopIfTrue="1">
      <formula>OR($B8="市", $B8="町", $B8="村")</formula>
    </cfRule>
  </conditionalFormatting>
  <conditionalFormatting sqref="A9:AE9">
    <cfRule type="expression" dxfId="5413" priority="5" stopIfTrue="1">
      <formula>OR($B9="国", $B9="道")</formula>
    </cfRule>
    <cfRule type="expression" dxfId="5412" priority="6" stopIfTrue="1">
      <formula>OR($B9="圏", $B9="局")</formula>
    </cfRule>
    <cfRule type="expression" dxfId="5411" priority="7" stopIfTrue="1">
      <formula>OR($B9="所", $A9="札幌市", $A9="小樽市", $A9="函館市", $A9="旭川市")</formula>
    </cfRule>
    <cfRule type="expression" dxfId="5410" priority="8" stopIfTrue="1">
      <formula>OR($B9="市", $B9="町", $B9="村")</formula>
    </cfRule>
  </conditionalFormatting>
  <conditionalFormatting sqref="A9:AE9">
    <cfRule type="expression" dxfId="5409" priority="1" stopIfTrue="1">
      <formula>OR($B9="国", $B9="道")</formula>
    </cfRule>
    <cfRule type="expression" dxfId="5408" priority="2" stopIfTrue="1">
      <formula>OR($B9="圏", $B9="局")</formula>
    </cfRule>
    <cfRule type="expression" dxfId="5407" priority="3" stopIfTrue="1">
      <formula>OR($B9="所", $A9="札幌市", $A9="小樽市", $A9="函館市", $A9="旭川市")</formula>
    </cfRule>
    <cfRule type="expression" dxfId="5406" priority="4" stopIfTrue="1">
      <formula>OR($B9="市", $B9="町", $B9="村")</formula>
    </cfRule>
  </conditionalFormatting>
  <pageMargins left="0.39370078740157483" right="0.39370078740157483" top="0.39370078740157483" bottom="0.39370078740157483" header="0.31496062992125984" footer="0.3149606299212598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zoomScale="90" zoomScaleNormal="90"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6" width="12.625" style="156" customWidth="1"/>
    <col min="7" max="14" width="8.625" style="156" customWidth="1"/>
    <col min="15" max="16384" width="9" style="156"/>
  </cols>
  <sheetData>
    <row r="1" spans="1:15" s="167" customFormat="1" ht="18.75">
      <c r="A1" s="103" t="s">
        <v>446</v>
      </c>
      <c r="B1" s="105"/>
      <c r="C1" s="105"/>
      <c r="D1" s="105"/>
      <c r="E1" s="105"/>
      <c r="F1" s="103"/>
      <c r="G1" s="103"/>
      <c r="H1" s="103"/>
      <c r="I1" s="103"/>
      <c r="J1" s="103"/>
      <c r="K1" s="104"/>
      <c r="L1" s="103"/>
      <c r="M1" s="103"/>
      <c r="N1" s="104" t="s">
        <v>229</v>
      </c>
    </row>
    <row r="2" spans="1:15" ht="15">
      <c r="A2" s="76"/>
      <c r="B2" s="77"/>
      <c r="C2" s="77"/>
      <c r="D2" s="77"/>
      <c r="E2" s="77"/>
      <c r="F2" s="76"/>
      <c r="G2" s="76"/>
      <c r="H2" s="76"/>
      <c r="I2" s="76"/>
      <c r="J2" s="76"/>
      <c r="K2" s="76"/>
      <c r="L2" s="76"/>
      <c r="M2" s="76"/>
      <c r="N2" s="76"/>
    </row>
    <row r="3" spans="1:15" ht="66" customHeight="1">
      <c r="A3" s="166"/>
      <c r="B3" s="164"/>
      <c r="C3" s="164"/>
      <c r="D3" s="164"/>
      <c r="E3" s="164"/>
      <c r="F3" s="170" t="s">
        <v>70</v>
      </c>
      <c r="G3" s="173" t="s">
        <v>445</v>
      </c>
      <c r="H3" s="173" t="s">
        <v>444</v>
      </c>
      <c r="I3" s="173" t="s">
        <v>443</v>
      </c>
      <c r="J3" s="173" t="s">
        <v>442</v>
      </c>
      <c r="K3" s="173" t="s">
        <v>441</v>
      </c>
      <c r="L3" s="173" t="s">
        <v>440</v>
      </c>
      <c r="M3" s="173" t="s">
        <v>439</v>
      </c>
      <c r="N3" s="172" t="s">
        <v>438</v>
      </c>
    </row>
    <row r="4" spans="1:15" ht="15">
      <c r="A4" s="159" t="s">
        <v>257</v>
      </c>
      <c r="B4" s="158" t="s">
        <v>70</v>
      </c>
      <c r="C4" s="158" t="s">
        <v>36</v>
      </c>
      <c r="D4" s="158" t="s">
        <v>182</v>
      </c>
      <c r="E4" s="158" t="s">
        <v>35</v>
      </c>
      <c r="F4" s="93">
        <v>196925</v>
      </c>
      <c r="G4" s="92">
        <v>2308</v>
      </c>
      <c r="H4" s="92">
        <v>38991</v>
      </c>
      <c r="I4" s="92">
        <v>34894</v>
      </c>
      <c r="J4" s="92">
        <v>10217</v>
      </c>
      <c r="K4" s="92">
        <v>3841</v>
      </c>
      <c r="L4" s="92">
        <v>29739</v>
      </c>
      <c r="M4" s="92">
        <v>71656</v>
      </c>
      <c r="N4" s="91">
        <v>5279</v>
      </c>
    </row>
    <row r="5" spans="1:15" ht="15">
      <c r="A5" s="123"/>
      <c r="B5" s="122" t="s">
        <v>68</v>
      </c>
      <c r="C5" s="122" t="s">
        <v>36</v>
      </c>
      <c r="D5" s="122" t="s">
        <v>181</v>
      </c>
      <c r="E5" s="122" t="s">
        <v>35</v>
      </c>
      <c r="F5" s="117">
        <v>92278</v>
      </c>
      <c r="G5" s="116">
        <v>720</v>
      </c>
      <c r="H5" s="116">
        <v>21801</v>
      </c>
      <c r="I5" s="116">
        <v>20119</v>
      </c>
      <c r="J5" s="116">
        <v>3264</v>
      </c>
      <c r="K5" s="116">
        <v>2152</v>
      </c>
      <c r="L5" s="116">
        <v>14441</v>
      </c>
      <c r="M5" s="116">
        <v>26916</v>
      </c>
      <c r="N5" s="115">
        <v>2865</v>
      </c>
    </row>
    <row r="6" spans="1:15" ht="15">
      <c r="A6" s="114"/>
      <c r="B6" s="113" t="s">
        <v>66</v>
      </c>
      <c r="C6" s="113" t="s">
        <v>36</v>
      </c>
      <c r="D6" s="113" t="s">
        <v>180</v>
      </c>
      <c r="E6" s="113" t="s">
        <v>35</v>
      </c>
      <c r="F6" s="108">
        <v>104647</v>
      </c>
      <c r="G6" s="107">
        <v>1588</v>
      </c>
      <c r="H6" s="107">
        <v>17190</v>
      </c>
      <c r="I6" s="107">
        <v>14775</v>
      </c>
      <c r="J6" s="107">
        <v>6953</v>
      </c>
      <c r="K6" s="107">
        <v>1689</v>
      </c>
      <c r="L6" s="107">
        <v>15298</v>
      </c>
      <c r="M6" s="107">
        <v>44740</v>
      </c>
      <c r="N6" s="106">
        <v>2414</v>
      </c>
    </row>
    <row r="7" spans="1:15" ht="15">
      <c r="A7" s="159" t="s">
        <v>256</v>
      </c>
      <c r="B7" s="158" t="s">
        <v>70</v>
      </c>
      <c r="C7" s="158" t="s">
        <v>34</v>
      </c>
      <c r="D7" s="158" t="s">
        <v>178</v>
      </c>
      <c r="E7" s="158" t="s">
        <v>33</v>
      </c>
      <c r="F7" s="93">
        <v>9429</v>
      </c>
      <c r="G7" s="92">
        <v>98</v>
      </c>
      <c r="H7" s="92">
        <v>1661</v>
      </c>
      <c r="I7" s="92">
        <v>1256</v>
      </c>
      <c r="J7" s="92">
        <v>454</v>
      </c>
      <c r="K7" s="92">
        <v>204</v>
      </c>
      <c r="L7" s="92">
        <v>1554</v>
      </c>
      <c r="M7" s="92">
        <v>4052</v>
      </c>
      <c r="N7" s="91">
        <v>150</v>
      </c>
      <c r="O7" s="171"/>
    </row>
    <row r="8" spans="1:15" ht="15">
      <c r="A8" s="123"/>
      <c r="B8" s="122" t="s">
        <v>68</v>
      </c>
      <c r="C8" s="122" t="s">
        <v>34</v>
      </c>
      <c r="D8" s="122" t="s">
        <v>177</v>
      </c>
      <c r="E8" s="122" t="s">
        <v>33</v>
      </c>
      <c r="F8" s="117">
        <v>4261</v>
      </c>
      <c r="G8" s="116">
        <v>42</v>
      </c>
      <c r="H8" s="116">
        <v>882</v>
      </c>
      <c r="I8" s="116">
        <v>706</v>
      </c>
      <c r="J8" s="116">
        <v>155</v>
      </c>
      <c r="K8" s="116">
        <v>104</v>
      </c>
      <c r="L8" s="116">
        <v>760</v>
      </c>
      <c r="M8" s="116">
        <v>1543</v>
      </c>
      <c r="N8" s="115">
        <v>69</v>
      </c>
    </row>
    <row r="9" spans="1:15" ht="15">
      <c r="A9" s="114"/>
      <c r="B9" s="113" t="s">
        <v>66</v>
      </c>
      <c r="C9" s="113" t="s">
        <v>34</v>
      </c>
      <c r="D9" s="113" t="s">
        <v>176</v>
      </c>
      <c r="E9" s="113" t="s">
        <v>33</v>
      </c>
      <c r="F9" s="108">
        <v>5168</v>
      </c>
      <c r="G9" s="107">
        <v>56</v>
      </c>
      <c r="H9" s="107">
        <v>779</v>
      </c>
      <c r="I9" s="107">
        <v>550</v>
      </c>
      <c r="J9" s="107">
        <v>299</v>
      </c>
      <c r="K9" s="107">
        <v>100</v>
      </c>
      <c r="L9" s="107">
        <v>794</v>
      </c>
      <c r="M9" s="107">
        <v>2509</v>
      </c>
      <c r="N9" s="106">
        <v>81</v>
      </c>
    </row>
    <row r="10" spans="1:15" ht="15">
      <c r="A10" s="159" t="s">
        <v>255</v>
      </c>
      <c r="B10" s="158" t="s">
        <v>70</v>
      </c>
      <c r="C10" s="158" t="s">
        <v>172</v>
      </c>
      <c r="D10" s="158" t="s">
        <v>175</v>
      </c>
      <c r="E10" s="158" t="s">
        <v>12</v>
      </c>
      <c r="F10" s="93">
        <v>692</v>
      </c>
      <c r="G10" s="92">
        <v>9</v>
      </c>
      <c r="H10" s="92">
        <v>102</v>
      </c>
      <c r="I10" s="92">
        <v>109</v>
      </c>
      <c r="J10" s="92">
        <v>47</v>
      </c>
      <c r="K10" s="92">
        <v>12</v>
      </c>
      <c r="L10" s="92">
        <v>80</v>
      </c>
      <c r="M10" s="92">
        <v>324</v>
      </c>
      <c r="N10" s="91">
        <v>9</v>
      </c>
      <c r="O10" s="171"/>
    </row>
    <row r="11" spans="1:15" ht="15">
      <c r="A11" s="123"/>
      <c r="B11" s="122" t="s">
        <v>68</v>
      </c>
      <c r="C11" s="122" t="s">
        <v>172</v>
      </c>
      <c r="D11" s="122" t="s">
        <v>174</v>
      </c>
      <c r="E11" s="122" t="s">
        <v>12</v>
      </c>
      <c r="F11" s="117">
        <v>280</v>
      </c>
      <c r="G11" s="116">
        <v>5</v>
      </c>
      <c r="H11" s="116">
        <v>48</v>
      </c>
      <c r="I11" s="116">
        <v>48</v>
      </c>
      <c r="J11" s="116">
        <v>18</v>
      </c>
      <c r="K11" s="116">
        <v>8</v>
      </c>
      <c r="L11" s="116">
        <v>34</v>
      </c>
      <c r="M11" s="116">
        <v>113</v>
      </c>
      <c r="N11" s="115">
        <v>6</v>
      </c>
    </row>
    <row r="12" spans="1:15" ht="15">
      <c r="A12" s="114"/>
      <c r="B12" s="113" t="s">
        <v>66</v>
      </c>
      <c r="C12" s="113" t="s">
        <v>172</v>
      </c>
      <c r="D12" s="113" t="s">
        <v>173</v>
      </c>
      <c r="E12" s="113" t="s">
        <v>12</v>
      </c>
      <c r="F12" s="108">
        <v>412</v>
      </c>
      <c r="G12" s="107">
        <v>4</v>
      </c>
      <c r="H12" s="107">
        <v>54</v>
      </c>
      <c r="I12" s="107">
        <v>61</v>
      </c>
      <c r="J12" s="107">
        <v>29</v>
      </c>
      <c r="K12" s="107">
        <v>4</v>
      </c>
      <c r="L12" s="107">
        <v>46</v>
      </c>
      <c r="M12" s="107">
        <v>211</v>
      </c>
      <c r="N12" s="106">
        <v>3</v>
      </c>
    </row>
    <row r="13" spans="1:15" ht="15">
      <c r="A13" s="159" t="s">
        <v>254</v>
      </c>
      <c r="B13" s="158" t="s">
        <v>70</v>
      </c>
      <c r="C13" s="158" t="s">
        <v>167</v>
      </c>
      <c r="D13" s="158" t="s">
        <v>170</v>
      </c>
      <c r="E13" s="158" t="s">
        <v>10</v>
      </c>
      <c r="F13" s="93">
        <v>225</v>
      </c>
      <c r="G13" s="92">
        <v>1</v>
      </c>
      <c r="H13" s="92">
        <v>33</v>
      </c>
      <c r="I13" s="92">
        <v>24</v>
      </c>
      <c r="J13" s="92">
        <v>10</v>
      </c>
      <c r="K13" s="92">
        <v>4</v>
      </c>
      <c r="L13" s="92">
        <v>29</v>
      </c>
      <c r="M13" s="92">
        <v>120</v>
      </c>
      <c r="N13" s="91">
        <v>4</v>
      </c>
      <c r="O13" s="171"/>
    </row>
    <row r="14" spans="1:15" ht="15">
      <c r="A14" s="123"/>
      <c r="B14" s="122" t="s">
        <v>68</v>
      </c>
      <c r="C14" s="122" t="s">
        <v>167</v>
      </c>
      <c r="D14" s="122" t="s">
        <v>169</v>
      </c>
      <c r="E14" s="122" t="s">
        <v>10</v>
      </c>
      <c r="F14" s="117">
        <v>89</v>
      </c>
      <c r="G14" s="116">
        <v>1</v>
      </c>
      <c r="H14" s="116">
        <v>16</v>
      </c>
      <c r="I14" s="116">
        <v>13</v>
      </c>
      <c r="J14" s="116">
        <v>3</v>
      </c>
      <c r="K14" s="116">
        <v>3</v>
      </c>
      <c r="L14" s="116">
        <v>10</v>
      </c>
      <c r="M14" s="116">
        <v>40</v>
      </c>
      <c r="N14" s="115">
        <v>3</v>
      </c>
    </row>
    <row r="15" spans="1:15" ht="15">
      <c r="A15" s="114"/>
      <c r="B15" s="113" t="s">
        <v>66</v>
      </c>
      <c r="C15" s="113" t="s">
        <v>167</v>
      </c>
      <c r="D15" s="113" t="s">
        <v>168</v>
      </c>
      <c r="E15" s="113" t="s">
        <v>10</v>
      </c>
      <c r="F15" s="108">
        <v>136</v>
      </c>
      <c r="G15" s="107" t="s">
        <v>437</v>
      </c>
      <c r="H15" s="107">
        <v>17</v>
      </c>
      <c r="I15" s="107">
        <v>11</v>
      </c>
      <c r="J15" s="107">
        <v>7</v>
      </c>
      <c r="K15" s="107">
        <v>1</v>
      </c>
      <c r="L15" s="107">
        <v>19</v>
      </c>
      <c r="M15" s="107">
        <v>80</v>
      </c>
      <c r="N15" s="106">
        <v>1</v>
      </c>
    </row>
    <row r="16" spans="1:15" ht="15">
      <c r="A16" s="159" t="s">
        <v>253</v>
      </c>
      <c r="B16" s="158" t="s">
        <v>70</v>
      </c>
      <c r="C16" s="158" t="s">
        <v>163</v>
      </c>
      <c r="D16" s="158" t="s">
        <v>166</v>
      </c>
      <c r="E16" s="158" t="s">
        <v>21</v>
      </c>
      <c r="F16" s="93">
        <v>65</v>
      </c>
      <c r="G16" s="92" t="s">
        <v>437</v>
      </c>
      <c r="H16" s="92">
        <v>6</v>
      </c>
      <c r="I16" s="92">
        <v>10</v>
      </c>
      <c r="J16" s="92">
        <v>3</v>
      </c>
      <c r="K16" s="92">
        <v>1</v>
      </c>
      <c r="L16" s="92">
        <v>10</v>
      </c>
      <c r="M16" s="92">
        <v>35</v>
      </c>
      <c r="N16" s="91" t="s">
        <v>437</v>
      </c>
      <c r="O16" s="171"/>
    </row>
    <row r="17" spans="1:14" ht="15">
      <c r="A17" s="123"/>
      <c r="B17" s="122" t="s">
        <v>68</v>
      </c>
      <c r="C17" s="122" t="s">
        <v>163</v>
      </c>
      <c r="D17" s="122" t="s">
        <v>165</v>
      </c>
      <c r="E17" s="122" t="s">
        <v>21</v>
      </c>
      <c r="F17" s="117">
        <v>25</v>
      </c>
      <c r="G17" s="116" t="s">
        <v>437</v>
      </c>
      <c r="H17" s="116">
        <v>2</v>
      </c>
      <c r="I17" s="116">
        <v>5</v>
      </c>
      <c r="J17" s="116" t="s">
        <v>437</v>
      </c>
      <c r="K17" s="116">
        <v>1</v>
      </c>
      <c r="L17" s="116">
        <v>5</v>
      </c>
      <c r="M17" s="116">
        <v>12</v>
      </c>
      <c r="N17" s="115" t="s">
        <v>437</v>
      </c>
    </row>
    <row r="18" spans="1:14" ht="15">
      <c r="A18" s="114"/>
      <c r="B18" s="113" t="s">
        <v>66</v>
      </c>
      <c r="C18" s="113" t="s">
        <v>163</v>
      </c>
      <c r="D18" s="113" t="s">
        <v>164</v>
      </c>
      <c r="E18" s="113" t="s">
        <v>21</v>
      </c>
      <c r="F18" s="108">
        <v>40</v>
      </c>
      <c r="G18" s="107" t="s">
        <v>437</v>
      </c>
      <c r="H18" s="107">
        <v>4</v>
      </c>
      <c r="I18" s="107">
        <v>5</v>
      </c>
      <c r="J18" s="107">
        <v>3</v>
      </c>
      <c r="K18" s="107" t="s">
        <v>437</v>
      </c>
      <c r="L18" s="107">
        <v>5</v>
      </c>
      <c r="M18" s="107">
        <v>23</v>
      </c>
      <c r="N18" s="106" t="s">
        <v>437</v>
      </c>
    </row>
    <row r="19" spans="1:14" ht="15">
      <c r="A19" s="159" t="s">
        <v>252</v>
      </c>
      <c r="B19" s="158" t="s">
        <v>70</v>
      </c>
      <c r="C19" s="158" t="s">
        <v>159</v>
      </c>
      <c r="D19" s="158" t="s">
        <v>162</v>
      </c>
      <c r="E19" s="158" t="s">
        <v>5</v>
      </c>
      <c r="F19" s="93">
        <v>11</v>
      </c>
      <c r="G19" s="92" t="s">
        <v>437</v>
      </c>
      <c r="H19" s="92">
        <v>2</v>
      </c>
      <c r="I19" s="92">
        <v>1</v>
      </c>
      <c r="J19" s="92" t="s">
        <v>437</v>
      </c>
      <c r="K19" s="92" t="s">
        <v>437</v>
      </c>
      <c r="L19" s="92">
        <v>3</v>
      </c>
      <c r="M19" s="92">
        <v>5</v>
      </c>
      <c r="N19" s="91" t="s">
        <v>437</v>
      </c>
    </row>
    <row r="20" spans="1:14" ht="15">
      <c r="A20" s="123"/>
      <c r="B20" s="122" t="s">
        <v>68</v>
      </c>
      <c r="C20" s="122" t="s">
        <v>159</v>
      </c>
      <c r="D20" s="122" t="s">
        <v>161</v>
      </c>
      <c r="E20" s="122" t="s">
        <v>5</v>
      </c>
      <c r="F20" s="117">
        <v>2</v>
      </c>
      <c r="G20" s="116" t="s">
        <v>437</v>
      </c>
      <c r="H20" s="116">
        <v>1</v>
      </c>
      <c r="I20" s="116">
        <v>1</v>
      </c>
      <c r="J20" s="116" t="s">
        <v>437</v>
      </c>
      <c r="K20" s="116" t="s">
        <v>437</v>
      </c>
      <c r="L20" s="116" t="s">
        <v>437</v>
      </c>
      <c r="M20" s="116" t="s">
        <v>437</v>
      </c>
      <c r="N20" s="115" t="s">
        <v>437</v>
      </c>
    </row>
    <row r="21" spans="1:14" ht="15">
      <c r="A21" s="114"/>
      <c r="B21" s="113" t="s">
        <v>66</v>
      </c>
      <c r="C21" s="113" t="s">
        <v>159</v>
      </c>
      <c r="D21" s="113" t="s">
        <v>160</v>
      </c>
      <c r="E21" s="113" t="s">
        <v>5</v>
      </c>
      <c r="F21" s="108">
        <v>9</v>
      </c>
      <c r="G21" s="107" t="s">
        <v>437</v>
      </c>
      <c r="H21" s="107">
        <v>1</v>
      </c>
      <c r="I21" s="107" t="s">
        <v>437</v>
      </c>
      <c r="J21" s="107" t="s">
        <v>437</v>
      </c>
      <c r="K21" s="107" t="s">
        <v>437</v>
      </c>
      <c r="L21" s="107">
        <v>3</v>
      </c>
      <c r="M21" s="107">
        <v>5</v>
      </c>
      <c r="N21" s="106" t="s">
        <v>437</v>
      </c>
    </row>
    <row r="22" spans="1:14" ht="15">
      <c r="A22" s="159" t="s">
        <v>251</v>
      </c>
      <c r="B22" s="158" t="s">
        <v>70</v>
      </c>
      <c r="C22" s="158" t="s">
        <v>155</v>
      </c>
      <c r="D22" s="158" t="s">
        <v>158</v>
      </c>
      <c r="E22" s="158" t="s">
        <v>5</v>
      </c>
      <c r="F22" s="93">
        <v>18</v>
      </c>
      <c r="G22" s="92">
        <v>1</v>
      </c>
      <c r="H22" s="92">
        <v>5</v>
      </c>
      <c r="I22" s="92">
        <v>2</v>
      </c>
      <c r="J22" s="92" t="s">
        <v>437</v>
      </c>
      <c r="K22" s="92" t="s">
        <v>437</v>
      </c>
      <c r="L22" s="92">
        <v>2</v>
      </c>
      <c r="M22" s="92">
        <v>8</v>
      </c>
      <c r="N22" s="91" t="s">
        <v>437</v>
      </c>
    </row>
    <row r="23" spans="1:14" ht="15">
      <c r="A23" s="123"/>
      <c r="B23" s="122" t="s">
        <v>68</v>
      </c>
      <c r="C23" s="122" t="s">
        <v>155</v>
      </c>
      <c r="D23" s="122" t="s">
        <v>157</v>
      </c>
      <c r="E23" s="122" t="s">
        <v>5</v>
      </c>
      <c r="F23" s="117">
        <v>5</v>
      </c>
      <c r="G23" s="116">
        <v>1</v>
      </c>
      <c r="H23" s="116">
        <v>1</v>
      </c>
      <c r="I23" s="116" t="s">
        <v>437</v>
      </c>
      <c r="J23" s="116" t="s">
        <v>437</v>
      </c>
      <c r="K23" s="116" t="s">
        <v>437</v>
      </c>
      <c r="L23" s="116" t="s">
        <v>437</v>
      </c>
      <c r="M23" s="116">
        <v>3</v>
      </c>
      <c r="N23" s="115" t="s">
        <v>437</v>
      </c>
    </row>
    <row r="24" spans="1:14" ht="15">
      <c r="A24" s="114"/>
      <c r="B24" s="113" t="s">
        <v>66</v>
      </c>
      <c r="C24" s="113" t="s">
        <v>155</v>
      </c>
      <c r="D24" s="113" t="s">
        <v>156</v>
      </c>
      <c r="E24" s="113" t="s">
        <v>5</v>
      </c>
      <c r="F24" s="108">
        <v>13</v>
      </c>
      <c r="G24" s="107" t="s">
        <v>437</v>
      </c>
      <c r="H24" s="107">
        <v>4</v>
      </c>
      <c r="I24" s="107">
        <v>2</v>
      </c>
      <c r="J24" s="107" t="s">
        <v>437</v>
      </c>
      <c r="K24" s="107" t="s">
        <v>437</v>
      </c>
      <c r="L24" s="107">
        <v>2</v>
      </c>
      <c r="M24" s="107">
        <v>5</v>
      </c>
      <c r="N24" s="106" t="s">
        <v>437</v>
      </c>
    </row>
    <row r="25" spans="1:14" ht="15">
      <c r="A25" s="159" t="s">
        <v>250</v>
      </c>
      <c r="B25" s="158" t="s">
        <v>70</v>
      </c>
      <c r="C25" s="158" t="s">
        <v>150</v>
      </c>
      <c r="D25" s="158" t="s">
        <v>153</v>
      </c>
      <c r="E25" s="158" t="s">
        <v>5</v>
      </c>
      <c r="F25" s="93">
        <v>11</v>
      </c>
      <c r="G25" s="92" t="s">
        <v>437</v>
      </c>
      <c r="H25" s="92">
        <v>3</v>
      </c>
      <c r="I25" s="92">
        <v>1</v>
      </c>
      <c r="J25" s="92">
        <v>1</v>
      </c>
      <c r="K25" s="92" t="s">
        <v>437</v>
      </c>
      <c r="L25" s="92">
        <v>2</v>
      </c>
      <c r="M25" s="92">
        <v>4</v>
      </c>
      <c r="N25" s="91" t="s">
        <v>437</v>
      </c>
    </row>
    <row r="26" spans="1:14" ht="15">
      <c r="A26" s="123"/>
      <c r="B26" s="122" t="s">
        <v>68</v>
      </c>
      <c r="C26" s="122" t="s">
        <v>150</v>
      </c>
      <c r="D26" s="122" t="s">
        <v>152</v>
      </c>
      <c r="E26" s="122" t="s">
        <v>5</v>
      </c>
      <c r="F26" s="117">
        <v>3</v>
      </c>
      <c r="G26" s="116" t="s">
        <v>437</v>
      </c>
      <c r="H26" s="116">
        <v>1</v>
      </c>
      <c r="I26" s="116">
        <v>1</v>
      </c>
      <c r="J26" s="116" t="s">
        <v>437</v>
      </c>
      <c r="K26" s="116" t="s">
        <v>437</v>
      </c>
      <c r="L26" s="116" t="s">
        <v>437</v>
      </c>
      <c r="M26" s="116">
        <v>1</v>
      </c>
      <c r="N26" s="115" t="s">
        <v>437</v>
      </c>
    </row>
    <row r="27" spans="1:14" ht="15">
      <c r="A27" s="114"/>
      <c r="B27" s="113" t="s">
        <v>66</v>
      </c>
      <c r="C27" s="113" t="s">
        <v>150</v>
      </c>
      <c r="D27" s="113" t="s">
        <v>151</v>
      </c>
      <c r="E27" s="113" t="s">
        <v>5</v>
      </c>
      <c r="F27" s="108">
        <v>8</v>
      </c>
      <c r="G27" s="107" t="s">
        <v>437</v>
      </c>
      <c r="H27" s="107">
        <v>2</v>
      </c>
      <c r="I27" s="107" t="s">
        <v>437</v>
      </c>
      <c r="J27" s="107">
        <v>1</v>
      </c>
      <c r="K27" s="107" t="s">
        <v>437</v>
      </c>
      <c r="L27" s="107">
        <v>2</v>
      </c>
      <c r="M27" s="107">
        <v>3</v>
      </c>
      <c r="N27" s="106" t="s">
        <v>437</v>
      </c>
    </row>
    <row r="28" spans="1:14" ht="15">
      <c r="A28" s="159" t="s">
        <v>249</v>
      </c>
      <c r="B28" s="158" t="s">
        <v>70</v>
      </c>
      <c r="C28" s="158" t="s">
        <v>146</v>
      </c>
      <c r="D28" s="158" t="s">
        <v>149</v>
      </c>
      <c r="E28" s="158" t="s">
        <v>5</v>
      </c>
      <c r="F28" s="93">
        <v>12</v>
      </c>
      <c r="G28" s="92" t="s">
        <v>437</v>
      </c>
      <c r="H28" s="92">
        <v>3</v>
      </c>
      <c r="I28" s="92" t="s">
        <v>437</v>
      </c>
      <c r="J28" s="92">
        <v>1</v>
      </c>
      <c r="K28" s="92" t="s">
        <v>437</v>
      </c>
      <c r="L28" s="92">
        <v>1</v>
      </c>
      <c r="M28" s="92">
        <v>6</v>
      </c>
      <c r="N28" s="91">
        <v>1</v>
      </c>
    </row>
    <row r="29" spans="1:14" ht="15">
      <c r="A29" s="123"/>
      <c r="B29" s="122" t="s">
        <v>68</v>
      </c>
      <c r="C29" s="122" t="s">
        <v>146</v>
      </c>
      <c r="D29" s="122" t="s">
        <v>148</v>
      </c>
      <c r="E29" s="122" t="s">
        <v>5</v>
      </c>
      <c r="F29" s="117">
        <v>4</v>
      </c>
      <c r="G29" s="116" t="s">
        <v>437</v>
      </c>
      <c r="H29" s="116">
        <v>2</v>
      </c>
      <c r="I29" s="116" t="s">
        <v>437</v>
      </c>
      <c r="J29" s="116" t="s">
        <v>437</v>
      </c>
      <c r="K29" s="116" t="s">
        <v>437</v>
      </c>
      <c r="L29" s="116" t="s">
        <v>437</v>
      </c>
      <c r="M29" s="116">
        <v>2</v>
      </c>
      <c r="N29" s="115" t="s">
        <v>437</v>
      </c>
    </row>
    <row r="30" spans="1:14" ht="15">
      <c r="A30" s="114"/>
      <c r="B30" s="113" t="s">
        <v>66</v>
      </c>
      <c r="C30" s="113" t="s">
        <v>146</v>
      </c>
      <c r="D30" s="113" t="s">
        <v>147</v>
      </c>
      <c r="E30" s="113" t="s">
        <v>5</v>
      </c>
      <c r="F30" s="108">
        <v>8</v>
      </c>
      <c r="G30" s="107" t="s">
        <v>437</v>
      </c>
      <c r="H30" s="107">
        <v>1</v>
      </c>
      <c r="I30" s="107" t="s">
        <v>437</v>
      </c>
      <c r="J30" s="107">
        <v>1</v>
      </c>
      <c r="K30" s="107" t="s">
        <v>437</v>
      </c>
      <c r="L30" s="107">
        <v>1</v>
      </c>
      <c r="M30" s="107">
        <v>4</v>
      </c>
      <c r="N30" s="106">
        <v>1</v>
      </c>
    </row>
    <row r="31" spans="1:14" ht="15">
      <c r="A31" s="159" t="s">
        <v>248</v>
      </c>
      <c r="B31" s="158" t="s">
        <v>70</v>
      </c>
      <c r="C31" s="158" t="s">
        <v>142</v>
      </c>
      <c r="D31" s="158" t="s">
        <v>145</v>
      </c>
      <c r="E31" s="158" t="s">
        <v>5</v>
      </c>
      <c r="F31" s="93">
        <v>47</v>
      </c>
      <c r="G31" s="92" t="s">
        <v>437</v>
      </c>
      <c r="H31" s="92">
        <v>9</v>
      </c>
      <c r="I31" s="92">
        <v>5</v>
      </c>
      <c r="J31" s="92">
        <v>4</v>
      </c>
      <c r="K31" s="92">
        <v>3</v>
      </c>
      <c r="L31" s="92">
        <v>4</v>
      </c>
      <c r="M31" s="92">
        <v>21</v>
      </c>
      <c r="N31" s="91">
        <v>1</v>
      </c>
    </row>
    <row r="32" spans="1:14" ht="15">
      <c r="A32" s="123"/>
      <c r="B32" s="122" t="s">
        <v>68</v>
      </c>
      <c r="C32" s="122" t="s">
        <v>142</v>
      </c>
      <c r="D32" s="122" t="s">
        <v>144</v>
      </c>
      <c r="E32" s="122" t="s">
        <v>5</v>
      </c>
      <c r="F32" s="117">
        <v>21</v>
      </c>
      <c r="G32" s="116" t="s">
        <v>437</v>
      </c>
      <c r="H32" s="116">
        <v>6</v>
      </c>
      <c r="I32" s="116">
        <v>1</v>
      </c>
      <c r="J32" s="116">
        <v>2</v>
      </c>
      <c r="K32" s="116">
        <v>2</v>
      </c>
      <c r="L32" s="116">
        <v>3</v>
      </c>
      <c r="M32" s="116">
        <v>6</v>
      </c>
      <c r="N32" s="115">
        <v>1</v>
      </c>
    </row>
    <row r="33" spans="1:14" ht="15">
      <c r="A33" s="123"/>
      <c r="B33" s="122" t="s">
        <v>66</v>
      </c>
      <c r="C33" s="122" t="s">
        <v>142</v>
      </c>
      <c r="D33" s="122" t="s">
        <v>143</v>
      </c>
      <c r="E33" s="122" t="s">
        <v>5</v>
      </c>
      <c r="F33" s="117">
        <v>26</v>
      </c>
      <c r="G33" s="116" t="s">
        <v>437</v>
      </c>
      <c r="H33" s="116">
        <v>3</v>
      </c>
      <c r="I33" s="116">
        <v>4</v>
      </c>
      <c r="J33" s="116">
        <v>2</v>
      </c>
      <c r="K33" s="116">
        <v>1</v>
      </c>
      <c r="L33" s="116">
        <v>1</v>
      </c>
      <c r="M33" s="116">
        <v>15</v>
      </c>
      <c r="N33" s="115" t="s">
        <v>437</v>
      </c>
    </row>
    <row r="34" spans="1:14" ht="15">
      <c r="A34" s="159" t="s">
        <v>247</v>
      </c>
      <c r="B34" s="158" t="s">
        <v>70</v>
      </c>
      <c r="C34" s="158" t="s">
        <v>138</v>
      </c>
      <c r="D34" s="158" t="s">
        <v>141</v>
      </c>
      <c r="E34" s="158" t="s">
        <v>5</v>
      </c>
      <c r="F34" s="93">
        <v>9</v>
      </c>
      <c r="G34" s="92" t="s">
        <v>437</v>
      </c>
      <c r="H34" s="92">
        <v>1</v>
      </c>
      <c r="I34" s="92">
        <v>1</v>
      </c>
      <c r="J34" s="92" t="s">
        <v>437</v>
      </c>
      <c r="K34" s="92" t="s">
        <v>437</v>
      </c>
      <c r="L34" s="92" t="s">
        <v>437</v>
      </c>
      <c r="M34" s="92">
        <v>7</v>
      </c>
      <c r="N34" s="91" t="s">
        <v>437</v>
      </c>
    </row>
    <row r="35" spans="1:14" ht="15">
      <c r="A35" s="123"/>
      <c r="B35" s="122" t="s">
        <v>68</v>
      </c>
      <c r="C35" s="122" t="s">
        <v>138</v>
      </c>
      <c r="D35" s="122" t="s">
        <v>140</v>
      </c>
      <c r="E35" s="122" t="s">
        <v>5</v>
      </c>
      <c r="F35" s="117">
        <v>2</v>
      </c>
      <c r="G35" s="116" t="s">
        <v>437</v>
      </c>
      <c r="H35" s="116" t="s">
        <v>437</v>
      </c>
      <c r="I35" s="116">
        <v>1</v>
      </c>
      <c r="J35" s="116" t="s">
        <v>437</v>
      </c>
      <c r="K35" s="116" t="s">
        <v>437</v>
      </c>
      <c r="L35" s="116" t="s">
        <v>437</v>
      </c>
      <c r="M35" s="116">
        <v>1</v>
      </c>
      <c r="N35" s="115" t="s">
        <v>437</v>
      </c>
    </row>
    <row r="36" spans="1:14" ht="15">
      <c r="A36" s="114"/>
      <c r="B36" s="113" t="s">
        <v>66</v>
      </c>
      <c r="C36" s="113" t="s">
        <v>138</v>
      </c>
      <c r="D36" s="113" t="s">
        <v>139</v>
      </c>
      <c r="E36" s="113" t="s">
        <v>5</v>
      </c>
      <c r="F36" s="108">
        <v>7</v>
      </c>
      <c r="G36" s="107" t="s">
        <v>437</v>
      </c>
      <c r="H36" s="107">
        <v>1</v>
      </c>
      <c r="I36" s="107" t="s">
        <v>437</v>
      </c>
      <c r="J36" s="107" t="s">
        <v>437</v>
      </c>
      <c r="K36" s="107" t="s">
        <v>437</v>
      </c>
      <c r="L36" s="107" t="s">
        <v>437</v>
      </c>
      <c r="M36" s="107">
        <v>6</v>
      </c>
      <c r="N36" s="106" t="s">
        <v>437</v>
      </c>
    </row>
    <row r="37" spans="1:14" ht="15">
      <c r="A37" s="159" t="s">
        <v>246</v>
      </c>
      <c r="B37" s="158" t="s">
        <v>70</v>
      </c>
      <c r="C37" s="158" t="s">
        <v>134</v>
      </c>
      <c r="D37" s="158" t="s">
        <v>137</v>
      </c>
      <c r="E37" s="158" t="s">
        <v>5</v>
      </c>
      <c r="F37" s="93">
        <v>52</v>
      </c>
      <c r="G37" s="92" t="s">
        <v>437</v>
      </c>
      <c r="H37" s="92">
        <v>4</v>
      </c>
      <c r="I37" s="92">
        <v>4</v>
      </c>
      <c r="J37" s="92">
        <v>1</v>
      </c>
      <c r="K37" s="92" t="s">
        <v>437</v>
      </c>
      <c r="L37" s="92">
        <v>7</v>
      </c>
      <c r="M37" s="92">
        <v>34</v>
      </c>
      <c r="N37" s="91">
        <v>2</v>
      </c>
    </row>
    <row r="38" spans="1:14" ht="15">
      <c r="A38" s="123"/>
      <c r="B38" s="122" t="s">
        <v>68</v>
      </c>
      <c r="C38" s="122" t="s">
        <v>134</v>
      </c>
      <c r="D38" s="122" t="s">
        <v>136</v>
      </c>
      <c r="E38" s="122" t="s">
        <v>5</v>
      </c>
      <c r="F38" s="117">
        <v>27</v>
      </c>
      <c r="G38" s="116" t="s">
        <v>437</v>
      </c>
      <c r="H38" s="116">
        <v>3</v>
      </c>
      <c r="I38" s="116">
        <v>4</v>
      </c>
      <c r="J38" s="116">
        <v>1</v>
      </c>
      <c r="K38" s="116" t="s">
        <v>437</v>
      </c>
      <c r="L38" s="116">
        <v>2</v>
      </c>
      <c r="M38" s="116">
        <v>15</v>
      </c>
      <c r="N38" s="115">
        <v>2</v>
      </c>
    </row>
    <row r="39" spans="1:14" ht="15">
      <c r="A39" s="114"/>
      <c r="B39" s="113" t="s">
        <v>66</v>
      </c>
      <c r="C39" s="113" t="s">
        <v>134</v>
      </c>
      <c r="D39" s="113" t="s">
        <v>135</v>
      </c>
      <c r="E39" s="113" t="s">
        <v>5</v>
      </c>
      <c r="F39" s="108">
        <v>25</v>
      </c>
      <c r="G39" s="107" t="s">
        <v>437</v>
      </c>
      <c r="H39" s="107">
        <v>1</v>
      </c>
      <c r="I39" s="107" t="s">
        <v>437</v>
      </c>
      <c r="J39" s="107" t="s">
        <v>437</v>
      </c>
      <c r="K39" s="107" t="s">
        <v>437</v>
      </c>
      <c r="L39" s="107">
        <v>5</v>
      </c>
      <c r="M39" s="107">
        <v>19</v>
      </c>
      <c r="N39" s="106" t="s">
        <v>437</v>
      </c>
    </row>
    <row r="40" spans="1:14" ht="15">
      <c r="A40" s="159" t="s">
        <v>245</v>
      </c>
      <c r="B40" s="158" t="s">
        <v>70</v>
      </c>
      <c r="C40" s="158" t="s">
        <v>130</v>
      </c>
      <c r="D40" s="158" t="s">
        <v>133</v>
      </c>
      <c r="E40" s="158" t="s">
        <v>21</v>
      </c>
      <c r="F40" s="93">
        <v>467</v>
      </c>
      <c r="G40" s="92">
        <v>8</v>
      </c>
      <c r="H40" s="92">
        <v>69</v>
      </c>
      <c r="I40" s="92">
        <v>85</v>
      </c>
      <c r="J40" s="92">
        <v>37</v>
      </c>
      <c r="K40" s="92">
        <v>8</v>
      </c>
      <c r="L40" s="92">
        <v>51</v>
      </c>
      <c r="M40" s="92">
        <v>204</v>
      </c>
      <c r="N40" s="91">
        <v>5</v>
      </c>
    </row>
    <row r="41" spans="1:14" ht="15">
      <c r="A41" s="123"/>
      <c r="B41" s="122" t="s">
        <v>68</v>
      </c>
      <c r="C41" s="122" t="s">
        <v>130</v>
      </c>
      <c r="D41" s="122" t="s">
        <v>132</v>
      </c>
      <c r="E41" s="122" t="s">
        <v>21</v>
      </c>
      <c r="F41" s="117">
        <v>191</v>
      </c>
      <c r="G41" s="116">
        <v>4</v>
      </c>
      <c r="H41" s="116">
        <v>32</v>
      </c>
      <c r="I41" s="116">
        <v>35</v>
      </c>
      <c r="J41" s="116">
        <v>15</v>
      </c>
      <c r="K41" s="116">
        <v>5</v>
      </c>
      <c r="L41" s="116">
        <v>24</v>
      </c>
      <c r="M41" s="116">
        <v>73</v>
      </c>
      <c r="N41" s="115">
        <v>3</v>
      </c>
    </row>
    <row r="42" spans="1:14" ht="15">
      <c r="A42" s="114"/>
      <c r="B42" s="113" t="s">
        <v>66</v>
      </c>
      <c r="C42" s="113" t="s">
        <v>130</v>
      </c>
      <c r="D42" s="113" t="s">
        <v>131</v>
      </c>
      <c r="E42" s="113" t="s">
        <v>21</v>
      </c>
      <c r="F42" s="108">
        <v>276</v>
      </c>
      <c r="G42" s="107">
        <v>4</v>
      </c>
      <c r="H42" s="107">
        <v>37</v>
      </c>
      <c r="I42" s="107">
        <v>50</v>
      </c>
      <c r="J42" s="107">
        <v>22</v>
      </c>
      <c r="K42" s="107">
        <v>3</v>
      </c>
      <c r="L42" s="107">
        <v>27</v>
      </c>
      <c r="M42" s="107">
        <v>131</v>
      </c>
      <c r="N42" s="106">
        <v>2</v>
      </c>
    </row>
    <row r="43" spans="1:14" ht="15">
      <c r="A43" s="159" t="s">
        <v>244</v>
      </c>
      <c r="B43" s="158" t="s">
        <v>70</v>
      </c>
      <c r="C43" s="158" t="s">
        <v>126</v>
      </c>
      <c r="D43" s="158" t="s">
        <v>129</v>
      </c>
      <c r="E43" s="158" t="s">
        <v>12</v>
      </c>
      <c r="F43" s="93">
        <v>63</v>
      </c>
      <c r="G43" s="92">
        <v>3</v>
      </c>
      <c r="H43" s="92">
        <v>11</v>
      </c>
      <c r="I43" s="92">
        <v>3</v>
      </c>
      <c r="J43" s="92">
        <v>6</v>
      </c>
      <c r="K43" s="92" t="s">
        <v>4</v>
      </c>
      <c r="L43" s="92">
        <v>4</v>
      </c>
      <c r="M43" s="92">
        <v>33</v>
      </c>
      <c r="N43" s="91">
        <v>3</v>
      </c>
    </row>
    <row r="44" spans="1:14" ht="15">
      <c r="A44" s="123"/>
      <c r="B44" s="122" t="s">
        <v>68</v>
      </c>
      <c r="C44" s="122" t="s">
        <v>126</v>
      </c>
      <c r="D44" s="122" t="s">
        <v>128</v>
      </c>
      <c r="E44" s="122" t="s">
        <v>12</v>
      </c>
      <c r="F44" s="117">
        <v>27</v>
      </c>
      <c r="G44" s="116">
        <v>2</v>
      </c>
      <c r="H44" s="116">
        <v>8</v>
      </c>
      <c r="I44" s="116">
        <v>2</v>
      </c>
      <c r="J44" s="116">
        <v>2</v>
      </c>
      <c r="K44" s="116" t="s">
        <v>4</v>
      </c>
      <c r="L44" s="116">
        <v>2</v>
      </c>
      <c r="M44" s="116">
        <v>9</v>
      </c>
      <c r="N44" s="115">
        <v>2</v>
      </c>
    </row>
    <row r="45" spans="1:14" ht="15">
      <c r="A45" s="114"/>
      <c r="B45" s="113" t="s">
        <v>66</v>
      </c>
      <c r="C45" s="113" t="s">
        <v>126</v>
      </c>
      <c r="D45" s="113" t="s">
        <v>127</v>
      </c>
      <c r="E45" s="113" t="s">
        <v>12</v>
      </c>
      <c r="F45" s="108">
        <v>36</v>
      </c>
      <c r="G45" s="107">
        <v>1</v>
      </c>
      <c r="H45" s="107">
        <v>3</v>
      </c>
      <c r="I45" s="107">
        <v>1</v>
      </c>
      <c r="J45" s="107">
        <v>4</v>
      </c>
      <c r="K45" s="107" t="s">
        <v>4</v>
      </c>
      <c r="L45" s="107">
        <v>2</v>
      </c>
      <c r="M45" s="107">
        <v>24</v>
      </c>
      <c r="N45" s="106">
        <v>1</v>
      </c>
    </row>
    <row r="46" spans="1:14" ht="15">
      <c r="A46" s="159" t="s">
        <v>243</v>
      </c>
      <c r="B46" s="158" t="s">
        <v>70</v>
      </c>
      <c r="C46" s="158" t="s">
        <v>121</v>
      </c>
      <c r="D46" s="158" t="s">
        <v>124</v>
      </c>
      <c r="E46" s="158" t="s">
        <v>10</v>
      </c>
      <c r="F46" s="93">
        <v>63</v>
      </c>
      <c r="G46" s="92">
        <v>3</v>
      </c>
      <c r="H46" s="92">
        <v>11</v>
      </c>
      <c r="I46" s="92">
        <v>3</v>
      </c>
      <c r="J46" s="92">
        <v>6</v>
      </c>
      <c r="K46" s="92" t="s">
        <v>437</v>
      </c>
      <c r="L46" s="92">
        <v>4</v>
      </c>
      <c r="M46" s="92">
        <v>33</v>
      </c>
      <c r="N46" s="91">
        <v>3</v>
      </c>
    </row>
    <row r="47" spans="1:14" ht="15">
      <c r="A47" s="123"/>
      <c r="B47" s="122" t="s">
        <v>68</v>
      </c>
      <c r="C47" s="122" t="s">
        <v>121</v>
      </c>
      <c r="D47" s="122" t="s">
        <v>123</v>
      </c>
      <c r="E47" s="122" t="s">
        <v>10</v>
      </c>
      <c r="F47" s="117">
        <v>27</v>
      </c>
      <c r="G47" s="116">
        <v>2</v>
      </c>
      <c r="H47" s="116">
        <v>8</v>
      </c>
      <c r="I47" s="116">
        <v>2</v>
      </c>
      <c r="J47" s="116">
        <v>2</v>
      </c>
      <c r="K47" s="116" t="s">
        <v>4</v>
      </c>
      <c r="L47" s="116">
        <v>2</v>
      </c>
      <c r="M47" s="116">
        <v>9</v>
      </c>
      <c r="N47" s="115">
        <v>2</v>
      </c>
    </row>
    <row r="48" spans="1:14" ht="15">
      <c r="A48" s="123"/>
      <c r="B48" s="122" t="s">
        <v>66</v>
      </c>
      <c r="C48" s="122" t="s">
        <v>121</v>
      </c>
      <c r="D48" s="122" t="s">
        <v>122</v>
      </c>
      <c r="E48" s="122" t="s">
        <v>10</v>
      </c>
      <c r="F48" s="117">
        <v>36</v>
      </c>
      <c r="G48" s="116">
        <v>1</v>
      </c>
      <c r="H48" s="116">
        <v>3</v>
      </c>
      <c r="I48" s="116">
        <v>1</v>
      </c>
      <c r="J48" s="116">
        <v>4</v>
      </c>
      <c r="K48" s="116" t="s">
        <v>437</v>
      </c>
      <c r="L48" s="116">
        <v>2</v>
      </c>
      <c r="M48" s="116">
        <v>24</v>
      </c>
      <c r="N48" s="115">
        <v>1</v>
      </c>
    </row>
    <row r="49" spans="1:14" ht="15">
      <c r="A49" s="159" t="s">
        <v>242</v>
      </c>
      <c r="B49" s="158" t="s">
        <v>70</v>
      </c>
      <c r="C49" s="158" t="s">
        <v>116</v>
      </c>
      <c r="D49" s="158" t="s">
        <v>119</v>
      </c>
      <c r="E49" s="158" t="s">
        <v>5</v>
      </c>
      <c r="F49" s="93">
        <v>19</v>
      </c>
      <c r="G49" s="92">
        <v>1</v>
      </c>
      <c r="H49" s="92">
        <v>2</v>
      </c>
      <c r="I49" s="92">
        <v>1</v>
      </c>
      <c r="J49" s="92">
        <v>1</v>
      </c>
      <c r="K49" s="92" t="s">
        <v>437</v>
      </c>
      <c r="L49" s="92" t="s">
        <v>437</v>
      </c>
      <c r="M49" s="92">
        <v>14</v>
      </c>
      <c r="N49" s="91" t="s">
        <v>437</v>
      </c>
    </row>
    <row r="50" spans="1:14" ht="15">
      <c r="A50" s="123"/>
      <c r="B50" s="122" t="s">
        <v>68</v>
      </c>
      <c r="C50" s="122" t="s">
        <v>116</v>
      </c>
      <c r="D50" s="122" t="s">
        <v>118</v>
      </c>
      <c r="E50" s="122" t="s">
        <v>5</v>
      </c>
      <c r="F50" s="117">
        <v>8</v>
      </c>
      <c r="G50" s="116" t="s">
        <v>437</v>
      </c>
      <c r="H50" s="116">
        <v>1</v>
      </c>
      <c r="I50" s="116">
        <v>1</v>
      </c>
      <c r="J50" s="116">
        <v>1</v>
      </c>
      <c r="K50" s="116" t="s">
        <v>437</v>
      </c>
      <c r="L50" s="116" t="s">
        <v>437</v>
      </c>
      <c r="M50" s="116">
        <v>5</v>
      </c>
      <c r="N50" s="115" t="s">
        <v>437</v>
      </c>
    </row>
    <row r="51" spans="1:14" ht="15">
      <c r="A51" s="114"/>
      <c r="B51" s="113" t="s">
        <v>66</v>
      </c>
      <c r="C51" s="113" t="s">
        <v>116</v>
      </c>
      <c r="D51" s="113" t="s">
        <v>117</v>
      </c>
      <c r="E51" s="113" t="s">
        <v>5</v>
      </c>
      <c r="F51" s="108">
        <v>11</v>
      </c>
      <c r="G51" s="107">
        <v>1</v>
      </c>
      <c r="H51" s="107">
        <v>1</v>
      </c>
      <c r="I51" s="107" t="s">
        <v>437</v>
      </c>
      <c r="J51" s="107" t="s">
        <v>437</v>
      </c>
      <c r="K51" s="107" t="s">
        <v>437</v>
      </c>
      <c r="L51" s="107" t="s">
        <v>437</v>
      </c>
      <c r="M51" s="107">
        <v>9</v>
      </c>
      <c r="N51" s="106" t="s">
        <v>437</v>
      </c>
    </row>
    <row r="52" spans="1:14" ht="15">
      <c r="A52" s="159" t="s">
        <v>241</v>
      </c>
      <c r="B52" s="158" t="s">
        <v>70</v>
      </c>
      <c r="C52" s="158" t="s">
        <v>111</v>
      </c>
      <c r="D52" s="158" t="s">
        <v>114</v>
      </c>
      <c r="E52" s="158" t="s">
        <v>5</v>
      </c>
      <c r="F52" s="93">
        <v>10</v>
      </c>
      <c r="G52" s="92">
        <v>1</v>
      </c>
      <c r="H52" s="92">
        <v>3</v>
      </c>
      <c r="I52" s="92">
        <v>2</v>
      </c>
      <c r="J52" s="92">
        <v>2</v>
      </c>
      <c r="K52" s="92" t="s">
        <v>437</v>
      </c>
      <c r="L52" s="92">
        <v>1</v>
      </c>
      <c r="M52" s="92">
        <v>1</v>
      </c>
      <c r="N52" s="91" t="s">
        <v>437</v>
      </c>
    </row>
    <row r="53" spans="1:14" ht="15">
      <c r="A53" s="123"/>
      <c r="B53" s="122" t="s">
        <v>68</v>
      </c>
      <c r="C53" s="122" t="s">
        <v>111</v>
      </c>
      <c r="D53" s="122" t="s">
        <v>113</v>
      </c>
      <c r="E53" s="122" t="s">
        <v>5</v>
      </c>
      <c r="F53" s="117">
        <v>5</v>
      </c>
      <c r="G53" s="116">
        <v>1</v>
      </c>
      <c r="H53" s="116">
        <v>3</v>
      </c>
      <c r="I53" s="116">
        <v>1</v>
      </c>
      <c r="J53" s="116" t="s">
        <v>437</v>
      </c>
      <c r="K53" s="116" t="s">
        <v>437</v>
      </c>
      <c r="L53" s="116" t="s">
        <v>437</v>
      </c>
      <c r="M53" s="116" t="s">
        <v>437</v>
      </c>
      <c r="N53" s="115" t="s">
        <v>437</v>
      </c>
    </row>
    <row r="54" spans="1:14" ht="15">
      <c r="A54" s="114"/>
      <c r="B54" s="113" t="s">
        <v>66</v>
      </c>
      <c r="C54" s="113" t="s">
        <v>111</v>
      </c>
      <c r="D54" s="113" t="s">
        <v>112</v>
      </c>
      <c r="E54" s="113" t="s">
        <v>5</v>
      </c>
      <c r="F54" s="108">
        <v>5</v>
      </c>
      <c r="G54" s="107" t="s">
        <v>437</v>
      </c>
      <c r="H54" s="107" t="s">
        <v>437</v>
      </c>
      <c r="I54" s="107">
        <v>1</v>
      </c>
      <c r="J54" s="107">
        <v>2</v>
      </c>
      <c r="K54" s="107" t="s">
        <v>437</v>
      </c>
      <c r="L54" s="107">
        <v>1</v>
      </c>
      <c r="M54" s="107">
        <v>1</v>
      </c>
      <c r="N54" s="106" t="s">
        <v>437</v>
      </c>
    </row>
    <row r="55" spans="1:14" ht="15">
      <c r="A55" s="159" t="s">
        <v>240</v>
      </c>
      <c r="B55" s="158" t="s">
        <v>70</v>
      </c>
      <c r="C55" s="158" t="s">
        <v>106</v>
      </c>
      <c r="D55" s="158" t="s">
        <v>109</v>
      </c>
      <c r="E55" s="158" t="s">
        <v>5</v>
      </c>
      <c r="F55" s="93">
        <v>12</v>
      </c>
      <c r="G55" s="92" t="s">
        <v>437</v>
      </c>
      <c r="H55" s="92">
        <v>5</v>
      </c>
      <c r="I55" s="92" t="s">
        <v>437</v>
      </c>
      <c r="J55" s="92" t="s">
        <v>437</v>
      </c>
      <c r="K55" s="92" t="s">
        <v>437</v>
      </c>
      <c r="L55" s="92" t="s">
        <v>437</v>
      </c>
      <c r="M55" s="92">
        <v>6</v>
      </c>
      <c r="N55" s="91">
        <v>1</v>
      </c>
    </row>
    <row r="56" spans="1:14" ht="15">
      <c r="A56" s="123"/>
      <c r="B56" s="122" t="s">
        <v>68</v>
      </c>
      <c r="C56" s="122" t="s">
        <v>106</v>
      </c>
      <c r="D56" s="122" t="s">
        <v>108</v>
      </c>
      <c r="E56" s="122" t="s">
        <v>5</v>
      </c>
      <c r="F56" s="117">
        <v>5</v>
      </c>
      <c r="G56" s="116" t="s">
        <v>437</v>
      </c>
      <c r="H56" s="116">
        <v>3</v>
      </c>
      <c r="I56" s="116" t="s">
        <v>437</v>
      </c>
      <c r="J56" s="116" t="s">
        <v>437</v>
      </c>
      <c r="K56" s="116" t="s">
        <v>437</v>
      </c>
      <c r="L56" s="116" t="s">
        <v>437</v>
      </c>
      <c r="M56" s="116">
        <v>1</v>
      </c>
      <c r="N56" s="115">
        <v>1</v>
      </c>
    </row>
    <row r="57" spans="1:14" ht="15">
      <c r="A57" s="114"/>
      <c r="B57" s="113" t="s">
        <v>66</v>
      </c>
      <c r="C57" s="113" t="s">
        <v>106</v>
      </c>
      <c r="D57" s="113" t="s">
        <v>107</v>
      </c>
      <c r="E57" s="113" t="s">
        <v>5</v>
      </c>
      <c r="F57" s="108">
        <v>7</v>
      </c>
      <c r="G57" s="107" t="s">
        <v>437</v>
      </c>
      <c r="H57" s="107">
        <v>2</v>
      </c>
      <c r="I57" s="107" t="s">
        <v>437</v>
      </c>
      <c r="J57" s="107" t="s">
        <v>437</v>
      </c>
      <c r="K57" s="107" t="s">
        <v>437</v>
      </c>
      <c r="L57" s="107" t="s">
        <v>437</v>
      </c>
      <c r="M57" s="107">
        <v>5</v>
      </c>
      <c r="N57" s="106" t="s">
        <v>437</v>
      </c>
    </row>
    <row r="58" spans="1:14" ht="15">
      <c r="A58" s="159" t="s">
        <v>239</v>
      </c>
      <c r="B58" s="158" t="s">
        <v>70</v>
      </c>
      <c r="C58" s="158" t="s">
        <v>101</v>
      </c>
      <c r="D58" s="158" t="s">
        <v>104</v>
      </c>
      <c r="E58" s="158" t="s">
        <v>5</v>
      </c>
      <c r="F58" s="93">
        <v>15</v>
      </c>
      <c r="G58" s="92" t="s">
        <v>437</v>
      </c>
      <c r="H58" s="92" t="s">
        <v>437</v>
      </c>
      <c r="I58" s="92" t="s">
        <v>437</v>
      </c>
      <c r="J58" s="92">
        <v>3</v>
      </c>
      <c r="K58" s="92" t="s">
        <v>437</v>
      </c>
      <c r="L58" s="92">
        <v>2</v>
      </c>
      <c r="M58" s="92">
        <v>10</v>
      </c>
      <c r="N58" s="91" t="s">
        <v>437</v>
      </c>
    </row>
    <row r="59" spans="1:14" ht="15">
      <c r="A59" s="123"/>
      <c r="B59" s="122" t="s">
        <v>68</v>
      </c>
      <c r="C59" s="122" t="s">
        <v>101</v>
      </c>
      <c r="D59" s="122" t="s">
        <v>103</v>
      </c>
      <c r="E59" s="122" t="s">
        <v>5</v>
      </c>
      <c r="F59" s="117">
        <v>4</v>
      </c>
      <c r="G59" s="116" t="s">
        <v>437</v>
      </c>
      <c r="H59" s="116" t="s">
        <v>437</v>
      </c>
      <c r="I59" s="116" t="s">
        <v>437</v>
      </c>
      <c r="J59" s="116">
        <v>1</v>
      </c>
      <c r="K59" s="116" t="s">
        <v>437</v>
      </c>
      <c r="L59" s="116">
        <v>1</v>
      </c>
      <c r="M59" s="116">
        <v>2</v>
      </c>
      <c r="N59" s="115" t="s">
        <v>437</v>
      </c>
    </row>
    <row r="60" spans="1:14" ht="15">
      <c r="A60" s="114"/>
      <c r="B60" s="113" t="s">
        <v>66</v>
      </c>
      <c r="C60" s="113" t="s">
        <v>101</v>
      </c>
      <c r="D60" s="113" t="s">
        <v>102</v>
      </c>
      <c r="E60" s="113" t="s">
        <v>5</v>
      </c>
      <c r="F60" s="108">
        <v>11</v>
      </c>
      <c r="G60" s="107" t="s">
        <v>437</v>
      </c>
      <c r="H60" s="107" t="s">
        <v>437</v>
      </c>
      <c r="I60" s="107" t="s">
        <v>437</v>
      </c>
      <c r="J60" s="107">
        <v>2</v>
      </c>
      <c r="K60" s="107" t="s">
        <v>437</v>
      </c>
      <c r="L60" s="107">
        <v>1</v>
      </c>
      <c r="M60" s="107">
        <v>8</v>
      </c>
      <c r="N60" s="106" t="s">
        <v>437</v>
      </c>
    </row>
    <row r="61" spans="1:14" ht="15">
      <c r="A61" s="159" t="s">
        <v>238</v>
      </c>
      <c r="B61" s="158" t="s">
        <v>70</v>
      </c>
      <c r="C61" s="158" t="s">
        <v>96</v>
      </c>
      <c r="D61" s="158" t="s">
        <v>99</v>
      </c>
      <c r="E61" s="158" t="s">
        <v>5</v>
      </c>
      <c r="F61" s="93">
        <v>7</v>
      </c>
      <c r="G61" s="92">
        <v>1</v>
      </c>
      <c r="H61" s="92">
        <v>1</v>
      </c>
      <c r="I61" s="92" t="s">
        <v>437</v>
      </c>
      <c r="J61" s="92" t="s">
        <v>437</v>
      </c>
      <c r="K61" s="92" t="s">
        <v>437</v>
      </c>
      <c r="L61" s="92">
        <v>1</v>
      </c>
      <c r="M61" s="92">
        <v>2</v>
      </c>
      <c r="N61" s="91">
        <v>2</v>
      </c>
    </row>
    <row r="62" spans="1:14" ht="15">
      <c r="A62" s="123"/>
      <c r="B62" s="122" t="s">
        <v>68</v>
      </c>
      <c r="C62" s="122" t="s">
        <v>96</v>
      </c>
      <c r="D62" s="122" t="s">
        <v>98</v>
      </c>
      <c r="E62" s="122" t="s">
        <v>5</v>
      </c>
      <c r="F62" s="117">
        <v>5</v>
      </c>
      <c r="G62" s="116">
        <v>1</v>
      </c>
      <c r="H62" s="116">
        <v>1</v>
      </c>
      <c r="I62" s="116" t="s">
        <v>437</v>
      </c>
      <c r="J62" s="116" t="s">
        <v>437</v>
      </c>
      <c r="K62" s="116" t="s">
        <v>437</v>
      </c>
      <c r="L62" s="116">
        <v>1</v>
      </c>
      <c r="M62" s="116">
        <v>1</v>
      </c>
      <c r="N62" s="115">
        <v>1</v>
      </c>
    </row>
    <row r="63" spans="1:14" ht="15">
      <c r="A63" s="114"/>
      <c r="B63" s="113" t="s">
        <v>66</v>
      </c>
      <c r="C63" s="113" t="s">
        <v>96</v>
      </c>
      <c r="D63" s="113" t="s">
        <v>97</v>
      </c>
      <c r="E63" s="113" t="s">
        <v>5</v>
      </c>
      <c r="F63" s="108">
        <v>2</v>
      </c>
      <c r="G63" s="107" t="s">
        <v>437</v>
      </c>
      <c r="H63" s="107" t="s">
        <v>437</v>
      </c>
      <c r="I63" s="107" t="s">
        <v>437</v>
      </c>
      <c r="J63" s="107" t="s">
        <v>437</v>
      </c>
      <c r="K63" s="107" t="s">
        <v>437</v>
      </c>
      <c r="L63" s="107" t="s">
        <v>437</v>
      </c>
      <c r="M63" s="107">
        <v>1</v>
      </c>
      <c r="N63" s="106">
        <v>1</v>
      </c>
    </row>
    <row r="64" spans="1:14" ht="15">
      <c r="A64" s="159" t="s">
        <v>237</v>
      </c>
      <c r="B64" s="158" t="s">
        <v>70</v>
      </c>
      <c r="C64" s="158" t="s">
        <v>91</v>
      </c>
      <c r="D64" s="158" t="s">
        <v>94</v>
      </c>
      <c r="E64" s="158" t="s">
        <v>12</v>
      </c>
      <c r="F64" s="93">
        <v>120</v>
      </c>
      <c r="G64" s="92">
        <v>1</v>
      </c>
      <c r="H64" s="92">
        <v>9</v>
      </c>
      <c r="I64" s="92">
        <v>12</v>
      </c>
      <c r="J64" s="92">
        <v>3</v>
      </c>
      <c r="K64" s="92">
        <v>3</v>
      </c>
      <c r="L64" s="92">
        <v>21</v>
      </c>
      <c r="M64" s="92">
        <v>64</v>
      </c>
      <c r="N64" s="91">
        <v>7</v>
      </c>
    </row>
    <row r="65" spans="1:14" ht="15">
      <c r="A65" s="123"/>
      <c r="B65" s="122" t="s">
        <v>68</v>
      </c>
      <c r="C65" s="122" t="s">
        <v>91</v>
      </c>
      <c r="D65" s="122" t="s">
        <v>93</v>
      </c>
      <c r="E65" s="122" t="s">
        <v>12</v>
      </c>
      <c r="F65" s="117">
        <v>55</v>
      </c>
      <c r="G65" s="116">
        <v>1</v>
      </c>
      <c r="H65" s="116">
        <v>6</v>
      </c>
      <c r="I65" s="116">
        <v>9</v>
      </c>
      <c r="J65" s="116">
        <v>1</v>
      </c>
      <c r="K65" s="116">
        <v>1</v>
      </c>
      <c r="L65" s="116">
        <v>10</v>
      </c>
      <c r="M65" s="116">
        <v>24</v>
      </c>
      <c r="N65" s="115">
        <v>3</v>
      </c>
    </row>
    <row r="66" spans="1:14" ht="15">
      <c r="A66" s="123"/>
      <c r="B66" s="122" t="s">
        <v>66</v>
      </c>
      <c r="C66" s="122" t="s">
        <v>91</v>
      </c>
      <c r="D66" s="122" t="s">
        <v>92</v>
      </c>
      <c r="E66" s="122" t="s">
        <v>12</v>
      </c>
      <c r="F66" s="117">
        <v>65</v>
      </c>
      <c r="G66" s="116" t="s">
        <v>4</v>
      </c>
      <c r="H66" s="116">
        <v>3</v>
      </c>
      <c r="I66" s="116">
        <v>3</v>
      </c>
      <c r="J66" s="116">
        <v>2</v>
      </c>
      <c r="K66" s="116">
        <v>2</v>
      </c>
      <c r="L66" s="116">
        <v>11</v>
      </c>
      <c r="M66" s="116">
        <v>40</v>
      </c>
      <c r="N66" s="115">
        <v>4</v>
      </c>
    </row>
    <row r="67" spans="1:14" ht="15">
      <c r="A67" s="159" t="s">
        <v>236</v>
      </c>
      <c r="B67" s="158" t="s">
        <v>70</v>
      </c>
      <c r="C67" s="158" t="s">
        <v>86</v>
      </c>
      <c r="D67" s="158" t="s">
        <v>89</v>
      </c>
      <c r="E67" s="158" t="s">
        <v>10</v>
      </c>
      <c r="F67" s="93">
        <v>101</v>
      </c>
      <c r="G67" s="92">
        <v>1</v>
      </c>
      <c r="H67" s="92">
        <v>11</v>
      </c>
      <c r="I67" s="92">
        <v>12</v>
      </c>
      <c r="J67" s="92">
        <v>2</v>
      </c>
      <c r="K67" s="92">
        <v>4</v>
      </c>
      <c r="L67" s="92">
        <v>20</v>
      </c>
      <c r="M67" s="92">
        <v>47</v>
      </c>
      <c r="N67" s="91">
        <v>4</v>
      </c>
    </row>
    <row r="68" spans="1:14" ht="15">
      <c r="A68" s="123"/>
      <c r="B68" s="122" t="s">
        <v>68</v>
      </c>
      <c r="C68" s="122" t="s">
        <v>86</v>
      </c>
      <c r="D68" s="122" t="s">
        <v>88</v>
      </c>
      <c r="E68" s="122" t="s">
        <v>10</v>
      </c>
      <c r="F68" s="117">
        <v>41</v>
      </c>
      <c r="G68" s="116">
        <v>1</v>
      </c>
      <c r="H68" s="116">
        <v>7</v>
      </c>
      <c r="I68" s="116">
        <v>8</v>
      </c>
      <c r="J68" s="116" t="s">
        <v>437</v>
      </c>
      <c r="K68" s="116">
        <v>1</v>
      </c>
      <c r="L68" s="116">
        <v>11</v>
      </c>
      <c r="M68" s="116">
        <v>13</v>
      </c>
      <c r="N68" s="115" t="s">
        <v>437</v>
      </c>
    </row>
    <row r="69" spans="1:14" ht="15">
      <c r="A69" s="114"/>
      <c r="B69" s="113" t="s">
        <v>66</v>
      </c>
      <c r="C69" s="113" t="s">
        <v>86</v>
      </c>
      <c r="D69" s="113" t="s">
        <v>87</v>
      </c>
      <c r="E69" s="113" t="s">
        <v>10</v>
      </c>
      <c r="F69" s="108">
        <v>60</v>
      </c>
      <c r="G69" s="107" t="s">
        <v>4</v>
      </c>
      <c r="H69" s="107">
        <v>4</v>
      </c>
      <c r="I69" s="107">
        <v>4</v>
      </c>
      <c r="J69" s="107">
        <v>2</v>
      </c>
      <c r="K69" s="107">
        <v>3</v>
      </c>
      <c r="L69" s="107">
        <v>9</v>
      </c>
      <c r="M69" s="107">
        <v>34</v>
      </c>
      <c r="N69" s="106">
        <v>4</v>
      </c>
    </row>
    <row r="70" spans="1:14" ht="15">
      <c r="A70" s="159" t="s">
        <v>235</v>
      </c>
      <c r="B70" s="158" t="s">
        <v>70</v>
      </c>
      <c r="C70" s="158" t="s">
        <v>82</v>
      </c>
      <c r="D70" s="158" t="s">
        <v>85</v>
      </c>
      <c r="E70" s="158" t="s">
        <v>5</v>
      </c>
      <c r="F70" s="93">
        <v>50</v>
      </c>
      <c r="G70" s="92" t="s">
        <v>437</v>
      </c>
      <c r="H70" s="92">
        <v>4</v>
      </c>
      <c r="I70" s="92">
        <v>7</v>
      </c>
      <c r="J70" s="92" t="s">
        <v>437</v>
      </c>
      <c r="K70" s="92">
        <v>1</v>
      </c>
      <c r="L70" s="92">
        <v>10</v>
      </c>
      <c r="M70" s="92">
        <v>25</v>
      </c>
      <c r="N70" s="91">
        <v>3</v>
      </c>
    </row>
    <row r="71" spans="1:14" ht="15">
      <c r="A71" s="123"/>
      <c r="B71" s="122" t="s">
        <v>68</v>
      </c>
      <c r="C71" s="122" t="s">
        <v>82</v>
      </c>
      <c r="D71" s="122" t="s">
        <v>84</v>
      </c>
      <c r="E71" s="122" t="s">
        <v>5</v>
      </c>
      <c r="F71" s="117">
        <v>20</v>
      </c>
      <c r="G71" s="116" t="s">
        <v>437</v>
      </c>
      <c r="H71" s="116">
        <v>2</v>
      </c>
      <c r="I71" s="116">
        <v>4</v>
      </c>
      <c r="J71" s="116" t="s">
        <v>437</v>
      </c>
      <c r="K71" s="116" t="s">
        <v>437</v>
      </c>
      <c r="L71" s="116">
        <v>6</v>
      </c>
      <c r="M71" s="116">
        <v>8</v>
      </c>
      <c r="N71" s="115" t="s">
        <v>437</v>
      </c>
    </row>
    <row r="72" spans="1:14" ht="15">
      <c r="A72" s="114"/>
      <c r="B72" s="113" t="s">
        <v>66</v>
      </c>
      <c r="C72" s="113" t="s">
        <v>82</v>
      </c>
      <c r="D72" s="113" t="s">
        <v>83</v>
      </c>
      <c r="E72" s="113" t="s">
        <v>5</v>
      </c>
      <c r="F72" s="108">
        <v>30</v>
      </c>
      <c r="G72" s="107" t="s">
        <v>437</v>
      </c>
      <c r="H72" s="107">
        <v>2</v>
      </c>
      <c r="I72" s="107">
        <v>3</v>
      </c>
      <c r="J72" s="107" t="s">
        <v>437</v>
      </c>
      <c r="K72" s="107">
        <v>1</v>
      </c>
      <c r="L72" s="107">
        <v>4</v>
      </c>
      <c r="M72" s="107">
        <v>17</v>
      </c>
      <c r="N72" s="106">
        <v>3</v>
      </c>
    </row>
    <row r="73" spans="1:14" ht="15">
      <c r="A73" s="159" t="s">
        <v>234</v>
      </c>
      <c r="B73" s="158" t="s">
        <v>70</v>
      </c>
      <c r="C73" s="158" t="s">
        <v>77</v>
      </c>
      <c r="D73" s="158" t="s">
        <v>80</v>
      </c>
      <c r="E73" s="158" t="s">
        <v>5</v>
      </c>
      <c r="F73" s="93">
        <v>19</v>
      </c>
      <c r="G73" s="92" t="s">
        <v>437</v>
      </c>
      <c r="H73" s="92">
        <v>3</v>
      </c>
      <c r="I73" s="92">
        <v>2</v>
      </c>
      <c r="J73" s="92" t="s">
        <v>437</v>
      </c>
      <c r="K73" s="92">
        <v>1</v>
      </c>
      <c r="L73" s="92">
        <v>3</v>
      </c>
      <c r="M73" s="92">
        <v>10</v>
      </c>
      <c r="N73" s="91" t="s">
        <v>437</v>
      </c>
    </row>
    <row r="74" spans="1:14" ht="15">
      <c r="A74" s="123"/>
      <c r="B74" s="122" t="s">
        <v>68</v>
      </c>
      <c r="C74" s="122" t="s">
        <v>77</v>
      </c>
      <c r="D74" s="122" t="s">
        <v>79</v>
      </c>
      <c r="E74" s="122" t="s">
        <v>5</v>
      </c>
      <c r="F74" s="117">
        <v>8</v>
      </c>
      <c r="G74" s="116" t="s">
        <v>437</v>
      </c>
      <c r="H74" s="116">
        <v>2</v>
      </c>
      <c r="I74" s="116">
        <v>1</v>
      </c>
      <c r="J74" s="116" t="s">
        <v>437</v>
      </c>
      <c r="K74" s="116" t="s">
        <v>437</v>
      </c>
      <c r="L74" s="116">
        <v>1</v>
      </c>
      <c r="M74" s="116">
        <v>4</v>
      </c>
      <c r="N74" s="115" t="s">
        <v>437</v>
      </c>
    </row>
    <row r="75" spans="1:14" ht="15">
      <c r="A75" s="114"/>
      <c r="B75" s="113" t="s">
        <v>66</v>
      </c>
      <c r="C75" s="113" t="s">
        <v>77</v>
      </c>
      <c r="D75" s="113" t="s">
        <v>78</v>
      </c>
      <c r="E75" s="113" t="s">
        <v>5</v>
      </c>
      <c r="F75" s="108">
        <v>11</v>
      </c>
      <c r="G75" s="107" t="s">
        <v>437</v>
      </c>
      <c r="H75" s="107">
        <v>1</v>
      </c>
      <c r="I75" s="107">
        <v>1</v>
      </c>
      <c r="J75" s="107" t="s">
        <v>437</v>
      </c>
      <c r="K75" s="107">
        <v>1</v>
      </c>
      <c r="L75" s="107">
        <v>2</v>
      </c>
      <c r="M75" s="107">
        <v>6</v>
      </c>
      <c r="N75" s="106" t="s">
        <v>437</v>
      </c>
    </row>
    <row r="76" spans="1:14" ht="15">
      <c r="A76" s="159" t="s">
        <v>233</v>
      </c>
      <c r="B76" s="158" t="s">
        <v>70</v>
      </c>
      <c r="C76" s="158" t="s">
        <v>72</v>
      </c>
      <c r="D76" s="158" t="s">
        <v>75</v>
      </c>
      <c r="E76" s="158" t="s">
        <v>5</v>
      </c>
      <c r="F76" s="93">
        <v>11</v>
      </c>
      <c r="G76" s="92" t="s">
        <v>437</v>
      </c>
      <c r="H76" s="92" t="s">
        <v>437</v>
      </c>
      <c r="I76" s="92">
        <v>1</v>
      </c>
      <c r="J76" s="92">
        <v>2</v>
      </c>
      <c r="K76" s="92">
        <v>2</v>
      </c>
      <c r="L76" s="92">
        <v>3</v>
      </c>
      <c r="M76" s="92">
        <v>3</v>
      </c>
      <c r="N76" s="91" t="s">
        <v>437</v>
      </c>
    </row>
    <row r="77" spans="1:14" ht="15">
      <c r="A77" s="123"/>
      <c r="B77" s="122" t="s">
        <v>68</v>
      </c>
      <c r="C77" s="122" t="s">
        <v>72</v>
      </c>
      <c r="D77" s="122" t="s">
        <v>74</v>
      </c>
      <c r="E77" s="122" t="s">
        <v>5</v>
      </c>
      <c r="F77" s="117">
        <v>3</v>
      </c>
      <c r="G77" s="116" t="s">
        <v>437</v>
      </c>
      <c r="H77" s="116" t="s">
        <v>437</v>
      </c>
      <c r="I77" s="116">
        <v>1</v>
      </c>
      <c r="J77" s="116" t="s">
        <v>437</v>
      </c>
      <c r="K77" s="116">
        <v>1</v>
      </c>
      <c r="L77" s="116">
        <v>1</v>
      </c>
      <c r="M77" s="116" t="s">
        <v>437</v>
      </c>
      <c r="N77" s="115" t="s">
        <v>437</v>
      </c>
    </row>
    <row r="78" spans="1:14" ht="15">
      <c r="A78" s="114"/>
      <c r="B78" s="113" t="s">
        <v>66</v>
      </c>
      <c r="C78" s="113" t="s">
        <v>72</v>
      </c>
      <c r="D78" s="113" t="s">
        <v>73</v>
      </c>
      <c r="E78" s="113" t="s">
        <v>5</v>
      </c>
      <c r="F78" s="108">
        <v>8</v>
      </c>
      <c r="G78" s="107" t="s">
        <v>437</v>
      </c>
      <c r="H78" s="107" t="s">
        <v>437</v>
      </c>
      <c r="I78" s="107" t="s">
        <v>437</v>
      </c>
      <c r="J78" s="107">
        <v>2</v>
      </c>
      <c r="K78" s="107">
        <v>1</v>
      </c>
      <c r="L78" s="107">
        <v>2</v>
      </c>
      <c r="M78" s="107">
        <v>3</v>
      </c>
      <c r="N78" s="106" t="s">
        <v>437</v>
      </c>
    </row>
    <row r="79" spans="1:14" ht="15">
      <c r="A79" s="159" t="s">
        <v>232</v>
      </c>
      <c r="B79" s="158" t="s">
        <v>70</v>
      </c>
      <c r="C79" s="158" t="s">
        <v>64</v>
      </c>
      <c r="D79" s="158" t="s">
        <v>69</v>
      </c>
      <c r="E79" s="158" t="s">
        <v>5</v>
      </c>
      <c r="F79" s="93">
        <v>21</v>
      </c>
      <c r="G79" s="92">
        <v>1</v>
      </c>
      <c r="H79" s="92">
        <v>4</v>
      </c>
      <c r="I79" s="92">
        <v>2</v>
      </c>
      <c r="J79" s="92" t="s">
        <v>437</v>
      </c>
      <c r="K79" s="92" t="s">
        <v>437</v>
      </c>
      <c r="L79" s="92">
        <v>4</v>
      </c>
      <c r="M79" s="92">
        <v>9</v>
      </c>
      <c r="N79" s="91">
        <v>1</v>
      </c>
    </row>
    <row r="80" spans="1:14" ht="15">
      <c r="A80" s="123"/>
      <c r="B80" s="122" t="s">
        <v>68</v>
      </c>
      <c r="C80" s="122" t="s">
        <v>64</v>
      </c>
      <c r="D80" s="122" t="s">
        <v>67</v>
      </c>
      <c r="E80" s="122" t="s">
        <v>5</v>
      </c>
      <c r="F80" s="117">
        <v>10</v>
      </c>
      <c r="G80" s="116">
        <v>1</v>
      </c>
      <c r="H80" s="116">
        <v>3</v>
      </c>
      <c r="I80" s="116">
        <v>2</v>
      </c>
      <c r="J80" s="116" t="s">
        <v>437</v>
      </c>
      <c r="K80" s="116" t="s">
        <v>437</v>
      </c>
      <c r="L80" s="116">
        <v>3</v>
      </c>
      <c r="M80" s="116">
        <v>1</v>
      </c>
      <c r="N80" s="115" t="s">
        <v>437</v>
      </c>
    </row>
    <row r="81" spans="1:14" ht="15">
      <c r="A81" s="114"/>
      <c r="B81" s="113" t="s">
        <v>66</v>
      </c>
      <c r="C81" s="113" t="s">
        <v>64</v>
      </c>
      <c r="D81" s="113" t="s">
        <v>65</v>
      </c>
      <c r="E81" s="113" t="s">
        <v>5</v>
      </c>
      <c r="F81" s="108">
        <v>11</v>
      </c>
      <c r="G81" s="107" t="s">
        <v>437</v>
      </c>
      <c r="H81" s="107">
        <v>1</v>
      </c>
      <c r="I81" s="107" t="s">
        <v>437</v>
      </c>
      <c r="J81" s="107" t="s">
        <v>437</v>
      </c>
      <c r="K81" s="107" t="s">
        <v>437</v>
      </c>
      <c r="L81" s="107">
        <v>1</v>
      </c>
      <c r="M81" s="107">
        <v>8</v>
      </c>
      <c r="N81" s="106">
        <v>1</v>
      </c>
    </row>
    <row r="82" spans="1:14" ht="15">
      <c r="A82" s="78" t="s">
        <v>63</v>
      </c>
      <c r="B82" s="76" t="s">
        <v>62</v>
      </c>
    </row>
  </sheetData>
  <phoneticPr fontId="6"/>
  <conditionalFormatting sqref="A4:N4 A61:N61 A64:N64 A67:N67 A70:N70 A73:N73 A76:N76 A79:N79 G5:H60 G62:H63 G65:H66 G68:H69 G71:H72 G74:H75 G77:H78 G80:H81">
    <cfRule type="expression" dxfId="3147" priority="273" stopIfTrue="1">
      <formula>OR($E4="国", $E4="道")</formula>
    </cfRule>
    <cfRule type="expression" dxfId="3146" priority="274" stopIfTrue="1">
      <formula>OR($C4="札幌市", $C4="小樽市", $C4="函館市", $C4="旭川市")</formula>
    </cfRule>
    <cfRule type="expression" dxfId="3145" priority="275" stopIfTrue="1">
      <formula>OR($E4="所", $E4="圏", $E4="局")</formula>
    </cfRule>
    <cfRule type="expression" dxfId="3144" priority="276">
      <formula>OR($E4="市", $E4="町", $E4="村")</formula>
    </cfRule>
  </conditionalFormatting>
  <conditionalFormatting sqref="A5:N5 A43:N60 A62:N63 A65:N66 A68:N81">
    <cfRule type="expression" dxfId="3143" priority="269" stopIfTrue="1">
      <formula>OR($E5="国", $E5="道")</formula>
    </cfRule>
    <cfRule type="expression" dxfId="3142" priority="270" stopIfTrue="1">
      <formula>OR($C5="札幌市", $C5="小樽市", $C5="函館市", $C5="旭川市")</formula>
    </cfRule>
    <cfRule type="expression" dxfId="3141" priority="271" stopIfTrue="1">
      <formula>OR($E5="所", $E5="圏", $E5="局")</formula>
    </cfRule>
    <cfRule type="expression" dxfId="3140" priority="272">
      <formula>OR($E5="市", $E5="町", $E5="村")</formula>
    </cfRule>
  </conditionalFormatting>
  <conditionalFormatting sqref="A6:N6">
    <cfRule type="expression" dxfId="3139" priority="265" stopIfTrue="1">
      <formula>OR($E6="国", $E6="道")</formula>
    </cfRule>
    <cfRule type="expression" dxfId="3138" priority="266" stopIfTrue="1">
      <formula>OR($C6="札幌市", $C6="小樽市", $C6="函館市", $C6="旭川市")</formula>
    </cfRule>
    <cfRule type="expression" dxfId="3137" priority="267" stopIfTrue="1">
      <formula>OR($E6="所", $E6="圏", $E6="局")</formula>
    </cfRule>
    <cfRule type="expression" dxfId="3136" priority="268">
      <formula>OR($E6="市", $E6="町", $E6="村")</formula>
    </cfRule>
  </conditionalFormatting>
  <conditionalFormatting sqref="A7:N7">
    <cfRule type="expression" dxfId="3135" priority="261" stopIfTrue="1">
      <formula>OR($E7="国", $E7="道")</formula>
    </cfRule>
    <cfRule type="expression" dxfId="3134" priority="262" stopIfTrue="1">
      <formula>OR($C7="札幌市", $C7="小樽市", $C7="函館市", $C7="旭川市")</formula>
    </cfRule>
    <cfRule type="expression" dxfId="3133" priority="263" stopIfTrue="1">
      <formula>OR($E7="所", $E7="圏", $E7="局")</formula>
    </cfRule>
    <cfRule type="expression" dxfId="3132" priority="264">
      <formula>OR($E7="市", $E7="町", $E7="村")</formula>
    </cfRule>
  </conditionalFormatting>
  <conditionalFormatting sqref="A8:N8">
    <cfRule type="expression" dxfId="3131" priority="257" stopIfTrue="1">
      <formula>OR($E8="国", $E8="道")</formula>
    </cfRule>
    <cfRule type="expression" dxfId="3130" priority="258" stopIfTrue="1">
      <formula>OR($C8="札幌市", $C8="小樽市", $C8="函館市", $C8="旭川市")</formula>
    </cfRule>
    <cfRule type="expression" dxfId="3129" priority="259" stopIfTrue="1">
      <formula>OR($E8="所", $E8="圏", $E8="局")</formula>
    </cfRule>
    <cfRule type="expression" dxfId="3128" priority="260">
      <formula>OR($E8="市", $E8="町", $E8="村")</formula>
    </cfRule>
  </conditionalFormatting>
  <conditionalFormatting sqref="A9:N9">
    <cfRule type="expression" dxfId="3127" priority="253" stopIfTrue="1">
      <formula>OR($E9="国", $E9="道")</formula>
    </cfRule>
    <cfRule type="expression" dxfId="3126" priority="254" stopIfTrue="1">
      <formula>OR($C9="札幌市", $C9="小樽市", $C9="函館市", $C9="旭川市")</formula>
    </cfRule>
    <cfRule type="expression" dxfId="3125" priority="255" stopIfTrue="1">
      <formula>OR($E9="所", $E9="圏", $E9="局")</formula>
    </cfRule>
    <cfRule type="expression" dxfId="3124" priority="256">
      <formula>OR($E9="市", $E9="町", $E9="村")</formula>
    </cfRule>
  </conditionalFormatting>
  <conditionalFormatting sqref="A10:N10">
    <cfRule type="expression" dxfId="3123" priority="249" stopIfTrue="1">
      <formula>OR($E10="国", $E10="道")</formula>
    </cfRule>
    <cfRule type="expression" dxfId="3122" priority="250" stopIfTrue="1">
      <formula>OR($C10="札幌市", $C10="小樽市", $C10="函館市", $C10="旭川市")</formula>
    </cfRule>
    <cfRule type="expression" dxfId="3121" priority="251" stopIfTrue="1">
      <formula>OR($E10="所", $E10="圏", $E10="局")</formula>
    </cfRule>
    <cfRule type="expression" dxfId="3120" priority="252">
      <formula>OR($E10="市", $E10="町", $E10="村")</formula>
    </cfRule>
  </conditionalFormatting>
  <conditionalFormatting sqref="A11:N11">
    <cfRule type="expression" dxfId="3119" priority="245" stopIfTrue="1">
      <formula>OR($E11="国", $E11="道")</formula>
    </cfRule>
    <cfRule type="expression" dxfId="3118" priority="246" stopIfTrue="1">
      <formula>OR($C11="札幌市", $C11="小樽市", $C11="函館市", $C11="旭川市")</formula>
    </cfRule>
    <cfRule type="expression" dxfId="3117" priority="247" stopIfTrue="1">
      <formula>OR($E11="所", $E11="圏", $E11="局")</formula>
    </cfRule>
    <cfRule type="expression" dxfId="3116" priority="248">
      <formula>OR($E11="市", $E11="町", $E11="村")</formula>
    </cfRule>
  </conditionalFormatting>
  <conditionalFormatting sqref="A12:N12">
    <cfRule type="expression" dxfId="3115" priority="241" stopIfTrue="1">
      <formula>OR($E12="国", $E12="道")</formula>
    </cfRule>
    <cfRule type="expression" dxfId="3114" priority="242" stopIfTrue="1">
      <formula>OR($C12="札幌市", $C12="小樽市", $C12="函館市", $C12="旭川市")</formula>
    </cfRule>
    <cfRule type="expression" dxfId="3113" priority="243" stopIfTrue="1">
      <formula>OR($E12="所", $E12="圏", $E12="局")</formula>
    </cfRule>
    <cfRule type="expression" dxfId="3112" priority="244">
      <formula>OR($E12="市", $E12="町", $E12="村")</formula>
    </cfRule>
  </conditionalFormatting>
  <conditionalFormatting sqref="A13:N13">
    <cfRule type="expression" dxfId="3111" priority="237" stopIfTrue="1">
      <formula>OR($E13="国", $E13="道")</formula>
    </cfRule>
    <cfRule type="expression" dxfId="3110" priority="238" stopIfTrue="1">
      <formula>OR($C13="札幌市", $C13="小樽市", $C13="函館市", $C13="旭川市")</formula>
    </cfRule>
    <cfRule type="expression" dxfId="3109" priority="239" stopIfTrue="1">
      <formula>OR($E13="所", $E13="圏", $E13="局")</formula>
    </cfRule>
    <cfRule type="expression" dxfId="3108" priority="240">
      <formula>OR($E13="市", $E13="町", $E13="村")</formula>
    </cfRule>
  </conditionalFormatting>
  <conditionalFormatting sqref="A14:N14">
    <cfRule type="expression" dxfId="3107" priority="233" stopIfTrue="1">
      <formula>OR($E14="国", $E14="道")</formula>
    </cfRule>
    <cfRule type="expression" dxfId="3106" priority="234" stopIfTrue="1">
      <formula>OR($C14="札幌市", $C14="小樽市", $C14="函館市", $C14="旭川市")</formula>
    </cfRule>
    <cfRule type="expression" dxfId="3105" priority="235" stopIfTrue="1">
      <formula>OR($E14="所", $E14="圏", $E14="局")</formula>
    </cfRule>
    <cfRule type="expression" dxfId="3104" priority="236">
      <formula>OR($E14="市", $E14="町", $E14="村")</formula>
    </cfRule>
  </conditionalFormatting>
  <conditionalFormatting sqref="A15:N15">
    <cfRule type="expression" dxfId="3103" priority="229" stopIfTrue="1">
      <formula>OR($E15="国", $E15="道")</formula>
    </cfRule>
    <cfRule type="expression" dxfId="3102" priority="230" stopIfTrue="1">
      <formula>OR($C15="札幌市", $C15="小樽市", $C15="函館市", $C15="旭川市")</formula>
    </cfRule>
    <cfRule type="expression" dxfId="3101" priority="231" stopIfTrue="1">
      <formula>OR($E15="所", $E15="圏", $E15="局")</formula>
    </cfRule>
    <cfRule type="expression" dxfId="3100" priority="232">
      <formula>OR($E15="市", $E15="町", $E15="村")</formula>
    </cfRule>
  </conditionalFormatting>
  <conditionalFormatting sqref="A16:N16">
    <cfRule type="expression" dxfId="3099" priority="225" stopIfTrue="1">
      <formula>OR($E16="国", $E16="道")</formula>
    </cfRule>
    <cfRule type="expression" dxfId="3098" priority="226" stopIfTrue="1">
      <formula>OR($C16="札幌市", $C16="小樽市", $C16="函館市", $C16="旭川市")</formula>
    </cfRule>
    <cfRule type="expression" dxfId="3097" priority="227" stopIfTrue="1">
      <formula>OR($E16="所", $E16="圏", $E16="局")</formula>
    </cfRule>
    <cfRule type="expression" dxfId="3096" priority="228">
      <formula>OR($E16="市", $E16="町", $E16="村")</formula>
    </cfRule>
  </conditionalFormatting>
  <conditionalFormatting sqref="A17:N17">
    <cfRule type="expression" dxfId="3095" priority="221" stopIfTrue="1">
      <formula>OR($E17="国", $E17="道")</formula>
    </cfRule>
    <cfRule type="expression" dxfId="3094" priority="222" stopIfTrue="1">
      <formula>OR($C17="札幌市", $C17="小樽市", $C17="函館市", $C17="旭川市")</formula>
    </cfRule>
    <cfRule type="expression" dxfId="3093" priority="223" stopIfTrue="1">
      <formula>OR($E17="所", $E17="圏", $E17="局")</formula>
    </cfRule>
    <cfRule type="expression" dxfId="3092" priority="224">
      <formula>OR($E17="市", $E17="町", $E17="村")</formula>
    </cfRule>
  </conditionalFormatting>
  <conditionalFormatting sqref="A18:N18">
    <cfRule type="expression" dxfId="3091" priority="217" stopIfTrue="1">
      <formula>OR($E18="国", $E18="道")</formula>
    </cfRule>
    <cfRule type="expression" dxfId="3090" priority="218" stopIfTrue="1">
      <formula>OR($C18="札幌市", $C18="小樽市", $C18="函館市", $C18="旭川市")</formula>
    </cfRule>
    <cfRule type="expression" dxfId="3089" priority="219" stopIfTrue="1">
      <formula>OR($E18="所", $E18="圏", $E18="局")</formula>
    </cfRule>
    <cfRule type="expression" dxfId="3088" priority="220">
      <formula>OR($E18="市", $E18="町", $E18="村")</formula>
    </cfRule>
  </conditionalFormatting>
  <conditionalFormatting sqref="A19:N19">
    <cfRule type="expression" dxfId="3087" priority="213" stopIfTrue="1">
      <formula>OR($E19="国", $E19="道")</formula>
    </cfRule>
    <cfRule type="expression" dxfId="3086" priority="214" stopIfTrue="1">
      <formula>OR($C19="札幌市", $C19="小樽市", $C19="函館市", $C19="旭川市")</formula>
    </cfRule>
    <cfRule type="expression" dxfId="3085" priority="215" stopIfTrue="1">
      <formula>OR($E19="所", $E19="圏", $E19="局")</formula>
    </cfRule>
    <cfRule type="expression" dxfId="3084" priority="216">
      <formula>OR($E19="市", $E19="町", $E19="村")</formula>
    </cfRule>
  </conditionalFormatting>
  <conditionalFormatting sqref="A20:N20">
    <cfRule type="expression" dxfId="3083" priority="209" stopIfTrue="1">
      <formula>OR($E20="国", $E20="道")</formula>
    </cfRule>
    <cfRule type="expression" dxfId="3082" priority="210" stopIfTrue="1">
      <formula>OR($C20="札幌市", $C20="小樽市", $C20="函館市", $C20="旭川市")</formula>
    </cfRule>
    <cfRule type="expression" dxfId="3081" priority="211" stopIfTrue="1">
      <formula>OR($E20="所", $E20="圏", $E20="局")</formula>
    </cfRule>
    <cfRule type="expression" dxfId="3080" priority="212">
      <formula>OR($E20="市", $E20="町", $E20="村")</formula>
    </cfRule>
  </conditionalFormatting>
  <conditionalFormatting sqref="A21:N21">
    <cfRule type="expression" dxfId="3079" priority="205" stopIfTrue="1">
      <formula>OR($E21="国", $E21="道")</formula>
    </cfRule>
    <cfRule type="expression" dxfId="3078" priority="206" stopIfTrue="1">
      <formula>OR($C21="札幌市", $C21="小樽市", $C21="函館市", $C21="旭川市")</formula>
    </cfRule>
    <cfRule type="expression" dxfId="3077" priority="207" stopIfTrue="1">
      <formula>OR($E21="所", $E21="圏", $E21="局")</formula>
    </cfRule>
    <cfRule type="expression" dxfId="3076" priority="208">
      <formula>OR($E21="市", $E21="町", $E21="村")</formula>
    </cfRule>
  </conditionalFormatting>
  <conditionalFormatting sqref="A22:N22">
    <cfRule type="expression" dxfId="3075" priority="201" stopIfTrue="1">
      <formula>OR($E22="国", $E22="道")</formula>
    </cfRule>
    <cfRule type="expression" dxfId="3074" priority="202" stopIfTrue="1">
      <formula>OR($C22="札幌市", $C22="小樽市", $C22="函館市", $C22="旭川市")</formula>
    </cfRule>
    <cfRule type="expression" dxfId="3073" priority="203" stopIfTrue="1">
      <formula>OR($E22="所", $E22="圏", $E22="局")</formula>
    </cfRule>
    <cfRule type="expression" dxfId="3072" priority="204">
      <formula>OR($E22="市", $E22="町", $E22="村")</formula>
    </cfRule>
  </conditionalFormatting>
  <conditionalFormatting sqref="A23:N23">
    <cfRule type="expression" dxfId="3071" priority="197" stopIfTrue="1">
      <formula>OR($E23="国", $E23="道")</formula>
    </cfRule>
    <cfRule type="expression" dxfId="3070" priority="198" stopIfTrue="1">
      <formula>OR($C23="札幌市", $C23="小樽市", $C23="函館市", $C23="旭川市")</formula>
    </cfRule>
    <cfRule type="expression" dxfId="3069" priority="199" stopIfTrue="1">
      <formula>OR($E23="所", $E23="圏", $E23="局")</formula>
    </cfRule>
    <cfRule type="expression" dxfId="3068" priority="200">
      <formula>OR($E23="市", $E23="町", $E23="村")</formula>
    </cfRule>
  </conditionalFormatting>
  <conditionalFormatting sqref="A24:N24">
    <cfRule type="expression" dxfId="3067" priority="193" stopIfTrue="1">
      <formula>OR($E24="国", $E24="道")</formula>
    </cfRule>
    <cfRule type="expression" dxfId="3066" priority="194" stopIfTrue="1">
      <formula>OR($C24="札幌市", $C24="小樽市", $C24="函館市", $C24="旭川市")</formula>
    </cfRule>
    <cfRule type="expression" dxfId="3065" priority="195" stopIfTrue="1">
      <formula>OR($E24="所", $E24="圏", $E24="局")</formula>
    </cfRule>
    <cfRule type="expression" dxfId="3064" priority="196">
      <formula>OR($E24="市", $E24="町", $E24="村")</formula>
    </cfRule>
  </conditionalFormatting>
  <conditionalFormatting sqref="A25:N25">
    <cfRule type="expression" dxfId="3063" priority="189" stopIfTrue="1">
      <formula>OR($E25="国", $E25="道")</formula>
    </cfRule>
    <cfRule type="expression" dxfId="3062" priority="190" stopIfTrue="1">
      <formula>OR($C25="札幌市", $C25="小樽市", $C25="函館市", $C25="旭川市")</formula>
    </cfRule>
    <cfRule type="expression" dxfId="3061" priority="191" stopIfTrue="1">
      <formula>OR($E25="所", $E25="圏", $E25="局")</formula>
    </cfRule>
    <cfRule type="expression" dxfId="3060" priority="192">
      <formula>OR($E25="市", $E25="町", $E25="村")</formula>
    </cfRule>
  </conditionalFormatting>
  <conditionalFormatting sqref="A26:N26">
    <cfRule type="expression" dxfId="3059" priority="185" stopIfTrue="1">
      <formula>OR($E26="国", $E26="道")</formula>
    </cfRule>
    <cfRule type="expression" dxfId="3058" priority="186" stopIfTrue="1">
      <formula>OR($C26="札幌市", $C26="小樽市", $C26="函館市", $C26="旭川市")</formula>
    </cfRule>
    <cfRule type="expression" dxfId="3057" priority="187" stopIfTrue="1">
      <formula>OR($E26="所", $E26="圏", $E26="局")</formula>
    </cfRule>
    <cfRule type="expression" dxfId="3056" priority="188">
      <formula>OR($E26="市", $E26="町", $E26="村")</formula>
    </cfRule>
  </conditionalFormatting>
  <conditionalFormatting sqref="A27:N27">
    <cfRule type="expression" dxfId="3055" priority="181" stopIfTrue="1">
      <formula>OR($E27="国", $E27="道")</formula>
    </cfRule>
    <cfRule type="expression" dxfId="3054" priority="182" stopIfTrue="1">
      <formula>OR($C27="札幌市", $C27="小樽市", $C27="函館市", $C27="旭川市")</formula>
    </cfRule>
    <cfRule type="expression" dxfId="3053" priority="183" stopIfTrue="1">
      <formula>OR($E27="所", $E27="圏", $E27="局")</formula>
    </cfRule>
    <cfRule type="expression" dxfId="3052" priority="184">
      <formula>OR($E27="市", $E27="町", $E27="村")</formula>
    </cfRule>
  </conditionalFormatting>
  <conditionalFormatting sqref="A28:N28">
    <cfRule type="expression" dxfId="3051" priority="177" stopIfTrue="1">
      <formula>OR($E28="国", $E28="道")</formula>
    </cfRule>
    <cfRule type="expression" dxfId="3050" priority="178" stopIfTrue="1">
      <formula>OR($C28="札幌市", $C28="小樽市", $C28="函館市", $C28="旭川市")</formula>
    </cfRule>
    <cfRule type="expression" dxfId="3049" priority="179" stopIfTrue="1">
      <formula>OR($E28="所", $E28="圏", $E28="局")</formula>
    </cfRule>
    <cfRule type="expression" dxfId="3048" priority="180">
      <formula>OR($E28="市", $E28="町", $E28="村")</formula>
    </cfRule>
  </conditionalFormatting>
  <conditionalFormatting sqref="A29:N29">
    <cfRule type="expression" dxfId="3047" priority="173" stopIfTrue="1">
      <formula>OR($E29="国", $E29="道")</formula>
    </cfRule>
    <cfRule type="expression" dxfId="3046" priority="174" stopIfTrue="1">
      <formula>OR($C29="札幌市", $C29="小樽市", $C29="函館市", $C29="旭川市")</formula>
    </cfRule>
    <cfRule type="expression" dxfId="3045" priority="175" stopIfTrue="1">
      <formula>OR($E29="所", $E29="圏", $E29="局")</formula>
    </cfRule>
    <cfRule type="expression" dxfId="3044" priority="176">
      <formula>OR($E29="市", $E29="町", $E29="村")</formula>
    </cfRule>
  </conditionalFormatting>
  <conditionalFormatting sqref="A30:N30">
    <cfRule type="expression" dxfId="3043" priority="169" stopIfTrue="1">
      <formula>OR($E30="国", $E30="道")</formula>
    </cfRule>
    <cfRule type="expression" dxfId="3042" priority="170" stopIfTrue="1">
      <formula>OR($C30="札幌市", $C30="小樽市", $C30="函館市", $C30="旭川市")</formula>
    </cfRule>
    <cfRule type="expression" dxfId="3041" priority="171" stopIfTrue="1">
      <formula>OR($E30="所", $E30="圏", $E30="局")</formula>
    </cfRule>
    <cfRule type="expression" dxfId="3040" priority="172">
      <formula>OR($E30="市", $E30="町", $E30="村")</formula>
    </cfRule>
  </conditionalFormatting>
  <conditionalFormatting sqref="A31:N31">
    <cfRule type="expression" dxfId="3039" priority="165" stopIfTrue="1">
      <formula>OR($E31="国", $E31="道")</formula>
    </cfRule>
    <cfRule type="expression" dxfId="3038" priority="166" stopIfTrue="1">
      <formula>OR($C31="札幌市", $C31="小樽市", $C31="函館市", $C31="旭川市")</formula>
    </cfRule>
    <cfRule type="expression" dxfId="3037" priority="167" stopIfTrue="1">
      <formula>OR($E31="所", $E31="圏", $E31="局")</formula>
    </cfRule>
    <cfRule type="expression" dxfId="3036" priority="168">
      <formula>OR($E31="市", $E31="町", $E31="村")</formula>
    </cfRule>
  </conditionalFormatting>
  <conditionalFormatting sqref="A32:N32">
    <cfRule type="expression" dxfId="3035" priority="161" stopIfTrue="1">
      <formula>OR($E32="国", $E32="道")</formula>
    </cfRule>
    <cfRule type="expression" dxfId="3034" priority="162" stopIfTrue="1">
      <formula>OR($C32="札幌市", $C32="小樽市", $C32="函館市", $C32="旭川市")</formula>
    </cfRule>
    <cfRule type="expression" dxfId="3033" priority="163" stopIfTrue="1">
      <formula>OR($E32="所", $E32="圏", $E32="局")</formula>
    </cfRule>
    <cfRule type="expression" dxfId="3032" priority="164">
      <formula>OR($E32="市", $E32="町", $E32="村")</formula>
    </cfRule>
  </conditionalFormatting>
  <conditionalFormatting sqref="A33:N33">
    <cfRule type="expression" dxfId="3031" priority="157" stopIfTrue="1">
      <formula>OR($E33="国", $E33="道")</formula>
    </cfRule>
    <cfRule type="expression" dxfId="3030" priority="158" stopIfTrue="1">
      <formula>OR($C33="札幌市", $C33="小樽市", $C33="函館市", $C33="旭川市")</formula>
    </cfRule>
    <cfRule type="expression" dxfId="3029" priority="159" stopIfTrue="1">
      <formula>OR($E33="所", $E33="圏", $E33="局")</formula>
    </cfRule>
    <cfRule type="expression" dxfId="3028" priority="160">
      <formula>OR($E33="市", $E33="町", $E33="村")</formula>
    </cfRule>
  </conditionalFormatting>
  <conditionalFormatting sqref="A34:N34">
    <cfRule type="expression" dxfId="3027" priority="153" stopIfTrue="1">
      <formula>OR($E34="国", $E34="道")</formula>
    </cfRule>
    <cfRule type="expression" dxfId="3026" priority="154" stopIfTrue="1">
      <formula>OR($C34="札幌市", $C34="小樽市", $C34="函館市", $C34="旭川市")</formula>
    </cfRule>
    <cfRule type="expression" dxfId="3025" priority="155" stopIfTrue="1">
      <formula>OR($E34="所", $E34="圏", $E34="局")</formula>
    </cfRule>
    <cfRule type="expression" dxfId="3024" priority="156">
      <formula>OR($E34="市", $E34="町", $E34="村")</formula>
    </cfRule>
  </conditionalFormatting>
  <conditionalFormatting sqref="A35:N35">
    <cfRule type="expression" dxfId="3023" priority="149" stopIfTrue="1">
      <formula>OR($E35="国", $E35="道")</formula>
    </cfRule>
    <cfRule type="expression" dxfId="3022" priority="150" stopIfTrue="1">
      <formula>OR($C35="札幌市", $C35="小樽市", $C35="函館市", $C35="旭川市")</formula>
    </cfRule>
    <cfRule type="expression" dxfId="3021" priority="151" stopIfTrue="1">
      <formula>OR($E35="所", $E35="圏", $E35="局")</formula>
    </cfRule>
    <cfRule type="expression" dxfId="3020" priority="152">
      <formula>OR($E35="市", $E35="町", $E35="村")</formula>
    </cfRule>
  </conditionalFormatting>
  <conditionalFormatting sqref="A36:N36">
    <cfRule type="expression" dxfId="3019" priority="145" stopIfTrue="1">
      <formula>OR($E36="国", $E36="道")</formula>
    </cfRule>
    <cfRule type="expression" dxfId="3018" priority="146" stopIfTrue="1">
      <formula>OR($C36="札幌市", $C36="小樽市", $C36="函館市", $C36="旭川市")</formula>
    </cfRule>
    <cfRule type="expression" dxfId="3017" priority="147" stopIfTrue="1">
      <formula>OR($E36="所", $E36="圏", $E36="局")</formula>
    </cfRule>
    <cfRule type="expression" dxfId="3016" priority="148">
      <formula>OR($E36="市", $E36="町", $E36="村")</formula>
    </cfRule>
  </conditionalFormatting>
  <conditionalFormatting sqref="A37:N37">
    <cfRule type="expression" dxfId="3015" priority="141" stopIfTrue="1">
      <formula>OR($E37="国", $E37="道")</formula>
    </cfRule>
    <cfRule type="expression" dxfId="3014" priority="142" stopIfTrue="1">
      <formula>OR($C37="札幌市", $C37="小樽市", $C37="函館市", $C37="旭川市")</formula>
    </cfRule>
    <cfRule type="expression" dxfId="3013" priority="143" stopIfTrue="1">
      <formula>OR($E37="所", $E37="圏", $E37="局")</formula>
    </cfRule>
    <cfRule type="expression" dxfId="3012" priority="144">
      <formula>OR($E37="市", $E37="町", $E37="村")</formula>
    </cfRule>
  </conditionalFormatting>
  <conditionalFormatting sqref="A38:N38">
    <cfRule type="expression" dxfId="3011" priority="137" stopIfTrue="1">
      <formula>OR($E38="国", $E38="道")</formula>
    </cfRule>
    <cfRule type="expression" dxfId="3010" priority="138" stopIfTrue="1">
      <formula>OR($C38="札幌市", $C38="小樽市", $C38="函館市", $C38="旭川市")</formula>
    </cfRule>
    <cfRule type="expression" dxfId="3009" priority="139" stopIfTrue="1">
      <formula>OR($E38="所", $E38="圏", $E38="局")</formula>
    </cfRule>
    <cfRule type="expression" dxfId="3008" priority="140">
      <formula>OR($E38="市", $E38="町", $E38="村")</formula>
    </cfRule>
  </conditionalFormatting>
  <conditionalFormatting sqref="A39:N39">
    <cfRule type="expression" dxfId="3007" priority="133" stopIfTrue="1">
      <formula>OR($E39="国", $E39="道")</formula>
    </cfRule>
    <cfRule type="expression" dxfId="3006" priority="134" stopIfTrue="1">
      <formula>OR($C39="札幌市", $C39="小樽市", $C39="函館市", $C39="旭川市")</formula>
    </cfRule>
    <cfRule type="expression" dxfId="3005" priority="135" stopIfTrue="1">
      <formula>OR($E39="所", $E39="圏", $E39="局")</formula>
    </cfRule>
    <cfRule type="expression" dxfId="3004" priority="136">
      <formula>OR($E39="市", $E39="町", $E39="村")</formula>
    </cfRule>
  </conditionalFormatting>
  <conditionalFormatting sqref="A40:N40">
    <cfRule type="expression" dxfId="3003" priority="129" stopIfTrue="1">
      <formula>OR($E40="国", $E40="道")</formula>
    </cfRule>
    <cfRule type="expression" dxfId="3002" priority="130" stopIfTrue="1">
      <formula>OR($C40="札幌市", $C40="小樽市", $C40="函館市", $C40="旭川市")</formula>
    </cfRule>
    <cfRule type="expression" dxfId="3001" priority="131" stopIfTrue="1">
      <formula>OR($E40="所", $E40="圏", $E40="局")</formula>
    </cfRule>
    <cfRule type="expression" dxfId="3000" priority="132">
      <formula>OR($E40="市", $E40="町", $E40="村")</formula>
    </cfRule>
  </conditionalFormatting>
  <conditionalFormatting sqref="A41:N41">
    <cfRule type="expression" dxfId="2999" priority="125" stopIfTrue="1">
      <formula>OR($E41="国", $E41="道")</formula>
    </cfRule>
    <cfRule type="expression" dxfId="2998" priority="126" stopIfTrue="1">
      <formula>OR($C41="札幌市", $C41="小樽市", $C41="函館市", $C41="旭川市")</formula>
    </cfRule>
    <cfRule type="expression" dxfId="2997" priority="127" stopIfTrue="1">
      <formula>OR($E41="所", $E41="圏", $E41="局")</formula>
    </cfRule>
    <cfRule type="expression" dxfId="2996" priority="128">
      <formula>OR($E41="市", $E41="町", $E41="村")</formula>
    </cfRule>
  </conditionalFormatting>
  <conditionalFormatting sqref="A42:N42">
    <cfRule type="expression" dxfId="2995" priority="121" stopIfTrue="1">
      <formula>OR($E42="国", $E42="道")</formula>
    </cfRule>
    <cfRule type="expression" dxfId="2994" priority="122" stopIfTrue="1">
      <formula>OR($C42="札幌市", $C42="小樽市", $C42="函館市", $C42="旭川市")</formula>
    </cfRule>
    <cfRule type="expression" dxfId="2993" priority="123" stopIfTrue="1">
      <formula>OR($E42="所", $E42="圏", $E42="局")</formula>
    </cfRule>
    <cfRule type="expression" dxfId="2992" priority="124">
      <formula>OR($E42="市", $E42="町", $E42="村")</formula>
    </cfRule>
  </conditionalFormatting>
  <conditionalFormatting sqref="A43:N43">
    <cfRule type="expression" dxfId="2991" priority="117" stopIfTrue="1">
      <formula>OR($E43="国", $E43="道")</formula>
    </cfRule>
    <cfRule type="expression" dxfId="2990" priority="118" stopIfTrue="1">
      <formula>OR($C43="札幌市", $C43="小樽市", $C43="函館市", $C43="旭川市")</formula>
    </cfRule>
    <cfRule type="expression" dxfId="2989" priority="119" stopIfTrue="1">
      <formula>OR($E43="所", $E43="圏", $E43="局")</formula>
    </cfRule>
    <cfRule type="expression" dxfId="2988" priority="120">
      <formula>OR($E43="市", $E43="町", $E43="村")</formula>
    </cfRule>
  </conditionalFormatting>
  <conditionalFormatting sqref="A44:N44">
    <cfRule type="expression" dxfId="2987" priority="113" stopIfTrue="1">
      <formula>OR($E44="国", $E44="道")</formula>
    </cfRule>
    <cfRule type="expression" dxfId="2986" priority="114" stopIfTrue="1">
      <formula>OR($C44="札幌市", $C44="小樽市", $C44="函館市", $C44="旭川市")</formula>
    </cfRule>
    <cfRule type="expression" dxfId="2985" priority="115" stopIfTrue="1">
      <formula>OR($E44="所", $E44="圏", $E44="局")</formula>
    </cfRule>
    <cfRule type="expression" dxfId="2984" priority="116">
      <formula>OR($E44="市", $E44="町", $E44="村")</formula>
    </cfRule>
  </conditionalFormatting>
  <conditionalFormatting sqref="A45:N45">
    <cfRule type="expression" dxfId="2983" priority="109" stopIfTrue="1">
      <formula>OR($E45="国", $E45="道")</formula>
    </cfRule>
    <cfRule type="expression" dxfId="2982" priority="110" stopIfTrue="1">
      <formula>OR($C45="札幌市", $C45="小樽市", $C45="函館市", $C45="旭川市")</formula>
    </cfRule>
    <cfRule type="expression" dxfId="2981" priority="111" stopIfTrue="1">
      <formula>OR($E45="所", $E45="圏", $E45="局")</formula>
    </cfRule>
    <cfRule type="expression" dxfId="2980" priority="112">
      <formula>OR($E45="市", $E45="町", $E45="村")</formula>
    </cfRule>
  </conditionalFormatting>
  <conditionalFormatting sqref="A46:N46">
    <cfRule type="expression" dxfId="2979" priority="105" stopIfTrue="1">
      <formula>OR($E46="国", $E46="道")</formula>
    </cfRule>
    <cfRule type="expression" dxfId="2978" priority="106" stopIfTrue="1">
      <formula>OR($C46="札幌市", $C46="小樽市", $C46="函館市", $C46="旭川市")</formula>
    </cfRule>
    <cfRule type="expression" dxfId="2977" priority="107" stopIfTrue="1">
      <formula>OR($E46="所", $E46="圏", $E46="局")</formula>
    </cfRule>
    <cfRule type="expression" dxfId="2976" priority="108">
      <formula>OR($E46="市", $E46="町", $E46="村")</formula>
    </cfRule>
  </conditionalFormatting>
  <conditionalFormatting sqref="A47:N47">
    <cfRule type="expression" dxfId="2975" priority="101" stopIfTrue="1">
      <formula>OR($E47="国", $E47="道")</formula>
    </cfRule>
    <cfRule type="expression" dxfId="2974" priority="102" stopIfTrue="1">
      <formula>OR($C47="札幌市", $C47="小樽市", $C47="函館市", $C47="旭川市")</formula>
    </cfRule>
    <cfRule type="expression" dxfId="2973" priority="103" stopIfTrue="1">
      <formula>OR($E47="所", $E47="圏", $E47="局")</formula>
    </cfRule>
    <cfRule type="expression" dxfId="2972" priority="104">
      <formula>OR($E47="市", $E47="町", $E47="村")</formula>
    </cfRule>
  </conditionalFormatting>
  <conditionalFormatting sqref="A48:N48">
    <cfRule type="expression" dxfId="2971" priority="97" stopIfTrue="1">
      <formula>OR($E48="国", $E48="道")</formula>
    </cfRule>
    <cfRule type="expression" dxfId="2970" priority="98" stopIfTrue="1">
      <formula>OR($C48="札幌市", $C48="小樽市", $C48="函館市", $C48="旭川市")</formula>
    </cfRule>
    <cfRule type="expression" dxfId="2969" priority="99" stopIfTrue="1">
      <formula>OR($E48="所", $E48="圏", $E48="局")</formula>
    </cfRule>
    <cfRule type="expression" dxfId="2968" priority="100">
      <formula>OR($E48="市", $E48="町", $E48="村")</formula>
    </cfRule>
  </conditionalFormatting>
  <conditionalFormatting sqref="A49:N49">
    <cfRule type="expression" dxfId="2967" priority="93" stopIfTrue="1">
      <formula>OR($E49="国", $E49="道")</formula>
    </cfRule>
    <cfRule type="expression" dxfId="2966" priority="94" stopIfTrue="1">
      <formula>OR($C49="札幌市", $C49="小樽市", $C49="函館市", $C49="旭川市")</formula>
    </cfRule>
    <cfRule type="expression" dxfId="2965" priority="95" stopIfTrue="1">
      <formula>OR($E49="所", $E49="圏", $E49="局")</formula>
    </cfRule>
    <cfRule type="expression" dxfId="2964" priority="96">
      <formula>OR($E49="市", $E49="町", $E49="村")</formula>
    </cfRule>
  </conditionalFormatting>
  <conditionalFormatting sqref="A50:N50">
    <cfRule type="expression" dxfId="2963" priority="89" stopIfTrue="1">
      <formula>OR($E50="国", $E50="道")</formula>
    </cfRule>
    <cfRule type="expression" dxfId="2962" priority="90" stopIfTrue="1">
      <formula>OR($C50="札幌市", $C50="小樽市", $C50="函館市", $C50="旭川市")</formula>
    </cfRule>
    <cfRule type="expression" dxfId="2961" priority="91" stopIfTrue="1">
      <formula>OR($E50="所", $E50="圏", $E50="局")</formula>
    </cfRule>
    <cfRule type="expression" dxfId="2960" priority="92">
      <formula>OR($E50="市", $E50="町", $E50="村")</formula>
    </cfRule>
  </conditionalFormatting>
  <conditionalFormatting sqref="A51:N51">
    <cfRule type="expression" dxfId="2959" priority="85" stopIfTrue="1">
      <formula>OR($E51="国", $E51="道")</formula>
    </cfRule>
    <cfRule type="expression" dxfId="2958" priority="86" stopIfTrue="1">
      <formula>OR($C51="札幌市", $C51="小樽市", $C51="函館市", $C51="旭川市")</formula>
    </cfRule>
    <cfRule type="expression" dxfId="2957" priority="87" stopIfTrue="1">
      <formula>OR($E51="所", $E51="圏", $E51="局")</formula>
    </cfRule>
    <cfRule type="expression" dxfId="2956" priority="88">
      <formula>OR($E51="市", $E51="町", $E51="村")</formula>
    </cfRule>
  </conditionalFormatting>
  <conditionalFormatting sqref="A52:N52">
    <cfRule type="expression" dxfId="2955" priority="81" stopIfTrue="1">
      <formula>OR($E52="国", $E52="道")</formula>
    </cfRule>
    <cfRule type="expression" dxfId="2954" priority="82" stopIfTrue="1">
      <formula>OR($C52="札幌市", $C52="小樽市", $C52="函館市", $C52="旭川市")</formula>
    </cfRule>
    <cfRule type="expression" dxfId="2953" priority="83" stopIfTrue="1">
      <formula>OR($E52="所", $E52="圏", $E52="局")</formula>
    </cfRule>
    <cfRule type="expression" dxfId="2952" priority="84">
      <formula>OR($E52="市", $E52="町", $E52="村")</formula>
    </cfRule>
  </conditionalFormatting>
  <conditionalFormatting sqref="A53:N53">
    <cfRule type="expression" dxfId="2951" priority="77" stopIfTrue="1">
      <formula>OR($E53="国", $E53="道")</formula>
    </cfRule>
    <cfRule type="expression" dxfId="2950" priority="78" stopIfTrue="1">
      <formula>OR($C53="札幌市", $C53="小樽市", $C53="函館市", $C53="旭川市")</formula>
    </cfRule>
    <cfRule type="expression" dxfId="2949" priority="79" stopIfTrue="1">
      <formula>OR($E53="所", $E53="圏", $E53="局")</formula>
    </cfRule>
    <cfRule type="expression" dxfId="2948" priority="80">
      <formula>OR($E53="市", $E53="町", $E53="村")</formula>
    </cfRule>
  </conditionalFormatting>
  <conditionalFormatting sqref="A54:N54">
    <cfRule type="expression" dxfId="2947" priority="73" stopIfTrue="1">
      <formula>OR($E54="国", $E54="道")</formula>
    </cfRule>
    <cfRule type="expression" dxfId="2946" priority="74" stopIfTrue="1">
      <formula>OR($C54="札幌市", $C54="小樽市", $C54="函館市", $C54="旭川市")</formula>
    </cfRule>
    <cfRule type="expression" dxfId="2945" priority="75" stopIfTrue="1">
      <formula>OR($E54="所", $E54="圏", $E54="局")</formula>
    </cfRule>
    <cfRule type="expression" dxfId="2944" priority="76">
      <formula>OR($E54="市", $E54="町", $E54="村")</formula>
    </cfRule>
  </conditionalFormatting>
  <conditionalFormatting sqref="A55:N55">
    <cfRule type="expression" dxfId="2943" priority="69" stopIfTrue="1">
      <formula>OR($E55="国", $E55="道")</formula>
    </cfRule>
    <cfRule type="expression" dxfId="2942" priority="70" stopIfTrue="1">
      <formula>OR($C55="札幌市", $C55="小樽市", $C55="函館市", $C55="旭川市")</formula>
    </cfRule>
    <cfRule type="expression" dxfId="2941" priority="71" stopIfTrue="1">
      <formula>OR($E55="所", $E55="圏", $E55="局")</formula>
    </cfRule>
    <cfRule type="expression" dxfId="2940" priority="72">
      <formula>OR($E55="市", $E55="町", $E55="村")</formula>
    </cfRule>
  </conditionalFormatting>
  <conditionalFormatting sqref="A56:N56">
    <cfRule type="expression" dxfId="2939" priority="65" stopIfTrue="1">
      <formula>OR($E56="国", $E56="道")</formula>
    </cfRule>
    <cfRule type="expression" dxfId="2938" priority="66" stopIfTrue="1">
      <formula>OR($C56="札幌市", $C56="小樽市", $C56="函館市", $C56="旭川市")</formula>
    </cfRule>
    <cfRule type="expression" dxfId="2937" priority="67" stopIfTrue="1">
      <formula>OR($E56="所", $E56="圏", $E56="局")</formula>
    </cfRule>
    <cfRule type="expression" dxfId="2936" priority="68">
      <formula>OR($E56="市", $E56="町", $E56="村")</formula>
    </cfRule>
  </conditionalFormatting>
  <conditionalFormatting sqref="A57:N57">
    <cfRule type="expression" dxfId="2935" priority="61" stopIfTrue="1">
      <formula>OR($E57="国", $E57="道")</formula>
    </cfRule>
    <cfRule type="expression" dxfId="2934" priority="62" stopIfTrue="1">
      <formula>OR($C57="札幌市", $C57="小樽市", $C57="函館市", $C57="旭川市")</formula>
    </cfRule>
    <cfRule type="expression" dxfId="2933" priority="63" stopIfTrue="1">
      <formula>OR($E57="所", $E57="圏", $E57="局")</formula>
    </cfRule>
    <cfRule type="expression" dxfId="2932" priority="64">
      <formula>OR($E57="市", $E57="町", $E57="村")</formula>
    </cfRule>
  </conditionalFormatting>
  <conditionalFormatting sqref="A58:N58">
    <cfRule type="expression" dxfId="2931" priority="57" stopIfTrue="1">
      <formula>OR($E58="国", $E58="道")</formula>
    </cfRule>
    <cfRule type="expression" dxfId="2930" priority="58" stopIfTrue="1">
      <formula>OR($C58="札幌市", $C58="小樽市", $C58="函館市", $C58="旭川市")</formula>
    </cfRule>
    <cfRule type="expression" dxfId="2929" priority="59" stopIfTrue="1">
      <formula>OR($E58="所", $E58="圏", $E58="局")</formula>
    </cfRule>
    <cfRule type="expression" dxfId="2928" priority="60">
      <formula>OR($E58="市", $E58="町", $E58="村")</formula>
    </cfRule>
  </conditionalFormatting>
  <conditionalFormatting sqref="A59:N59">
    <cfRule type="expression" dxfId="2927" priority="53" stopIfTrue="1">
      <formula>OR($E59="国", $E59="道")</formula>
    </cfRule>
    <cfRule type="expression" dxfId="2926" priority="54" stopIfTrue="1">
      <formula>OR($C59="札幌市", $C59="小樽市", $C59="函館市", $C59="旭川市")</formula>
    </cfRule>
    <cfRule type="expression" dxfId="2925" priority="55" stopIfTrue="1">
      <formula>OR($E59="所", $E59="圏", $E59="局")</formula>
    </cfRule>
    <cfRule type="expression" dxfId="2924" priority="56">
      <formula>OR($E59="市", $E59="町", $E59="村")</formula>
    </cfRule>
  </conditionalFormatting>
  <conditionalFormatting sqref="A60:N60">
    <cfRule type="expression" dxfId="2923" priority="49" stopIfTrue="1">
      <formula>OR($E60="国", $E60="道")</formula>
    </cfRule>
    <cfRule type="expression" dxfId="2922" priority="50" stopIfTrue="1">
      <formula>OR($C60="札幌市", $C60="小樽市", $C60="函館市", $C60="旭川市")</formula>
    </cfRule>
    <cfRule type="expression" dxfId="2921" priority="51" stopIfTrue="1">
      <formula>OR($E60="所", $E60="圏", $E60="局")</formula>
    </cfRule>
    <cfRule type="expression" dxfId="2920" priority="52">
      <formula>OR($E60="市", $E60="町", $E60="村")</formula>
    </cfRule>
  </conditionalFormatting>
  <conditionalFormatting sqref="A70:N70">
    <cfRule type="expression" dxfId="2919" priority="45" stopIfTrue="1">
      <formula>OR($E70="国", $E70="道")</formula>
    </cfRule>
    <cfRule type="expression" dxfId="2918" priority="46" stopIfTrue="1">
      <formula>OR($C70="札幌市", $C70="小樽市", $C70="函館市", $C70="旭川市")</formula>
    </cfRule>
    <cfRule type="expression" dxfId="2917" priority="47" stopIfTrue="1">
      <formula>OR($E70="所", $E70="圏", $E70="局")</formula>
    </cfRule>
    <cfRule type="expression" dxfId="2916" priority="48">
      <formula>OR($E70="市", $E70="町", $E70="村")</formula>
    </cfRule>
  </conditionalFormatting>
  <conditionalFormatting sqref="A71:N71">
    <cfRule type="expression" dxfId="2915" priority="41" stopIfTrue="1">
      <formula>OR($E71="国", $E71="道")</formula>
    </cfRule>
    <cfRule type="expression" dxfId="2914" priority="42" stopIfTrue="1">
      <formula>OR($C71="札幌市", $C71="小樽市", $C71="函館市", $C71="旭川市")</formula>
    </cfRule>
    <cfRule type="expression" dxfId="2913" priority="43" stopIfTrue="1">
      <formula>OR($E71="所", $E71="圏", $E71="局")</formula>
    </cfRule>
    <cfRule type="expression" dxfId="2912" priority="44">
      <formula>OR($E71="市", $E71="町", $E71="村")</formula>
    </cfRule>
  </conditionalFormatting>
  <conditionalFormatting sqref="A72:N72">
    <cfRule type="expression" dxfId="2911" priority="37" stopIfTrue="1">
      <formula>OR($E72="国", $E72="道")</formula>
    </cfRule>
    <cfRule type="expression" dxfId="2910" priority="38" stopIfTrue="1">
      <formula>OR($C72="札幌市", $C72="小樽市", $C72="函館市", $C72="旭川市")</formula>
    </cfRule>
    <cfRule type="expression" dxfId="2909" priority="39" stopIfTrue="1">
      <formula>OR($E72="所", $E72="圏", $E72="局")</formula>
    </cfRule>
    <cfRule type="expression" dxfId="2908" priority="40">
      <formula>OR($E72="市", $E72="町", $E72="村")</formula>
    </cfRule>
  </conditionalFormatting>
  <conditionalFormatting sqref="A73:N73">
    <cfRule type="expression" dxfId="2907" priority="33" stopIfTrue="1">
      <formula>OR($E73="国", $E73="道")</formula>
    </cfRule>
    <cfRule type="expression" dxfId="2906" priority="34" stopIfTrue="1">
      <formula>OR($C73="札幌市", $C73="小樽市", $C73="函館市", $C73="旭川市")</formula>
    </cfRule>
    <cfRule type="expression" dxfId="2905" priority="35" stopIfTrue="1">
      <formula>OR($E73="所", $E73="圏", $E73="局")</formula>
    </cfRule>
    <cfRule type="expression" dxfId="2904" priority="36">
      <formula>OR($E73="市", $E73="町", $E73="村")</formula>
    </cfRule>
  </conditionalFormatting>
  <conditionalFormatting sqref="A74:N74">
    <cfRule type="expression" dxfId="2903" priority="29" stopIfTrue="1">
      <formula>OR($E74="国", $E74="道")</formula>
    </cfRule>
    <cfRule type="expression" dxfId="2902" priority="30" stopIfTrue="1">
      <formula>OR($C74="札幌市", $C74="小樽市", $C74="函館市", $C74="旭川市")</formula>
    </cfRule>
    <cfRule type="expression" dxfId="2901" priority="31" stopIfTrue="1">
      <formula>OR($E74="所", $E74="圏", $E74="局")</formula>
    </cfRule>
    <cfRule type="expression" dxfId="2900" priority="32">
      <formula>OR($E74="市", $E74="町", $E74="村")</formula>
    </cfRule>
  </conditionalFormatting>
  <conditionalFormatting sqref="A75:N75">
    <cfRule type="expression" dxfId="2899" priority="25" stopIfTrue="1">
      <formula>OR($E75="国", $E75="道")</formula>
    </cfRule>
    <cfRule type="expression" dxfId="2898" priority="26" stopIfTrue="1">
      <formula>OR($C75="札幌市", $C75="小樽市", $C75="函館市", $C75="旭川市")</formula>
    </cfRule>
    <cfRule type="expression" dxfId="2897" priority="27" stopIfTrue="1">
      <formula>OR($E75="所", $E75="圏", $E75="局")</formula>
    </cfRule>
    <cfRule type="expression" dxfId="2896" priority="28">
      <formula>OR($E75="市", $E75="町", $E75="村")</formula>
    </cfRule>
  </conditionalFormatting>
  <conditionalFormatting sqref="A76:N76">
    <cfRule type="expression" dxfId="2895" priority="21" stopIfTrue="1">
      <formula>OR($E76="国", $E76="道")</formula>
    </cfRule>
    <cfRule type="expression" dxfId="2894" priority="22" stopIfTrue="1">
      <formula>OR($C76="札幌市", $C76="小樽市", $C76="函館市", $C76="旭川市")</formula>
    </cfRule>
    <cfRule type="expression" dxfId="2893" priority="23" stopIfTrue="1">
      <formula>OR($E76="所", $E76="圏", $E76="局")</formula>
    </cfRule>
    <cfRule type="expression" dxfId="2892" priority="24">
      <formula>OR($E76="市", $E76="町", $E76="村")</formula>
    </cfRule>
  </conditionalFormatting>
  <conditionalFormatting sqref="A77:N77">
    <cfRule type="expression" dxfId="2891" priority="17" stopIfTrue="1">
      <formula>OR($E77="国", $E77="道")</formula>
    </cfRule>
    <cfRule type="expression" dxfId="2890" priority="18" stopIfTrue="1">
      <formula>OR($C77="札幌市", $C77="小樽市", $C77="函館市", $C77="旭川市")</formula>
    </cfRule>
    <cfRule type="expression" dxfId="2889" priority="19" stopIfTrue="1">
      <formula>OR($E77="所", $E77="圏", $E77="局")</formula>
    </cfRule>
    <cfRule type="expression" dxfId="2888" priority="20">
      <formula>OR($E77="市", $E77="町", $E77="村")</formula>
    </cfRule>
  </conditionalFormatting>
  <conditionalFormatting sqref="A78:N78">
    <cfRule type="expression" dxfId="2887" priority="13" stopIfTrue="1">
      <formula>OR($E78="国", $E78="道")</formula>
    </cfRule>
    <cfRule type="expression" dxfId="2886" priority="14" stopIfTrue="1">
      <formula>OR($C78="札幌市", $C78="小樽市", $C78="函館市", $C78="旭川市")</formula>
    </cfRule>
    <cfRule type="expression" dxfId="2885" priority="15" stopIfTrue="1">
      <formula>OR($E78="所", $E78="圏", $E78="局")</formula>
    </cfRule>
    <cfRule type="expression" dxfId="2884" priority="16">
      <formula>OR($E78="市", $E78="町", $E78="村")</formula>
    </cfRule>
  </conditionalFormatting>
  <conditionalFormatting sqref="A79:N79">
    <cfRule type="expression" dxfId="2883" priority="9" stopIfTrue="1">
      <formula>OR($E79="国", $E79="道")</formula>
    </cfRule>
    <cfRule type="expression" dxfId="2882" priority="10" stopIfTrue="1">
      <formula>OR($C79="札幌市", $C79="小樽市", $C79="函館市", $C79="旭川市")</formula>
    </cfRule>
    <cfRule type="expression" dxfId="2881" priority="11" stopIfTrue="1">
      <formula>OR($E79="所", $E79="圏", $E79="局")</formula>
    </cfRule>
    <cfRule type="expression" dxfId="2880" priority="12">
      <formula>OR($E79="市", $E79="町", $E79="村")</formula>
    </cfRule>
  </conditionalFormatting>
  <conditionalFormatting sqref="A80:N80">
    <cfRule type="expression" dxfId="2879" priority="5" stopIfTrue="1">
      <formula>OR($E80="国", $E80="道")</formula>
    </cfRule>
    <cfRule type="expression" dxfId="2878" priority="6" stopIfTrue="1">
      <formula>OR($C80="札幌市", $C80="小樽市", $C80="函館市", $C80="旭川市")</formula>
    </cfRule>
    <cfRule type="expression" dxfId="2877" priority="7" stopIfTrue="1">
      <formula>OR($E80="所", $E80="圏", $E80="局")</formula>
    </cfRule>
    <cfRule type="expression" dxfId="2876" priority="8">
      <formula>OR($E80="市", $E80="町", $E80="村")</formula>
    </cfRule>
  </conditionalFormatting>
  <conditionalFormatting sqref="A81:N81">
    <cfRule type="expression" dxfId="2875" priority="1" stopIfTrue="1">
      <formula>OR($E81="国", $E81="道")</formula>
    </cfRule>
    <cfRule type="expression" dxfId="2874" priority="2" stopIfTrue="1">
      <formula>OR($C81="札幌市", $C81="小樽市", $C81="函館市", $C81="旭川市")</formula>
    </cfRule>
    <cfRule type="expression" dxfId="2873" priority="3" stopIfTrue="1">
      <formula>OR($E81="所", $E81="圏", $E81="局")</formula>
    </cfRule>
    <cfRule type="expression" dxfId="2872" priority="4">
      <formula>OR($E81="市", $E81="町", $E81="村")</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75" style="156" customWidth="1"/>
    <col min="28" max="16384" width="9" style="156"/>
  </cols>
  <sheetData>
    <row r="1" spans="1:27" s="167" customFormat="1" ht="18.75">
      <c r="A1" s="103" t="s">
        <v>447</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38991</v>
      </c>
      <c r="G4" s="92">
        <v>1</v>
      </c>
      <c r="H4" s="92" t="s">
        <v>4</v>
      </c>
      <c r="I4" s="92" t="s">
        <v>4</v>
      </c>
      <c r="J4" s="92">
        <v>3</v>
      </c>
      <c r="K4" s="92">
        <v>2</v>
      </c>
      <c r="L4" s="92">
        <v>14</v>
      </c>
      <c r="M4" s="92">
        <v>48</v>
      </c>
      <c r="N4" s="92">
        <v>116</v>
      </c>
      <c r="O4" s="92">
        <v>344</v>
      </c>
      <c r="P4" s="92">
        <v>484</v>
      </c>
      <c r="Q4" s="92">
        <v>802</v>
      </c>
      <c r="R4" s="92">
        <v>1158</v>
      </c>
      <c r="S4" s="92">
        <v>2145</v>
      </c>
      <c r="T4" s="92">
        <v>2992</v>
      </c>
      <c r="U4" s="92">
        <v>3839</v>
      </c>
      <c r="V4" s="92">
        <v>5280</v>
      </c>
      <c r="W4" s="92">
        <v>7283</v>
      </c>
      <c r="X4" s="92">
        <v>7584</v>
      </c>
      <c r="Y4" s="92">
        <v>4873</v>
      </c>
      <c r="Z4" s="92">
        <v>1734</v>
      </c>
      <c r="AA4" s="91">
        <v>278</v>
      </c>
    </row>
    <row r="5" spans="1:27" ht="15">
      <c r="A5" s="123"/>
      <c r="B5" s="122" t="s">
        <v>68</v>
      </c>
      <c r="C5" s="122" t="s">
        <v>36</v>
      </c>
      <c r="D5" s="122" t="s">
        <v>181</v>
      </c>
      <c r="E5" s="122" t="s">
        <v>35</v>
      </c>
      <c r="F5" s="117">
        <v>21801</v>
      </c>
      <c r="G5" s="116">
        <v>1</v>
      </c>
      <c r="H5" s="116" t="s">
        <v>4</v>
      </c>
      <c r="I5" s="116" t="s">
        <v>4</v>
      </c>
      <c r="J5" s="116">
        <v>2</v>
      </c>
      <c r="K5" s="116">
        <v>2</v>
      </c>
      <c r="L5" s="116">
        <v>12</v>
      </c>
      <c r="M5" s="116">
        <v>38</v>
      </c>
      <c r="N5" s="116">
        <v>96</v>
      </c>
      <c r="O5" s="116">
        <v>304</v>
      </c>
      <c r="P5" s="116">
        <v>406</v>
      </c>
      <c r="Q5" s="116">
        <v>675</v>
      </c>
      <c r="R5" s="116">
        <v>950</v>
      </c>
      <c r="S5" s="116">
        <v>1752</v>
      </c>
      <c r="T5" s="116">
        <v>2316</v>
      </c>
      <c r="U5" s="116">
        <v>2755</v>
      </c>
      <c r="V5" s="116">
        <v>3265</v>
      </c>
      <c r="W5" s="116">
        <v>3949</v>
      </c>
      <c r="X5" s="116">
        <v>3296</v>
      </c>
      <c r="Y5" s="116">
        <v>1495</v>
      </c>
      <c r="Z5" s="116">
        <v>429</v>
      </c>
      <c r="AA5" s="115">
        <v>49</v>
      </c>
    </row>
    <row r="6" spans="1:27" ht="15">
      <c r="A6" s="114"/>
      <c r="B6" s="113" t="s">
        <v>66</v>
      </c>
      <c r="C6" s="113" t="s">
        <v>36</v>
      </c>
      <c r="D6" s="113" t="s">
        <v>180</v>
      </c>
      <c r="E6" s="113" t="s">
        <v>35</v>
      </c>
      <c r="F6" s="108">
        <v>17190</v>
      </c>
      <c r="G6" s="107" t="s">
        <v>4</v>
      </c>
      <c r="H6" s="107" t="s">
        <v>4</v>
      </c>
      <c r="I6" s="107" t="s">
        <v>4</v>
      </c>
      <c r="J6" s="107">
        <v>1</v>
      </c>
      <c r="K6" s="107" t="s">
        <v>4</v>
      </c>
      <c r="L6" s="107">
        <v>2</v>
      </c>
      <c r="M6" s="107">
        <v>10</v>
      </c>
      <c r="N6" s="107">
        <v>20</v>
      </c>
      <c r="O6" s="107">
        <v>40</v>
      </c>
      <c r="P6" s="107">
        <v>78</v>
      </c>
      <c r="Q6" s="107">
        <v>127</v>
      </c>
      <c r="R6" s="107">
        <v>208</v>
      </c>
      <c r="S6" s="107">
        <v>393</v>
      </c>
      <c r="T6" s="107">
        <v>676</v>
      </c>
      <c r="U6" s="107">
        <v>1084</v>
      </c>
      <c r="V6" s="107">
        <v>2015</v>
      </c>
      <c r="W6" s="107">
        <v>3334</v>
      </c>
      <c r="X6" s="107">
        <v>4288</v>
      </c>
      <c r="Y6" s="107">
        <v>3378</v>
      </c>
      <c r="Z6" s="107">
        <v>1305</v>
      </c>
      <c r="AA6" s="106">
        <v>229</v>
      </c>
    </row>
    <row r="7" spans="1:27" ht="15">
      <c r="A7" s="159" t="s">
        <v>256</v>
      </c>
      <c r="B7" s="158" t="s">
        <v>70</v>
      </c>
      <c r="C7" s="158" t="s">
        <v>34</v>
      </c>
      <c r="D7" s="158" t="s">
        <v>178</v>
      </c>
      <c r="E7" s="158" t="s">
        <v>33</v>
      </c>
      <c r="F7" s="93">
        <v>1661</v>
      </c>
      <c r="G7" s="92" t="s">
        <v>4</v>
      </c>
      <c r="H7" s="92" t="s">
        <v>4</v>
      </c>
      <c r="I7" s="92" t="s">
        <v>4</v>
      </c>
      <c r="J7" s="92" t="s">
        <v>4</v>
      </c>
      <c r="K7" s="92" t="s">
        <v>4</v>
      </c>
      <c r="L7" s="92">
        <v>3</v>
      </c>
      <c r="M7" s="92">
        <v>2</v>
      </c>
      <c r="N7" s="92">
        <v>4</v>
      </c>
      <c r="O7" s="92">
        <v>20</v>
      </c>
      <c r="P7" s="92">
        <v>10</v>
      </c>
      <c r="Q7" s="92">
        <v>30</v>
      </c>
      <c r="R7" s="92">
        <v>47</v>
      </c>
      <c r="S7" s="92">
        <v>91</v>
      </c>
      <c r="T7" s="92">
        <v>128</v>
      </c>
      <c r="U7" s="92">
        <v>162</v>
      </c>
      <c r="V7" s="92">
        <v>220</v>
      </c>
      <c r="W7" s="92">
        <v>284</v>
      </c>
      <c r="X7" s="92">
        <v>320</v>
      </c>
      <c r="Y7" s="92">
        <v>232</v>
      </c>
      <c r="Z7" s="92">
        <v>91</v>
      </c>
      <c r="AA7" s="91">
        <v>17</v>
      </c>
    </row>
    <row r="8" spans="1:27" ht="15">
      <c r="A8" s="123"/>
      <c r="B8" s="122" t="s">
        <v>68</v>
      </c>
      <c r="C8" s="122" t="s">
        <v>34</v>
      </c>
      <c r="D8" s="122" t="s">
        <v>177</v>
      </c>
      <c r="E8" s="122" t="s">
        <v>33</v>
      </c>
      <c r="F8" s="117">
        <v>882</v>
      </c>
      <c r="G8" s="116" t="s">
        <v>4</v>
      </c>
      <c r="H8" s="116" t="s">
        <v>4</v>
      </c>
      <c r="I8" s="116" t="s">
        <v>4</v>
      </c>
      <c r="J8" s="116" t="s">
        <v>4</v>
      </c>
      <c r="K8" s="116" t="s">
        <v>4</v>
      </c>
      <c r="L8" s="116">
        <v>2</v>
      </c>
      <c r="M8" s="116">
        <v>1</v>
      </c>
      <c r="N8" s="116">
        <v>3</v>
      </c>
      <c r="O8" s="116">
        <v>17</v>
      </c>
      <c r="P8" s="116">
        <v>9</v>
      </c>
      <c r="Q8" s="116">
        <v>25</v>
      </c>
      <c r="R8" s="116">
        <v>38</v>
      </c>
      <c r="S8" s="116">
        <v>69</v>
      </c>
      <c r="T8" s="116">
        <v>94</v>
      </c>
      <c r="U8" s="116">
        <v>101</v>
      </c>
      <c r="V8" s="116">
        <v>128</v>
      </c>
      <c r="W8" s="116">
        <v>162</v>
      </c>
      <c r="X8" s="116">
        <v>141</v>
      </c>
      <c r="Y8" s="116">
        <v>71</v>
      </c>
      <c r="Z8" s="116">
        <v>21</v>
      </c>
      <c r="AA8" s="115" t="s">
        <v>4</v>
      </c>
    </row>
    <row r="9" spans="1:27" ht="15">
      <c r="A9" s="114"/>
      <c r="B9" s="113" t="s">
        <v>66</v>
      </c>
      <c r="C9" s="113" t="s">
        <v>34</v>
      </c>
      <c r="D9" s="113" t="s">
        <v>176</v>
      </c>
      <c r="E9" s="113" t="s">
        <v>33</v>
      </c>
      <c r="F9" s="108">
        <v>779</v>
      </c>
      <c r="G9" s="107" t="s">
        <v>4</v>
      </c>
      <c r="H9" s="107" t="s">
        <v>4</v>
      </c>
      <c r="I9" s="107" t="s">
        <v>4</v>
      </c>
      <c r="J9" s="107" t="s">
        <v>4</v>
      </c>
      <c r="K9" s="107" t="s">
        <v>4</v>
      </c>
      <c r="L9" s="107">
        <v>1</v>
      </c>
      <c r="M9" s="107">
        <v>1</v>
      </c>
      <c r="N9" s="107">
        <v>1</v>
      </c>
      <c r="O9" s="107">
        <v>3</v>
      </c>
      <c r="P9" s="107">
        <v>1</v>
      </c>
      <c r="Q9" s="107">
        <v>5</v>
      </c>
      <c r="R9" s="107">
        <v>9</v>
      </c>
      <c r="S9" s="107">
        <v>22</v>
      </c>
      <c r="T9" s="107">
        <v>34</v>
      </c>
      <c r="U9" s="107">
        <v>61</v>
      </c>
      <c r="V9" s="107">
        <v>92</v>
      </c>
      <c r="W9" s="107">
        <v>122</v>
      </c>
      <c r="X9" s="107">
        <v>179</v>
      </c>
      <c r="Y9" s="107">
        <v>161</v>
      </c>
      <c r="Z9" s="107">
        <v>70</v>
      </c>
      <c r="AA9" s="106">
        <v>17</v>
      </c>
    </row>
    <row r="10" spans="1:27" ht="15">
      <c r="A10" s="159" t="s">
        <v>255</v>
      </c>
      <c r="B10" s="158" t="s">
        <v>70</v>
      </c>
      <c r="C10" s="158" t="s">
        <v>172</v>
      </c>
      <c r="D10" s="158" t="s">
        <v>175</v>
      </c>
      <c r="E10" s="158" t="s">
        <v>12</v>
      </c>
      <c r="F10" s="93">
        <v>102</v>
      </c>
      <c r="G10" s="92" t="s">
        <v>4</v>
      </c>
      <c r="H10" s="92" t="s">
        <v>4</v>
      </c>
      <c r="I10" s="92" t="s">
        <v>4</v>
      </c>
      <c r="J10" s="92" t="s">
        <v>4</v>
      </c>
      <c r="K10" s="92" t="s">
        <v>4</v>
      </c>
      <c r="L10" s="92">
        <v>1</v>
      </c>
      <c r="M10" s="92" t="s">
        <v>4</v>
      </c>
      <c r="N10" s="92" t="s">
        <v>4</v>
      </c>
      <c r="O10" s="92">
        <v>1</v>
      </c>
      <c r="P10" s="92" t="s">
        <v>4</v>
      </c>
      <c r="Q10" s="92">
        <v>1</v>
      </c>
      <c r="R10" s="92">
        <v>2</v>
      </c>
      <c r="S10" s="92">
        <v>3</v>
      </c>
      <c r="T10" s="92">
        <v>10</v>
      </c>
      <c r="U10" s="92">
        <v>7</v>
      </c>
      <c r="V10" s="92">
        <v>17</v>
      </c>
      <c r="W10" s="92">
        <v>17</v>
      </c>
      <c r="X10" s="92">
        <v>17</v>
      </c>
      <c r="Y10" s="92">
        <v>22</v>
      </c>
      <c r="Z10" s="92">
        <v>3</v>
      </c>
      <c r="AA10" s="91">
        <v>1</v>
      </c>
    </row>
    <row r="11" spans="1:27" ht="15">
      <c r="A11" s="123"/>
      <c r="B11" s="122" t="s">
        <v>68</v>
      </c>
      <c r="C11" s="122" t="s">
        <v>172</v>
      </c>
      <c r="D11" s="122" t="s">
        <v>174</v>
      </c>
      <c r="E11" s="122" t="s">
        <v>12</v>
      </c>
      <c r="F11" s="117">
        <v>48</v>
      </c>
      <c r="G11" s="116" t="s">
        <v>4</v>
      </c>
      <c r="H11" s="116" t="s">
        <v>4</v>
      </c>
      <c r="I11" s="116" t="s">
        <v>4</v>
      </c>
      <c r="J11" s="116" t="s">
        <v>4</v>
      </c>
      <c r="K11" s="116" t="s">
        <v>4</v>
      </c>
      <c r="L11" s="116">
        <v>1</v>
      </c>
      <c r="M11" s="116" t="s">
        <v>4</v>
      </c>
      <c r="N11" s="116" t="s">
        <v>4</v>
      </c>
      <c r="O11" s="116">
        <v>1</v>
      </c>
      <c r="P11" s="116" t="s">
        <v>4</v>
      </c>
      <c r="Q11" s="116">
        <v>1</v>
      </c>
      <c r="R11" s="116">
        <v>2</v>
      </c>
      <c r="S11" s="116">
        <v>3</v>
      </c>
      <c r="T11" s="116">
        <v>9</v>
      </c>
      <c r="U11" s="116">
        <v>4</v>
      </c>
      <c r="V11" s="116">
        <v>10</v>
      </c>
      <c r="W11" s="116">
        <v>6</v>
      </c>
      <c r="X11" s="116">
        <v>5</v>
      </c>
      <c r="Y11" s="116">
        <v>5</v>
      </c>
      <c r="Z11" s="116">
        <v>1</v>
      </c>
      <c r="AA11" s="115" t="s">
        <v>4</v>
      </c>
    </row>
    <row r="12" spans="1:27" ht="15">
      <c r="A12" s="114"/>
      <c r="B12" s="113" t="s">
        <v>66</v>
      </c>
      <c r="C12" s="113" t="s">
        <v>172</v>
      </c>
      <c r="D12" s="113" t="s">
        <v>173</v>
      </c>
      <c r="E12" s="113" t="s">
        <v>12</v>
      </c>
      <c r="F12" s="108">
        <v>54</v>
      </c>
      <c r="G12" s="107" t="s">
        <v>4</v>
      </c>
      <c r="H12" s="107" t="s">
        <v>4</v>
      </c>
      <c r="I12" s="107" t="s">
        <v>4</v>
      </c>
      <c r="J12" s="107" t="s">
        <v>4</v>
      </c>
      <c r="K12" s="107" t="s">
        <v>4</v>
      </c>
      <c r="L12" s="107" t="s">
        <v>4</v>
      </c>
      <c r="M12" s="107" t="s">
        <v>4</v>
      </c>
      <c r="N12" s="107" t="s">
        <v>4</v>
      </c>
      <c r="O12" s="107" t="s">
        <v>4</v>
      </c>
      <c r="P12" s="107" t="s">
        <v>4</v>
      </c>
      <c r="Q12" s="107" t="s">
        <v>4</v>
      </c>
      <c r="R12" s="107" t="s">
        <v>4</v>
      </c>
      <c r="S12" s="107" t="s">
        <v>4</v>
      </c>
      <c r="T12" s="107">
        <v>1</v>
      </c>
      <c r="U12" s="107">
        <v>3</v>
      </c>
      <c r="V12" s="107">
        <v>7</v>
      </c>
      <c r="W12" s="107">
        <v>11</v>
      </c>
      <c r="X12" s="107">
        <v>12</v>
      </c>
      <c r="Y12" s="107">
        <v>17</v>
      </c>
      <c r="Z12" s="107">
        <v>2</v>
      </c>
      <c r="AA12" s="106">
        <v>1</v>
      </c>
    </row>
    <row r="13" spans="1:27" ht="15">
      <c r="A13" s="159" t="s">
        <v>254</v>
      </c>
      <c r="B13" s="158" t="s">
        <v>70</v>
      </c>
      <c r="C13" s="158" t="s">
        <v>167</v>
      </c>
      <c r="D13" s="158" t="s">
        <v>170</v>
      </c>
      <c r="E13" s="158" t="s">
        <v>10</v>
      </c>
      <c r="F13" s="93">
        <v>33</v>
      </c>
      <c r="G13" s="92" t="s">
        <v>4</v>
      </c>
      <c r="H13" s="92" t="s">
        <v>4</v>
      </c>
      <c r="I13" s="92" t="s">
        <v>4</v>
      </c>
      <c r="J13" s="92" t="s">
        <v>4</v>
      </c>
      <c r="K13" s="92" t="s">
        <v>4</v>
      </c>
      <c r="L13" s="92" t="s">
        <v>4</v>
      </c>
      <c r="M13" s="92" t="s">
        <v>4</v>
      </c>
      <c r="N13" s="92" t="s">
        <v>4</v>
      </c>
      <c r="O13" s="92">
        <v>1</v>
      </c>
      <c r="P13" s="92" t="s">
        <v>4</v>
      </c>
      <c r="Q13" s="92" t="s">
        <v>4</v>
      </c>
      <c r="R13" s="92" t="s">
        <v>4</v>
      </c>
      <c r="S13" s="92" t="s">
        <v>4</v>
      </c>
      <c r="T13" s="92">
        <v>3</v>
      </c>
      <c r="U13" s="92" t="s">
        <v>4</v>
      </c>
      <c r="V13" s="92">
        <v>6</v>
      </c>
      <c r="W13" s="92">
        <v>5</v>
      </c>
      <c r="X13" s="92">
        <v>5</v>
      </c>
      <c r="Y13" s="92">
        <v>11</v>
      </c>
      <c r="Z13" s="92">
        <v>2</v>
      </c>
      <c r="AA13" s="91" t="s">
        <v>4</v>
      </c>
    </row>
    <row r="14" spans="1:27" ht="15">
      <c r="A14" s="123"/>
      <c r="B14" s="122" t="s">
        <v>68</v>
      </c>
      <c r="C14" s="122" t="s">
        <v>167</v>
      </c>
      <c r="D14" s="122" t="s">
        <v>169</v>
      </c>
      <c r="E14" s="122" t="s">
        <v>10</v>
      </c>
      <c r="F14" s="117">
        <v>16</v>
      </c>
      <c r="G14" s="116" t="s">
        <v>4</v>
      </c>
      <c r="H14" s="116" t="s">
        <v>4</v>
      </c>
      <c r="I14" s="116" t="s">
        <v>4</v>
      </c>
      <c r="J14" s="116" t="s">
        <v>4</v>
      </c>
      <c r="K14" s="116" t="s">
        <v>4</v>
      </c>
      <c r="L14" s="116" t="s">
        <v>4</v>
      </c>
      <c r="M14" s="116" t="s">
        <v>4</v>
      </c>
      <c r="N14" s="116" t="s">
        <v>4</v>
      </c>
      <c r="O14" s="116">
        <v>1</v>
      </c>
      <c r="P14" s="116" t="s">
        <v>4</v>
      </c>
      <c r="Q14" s="116" t="s">
        <v>4</v>
      </c>
      <c r="R14" s="116" t="s">
        <v>4</v>
      </c>
      <c r="S14" s="116" t="s">
        <v>4</v>
      </c>
      <c r="T14" s="116">
        <v>3</v>
      </c>
      <c r="U14" s="116" t="s">
        <v>4</v>
      </c>
      <c r="V14" s="116">
        <v>3</v>
      </c>
      <c r="W14" s="116">
        <v>3</v>
      </c>
      <c r="X14" s="116">
        <v>2</v>
      </c>
      <c r="Y14" s="116">
        <v>3</v>
      </c>
      <c r="Z14" s="116">
        <v>1</v>
      </c>
      <c r="AA14" s="115" t="s">
        <v>4</v>
      </c>
    </row>
    <row r="15" spans="1:27" ht="15">
      <c r="A15" s="114"/>
      <c r="B15" s="113" t="s">
        <v>66</v>
      </c>
      <c r="C15" s="113" t="s">
        <v>167</v>
      </c>
      <c r="D15" s="113" t="s">
        <v>168</v>
      </c>
      <c r="E15" s="113" t="s">
        <v>10</v>
      </c>
      <c r="F15" s="108">
        <v>17</v>
      </c>
      <c r="G15" s="107" t="s">
        <v>4</v>
      </c>
      <c r="H15" s="107" t="s">
        <v>4</v>
      </c>
      <c r="I15" s="107" t="s">
        <v>4</v>
      </c>
      <c r="J15" s="107" t="s">
        <v>4</v>
      </c>
      <c r="K15" s="107" t="s">
        <v>4</v>
      </c>
      <c r="L15" s="107" t="s">
        <v>4</v>
      </c>
      <c r="M15" s="107" t="s">
        <v>4</v>
      </c>
      <c r="N15" s="107" t="s">
        <v>4</v>
      </c>
      <c r="O15" s="107" t="s">
        <v>4</v>
      </c>
      <c r="P15" s="107" t="s">
        <v>4</v>
      </c>
      <c r="Q15" s="107" t="s">
        <v>4</v>
      </c>
      <c r="R15" s="107" t="s">
        <v>4</v>
      </c>
      <c r="S15" s="107" t="s">
        <v>4</v>
      </c>
      <c r="T15" s="107" t="s">
        <v>4</v>
      </c>
      <c r="U15" s="107" t="s">
        <v>4</v>
      </c>
      <c r="V15" s="107">
        <v>3</v>
      </c>
      <c r="W15" s="107">
        <v>2</v>
      </c>
      <c r="X15" s="107">
        <v>3</v>
      </c>
      <c r="Y15" s="107">
        <v>8</v>
      </c>
      <c r="Z15" s="107">
        <v>1</v>
      </c>
      <c r="AA15" s="106" t="s">
        <v>4</v>
      </c>
    </row>
    <row r="16" spans="1:27" ht="15">
      <c r="A16" s="159" t="s">
        <v>253</v>
      </c>
      <c r="B16" s="158" t="s">
        <v>70</v>
      </c>
      <c r="C16" s="158" t="s">
        <v>163</v>
      </c>
      <c r="D16" s="158" t="s">
        <v>166</v>
      </c>
      <c r="E16" s="158" t="s">
        <v>21</v>
      </c>
      <c r="F16" s="93">
        <v>6</v>
      </c>
      <c r="G16" s="92" t="s">
        <v>4</v>
      </c>
      <c r="H16" s="92" t="s">
        <v>4</v>
      </c>
      <c r="I16" s="92" t="s">
        <v>4</v>
      </c>
      <c r="J16" s="92" t="s">
        <v>4</v>
      </c>
      <c r="K16" s="92" t="s">
        <v>4</v>
      </c>
      <c r="L16" s="92" t="s">
        <v>4</v>
      </c>
      <c r="M16" s="92" t="s">
        <v>4</v>
      </c>
      <c r="N16" s="92" t="s">
        <v>4</v>
      </c>
      <c r="O16" s="92" t="s">
        <v>4</v>
      </c>
      <c r="P16" s="92" t="s">
        <v>4</v>
      </c>
      <c r="Q16" s="92" t="s">
        <v>4</v>
      </c>
      <c r="R16" s="92" t="s">
        <v>4</v>
      </c>
      <c r="S16" s="92" t="s">
        <v>4</v>
      </c>
      <c r="T16" s="92" t="s">
        <v>4</v>
      </c>
      <c r="U16" s="92" t="s">
        <v>4</v>
      </c>
      <c r="V16" s="92" t="s">
        <v>4</v>
      </c>
      <c r="W16" s="92">
        <v>1</v>
      </c>
      <c r="X16" s="92">
        <v>1</v>
      </c>
      <c r="Y16" s="92">
        <v>3</v>
      </c>
      <c r="Z16" s="92">
        <v>1</v>
      </c>
      <c r="AA16" s="91" t="s">
        <v>4</v>
      </c>
    </row>
    <row r="17" spans="1:27" ht="15">
      <c r="A17" s="123"/>
      <c r="B17" s="122" t="s">
        <v>68</v>
      </c>
      <c r="C17" s="122" t="s">
        <v>163</v>
      </c>
      <c r="D17" s="122" t="s">
        <v>165</v>
      </c>
      <c r="E17" s="122" t="s">
        <v>21</v>
      </c>
      <c r="F17" s="117">
        <v>2</v>
      </c>
      <c r="G17" s="116" t="s">
        <v>4</v>
      </c>
      <c r="H17" s="116" t="s">
        <v>4</v>
      </c>
      <c r="I17" s="116" t="s">
        <v>4</v>
      </c>
      <c r="J17" s="116" t="s">
        <v>4</v>
      </c>
      <c r="K17" s="116" t="s">
        <v>4</v>
      </c>
      <c r="L17" s="116" t="s">
        <v>4</v>
      </c>
      <c r="M17" s="116" t="s">
        <v>4</v>
      </c>
      <c r="N17" s="116" t="s">
        <v>4</v>
      </c>
      <c r="O17" s="116" t="s">
        <v>4</v>
      </c>
      <c r="P17" s="116" t="s">
        <v>4</v>
      </c>
      <c r="Q17" s="116" t="s">
        <v>4</v>
      </c>
      <c r="R17" s="116" t="s">
        <v>4</v>
      </c>
      <c r="S17" s="116" t="s">
        <v>4</v>
      </c>
      <c r="T17" s="116" t="s">
        <v>4</v>
      </c>
      <c r="U17" s="116" t="s">
        <v>4</v>
      </c>
      <c r="V17" s="116" t="s">
        <v>4</v>
      </c>
      <c r="W17" s="116">
        <v>1</v>
      </c>
      <c r="X17" s="116">
        <v>1</v>
      </c>
      <c r="Y17" s="116" t="s">
        <v>4</v>
      </c>
      <c r="Z17" s="116" t="s">
        <v>4</v>
      </c>
      <c r="AA17" s="115" t="s">
        <v>4</v>
      </c>
    </row>
    <row r="18" spans="1:27" ht="15">
      <c r="A18" s="114"/>
      <c r="B18" s="113" t="s">
        <v>66</v>
      </c>
      <c r="C18" s="113" t="s">
        <v>163</v>
      </c>
      <c r="D18" s="113" t="s">
        <v>164</v>
      </c>
      <c r="E18" s="113" t="s">
        <v>21</v>
      </c>
      <c r="F18" s="108">
        <v>4</v>
      </c>
      <c r="G18" s="107" t="s">
        <v>4</v>
      </c>
      <c r="H18" s="107" t="s">
        <v>4</v>
      </c>
      <c r="I18" s="107" t="s">
        <v>4</v>
      </c>
      <c r="J18" s="107" t="s">
        <v>4</v>
      </c>
      <c r="K18" s="107" t="s">
        <v>4</v>
      </c>
      <c r="L18" s="107" t="s">
        <v>4</v>
      </c>
      <c r="M18" s="107" t="s">
        <v>4</v>
      </c>
      <c r="N18" s="107" t="s">
        <v>4</v>
      </c>
      <c r="O18" s="107" t="s">
        <v>4</v>
      </c>
      <c r="P18" s="107" t="s">
        <v>4</v>
      </c>
      <c r="Q18" s="107" t="s">
        <v>4</v>
      </c>
      <c r="R18" s="107" t="s">
        <v>4</v>
      </c>
      <c r="S18" s="107" t="s">
        <v>4</v>
      </c>
      <c r="T18" s="107" t="s">
        <v>4</v>
      </c>
      <c r="U18" s="107" t="s">
        <v>4</v>
      </c>
      <c r="V18" s="107" t="s">
        <v>4</v>
      </c>
      <c r="W18" s="107" t="s">
        <v>4</v>
      </c>
      <c r="X18" s="107" t="s">
        <v>4</v>
      </c>
      <c r="Y18" s="107">
        <v>3</v>
      </c>
      <c r="Z18" s="107">
        <v>1</v>
      </c>
      <c r="AA18" s="106" t="s">
        <v>4</v>
      </c>
    </row>
    <row r="19" spans="1:27" ht="15">
      <c r="A19" s="159" t="s">
        <v>252</v>
      </c>
      <c r="B19" s="158" t="s">
        <v>70</v>
      </c>
      <c r="C19" s="158" t="s">
        <v>159</v>
      </c>
      <c r="D19" s="158" t="s">
        <v>162</v>
      </c>
      <c r="E19" s="158" t="s">
        <v>5</v>
      </c>
      <c r="F19" s="93">
        <v>2</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t="s">
        <v>4</v>
      </c>
      <c r="V19" s="92" t="s">
        <v>4</v>
      </c>
      <c r="W19" s="92" t="s">
        <v>4</v>
      </c>
      <c r="X19" s="92">
        <v>1</v>
      </c>
      <c r="Y19" s="92">
        <v>1</v>
      </c>
      <c r="Z19" s="92" t="s">
        <v>4</v>
      </c>
      <c r="AA19" s="91" t="s">
        <v>4</v>
      </c>
    </row>
    <row r="20" spans="1:27" ht="15">
      <c r="A20" s="123"/>
      <c r="B20" s="122" t="s">
        <v>68</v>
      </c>
      <c r="C20" s="122" t="s">
        <v>159</v>
      </c>
      <c r="D20" s="122" t="s">
        <v>161</v>
      </c>
      <c r="E20" s="122" t="s">
        <v>5</v>
      </c>
      <c r="F20" s="117">
        <v>1</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t="s">
        <v>4</v>
      </c>
      <c r="V20" s="116" t="s">
        <v>4</v>
      </c>
      <c r="W20" s="116" t="s">
        <v>4</v>
      </c>
      <c r="X20" s="116" t="s">
        <v>4</v>
      </c>
      <c r="Y20" s="116">
        <v>1</v>
      </c>
      <c r="Z20" s="116" t="s">
        <v>4</v>
      </c>
      <c r="AA20" s="115" t="s">
        <v>4</v>
      </c>
    </row>
    <row r="21" spans="1:27" ht="15">
      <c r="A21" s="114"/>
      <c r="B21" s="113" t="s">
        <v>66</v>
      </c>
      <c r="C21" s="113" t="s">
        <v>159</v>
      </c>
      <c r="D21" s="113" t="s">
        <v>160</v>
      </c>
      <c r="E21" s="113" t="s">
        <v>5</v>
      </c>
      <c r="F21" s="108">
        <v>1</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t="s">
        <v>4</v>
      </c>
      <c r="V21" s="107" t="s">
        <v>4</v>
      </c>
      <c r="W21" s="107" t="s">
        <v>4</v>
      </c>
      <c r="X21" s="107">
        <v>1</v>
      </c>
      <c r="Y21" s="107" t="s">
        <v>4</v>
      </c>
      <c r="Z21" s="107" t="s">
        <v>4</v>
      </c>
      <c r="AA21" s="106" t="s">
        <v>4</v>
      </c>
    </row>
    <row r="22" spans="1:27" ht="15">
      <c r="A22" s="159" t="s">
        <v>251</v>
      </c>
      <c r="B22" s="158" t="s">
        <v>70</v>
      </c>
      <c r="C22" s="158" t="s">
        <v>155</v>
      </c>
      <c r="D22" s="158" t="s">
        <v>158</v>
      </c>
      <c r="E22" s="158" t="s">
        <v>5</v>
      </c>
      <c r="F22" s="93">
        <v>5</v>
      </c>
      <c r="G22" s="92" t="s">
        <v>4</v>
      </c>
      <c r="H22" s="92" t="s">
        <v>4</v>
      </c>
      <c r="I22" s="92" t="s">
        <v>4</v>
      </c>
      <c r="J22" s="92" t="s">
        <v>4</v>
      </c>
      <c r="K22" s="92" t="s">
        <v>4</v>
      </c>
      <c r="L22" s="92" t="s">
        <v>4</v>
      </c>
      <c r="M22" s="92" t="s">
        <v>4</v>
      </c>
      <c r="N22" s="92" t="s">
        <v>4</v>
      </c>
      <c r="O22" s="92">
        <v>1</v>
      </c>
      <c r="P22" s="92" t="s">
        <v>4</v>
      </c>
      <c r="Q22" s="92" t="s">
        <v>4</v>
      </c>
      <c r="R22" s="92" t="s">
        <v>4</v>
      </c>
      <c r="S22" s="92" t="s">
        <v>4</v>
      </c>
      <c r="T22" s="92" t="s">
        <v>4</v>
      </c>
      <c r="U22" s="92" t="s">
        <v>4</v>
      </c>
      <c r="V22" s="92" t="s">
        <v>4</v>
      </c>
      <c r="W22" s="92">
        <v>2</v>
      </c>
      <c r="X22" s="92" t="s">
        <v>4</v>
      </c>
      <c r="Y22" s="92">
        <v>2</v>
      </c>
      <c r="Z22" s="92" t="s">
        <v>4</v>
      </c>
      <c r="AA22" s="91" t="s">
        <v>4</v>
      </c>
    </row>
    <row r="23" spans="1:27" ht="15">
      <c r="A23" s="123"/>
      <c r="B23" s="122" t="s">
        <v>68</v>
      </c>
      <c r="C23" s="122" t="s">
        <v>155</v>
      </c>
      <c r="D23" s="122" t="s">
        <v>157</v>
      </c>
      <c r="E23" s="122" t="s">
        <v>5</v>
      </c>
      <c r="F23" s="117">
        <v>1</v>
      </c>
      <c r="G23" s="116" t="s">
        <v>4</v>
      </c>
      <c r="H23" s="116" t="s">
        <v>4</v>
      </c>
      <c r="I23" s="116" t="s">
        <v>4</v>
      </c>
      <c r="J23" s="116" t="s">
        <v>4</v>
      </c>
      <c r="K23" s="116" t="s">
        <v>4</v>
      </c>
      <c r="L23" s="116" t="s">
        <v>4</v>
      </c>
      <c r="M23" s="116" t="s">
        <v>4</v>
      </c>
      <c r="N23" s="116" t="s">
        <v>4</v>
      </c>
      <c r="O23" s="116">
        <v>1</v>
      </c>
      <c r="P23" s="116" t="s">
        <v>4</v>
      </c>
      <c r="Q23" s="116" t="s">
        <v>4</v>
      </c>
      <c r="R23" s="116" t="s">
        <v>4</v>
      </c>
      <c r="S23" s="116" t="s">
        <v>4</v>
      </c>
      <c r="T23" s="116" t="s">
        <v>4</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4</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v>2</v>
      </c>
      <c r="X24" s="107" t="s">
        <v>4</v>
      </c>
      <c r="Y24" s="107">
        <v>2</v>
      </c>
      <c r="Z24" s="107" t="s">
        <v>4</v>
      </c>
      <c r="AA24" s="106" t="s">
        <v>4</v>
      </c>
    </row>
    <row r="25" spans="1:27" ht="15">
      <c r="A25" s="159" t="s">
        <v>250</v>
      </c>
      <c r="B25" s="158" t="s">
        <v>70</v>
      </c>
      <c r="C25" s="158" t="s">
        <v>150</v>
      </c>
      <c r="D25" s="158" t="s">
        <v>153</v>
      </c>
      <c r="E25" s="158" t="s">
        <v>5</v>
      </c>
      <c r="F25" s="93">
        <v>3</v>
      </c>
      <c r="G25" s="92" t="s">
        <v>4</v>
      </c>
      <c r="H25" s="92" t="s">
        <v>4</v>
      </c>
      <c r="I25" s="92" t="s">
        <v>4</v>
      </c>
      <c r="J25" s="92" t="s">
        <v>4</v>
      </c>
      <c r="K25" s="92" t="s">
        <v>4</v>
      </c>
      <c r="L25" s="92" t="s">
        <v>4</v>
      </c>
      <c r="M25" s="92" t="s">
        <v>4</v>
      </c>
      <c r="N25" s="92" t="s">
        <v>4</v>
      </c>
      <c r="O25" s="92" t="s">
        <v>4</v>
      </c>
      <c r="P25" s="92" t="s">
        <v>4</v>
      </c>
      <c r="Q25" s="92" t="s">
        <v>4</v>
      </c>
      <c r="R25" s="92" t="s">
        <v>4</v>
      </c>
      <c r="S25" s="92" t="s">
        <v>4</v>
      </c>
      <c r="T25" s="92">
        <v>1</v>
      </c>
      <c r="U25" s="92" t="s">
        <v>4</v>
      </c>
      <c r="V25" s="92">
        <v>2</v>
      </c>
      <c r="W25" s="92" t="s">
        <v>4</v>
      </c>
      <c r="X25" s="92" t="s">
        <v>4</v>
      </c>
      <c r="Y25" s="92" t="s">
        <v>4</v>
      </c>
      <c r="Z25" s="92" t="s">
        <v>4</v>
      </c>
      <c r="AA25" s="91" t="s">
        <v>4</v>
      </c>
    </row>
    <row r="26" spans="1:27" ht="15">
      <c r="A26" s="123"/>
      <c r="B26" s="122" t="s">
        <v>68</v>
      </c>
      <c r="C26" s="122" t="s">
        <v>150</v>
      </c>
      <c r="D26" s="122" t="s">
        <v>152</v>
      </c>
      <c r="E26" s="122" t="s">
        <v>5</v>
      </c>
      <c r="F26" s="117">
        <v>1</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v>1</v>
      </c>
      <c r="U26" s="116" t="s">
        <v>4</v>
      </c>
      <c r="V26" s="116" t="s">
        <v>4</v>
      </c>
      <c r="W26" s="116" t="s">
        <v>4</v>
      </c>
      <c r="X26" s="116" t="s">
        <v>4</v>
      </c>
      <c r="Y26" s="116" t="s">
        <v>4</v>
      </c>
      <c r="Z26" s="116" t="s">
        <v>4</v>
      </c>
      <c r="AA26" s="115" t="s">
        <v>4</v>
      </c>
    </row>
    <row r="27" spans="1:27" ht="15">
      <c r="A27" s="114"/>
      <c r="B27" s="113" t="s">
        <v>66</v>
      </c>
      <c r="C27" s="113" t="s">
        <v>150</v>
      </c>
      <c r="D27" s="113" t="s">
        <v>151</v>
      </c>
      <c r="E27" s="113" t="s">
        <v>5</v>
      </c>
      <c r="F27" s="108">
        <v>2</v>
      </c>
      <c r="G27" s="107" t="s">
        <v>4</v>
      </c>
      <c r="H27" s="107" t="s">
        <v>4</v>
      </c>
      <c r="I27" s="107" t="s">
        <v>4</v>
      </c>
      <c r="J27" s="107" t="s">
        <v>4</v>
      </c>
      <c r="K27" s="107" t="s">
        <v>4</v>
      </c>
      <c r="L27" s="107" t="s">
        <v>4</v>
      </c>
      <c r="M27" s="107" t="s">
        <v>4</v>
      </c>
      <c r="N27" s="107" t="s">
        <v>4</v>
      </c>
      <c r="O27" s="107" t="s">
        <v>4</v>
      </c>
      <c r="P27" s="107" t="s">
        <v>4</v>
      </c>
      <c r="Q27" s="107" t="s">
        <v>4</v>
      </c>
      <c r="R27" s="107" t="s">
        <v>4</v>
      </c>
      <c r="S27" s="107" t="s">
        <v>4</v>
      </c>
      <c r="T27" s="107" t="s">
        <v>4</v>
      </c>
      <c r="U27" s="107" t="s">
        <v>4</v>
      </c>
      <c r="V27" s="107">
        <v>2</v>
      </c>
      <c r="W27" s="107" t="s">
        <v>4</v>
      </c>
      <c r="X27" s="107" t="s">
        <v>4</v>
      </c>
      <c r="Y27" s="107" t="s">
        <v>4</v>
      </c>
      <c r="Z27" s="107" t="s">
        <v>4</v>
      </c>
      <c r="AA27" s="106" t="s">
        <v>4</v>
      </c>
    </row>
    <row r="28" spans="1:27" ht="15">
      <c r="A28" s="159" t="s">
        <v>249</v>
      </c>
      <c r="B28" s="158" t="s">
        <v>70</v>
      </c>
      <c r="C28" s="158" t="s">
        <v>146</v>
      </c>
      <c r="D28" s="158" t="s">
        <v>149</v>
      </c>
      <c r="E28" s="158" t="s">
        <v>5</v>
      </c>
      <c r="F28" s="93">
        <v>3</v>
      </c>
      <c r="G28" s="92" t="s">
        <v>4</v>
      </c>
      <c r="H28" s="92" t="s">
        <v>4</v>
      </c>
      <c r="I28" s="92" t="s">
        <v>4</v>
      </c>
      <c r="J28" s="92" t="s">
        <v>4</v>
      </c>
      <c r="K28" s="92" t="s">
        <v>4</v>
      </c>
      <c r="L28" s="92" t="s">
        <v>4</v>
      </c>
      <c r="M28" s="92" t="s">
        <v>4</v>
      </c>
      <c r="N28" s="92" t="s">
        <v>4</v>
      </c>
      <c r="O28" s="92" t="s">
        <v>4</v>
      </c>
      <c r="P28" s="92" t="s">
        <v>4</v>
      </c>
      <c r="Q28" s="92" t="s">
        <v>4</v>
      </c>
      <c r="R28" s="92" t="s">
        <v>4</v>
      </c>
      <c r="S28" s="92" t="s">
        <v>4</v>
      </c>
      <c r="T28" s="92">
        <v>1</v>
      </c>
      <c r="U28" s="92" t="s">
        <v>4</v>
      </c>
      <c r="V28" s="92">
        <v>1</v>
      </c>
      <c r="W28" s="92" t="s">
        <v>4</v>
      </c>
      <c r="X28" s="92" t="s">
        <v>4</v>
      </c>
      <c r="Y28" s="92">
        <v>1</v>
      </c>
      <c r="Z28" s="92" t="s">
        <v>4</v>
      </c>
      <c r="AA28" s="91" t="s">
        <v>4</v>
      </c>
    </row>
    <row r="29" spans="1:27" ht="15">
      <c r="A29" s="123"/>
      <c r="B29" s="122" t="s">
        <v>68</v>
      </c>
      <c r="C29" s="122" t="s">
        <v>146</v>
      </c>
      <c r="D29" s="122" t="s">
        <v>148</v>
      </c>
      <c r="E29" s="122" t="s">
        <v>5</v>
      </c>
      <c r="F29" s="117">
        <v>2</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v>1</v>
      </c>
      <c r="U29" s="116" t="s">
        <v>4</v>
      </c>
      <c r="V29" s="116">
        <v>1</v>
      </c>
      <c r="W29" s="116" t="s">
        <v>4</v>
      </c>
      <c r="X29" s="116" t="s">
        <v>4</v>
      </c>
      <c r="Y29" s="116" t="s">
        <v>4</v>
      </c>
      <c r="Z29" s="116" t="s">
        <v>4</v>
      </c>
      <c r="AA29" s="115" t="s">
        <v>4</v>
      </c>
    </row>
    <row r="30" spans="1:27" ht="15">
      <c r="A30" s="114"/>
      <c r="B30" s="113" t="s">
        <v>66</v>
      </c>
      <c r="C30" s="113" t="s">
        <v>146</v>
      </c>
      <c r="D30" s="113" t="s">
        <v>147</v>
      </c>
      <c r="E30" s="113" t="s">
        <v>5</v>
      </c>
      <c r="F30" s="108">
        <v>1</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t="s">
        <v>4</v>
      </c>
      <c r="Y30" s="107">
        <v>1</v>
      </c>
      <c r="Z30" s="107" t="s">
        <v>4</v>
      </c>
      <c r="AA30" s="106" t="s">
        <v>4</v>
      </c>
    </row>
    <row r="31" spans="1:27" ht="15">
      <c r="A31" s="159" t="s">
        <v>248</v>
      </c>
      <c r="B31" s="158" t="s">
        <v>70</v>
      </c>
      <c r="C31" s="158" t="s">
        <v>142</v>
      </c>
      <c r="D31" s="158" t="s">
        <v>145</v>
      </c>
      <c r="E31" s="158" t="s">
        <v>5</v>
      </c>
      <c r="F31" s="93">
        <v>9</v>
      </c>
      <c r="G31" s="92" t="s">
        <v>4</v>
      </c>
      <c r="H31" s="92" t="s">
        <v>4</v>
      </c>
      <c r="I31" s="92" t="s">
        <v>4</v>
      </c>
      <c r="J31" s="92" t="s">
        <v>4</v>
      </c>
      <c r="K31" s="92" t="s">
        <v>4</v>
      </c>
      <c r="L31" s="92" t="s">
        <v>4</v>
      </c>
      <c r="M31" s="92" t="s">
        <v>4</v>
      </c>
      <c r="N31" s="92" t="s">
        <v>4</v>
      </c>
      <c r="O31" s="92" t="s">
        <v>4</v>
      </c>
      <c r="P31" s="92" t="s">
        <v>4</v>
      </c>
      <c r="Q31" s="92" t="s">
        <v>4</v>
      </c>
      <c r="R31" s="92" t="s">
        <v>4</v>
      </c>
      <c r="S31" s="92" t="s">
        <v>4</v>
      </c>
      <c r="T31" s="92" t="s">
        <v>4</v>
      </c>
      <c r="U31" s="92" t="s">
        <v>4</v>
      </c>
      <c r="V31" s="92" t="s">
        <v>4</v>
      </c>
      <c r="W31" s="92">
        <v>2</v>
      </c>
      <c r="X31" s="92">
        <v>3</v>
      </c>
      <c r="Y31" s="92">
        <v>3</v>
      </c>
      <c r="Z31" s="92">
        <v>1</v>
      </c>
      <c r="AA31" s="91" t="s">
        <v>4</v>
      </c>
    </row>
    <row r="32" spans="1:27" ht="15">
      <c r="A32" s="123"/>
      <c r="B32" s="122" t="s">
        <v>68</v>
      </c>
      <c r="C32" s="122" t="s">
        <v>142</v>
      </c>
      <c r="D32" s="122" t="s">
        <v>144</v>
      </c>
      <c r="E32" s="122" t="s">
        <v>5</v>
      </c>
      <c r="F32" s="117">
        <v>6</v>
      </c>
      <c r="G32" s="116" t="s">
        <v>4</v>
      </c>
      <c r="H32" s="116" t="s">
        <v>4</v>
      </c>
      <c r="I32" s="116" t="s">
        <v>4</v>
      </c>
      <c r="J32" s="116" t="s">
        <v>4</v>
      </c>
      <c r="K32" s="116" t="s">
        <v>4</v>
      </c>
      <c r="L32" s="116" t="s">
        <v>4</v>
      </c>
      <c r="M32" s="116" t="s">
        <v>4</v>
      </c>
      <c r="N32" s="116" t="s">
        <v>4</v>
      </c>
      <c r="O32" s="116" t="s">
        <v>4</v>
      </c>
      <c r="P32" s="116" t="s">
        <v>4</v>
      </c>
      <c r="Q32" s="116" t="s">
        <v>4</v>
      </c>
      <c r="R32" s="116" t="s">
        <v>4</v>
      </c>
      <c r="S32" s="116" t="s">
        <v>4</v>
      </c>
      <c r="T32" s="116" t="s">
        <v>4</v>
      </c>
      <c r="U32" s="116" t="s">
        <v>4</v>
      </c>
      <c r="V32" s="116" t="s">
        <v>4</v>
      </c>
      <c r="W32" s="116">
        <v>2</v>
      </c>
      <c r="X32" s="116">
        <v>1</v>
      </c>
      <c r="Y32" s="116">
        <v>2</v>
      </c>
      <c r="Z32" s="116">
        <v>1</v>
      </c>
      <c r="AA32" s="115" t="s">
        <v>4</v>
      </c>
    </row>
    <row r="33" spans="1:27" ht="15">
      <c r="A33" s="114"/>
      <c r="B33" s="113" t="s">
        <v>66</v>
      </c>
      <c r="C33" s="113" t="s">
        <v>142</v>
      </c>
      <c r="D33" s="113" t="s">
        <v>143</v>
      </c>
      <c r="E33" s="113" t="s">
        <v>5</v>
      </c>
      <c r="F33" s="108">
        <v>3</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t="s">
        <v>4</v>
      </c>
      <c r="U33" s="107" t="s">
        <v>4</v>
      </c>
      <c r="V33" s="107" t="s">
        <v>4</v>
      </c>
      <c r="W33" s="107" t="s">
        <v>4</v>
      </c>
      <c r="X33" s="107">
        <v>2</v>
      </c>
      <c r="Y33" s="107">
        <v>1</v>
      </c>
      <c r="Z33" s="107" t="s">
        <v>4</v>
      </c>
      <c r="AA33" s="106" t="s">
        <v>4</v>
      </c>
    </row>
    <row r="34" spans="1:27" ht="15">
      <c r="A34" s="159" t="s">
        <v>247</v>
      </c>
      <c r="B34" s="158" t="s">
        <v>70</v>
      </c>
      <c r="C34" s="158" t="s">
        <v>138</v>
      </c>
      <c r="D34" s="158" t="s">
        <v>141</v>
      </c>
      <c r="E34" s="158" t="s">
        <v>5</v>
      </c>
      <c r="F34" s="93">
        <v>1</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t="s">
        <v>4</v>
      </c>
      <c r="V34" s="92">
        <v>1</v>
      </c>
      <c r="W34" s="92" t="s">
        <v>4</v>
      </c>
      <c r="X34" s="92" t="s">
        <v>4</v>
      </c>
      <c r="Y34" s="92" t="s">
        <v>4</v>
      </c>
      <c r="Z34" s="92" t="s">
        <v>4</v>
      </c>
      <c r="AA34" s="91" t="s">
        <v>4</v>
      </c>
    </row>
    <row r="35" spans="1:27" ht="15">
      <c r="A35" s="123"/>
      <c r="B35" s="122" t="s">
        <v>68</v>
      </c>
      <c r="C35" s="122" t="s">
        <v>138</v>
      </c>
      <c r="D35" s="122" t="s">
        <v>140</v>
      </c>
      <c r="E35" s="122" t="s">
        <v>5</v>
      </c>
      <c r="F35" s="117" t="s">
        <v>4</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t="s">
        <v>4</v>
      </c>
      <c r="V35" s="116" t="s">
        <v>4</v>
      </c>
      <c r="W35" s="116" t="s">
        <v>4</v>
      </c>
      <c r="X35" s="116" t="s">
        <v>4</v>
      </c>
      <c r="Y35" s="116" t="s">
        <v>4</v>
      </c>
      <c r="Z35" s="116" t="s">
        <v>4</v>
      </c>
      <c r="AA35" s="115" t="s">
        <v>4</v>
      </c>
    </row>
    <row r="36" spans="1:27" ht="15">
      <c r="A36" s="114"/>
      <c r="B36" s="113" t="s">
        <v>66</v>
      </c>
      <c r="C36" s="113" t="s">
        <v>138</v>
      </c>
      <c r="D36" s="113" t="s">
        <v>139</v>
      </c>
      <c r="E36" s="113" t="s">
        <v>5</v>
      </c>
      <c r="F36" s="108">
        <v>1</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v>1</v>
      </c>
      <c r="W36" s="107" t="s">
        <v>4</v>
      </c>
      <c r="X36" s="107" t="s">
        <v>4</v>
      </c>
      <c r="Y36" s="107" t="s">
        <v>4</v>
      </c>
      <c r="Z36" s="107" t="s">
        <v>4</v>
      </c>
      <c r="AA36" s="106" t="s">
        <v>4</v>
      </c>
    </row>
    <row r="37" spans="1:27" ht="15">
      <c r="A37" s="159" t="s">
        <v>246</v>
      </c>
      <c r="B37" s="158" t="s">
        <v>70</v>
      </c>
      <c r="C37" s="158" t="s">
        <v>134</v>
      </c>
      <c r="D37" s="158" t="s">
        <v>137</v>
      </c>
      <c r="E37" s="158" t="s">
        <v>5</v>
      </c>
      <c r="F37" s="93">
        <v>4</v>
      </c>
      <c r="G37" s="92" t="s">
        <v>4</v>
      </c>
      <c r="H37" s="92" t="s">
        <v>4</v>
      </c>
      <c r="I37" s="92" t="s">
        <v>4</v>
      </c>
      <c r="J37" s="92" t="s">
        <v>4</v>
      </c>
      <c r="K37" s="92" t="s">
        <v>4</v>
      </c>
      <c r="L37" s="92" t="s">
        <v>4</v>
      </c>
      <c r="M37" s="92" t="s">
        <v>4</v>
      </c>
      <c r="N37" s="92" t="s">
        <v>4</v>
      </c>
      <c r="O37" s="92" t="s">
        <v>4</v>
      </c>
      <c r="P37" s="92" t="s">
        <v>4</v>
      </c>
      <c r="Q37" s="92" t="s">
        <v>4</v>
      </c>
      <c r="R37" s="92" t="s">
        <v>4</v>
      </c>
      <c r="S37" s="92" t="s">
        <v>4</v>
      </c>
      <c r="T37" s="92">
        <v>1</v>
      </c>
      <c r="U37" s="92" t="s">
        <v>4</v>
      </c>
      <c r="V37" s="92">
        <v>2</v>
      </c>
      <c r="W37" s="92" t="s">
        <v>4</v>
      </c>
      <c r="X37" s="92" t="s">
        <v>4</v>
      </c>
      <c r="Y37" s="92">
        <v>1</v>
      </c>
      <c r="Z37" s="92" t="s">
        <v>4</v>
      </c>
      <c r="AA37" s="91" t="s">
        <v>4</v>
      </c>
    </row>
    <row r="38" spans="1:27" ht="15">
      <c r="A38" s="123"/>
      <c r="B38" s="122" t="s">
        <v>68</v>
      </c>
      <c r="C38" s="122" t="s">
        <v>134</v>
      </c>
      <c r="D38" s="122" t="s">
        <v>136</v>
      </c>
      <c r="E38" s="122" t="s">
        <v>5</v>
      </c>
      <c r="F38" s="117">
        <v>3</v>
      </c>
      <c r="G38" s="116" t="s">
        <v>4</v>
      </c>
      <c r="H38" s="116" t="s">
        <v>4</v>
      </c>
      <c r="I38" s="116" t="s">
        <v>4</v>
      </c>
      <c r="J38" s="116" t="s">
        <v>4</v>
      </c>
      <c r="K38" s="116" t="s">
        <v>4</v>
      </c>
      <c r="L38" s="116" t="s">
        <v>4</v>
      </c>
      <c r="M38" s="116" t="s">
        <v>4</v>
      </c>
      <c r="N38" s="116" t="s">
        <v>4</v>
      </c>
      <c r="O38" s="116" t="s">
        <v>4</v>
      </c>
      <c r="P38" s="116" t="s">
        <v>4</v>
      </c>
      <c r="Q38" s="116" t="s">
        <v>4</v>
      </c>
      <c r="R38" s="116" t="s">
        <v>4</v>
      </c>
      <c r="S38" s="116" t="s">
        <v>4</v>
      </c>
      <c r="T38" s="116">
        <v>1</v>
      </c>
      <c r="U38" s="116" t="s">
        <v>4</v>
      </c>
      <c r="V38" s="116">
        <v>2</v>
      </c>
      <c r="W38" s="116" t="s">
        <v>4</v>
      </c>
      <c r="X38" s="116" t="s">
        <v>4</v>
      </c>
      <c r="Y38" s="116" t="s">
        <v>4</v>
      </c>
      <c r="Z38" s="116" t="s">
        <v>4</v>
      </c>
      <c r="AA38" s="115" t="s">
        <v>4</v>
      </c>
    </row>
    <row r="39" spans="1:27" ht="15">
      <c r="A39" s="123"/>
      <c r="B39" s="122" t="s">
        <v>66</v>
      </c>
      <c r="C39" s="122" t="s">
        <v>134</v>
      </c>
      <c r="D39" s="122" t="s">
        <v>135</v>
      </c>
      <c r="E39" s="122" t="s">
        <v>5</v>
      </c>
      <c r="F39" s="117">
        <v>1</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t="s">
        <v>4</v>
      </c>
      <c r="U39" s="116" t="s">
        <v>4</v>
      </c>
      <c r="V39" s="116" t="s">
        <v>4</v>
      </c>
      <c r="W39" s="116" t="s">
        <v>4</v>
      </c>
      <c r="X39" s="116" t="s">
        <v>4</v>
      </c>
      <c r="Y39" s="116">
        <v>1</v>
      </c>
      <c r="Z39" s="116" t="s">
        <v>4</v>
      </c>
      <c r="AA39" s="115" t="s">
        <v>4</v>
      </c>
    </row>
    <row r="40" spans="1:27" ht="15">
      <c r="A40" s="159" t="s">
        <v>245</v>
      </c>
      <c r="B40" s="158" t="s">
        <v>70</v>
      </c>
      <c r="C40" s="158" t="s">
        <v>130</v>
      </c>
      <c r="D40" s="158" t="s">
        <v>133</v>
      </c>
      <c r="E40" s="158" t="s">
        <v>21</v>
      </c>
      <c r="F40" s="93">
        <v>69</v>
      </c>
      <c r="G40" s="92" t="s">
        <v>4</v>
      </c>
      <c r="H40" s="92" t="s">
        <v>4</v>
      </c>
      <c r="I40" s="92" t="s">
        <v>4</v>
      </c>
      <c r="J40" s="92" t="s">
        <v>4</v>
      </c>
      <c r="K40" s="92" t="s">
        <v>4</v>
      </c>
      <c r="L40" s="92">
        <v>1</v>
      </c>
      <c r="M40" s="92" t="s">
        <v>4</v>
      </c>
      <c r="N40" s="92" t="s">
        <v>4</v>
      </c>
      <c r="O40" s="92" t="s">
        <v>4</v>
      </c>
      <c r="P40" s="92" t="s">
        <v>4</v>
      </c>
      <c r="Q40" s="92">
        <v>1</v>
      </c>
      <c r="R40" s="92">
        <v>2</v>
      </c>
      <c r="S40" s="92">
        <v>3</v>
      </c>
      <c r="T40" s="92">
        <v>7</v>
      </c>
      <c r="U40" s="92">
        <v>7</v>
      </c>
      <c r="V40" s="92">
        <v>11</v>
      </c>
      <c r="W40" s="92">
        <v>12</v>
      </c>
      <c r="X40" s="92">
        <v>12</v>
      </c>
      <c r="Y40" s="92">
        <v>11</v>
      </c>
      <c r="Z40" s="92">
        <v>1</v>
      </c>
      <c r="AA40" s="91">
        <v>1</v>
      </c>
    </row>
    <row r="41" spans="1:27" ht="15">
      <c r="A41" s="123"/>
      <c r="B41" s="122" t="s">
        <v>68</v>
      </c>
      <c r="C41" s="122" t="s">
        <v>130</v>
      </c>
      <c r="D41" s="122" t="s">
        <v>132</v>
      </c>
      <c r="E41" s="122" t="s">
        <v>21</v>
      </c>
      <c r="F41" s="117">
        <v>32</v>
      </c>
      <c r="G41" s="116" t="s">
        <v>4</v>
      </c>
      <c r="H41" s="116" t="s">
        <v>4</v>
      </c>
      <c r="I41" s="116" t="s">
        <v>4</v>
      </c>
      <c r="J41" s="116" t="s">
        <v>4</v>
      </c>
      <c r="K41" s="116" t="s">
        <v>4</v>
      </c>
      <c r="L41" s="116">
        <v>1</v>
      </c>
      <c r="M41" s="116" t="s">
        <v>4</v>
      </c>
      <c r="N41" s="116" t="s">
        <v>4</v>
      </c>
      <c r="O41" s="116" t="s">
        <v>4</v>
      </c>
      <c r="P41" s="116" t="s">
        <v>4</v>
      </c>
      <c r="Q41" s="116">
        <v>1</v>
      </c>
      <c r="R41" s="116">
        <v>2</v>
      </c>
      <c r="S41" s="116">
        <v>3</v>
      </c>
      <c r="T41" s="116">
        <v>6</v>
      </c>
      <c r="U41" s="116">
        <v>4</v>
      </c>
      <c r="V41" s="116">
        <v>7</v>
      </c>
      <c r="W41" s="116">
        <v>3</v>
      </c>
      <c r="X41" s="116">
        <v>3</v>
      </c>
      <c r="Y41" s="116">
        <v>2</v>
      </c>
      <c r="Z41" s="116" t="s">
        <v>4</v>
      </c>
      <c r="AA41" s="115" t="s">
        <v>4</v>
      </c>
    </row>
    <row r="42" spans="1:27" ht="15">
      <c r="A42" s="114"/>
      <c r="B42" s="113" t="s">
        <v>66</v>
      </c>
      <c r="C42" s="113" t="s">
        <v>130</v>
      </c>
      <c r="D42" s="113" t="s">
        <v>131</v>
      </c>
      <c r="E42" s="113" t="s">
        <v>21</v>
      </c>
      <c r="F42" s="108">
        <v>37</v>
      </c>
      <c r="G42" s="107" t="s">
        <v>4</v>
      </c>
      <c r="H42" s="107" t="s">
        <v>4</v>
      </c>
      <c r="I42" s="107" t="s">
        <v>4</v>
      </c>
      <c r="J42" s="107" t="s">
        <v>4</v>
      </c>
      <c r="K42" s="107" t="s">
        <v>4</v>
      </c>
      <c r="L42" s="107" t="s">
        <v>4</v>
      </c>
      <c r="M42" s="107" t="s">
        <v>4</v>
      </c>
      <c r="N42" s="107" t="s">
        <v>4</v>
      </c>
      <c r="O42" s="107" t="s">
        <v>4</v>
      </c>
      <c r="P42" s="107" t="s">
        <v>4</v>
      </c>
      <c r="Q42" s="107" t="s">
        <v>4</v>
      </c>
      <c r="R42" s="107" t="s">
        <v>4</v>
      </c>
      <c r="S42" s="107" t="s">
        <v>4</v>
      </c>
      <c r="T42" s="107">
        <v>1</v>
      </c>
      <c r="U42" s="107">
        <v>3</v>
      </c>
      <c r="V42" s="107">
        <v>4</v>
      </c>
      <c r="W42" s="107">
        <v>9</v>
      </c>
      <c r="X42" s="107">
        <v>9</v>
      </c>
      <c r="Y42" s="107">
        <v>9</v>
      </c>
      <c r="Z42" s="107">
        <v>1</v>
      </c>
      <c r="AA42" s="106">
        <v>1</v>
      </c>
    </row>
    <row r="43" spans="1:27" ht="15">
      <c r="A43" s="159" t="s">
        <v>244</v>
      </c>
      <c r="B43" s="158" t="s">
        <v>70</v>
      </c>
      <c r="C43" s="158" t="s">
        <v>126</v>
      </c>
      <c r="D43" s="158" t="s">
        <v>129</v>
      </c>
      <c r="E43" s="158" t="s">
        <v>12</v>
      </c>
      <c r="F43" s="93">
        <v>11</v>
      </c>
      <c r="G43" s="92" t="s">
        <v>4</v>
      </c>
      <c r="H43" s="92" t="s">
        <v>4</v>
      </c>
      <c r="I43" s="92" t="s">
        <v>4</v>
      </c>
      <c r="J43" s="92" t="s">
        <v>4</v>
      </c>
      <c r="K43" s="92" t="s">
        <v>4</v>
      </c>
      <c r="L43" s="92" t="s">
        <v>4</v>
      </c>
      <c r="M43" s="92" t="s">
        <v>4</v>
      </c>
      <c r="N43" s="92" t="s">
        <v>4</v>
      </c>
      <c r="O43" s="92">
        <v>1</v>
      </c>
      <c r="P43" s="92" t="s">
        <v>4</v>
      </c>
      <c r="Q43" s="92">
        <v>1</v>
      </c>
      <c r="R43" s="92">
        <v>1</v>
      </c>
      <c r="S43" s="92">
        <v>1</v>
      </c>
      <c r="T43" s="92" t="s">
        <v>4</v>
      </c>
      <c r="U43" s="92" t="s">
        <v>4</v>
      </c>
      <c r="V43" s="92">
        <v>3</v>
      </c>
      <c r="W43" s="92">
        <v>3</v>
      </c>
      <c r="X43" s="92">
        <v>1</v>
      </c>
      <c r="Y43" s="92" t="s">
        <v>4</v>
      </c>
      <c r="Z43" s="92" t="s">
        <v>4</v>
      </c>
      <c r="AA43" s="91" t="s">
        <v>4</v>
      </c>
    </row>
    <row r="44" spans="1:27" ht="15">
      <c r="A44" s="123"/>
      <c r="B44" s="122" t="s">
        <v>68</v>
      </c>
      <c r="C44" s="122" t="s">
        <v>126</v>
      </c>
      <c r="D44" s="122" t="s">
        <v>128</v>
      </c>
      <c r="E44" s="122" t="s">
        <v>12</v>
      </c>
      <c r="F44" s="117">
        <v>8</v>
      </c>
      <c r="G44" s="116" t="s">
        <v>4</v>
      </c>
      <c r="H44" s="116" t="s">
        <v>4</v>
      </c>
      <c r="I44" s="116" t="s">
        <v>4</v>
      </c>
      <c r="J44" s="116" t="s">
        <v>4</v>
      </c>
      <c r="K44" s="116" t="s">
        <v>4</v>
      </c>
      <c r="L44" s="116" t="s">
        <v>4</v>
      </c>
      <c r="M44" s="116" t="s">
        <v>4</v>
      </c>
      <c r="N44" s="116" t="s">
        <v>4</v>
      </c>
      <c r="O44" s="116">
        <v>1</v>
      </c>
      <c r="P44" s="116" t="s">
        <v>4</v>
      </c>
      <c r="Q44" s="116">
        <v>1</v>
      </c>
      <c r="R44" s="116">
        <v>1</v>
      </c>
      <c r="S44" s="116" t="s">
        <v>4</v>
      </c>
      <c r="T44" s="116" t="s">
        <v>4</v>
      </c>
      <c r="U44" s="116" t="s">
        <v>4</v>
      </c>
      <c r="V44" s="116">
        <v>3</v>
      </c>
      <c r="W44" s="116">
        <v>2</v>
      </c>
      <c r="X44" s="116" t="s">
        <v>4</v>
      </c>
      <c r="Y44" s="116" t="s">
        <v>4</v>
      </c>
      <c r="Z44" s="116" t="s">
        <v>4</v>
      </c>
      <c r="AA44" s="115" t="s">
        <v>4</v>
      </c>
    </row>
    <row r="45" spans="1:27" ht="15">
      <c r="A45" s="114"/>
      <c r="B45" s="113" t="s">
        <v>66</v>
      </c>
      <c r="C45" s="113" t="s">
        <v>126</v>
      </c>
      <c r="D45" s="113" t="s">
        <v>127</v>
      </c>
      <c r="E45" s="113" t="s">
        <v>12</v>
      </c>
      <c r="F45" s="108">
        <v>3</v>
      </c>
      <c r="G45" s="107" t="s">
        <v>4</v>
      </c>
      <c r="H45" s="107" t="s">
        <v>4</v>
      </c>
      <c r="I45" s="107" t="s">
        <v>4</v>
      </c>
      <c r="J45" s="107" t="s">
        <v>4</v>
      </c>
      <c r="K45" s="107" t="s">
        <v>4</v>
      </c>
      <c r="L45" s="107" t="s">
        <v>4</v>
      </c>
      <c r="M45" s="107" t="s">
        <v>4</v>
      </c>
      <c r="N45" s="107" t="s">
        <v>4</v>
      </c>
      <c r="O45" s="107" t="s">
        <v>4</v>
      </c>
      <c r="P45" s="107" t="s">
        <v>4</v>
      </c>
      <c r="Q45" s="107" t="s">
        <v>4</v>
      </c>
      <c r="R45" s="107" t="s">
        <v>4</v>
      </c>
      <c r="S45" s="107">
        <v>1</v>
      </c>
      <c r="T45" s="107" t="s">
        <v>4</v>
      </c>
      <c r="U45" s="107" t="s">
        <v>4</v>
      </c>
      <c r="V45" s="107" t="s">
        <v>4</v>
      </c>
      <c r="W45" s="107">
        <v>1</v>
      </c>
      <c r="X45" s="107">
        <v>1</v>
      </c>
      <c r="Y45" s="107" t="s">
        <v>4</v>
      </c>
      <c r="Z45" s="107" t="s">
        <v>4</v>
      </c>
      <c r="AA45" s="106" t="s">
        <v>4</v>
      </c>
    </row>
    <row r="46" spans="1:27" ht="15">
      <c r="A46" s="159" t="s">
        <v>243</v>
      </c>
      <c r="B46" s="158" t="s">
        <v>70</v>
      </c>
      <c r="C46" s="158" t="s">
        <v>121</v>
      </c>
      <c r="D46" s="158" t="s">
        <v>124</v>
      </c>
      <c r="E46" s="158" t="s">
        <v>10</v>
      </c>
      <c r="F46" s="93">
        <v>11</v>
      </c>
      <c r="G46" s="92" t="s">
        <v>4</v>
      </c>
      <c r="H46" s="92" t="s">
        <v>4</v>
      </c>
      <c r="I46" s="92" t="s">
        <v>4</v>
      </c>
      <c r="J46" s="92" t="s">
        <v>4</v>
      </c>
      <c r="K46" s="92" t="s">
        <v>4</v>
      </c>
      <c r="L46" s="92" t="s">
        <v>4</v>
      </c>
      <c r="M46" s="92" t="s">
        <v>4</v>
      </c>
      <c r="N46" s="92" t="s">
        <v>4</v>
      </c>
      <c r="O46" s="92">
        <v>1</v>
      </c>
      <c r="P46" s="92" t="s">
        <v>4</v>
      </c>
      <c r="Q46" s="92">
        <v>1</v>
      </c>
      <c r="R46" s="92">
        <v>1</v>
      </c>
      <c r="S46" s="92">
        <v>1</v>
      </c>
      <c r="T46" s="92" t="s">
        <v>4</v>
      </c>
      <c r="U46" s="92" t="s">
        <v>4</v>
      </c>
      <c r="V46" s="92">
        <v>3</v>
      </c>
      <c r="W46" s="92">
        <v>3</v>
      </c>
      <c r="X46" s="92">
        <v>1</v>
      </c>
      <c r="Y46" s="92" t="s">
        <v>4</v>
      </c>
      <c r="Z46" s="92" t="s">
        <v>4</v>
      </c>
      <c r="AA46" s="91" t="s">
        <v>4</v>
      </c>
    </row>
    <row r="47" spans="1:27" ht="15">
      <c r="A47" s="123"/>
      <c r="B47" s="122" t="s">
        <v>68</v>
      </c>
      <c r="C47" s="122" t="s">
        <v>121</v>
      </c>
      <c r="D47" s="122" t="s">
        <v>123</v>
      </c>
      <c r="E47" s="122" t="s">
        <v>10</v>
      </c>
      <c r="F47" s="117">
        <v>8</v>
      </c>
      <c r="G47" s="116" t="s">
        <v>4</v>
      </c>
      <c r="H47" s="116" t="s">
        <v>4</v>
      </c>
      <c r="I47" s="116" t="s">
        <v>4</v>
      </c>
      <c r="J47" s="116" t="s">
        <v>4</v>
      </c>
      <c r="K47" s="116" t="s">
        <v>4</v>
      </c>
      <c r="L47" s="116" t="s">
        <v>4</v>
      </c>
      <c r="M47" s="116" t="s">
        <v>4</v>
      </c>
      <c r="N47" s="116" t="s">
        <v>4</v>
      </c>
      <c r="O47" s="116">
        <v>1</v>
      </c>
      <c r="P47" s="116" t="s">
        <v>4</v>
      </c>
      <c r="Q47" s="116">
        <v>1</v>
      </c>
      <c r="R47" s="116">
        <v>1</v>
      </c>
      <c r="S47" s="116" t="s">
        <v>4</v>
      </c>
      <c r="T47" s="116" t="s">
        <v>4</v>
      </c>
      <c r="U47" s="116" t="s">
        <v>4</v>
      </c>
      <c r="V47" s="116">
        <v>3</v>
      </c>
      <c r="W47" s="116">
        <v>2</v>
      </c>
      <c r="X47" s="116" t="s">
        <v>4</v>
      </c>
      <c r="Y47" s="116" t="s">
        <v>4</v>
      </c>
      <c r="Z47" s="116" t="s">
        <v>4</v>
      </c>
      <c r="AA47" s="115" t="s">
        <v>4</v>
      </c>
    </row>
    <row r="48" spans="1:27" ht="15">
      <c r="A48" s="114"/>
      <c r="B48" s="113" t="s">
        <v>66</v>
      </c>
      <c r="C48" s="113" t="s">
        <v>121</v>
      </c>
      <c r="D48" s="113" t="s">
        <v>122</v>
      </c>
      <c r="E48" s="113" t="s">
        <v>10</v>
      </c>
      <c r="F48" s="108">
        <v>3</v>
      </c>
      <c r="G48" s="107" t="s">
        <v>4</v>
      </c>
      <c r="H48" s="107" t="s">
        <v>4</v>
      </c>
      <c r="I48" s="107" t="s">
        <v>4</v>
      </c>
      <c r="J48" s="107" t="s">
        <v>4</v>
      </c>
      <c r="K48" s="107" t="s">
        <v>4</v>
      </c>
      <c r="L48" s="107" t="s">
        <v>4</v>
      </c>
      <c r="M48" s="107" t="s">
        <v>4</v>
      </c>
      <c r="N48" s="107" t="s">
        <v>4</v>
      </c>
      <c r="O48" s="107" t="s">
        <v>4</v>
      </c>
      <c r="P48" s="107" t="s">
        <v>4</v>
      </c>
      <c r="Q48" s="107" t="s">
        <v>4</v>
      </c>
      <c r="R48" s="107" t="s">
        <v>4</v>
      </c>
      <c r="S48" s="107">
        <v>1</v>
      </c>
      <c r="T48" s="107" t="s">
        <v>4</v>
      </c>
      <c r="U48" s="107" t="s">
        <v>4</v>
      </c>
      <c r="V48" s="107" t="s">
        <v>4</v>
      </c>
      <c r="W48" s="107">
        <v>1</v>
      </c>
      <c r="X48" s="107">
        <v>1</v>
      </c>
      <c r="Y48" s="107" t="s">
        <v>4</v>
      </c>
      <c r="Z48" s="107" t="s">
        <v>4</v>
      </c>
      <c r="AA48" s="106" t="s">
        <v>4</v>
      </c>
    </row>
    <row r="49" spans="1:27" ht="15">
      <c r="A49" s="159" t="s">
        <v>242</v>
      </c>
      <c r="B49" s="158" t="s">
        <v>70</v>
      </c>
      <c r="C49" s="158" t="s">
        <v>116</v>
      </c>
      <c r="D49" s="158" t="s">
        <v>119</v>
      </c>
      <c r="E49" s="158" t="s">
        <v>5</v>
      </c>
      <c r="F49" s="93">
        <v>2</v>
      </c>
      <c r="G49" s="92" t="s">
        <v>4</v>
      </c>
      <c r="H49" s="92" t="s">
        <v>4</v>
      </c>
      <c r="I49" s="92" t="s">
        <v>4</v>
      </c>
      <c r="J49" s="92" t="s">
        <v>4</v>
      </c>
      <c r="K49" s="92" t="s">
        <v>4</v>
      </c>
      <c r="L49" s="92" t="s">
        <v>4</v>
      </c>
      <c r="M49" s="92" t="s">
        <v>4</v>
      </c>
      <c r="N49" s="92" t="s">
        <v>4</v>
      </c>
      <c r="O49" s="92">
        <v>1</v>
      </c>
      <c r="P49" s="92" t="s">
        <v>4</v>
      </c>
      <c r="Q49" s="92" t="s">
        <v>4</v>
      </c>
      <c r="R49" s="92" t="s">
        <v>4</v>
      </c>
      <c r="S49" s="92" t="s">
        <v>4</v>
      </c>
      <c r="T49" s="92" t="s">
        <v>4</v>
      </c>
      <c r="U49" s="92" t="s">
        <v>4</v>
      </c>
      <c r="V49" s="92" t="s">
        <v>4</v>
      </c>
      <c r="W49" s="92">
        <v>1</v>
      </c>
      <c r="X49" s="92" t="s">
        <v>4</v>
      </c>
      <c r="Y49" s="92" t="s">
        <v>4</v>
      </c>
      <c r="Z49" s="92" t="s">
        <v>4</v>
      </c>
      <c r="AA49" s="91" t="s">
        <v>4</v>
      </c>
    </row>
    <row r="50" spans="1:27" ht="15">
      <c r="A50" s="123"/>
      <c r="B50" s="122" t="s">
        <v>68</v>
      </c>
      <c r="C50" s="122" t="s">
        <v>116</v>
      </c>
      <c r="D50" s="122" t="s">
        <v>118</v>
      </c>
      <c r="E50" s="122" t="s">
        <v>5</v>
      </c>
      <c r="F50" s="117">
        <v>1</v>
      </c>
      <c r="G50" s="116" t="s">
        <v>4</v>
      </c>
      <c r="H50" s="116" t="s">
        <v>4</v>
      </c>
      <c r="I50" s="116" t="s">
        <v>4</v>
      </c>
      <c r="J50" s="116" t="s">
        <v>4</v>
      </c>
      <c r="K50" s="116" t="s">
        <v>4</v>
      </c>
      <c r="L50" s="116" t="s">
        <v>4</v>
      </c>
      <c r="M50" s="116" t="s">
        <v>4</v>
      </c>
      <c r="N50" s="116" t="s">
        <v>4</v>
      </c>
      <c r="O50" s="116">
        <v>1</v>
      </c>
      <c r="P50" s="116" t="s">
        <v>4</v>
      </c>
      <c r="Q50" s="116" t="s">
        <v>4</v>
      </c>
      <c r="R50" s="116" t="s">
        <v>4</v>
      </c>
      <c r="S50" s="116" t="s">
        <v>4</v>
      </c>
      <c r="T50" s="116" t="s">
        <v>4</v>
      </c>
      <c r="U50" s="116" t="s">
        <v>4</v>
      </c>
      <c r="V50" s="116" t="s">
        <v>4</v>
      </c>
      <c r="W50" s="116" t="s">
        <v>4</v>
      </c>
      <c r="X50" s="116" t="s">
        <v>4</v>
      </c>
      <c r="Y50" s="116" t="s">
        <v>4</v>
      </c>
      <c r="Z50" s="116" t="s">
        <v>4</v>
      </c>
      <c r="AA50" s="115" t="s">
        <v>4</v>
      </c>
    </row>
    <row r="51" spans="1:27" ht="15">
      <c r="A51" s="114"/>
      <c r="B51" s="113" t="s">
        <v>66</v>
      </c>
      <c r="C51" s="113" t="s">
        <v>116</v>
      </c>
      <c r="D51" s="113" t="s">
        <v>117</v>
      </c>
      <c r="E51" s="113" t="s">
        <v>5</v>
      </c>
      <c r="F51" s="108">
        <v>1</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t="s">
        <v>4</v>
      </c>
      <c r="W51" s="107">
        <v>1</v>
      </c>
      <c r="X51" s="107" t="s">
        <v>4</v>
      </c>
      <c r="Y51" s="107" t="s">
        <v>4</v>
      </c>
      <c r="Z51" s="107" t="s">
        <v>4</v>
      </c>
      <c r="AA51" s="106" t="s">
        <v>4</v>
      </c>
    </row>
    <row r="52" spans="1:27" ht="15">
      <c r="A52" s="159" t="s">
        <v>241</v>
      </c>
      <c r="B52" s="158" t="s">
        <v>70</v>
      </c>
      <c r="C52" s="158" t="s">
        <v>111</v>
      </c>
      <c r="D52" s="158" t="s">
        <v>114</v>
      </c>
      <c r="E52" s="158" t="s">
        <v>5</v>
      </c>
      <c r="F52" s="93">
        <v>3</v>
      </c>
      <c r="G52" s="92" t="s">
        <v>4</v>
      </c>
      <c r="H52" s="92" t="s">
        <v>4</v>
      </c>
      <c r="I52" s="92" t="s">
        <v>4</v>
      </c>
      <c r="J52" s="92" t="s">
        <v>4</v>
      </c>
      <c r="K52" s="92" t="s">
        <v>4</v>
      </c>
      <c r="L52" s="92" t="s">
        <v>4</v>
      </c>
      <c r="M52" s="92" t="s">
        <v>4</v>
      </c>
      <c r="N52" s="92" t="s">
        <v>4</v>
      </c>
      <c r="O52" s="92" t="s">
        <v>4</v>
      </c>
      <c r="P52" s="92" t="s">
        <v>4</v>
      </c>
      <c r="Q52" s="92" t="s">
        <v>4</v>
      </c>
      <c r="R52" s="92">
        <v>1</v>
      </c>
      <c r="S52" s="92" t="s">
        <v>4</v>
      </c>
      <c r="T52" s="92" t="s">
        <v>4</v>
      </c>
      <c r="U52" s="92" t="s">
        <v>4</v>
      </c>
      <c r="V52" s="92">
        <v>2</v>
      </c>
      <c r="W52" s="92" t="s">
        <v>4</v>
      </c>
      <c r="X52" s="92" t="s">
        <v>4</v>
      </c>
      <c r="Y52" s="92" t="s">
        <v>4</v>
      </c>
      <c r="Z52" s="92" t="s">
        <v>4</v>
      </c>
      <c r="AA52" s="91" t="s">
        <v>4</v>
      </c>
    </row>
    <row r="53" spans="1:27" ht="15">
      <c r="A53" s="123"/>
      <c r="B53" s="122" t="s">
        <v>68</v>
      </c>
      <c r="C53" s="122" t="s">
        <v>111</v>
      </c>
      <c r="D53" s="122" t="s">
        <v>113</v>
      </c>
      <c r="E53" s="122" t="s">
        <v>5</v>
      </c>
      <c r="F53" s="117">
        <v>3</v>
      </c>
      <c r="G53" s="116" t="s">
        <v>4</v>
      </c>
      <c r="H53" s="116" t="s">
        <v>4</v>
      </c>
      <c r="I53" s="116" t="s">
        <v>4</v>
      </c>
      <c r="J53" s="116" t="s">
        <v>4</v>
      </c>
      <c r="K53" s="116" t="s">
        <v>4</v>
      </c>
      <c r="L53" s="116" t="s">
        <v>4</v>
      </c>
      <c r="M53" s="116" t="s">
        <v>4</v>
      </c>
      <c r="N53" s="116" t="s">
        <v>4</v>
      </c>
      <c r="O53" s="116" t="s">
        <v>4</v>
      </c>
      <c r="P53" s="116" t="s">
        <v>4</v>
      </c>
      <c r="Q53" s="116" t="s">
        <v>4</v>
      </c>
      <c r="R53" s="116">
        <v>1</v>
      </c>
      <c r="S53" s="116" t="s">
        <v>4</v>
      </c>
      <c r="T53" s="116" t="s">
        <v>4</v>
      </c>
      <c r="U53" s="116" t="s">
        <v>4</v>
      </c>
      <c r="V53" s="116">
        <v>2</v>
      </c>
      <c r="W53" s="116" t="s">
        <v>4</v>
      </c>
      <c r="X53" s="116" t="s">
        <v>4</v>
      </c>
      <c r="Y53" s="116" t="s">
        <v>4</v>
      </c>
      <c r="Z53" s="116" t="s">
        <v>4</v>
      </c>
      <c r="AA53" s="115" t="s">
        <v>4</v>
      </c>
    </row>
    <row r="54" spans="1:27" ht="15">
      <c r="A54" s="114"/>
      <c r="B54" s="113" t="s">
        <v>66</v>
      </c>
      <c r="C54" s="113" t="s">
        <v>111</v>
      </c>
      <c r="D54" s="113" t="s">
        <v>112</v>
      </c>
      <c r="E54" s="113" t="s">
        <v>5</v>
      </c>
      <c r="F54" s="108" t="s">
        <v>4</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v>5</v>
      </c>
      <c r="G55" s="92" t="s">
        <v>4</v>
      </c>
      <c r="H55" s="92" t="s">
        <v>4</v>
      </c>
      <c r="I55" s="92" t="s">
        <v>4</v>
      </c>
      <c r="J55" s="92" t="s">
        <v>4</v>
      </c>
      <c r="K55" s="92" t="s">
        <v>4</v>
      </c>
      <c r="L55" s="92" t="s">
        <v>4</v>
      </c>
      <c r="M55" s="92" t="s">
        <v>4</v>
      </c>
      <c r="N55" s="92" t="s">
        <v>4</v>
      </c>
      <c r="O55" s="92" t="s">
        <v>4</v>
      </c>
      <c r="P55" s="92" t="s">
        <v>4</v>
      </c>
      <c r="Q55" s="92">
        <v>1</v>
      </c>
      <c r="R55" s="92" t="s">
        <v>4</v>
      </c>
      <c r="S55" s="92">
        <v>1</v>
      </c>
      <c r="T55" s="92" t="s">
        <v>4</v>
      </c>
      <c r="U55" s="92" t="s">
        <v>4</v>
      </c>
      <c r="V55" s="92" t="s">
        <v>4</v>
      </c>
      <c r="W55" s="92">
        <v>2</v>
      </c>
      <c r="X55" s="92">
        <v>1</v>
      </c>
      <c r="Y55" s="92" t="s">
        <v>4</v>
      </c>
      <c r="Z55" s="92" t="s">
        <v>4</v>
      </c>
      <c r="AA55" s="91" t="s">
        <v>4</v>
      </c>
    </row>
    <row r="56" spans="1:27" ht="15">
      <c r="A56" s="123"/>
      <c r="B56" s="122" t="s">
        <v>68</v>
      </c>
      <c r="C56" s="122" t="s">
        <v>106</v>
      </c>
      <c r="D56" s="122" t="s">
        <v>108</v>
      </c>
      <c r="E56" s="122" t="s">
        <v>5</v>
      </c>
      <c r="F56" s="117">
        <v>3</v>
      </c>
      <c r="G56" s="116" t="s">
        <v>4</v>
      </c>
      <c r="H56" s="116" t="s">
        <v>4</v>
      </c>
      <c r="I56" s="116" t="s">
        <v>4</v>
      </c>
      <c r="J56" s="116" t="s">
        <v>4</v>
      </c>
      <c r="K56" s="116" t="s">
        <v>4</v>
      </c>
      <c r="L56" s="116" t="s">
        <v>4</v>
      </c>
      <c r="M56" s="116" t="s">
        <v>4</v>
      </c>
      <c r="N56" s="116" t="s">
        <v>4</v>
      </c>
      <c r="O56" s="116" t="s">
        <v>4</v>
      </c>
      <c r="P56" s="116" t="s">
        <v>4</v>
      </c>
      <c r="Q56" s="116">
        <v>1</v>
      </c>
      <c r="R56" s="116" t="s">
        <v>4</v>
      </c>
      <c r="S56" s="116" t="s">
        <v>4</v>
      </c>
      <c r="T56" s="116" t="s">
        <v>4</v>
      </c>
      <c r="U56" s="116" t="s">
        <v>4</v>
      </c>
      <c r="V56" s="116" t="s">
        <v>4</v>
      </c>
      <c r="W56" s="116">
        <v>2</v>
      </c>
      <c r="X56" s="116" t="s">
        <v>4</v>
      </c>
      <c r="Y56" s="116" t="s">
        <v>4</v>
      </c>
      <c r="Z56" s="116" t="s">
        <v>4</v>
      </c>
      <c r="AA56" s="115" t="s">
        <v>4</v>
      </c>
    </row>
    <row r="57" spans="1:27" ht="15">
      <c r="A57" s="114"/>
      <c r="B57" s="113" t="s">
        <v>66</v>
      </c>
      <c r="C57" s="113" t="s">
        <v>106</v>
      </c>
      <c r="D57" s="113" t="s">
        <v>107</v>
      </c>
      <c r="E57" s="113" t="s">
        <v>5</v>
      </c>
      <c r="F57" s="108">
        <v>2</v>
      </c>
      <c r="G57" s="107" t="s">
        <v>4</v>
      </c>
      <c r="H57" s="107" t="s">
        <v>4</v>
      </c>
      <c r="I57" s="107" t="s">
        <v>4</v>
      </c>
      <c r="J57" s="107" t="s">
        <v>4</v>
      </c>
      <c r="K57" s="107" t="s">
        <v>4</v>
      </c>
      <c r="L57" s="107" t="s">
        <v>4</v>
      </c>
      <c r="M57" s="107" t="s">
        <v>4</v>
      </c>
      <c r="N57" s="107" t="s">
        <v>4</v>
      </c>
      <c r="O57" s="107" t="s">
        <v>4</v>
      </c>
      <c r="P57" s="107" t="s">
        <v>4</v>
      </c>
      <c r="Q57" s="107" t="s">
        <v>4</v>
      </c>
      <c r="R57" s="107" t="s">
        <v>4</v>
      </c>
      <c r="S57" s="107">
        <v>1</v>
      </c>
      <c r="T57" s="107" t="s">
        <v>4</v>
      </c>
      <c r="U57" s="107" t="s">
        <v>4</v>
      </c>
      <c r="V57" s="107" t="s">
        <v>4</v>
      </c>
      <c r="W57" s="107" t="s">
        <v>4</v>
      </c>
      <c r="X57" s="107">
        <v>1</v>
      </c>
      <c r="Y57" s="107" t="s">
        <v>4</v>
      </c>
      <c r="Z57" s="107" t="s">
        <v>4</v>
      </c>
      <c r="AA57" s="106" t="s">
        <v>4</v>
      </c>
    </row>
    <row r="58" spans="1:27" ht="15">
      <c r="A58" s="159" t="s">
        <v>239</v>
      </c>
      <c r="B58" s="158" t="s">
        <v>70</v>
      </c>
      <c r="C58" s="158" t="s">
        <v>101</v>
      </c>
      <c r="D58" s="158" t="s">
        <v>104</v>
      </c>
      <c r="E58" s="158" t="s">
        <v>5</v>
      </c>
      <c r="F58" s="93" t="s">
        <v>4</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t="s">
        <v>4</v>
      </c>
      <c r="V58" s="92" t="s">
        <v>4</v>
      </c>
      <c r="W58" s="92" t="s">
        <v>4</v>
      </c>
      <c r="X58" s="92" t="s">
        <v>4</v>
      </c>
      <c r="Y58" s="92" t="s">
        <v>4</v>
      </c>
      <c r="Z58" s="92" t="s">
        <v>4</v>
      </c>
      <c r="AA58" s="91" t="s">
        <v>4</v>
      </c>
    </row>
    <row r="59" spans="1:27" ht="15">
      <c r="A59" s="123"/>
      <c r="B59" s="122" t="s">
        <v>68</v>
      </c>
      <c r="C59" s="122" t="s">
        <v>101</v>
      </c>
      <c r="D59" s="122" t="s">
        <v>103</v>
      </c>
      <c r="E59" s="122" t="s">
        <v>5</v>
      </c>
      <c r="F59" s="117" t="s">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t="s">
        <v>4</v>
      </c>
      <c r="V59" s="116" t="s">
        <v>4</v>
      </c>
      <c r="W59" s="116" t="s">
        <v>4</v>
      </c>
      <c r="X59" s="116" t="s">
        <v>4</v>
      </c>
      <c r="Y59" s="116" t="s">
        <v>4</v>
      </c>
      <c r="Z59" s="116" t="s">
        <v>4</v>
      </c>
      <c r="AA59" s="115" t="s">
        <v>4</v>
      </c>
    </row>
    <row r="60" spans="1:27" ht="15">
      <c r="A60" s="114"/>
      <c r="B60" s="113" t="s">
        <v>66</v>
      </c>
      <c r="C60" s="113" t="s">
        <v>101</v>
      </c>
      <c r="D60" s="113" t="s">
        <v>102</v>
      </c>
      <c r="E60" s="113" t="s">
        <v>5</v>
      </c>
      <c r="F60" s="108" t="s">
        <v>4</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t="s">
        <v>4</v>
      </c>
      <c r="V60" s="107" t="s">
        <v>4</v>
      </c>
      <c r="W60" s="107" t="s">
        <v>4</v>
      </c>
      <c r="X60" s="107" t="s">
        <v>4</v>
      </c>
      <c r="Y60" s="107" t="s">
        <v>4</v>
      </c>
      <c r="Z60" s="107" t="s">
        <v>4</v>
      </c>
      <c r="AA60" s="106" t="s">
        <v>4</v>
      </c>
    </row>
    <row r="61" spans="1:27" ht="15">
      <c r="A61" s="159" t="s">
        <v>238</v>
      </c>
      <c r="B61" s="158" t="s">
        <v>70</v>
      </c>
      <c r="C61" s="158" t="s">
        <v>96</v>
      </c>
      <c r="D61" s="158" t="s">
        <v>99</v>
      </c>
      <c r="E61" s="158" t="s">
        <v>5</v>
      </c>
      <c r="F61" s="93">
        <v>1</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v>1</v>
      </c>
      <c r="W61" s="92" t="s">
        <v>4</v>
      </c>
      <c r="X61" s="92" t="s">
        <v>4</v>
      </c>
      <c r="Y61" s="92" t="s">
        <v>4</v>
      </c>
      <c r="Z61" s="92" t="s">
        <v>4</v>
      </c>
      <c r="AA61" s="91" t="s">
        <v>4</v>
      </c>
    </row>
    <row r="62" spans="1:27" ht="15">
      <c r="A62" s="123"/>
      <c r="B62" s="122" t="s">
        <v>68</v>
      </c>
      <c r="C62" s="122" t="s">
        <v>96</v>
      </c>
      <c r="D62" s="122" t="s">
        <v>98</v>
      </c>
      <c r="E62" s="122" t="s">
        <v>5</v>
      </c>
      <c r="F62" s="117">
        <v>1</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v>1</v>
      </c>
      <c r="W62" s="116" t="s">
        <v>4</v>
      </c>
      <c r="X62" s="116" t="s">
        <v>4</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11</v>
      </c>
      <c r="G64" s="92" t="s">
        <v>4</v>
      </c>
      <c r="H64" s="92" t="s">
        <v>4</v>
      </c>
      <c r="I64" s="92" t="s">
        <v>4</v>
      </c>
      <c r="J64" s="92" t="s">
        <v>4</v>
      </c>
      <c r="K64" s="92" t="s">
        <v>4</v>
      </c>
      <c r="L64" s="92" t="s">
        <v>4</v>
      </c>
      <c r="M64" s="92" t="s">
        <v>4</v>
      </c>
      <c r="N64" s="92" t="s">
        <v>4</v>
      </c>
      <c r="O64" s="92" t="s">
        <v>4</v>
      </c>
      <c r="P64" s="92" t="s">
        <v>4</v>
      </c>
      <c r="Q64" s="92" t="s">
        <v>4</v>
      </c>
      <c r="R64" s="92" t="s">
        <v>4</v>
      </c>
      <c r="S64" s="92">
        <v>2</v>
      </c>
      <c r="T64" s="92">
        <v>1</v>
      </c>
      <c r="U64" s="92">
        <v>3</v>
      </c>
      <c r="V64" s="92">
        <v>2</v>
      </c>
      <c r="W64" s="92" t="s">
        <v>4</v>
      </c>
      <c r="X64" s="92" t="s">
        <v>4</v>
      </c>
      <c r="Y64" s="92">
        <v>3</v>
      </c>
      <c r="Z64" s="92" t="s">
        <v>4</v>
      </c>
      <c r="AA64" s="91" t="s">
        <v>4</v>
      </c>
    </row>
    <row r="65" spans="1:27" ht="15">
      <c r="A65" s="123"/>
      <c r="B65" s="122" t="s">
        <v>68</v>
      </c>
      <c r="C65" s="122" t="s">
        <v>91</v>
      </c>
      <c r="D65" s="122" t="s">
        <v>93</v>
      </c>
      <c r="E65" s="122" t="s">
        <v>12</v>
      </c>
      <c r="F65" s="117">
        <v>7</v>
      </c>
      <c r="G65" s="116" t="s">
        <v>4</v>
      </c>
      <c r="H65" s="116" t="s">
        <v>4</v>
      </c>
      <c r="I65" s="116" t="s">
        <v>4</v>
      </c>
      <c r="J65" s="116" t="s">
        <v>4</v>
      </c>
      <c r="K65" s="116" t="s">
        <v>4</v>
      </c>
      <c r="L65" s="116" t="s">
        <v>4</v>
      </c>
      <c r="M65" s="116" t="s">
        <v>4</v>
      </c>
      <c r="N65" s="116" t="s">
        <v>4</v>
      </c>
      <c r="O65" s="116" t="s">
        <v>4</v>
      </c>
      <c r="P65" s="116" t="s">
        <v>4</v>
      </c>
      <c r="Q65" s="116" t="s">
        <v>4</v>
      </c>
      <c r="R65" s="116" t="s">
        <v>4</v>
      </c>
      <c r="S65" s="116">
        <v>1</v>
      </c>
      <c r="T65" s="116">
        <v>1</v>
      </c>
      <c r="U65" s="116">
        <v>2</v>
      </c>
      <c r="V65" s="116">
        <v>2</v>
      </c>
      <c r="W65" s="116" t="s">
        <v>4</v>
      </c>
      <c r="X65" s="116" t="s">
        <v>4</v>
      </c>
      <c r="Y65" s="116">
        <v>1</v>
      </c>
      <c r="Z65" s="116" t="s">
        <v>4</v>
      </c>
      <c r="AA65" s="115" t="s">
        <v>4</v>
      </c>
    </row>
    <row r="66" spans="1:27" ht="15">
      <c r="A66" s="123"/>
      <c r="B66" s="122" t="s">
        <v>66</v>
      </c>
      <c r="C66" s="122" t="s">
        <v>91</v>
      </c>
      <c r="D66" s="122" t="s">
        <v>92</v>
      </c>
      <c r="E66" s="122" t="s">
        <v>12</v>
      </c>
      <c r="F66" s="117">
        <v>4</v>
      </c>
      <c r="G66" s="116" t="s">
        <v>4</v>
      </c>
      <c r="H66" s="116" t="s">
        <v>4</v>
      </c>
      <c r="I66" s="116" t="s">
        <v>4</v>
      </c>
      <c r="J66" s="116" t="s">
        <v>4</v>
      </c>
      <c r="K66" s="116" t="s">
        <v>4</v>
      </c>
      <c r="L66" s="116" t="s">
        <v>4</v>
      </c>
      <c r="M66" s="116" t="s">
        <v>4</v>
      </c>
      <c r="N66" s="116" t="s">
        <v>4</v>
      </c>
      <c r="O66" s="116" t="s">
        <v>4</v>
      </c>
      <c r="P66" s="116" t="s">
        <v>4</v>
      </c>
      <c r="Q66" s="116" t="s">
        <v>4</v>
      </c>
      <c r="R66" s="116" t="s">
        <v>4</v>
      </c>
      <c r="S66" s="116">
        <v>1</v>
      </c>
      <c r="T66" s="116" t="s">
        <v>4</v>
      </c>
      <c r="U66" s="116">
        <v>1</v>
      </c>
      <c r="V66" s="116" t="s">
        <v>4</v>
      </c>
      <c r="W66" s="116" t="s">
        <v>4</v>
      </c>
      <c r="X66" s="116" t="s">
        <v>4</v>
      </c>
      <c r="Y66" s="116">
        <v>2</v>
      </c>
      <c r="Z66" s="116" t="s">
        <v>4</v>
      </c>
      <c r="AA66" s="115" t="s">
        <v>4</v>
      </c>
    </row>
    <row r="67" spans="1:27" ht="15">
      <c r="A67" s="159" t="s">
        <v>236</v>
      </c>
      <c r="B67" s="158" t="s">
        <v>70</v>
      </c>
      <c r="C67" s="158" t="s">
        <v>86</v>
      </c>
      <c r="D67" s="158" t="s">
        <v>89</v>
      </c>
      <c r="E67" s="158" t="s">
        <v>10</v>
      </c>
      <c r="F67" s="93">
        <v>11</v>
      </c>
      <c r="G67" s="92" t="s">
        <v>4</v>
      </c>
      <c r="H67" s="92" t="s">
        <v>4</v>
      </c>
      <c r="I67" s="92" t="s">
        <v>4</v>
      </c>
      <c r="J67" s="92" t="s">
        <v>4</v>
      </c>
      <c r="K67" s="92" t="s">
        <v>4</v>
      </c>
      <c r="L67" s="92" t="s">
        <v>4</v>
      </c>
      <c r="M67" s="92" t="s">
        <v>4</v>
      </c>
      <c r="N67" s="92" t="s">
        <v>4</v>
      </c>
      <c r="O67" s="92" t="s">
        <v>4</v>
      </c>
      <c r="P67" s="92" t="s">
        <v>4</v>
      </c>
      <c r="Q67" s="92" t="s">
        <v>4</v>
      </c>
      <c r="R67" s="92" t="s">
        <v>4</v>
      </c>
      <c r="S67" s="92">
        <v>2</v>
      </c>
      <c r="T67" s="92">
        <v>1</v>
      </c>
      <c r="U67" s="92">
        <v>3</v>
      </c>
      <c r="V67" s="92">
        <v>2</v>
      </c>
      <c r="W67" s="92" t="s">
        <v>4</v>
      </c>
      <c r="X67" s="92" t="s">
        <v>4</v>
      </c>
      <c r="Y67" s="92">
        <v>3</v>
      </c>
      <c r="Z67" s="92" t="s">
        <v>4</v>
      </c>
      <c r="AA67" s="91" t="s">
        <v>4</v>
      </c>
    </row>
    <row r="68" spans="1:27" ht="15">
      <c r="A68" s="123"/>
      <c r="B68" s="122" t="s">
        <v>68</v>
      </c>
      <c r="C68" s="122" t="s">
        <v>86</v>
      </c>
      <c r="D68" s="122" t="s">
        <v>88</v>
      </c>
      <c r="E68" s="122" t="s">
        <v>10</v>
      </c>
      <c r="F68" s="117">
        <v>7</v>
      </c>
      <c r="G68" s="116" t="s">
        <v>4</v>
      </c>
      <c r="H68" s="116" t="s">
        <v>4</v>
      </c>
      <c r="I68" s="116" t="s">
        <v>4</v>
      </c>
      <c r="J68" s="116" t="s">
        <v>4</v>
      </c>
      <c r="K68" s="116" t="s">
        <v>4</v>
      </c>
      <c r="L68" s="116" t="s">
        <v>4</v>
      </c>
      <c r="M68" s="116" t="s">
        <v>4</v>
      </c>
      <c r="N68" s="116" t="s">
        <v>4</v>
      </c>
      <c r="O68" s="116" t="s">
        <v>4</v>
      </c>
      <c r="P68" s="116" t="s">
        <v>4</v>
      </c>
      <c r="Q68" s="116" t="s">
        <v>4</v>
      </c>
      <c r="R68" s="116" t="s">
        <v>4</v>
      </c>
      <c r="S68" s="116">
        <v>1</v>
      </c>
      <c r="T68" s="116">
        <v>1</v>
      </c>
      <c r="U68" s="116">
        <v>2</v>
      </c>
      <c r="V68" s="116">
        <v>2</v>
      </c>
      <c r="W68" s="116" t="s">
        <v>4</v>
      </c>
      <c r="X68" s="116" t="s">
        <v>4</v>
      </c>
      <c r="Y68" s="116">
        <v>1</v>
      </c>
      <c r="Z68" s="116" t="s">
        <v>4</v>
      </c>
      <c r="AA68" s="115" t="s">
        <v>4</v>
      </c>
    </row>
    <row r="69" spans="1:27" ht="15">
      <c r="A69" s="114"/>
      <c r="B69" s="113" t="s">
        <v>66</v>
      </c>
      <c r="C69" s="113" t="s">
        <v>86</v>
      </c>
      <c r="D69" s="113" t="s">
        <v>87</v>
      </c>
      <c r="E69" s="113" t="s">
        <v>10</v>
      </c>
      <c r="F69" s="108">
        <v>4</v>
      </c>
      <c r="G69" s="107" t="s">
        <v>4</v>
      </c>
      <c r="H69" s="107" t="s">
        <v>4</v>
      </c>
      <c r="I69" s="107" t="s">
        <v>4</v>
      </c>
      <c r="J69" s="107" t="s">
        <v>4</v>
      </c>
      <c r="K69" s="107" t="s">
        <v>4</v>
      </c>
      <c r="L69" s="107" t="s">
        <v>4</v>
      </c>
      <c r="M69" s="107" t="s">
        <v>4</v>
      </c>
      <c r="N69" s="107" t="s">
        <v>4</v>
      </c>
      <c r="O69" s="107" t="s">
        <v>4</v>
      </c>
      <c r="P69" s="107" t="s">
        <v>4</v>
      </c>
      <c r="Q69" s="107" t="s">
        <v>4</v>
      </c>
      <c r="R69" s="107" t="s">
        <v>4</v>
      </c>
      <c r="S69" s="107">
        <v>1</v>
      </c>
      <c r="T69" s="107" t="s">
        <v>4</v>
      </c>
      <c r="U69" s="107">
        <v>1</v>
      </c>
      <c r="V69" s="107" t="s">
        <v>4</v>
      </c>
      <c r="W69" s="107" t="s">
        <v>4</v>
      </c>
      <c r="X69" s="107" t="s">
        <v>4</v>
      </c>
      <c r="Y69" s="107">
        <v>2</v>
      </c>
      <c r="Z69" s="107" t="s">
        <v>4</v>
      </c>
      <c r="AA69" s="106" t="s">
        <v>4</v>
      </c>
    </row>
    <row r="70" spans="1:27" ht="15">
      <c r="A70" s="159" t="s">
        <v>235</v>
      </c>
      <c r="B70" s="158" t="s">
        <v>70</v>
      </c>
      <c r="C70" s="158" t="s">
        <v>82</v>
      </c>
      <c r="D70" s="158" t="s">
        <v>85</v>
      </c>
      <c r="E70" s="158" t="s">
        <v>5</v>
      </c>
      <c r="F70" s="93">
        <v>4</v>
      </c>
      <c r="G70" s="92" t="s">
        <v>4</v>
      </c>
      <c r="H70" s="92" t="s">
        <v>4</v>
      </c>
      <c r="I70" s="92" t="s">
        <v>4</v>
      </c>
      <c r="J70" s="92" t="s">
        <v>4</v>
      </c>
      <c r="K70" s="92" t="s">
        <v>4</v>
      </c>
      <c r="L70" s="92" t="s">
        <v>4</v>
      </c>
      <c r="M70" s="92" t="s">
        <v>4</v>
      </c>
      <c r="N70" s="92" t="s">
        <v>4</v>
      </c>
      <c r="O70" s="92" t="s">
        <v>4</v>
      </c>
      <c r="P70" s="92" t="s">
        <v>4</v>
      </c>
      <c r="Q70" s="92" t="s">
        <v>4</v>
      </c>
      <c r="R70" s="92" t="s">
        <v>4</v>
      </c>
      <c r="S70" s="92" t="s">
        <v>4</v>
      </c>
      <c r="T70" s="92" t="s">
        <v>4</v>
      </c>
      <c r="U70" s="92">
        <v>2</v>
      </c>
      <c r="V70" s="92" t="s">
        <v>4</v>
      </c>
      <c r="W70" s="92" t="s">
        <v>4</v>
      </c>
      <c r="X70" s="92" t="s">
        <v>4</v>
      </c>
      <c r="Y70" s="92">
        <v>2</v>
      </c>
      <c r="Z70" s="92" t="s">
        <v>4</v>
      </c>
      <c r="AA70" s="91" t="s">
        <v>4</v>
      </c>
    </row>
    <row r="71" spans="1:27" ht="15">
      <c r="A71" s="123"/>
      <c r="B71" s="122" t="s">
        <v>68</v>
      </c>
      <c r="C71" s="122" t="s">
        <v>82</v>
      </c>
      <c r="D71" s="122" t="s">
        <v>84</v>
      </c>
      <c r="E71" s="122" t="s">
        <v>5</v>
      </c>
      <c r="F71" s="117">
        <v>2</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t="s">
        <v>4</v>
      </c>
      <c r="U71" s="116">
        <v>2</v>
      </c>
      <c r="V71" s="116" t="s">
        <v>4</v>
      </c>
      <c r="W71" s="116" t="s">
        <v>4</v>
      </c>
      <c r="X71" s="116" t="s">
        <v>4</v>
      </c>
      <c r="Y71" s="116" t="s">
        <v>4</v>
      </c>
      <c r="Z71" s="116" t="s">
        <v>4</v>
      </c>
      <c r="AA71" s="115" t="s">
        <v>4</v>
      </c>
    </row>
    <row r="72" spans="1:27" ht="15">
      <c r="A72" s="114"/>
      <c r="B72" s="113" t="s">
        <v>66</v>
      </c>
      <c r="C72" s="113" t="s">
        <v>82</v>
      </c>
      <c r="D72" s="113" t="s">
        <v>83</v>
      </c>
      <c r="E72" s="113" t="s">
        <v>5</v>
      </c>
      <c r="F72" s="108">
        <v>2</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t="s">
        <v>4</v>
      </c>
      <c r="V72" s="107" t="s">
        <v>4</v>
      </c>
      <c r="W72" s="107" t="s">
        <v>4</v>
      </c>
      <c r="X72" s="107" t="s">
        <v>4</v>
      </c>
      <c r="Y72" s="107">
        <v>2</v>
      </c>
      <c r="Z72" s="107" t="s">
        <v>4</v>
      </c>
      <c r="AA72" s="106" t="s">
        <v>4</v>
      </c>
    </row>
    <row r="73" spans="1:27" ht="15">
      <c r="A73" s="159" t="s">
        <v>234</v>
      </c>
      <c r="B73" s="158" t="s">
        <v>70</v>
      </c>
      <c r="C73" s="158" t="s">
        <v>77</v>
      </c>
      <c r="D73" s="158" t="s">
        <v>80</v>
      </c>
      <c r="E73" s="158" t="s">
        <v>5</v>
      </c>
      <c r="F73" s="93">
        <v>3</v>
      </c>
      <c r="G73" s="92" t="s">
        <v>4</v>
      </c>
      <c r="H73" s="92" t="s">
        <v>4</v>
      </c>
      <c r="I73" s="92" t="s">
        <v>4</v>
      </c>
      <c r="J73" s="92" t="s">
        <v>4</v>
      </c>
      <c r="K73" s="92" t="s">
        <v>4</v>
      </c>
      <c r="L73" s="92" t="s">
        <v>4</v>
      </c>
      <c r="M73" s="92" t="s">
        <v>4</v>
      </c>
      <c r="N73" s="92" t="s">
        <v>4</v>
      </c>
      <c r="O73" s="92" t="s">
        <v>4</v>
      </c>
      <c r="P73" s="92" t="s">
        <v>4</v>
      </c>
      <c r="Q73" s="92" t="s">
        <v>4</v>
      </c>
      <c r="R73" s="92" t="s">
        <v>4</v>
      </c>
      <c r="S73" s="92" t="s">
        <v>4</v>
      </c>
      <c r="T73" s="92">
        <v>1</v>
      </c>
      <c r="U73" s="92">
        <v>1</v>
      </c>
      <c r="V73" s="92" t="s">
        <v>4</v>
      </c>
      <c r="W73" s="92" t="s">
        <v>4</v>
      </c>
      <c r="X73" s="92" t="s">
        <v>4</v>
      </c>
      <c r="Y73" s="92">
        <v>1</v>
      </c>
      <c r="Z73" s="92" t="s">
        <v>4</v>
      </c>
      <c r="AA73" s="91" t="s">
        <v>4</v>
      </c>
    </row>
    <row r="74" spans="1:27" ht="15">
      <c r="A74" s="123"/>
      <c r="B74" s="122" t="s">
        <v>68</v>
      </c>
      <c r="C74" s="122" t="s">
        <v>77</v>
      </c>
      <c r="D74" s="122" t="s">
        <v>79</v>
      </c>
      <c r="E74" s="122" t="s">
        <v>5</v>
      </c>
      <c r="F74" s="117">
        <v>2</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v>1</v>
      </c>
      <c r="U74" s="116" t="s">
        <v>4</v>
      </c>
      <c r="V74" s="116" t="s">
        <v>4</v>
      </c>
      <c r="W74" s="116" t="s">
        <v>4</v>
      </c>
      <c r="X74" s="116" t="s">
        <v>4</v>
      </c>
      <c r="Y74" s="116">
        <v>1</v>
      </c>
      <c r="Z74" s="116" t="s">
        <v>4</v>
      </c>
      <c r="AA74" s="115" t="s">
        <v>4</v>
      </c>
    </row>
    <row r="75" spans="1:27" ht="15">
      <c r="A75" s="114"/>
      <c r="B75" s="113" t="s">
        <v>66</v>
      </c>
      <c r="C75" s="113" t="s">
        <v>77</v>
      </c>
      <c r="D75" s="113" t="s">
        <v>78</v>
      </c>
      <c r="E75" s="113" t="s">
        <v>5</v>
      </c>
      <c r="F75" s="108">
        <v>1</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v>1</v>
      </c>
      <c r="V75" s="107" t="s">
        <v>4</v>
      </c>
      <c r="W75" s="107" t="s">
        <v>4</v>
      </c>
      <c r="X75" s="107" t="s">
        <v>4</v>
      </c>
      <c r="Y75" s="107" t="s">
        <v>4</v>
      </c>
      <c r="Z75" s="107" t="s">
        <v>4</v>
      </c>
      <c r="AA75" s="106" t="s">
        <v>4</v>
      </c>
    </row>
    <row r="76" spans="1:27" ht="15">
      <c r="A76" s="159" t="s">
        <v>233</v>
      </c>
      <c r="B76" s="158" t="s">
        <v>70</v>
      </c>
      <c r="C76" s="158" t="s">
        <v>72</v>
      </c>
      <c r="D76" s="158" t="s">
        <v>75</v>
      </c>
      <c r="E76" s="158" t="s">
        <v>5</v>
      </c>
      <c r="F76" s="93" t="s">
        <v>4</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t="s">
        <v>4</v>
      </c>
      <c r="W76" s="92" t="s">
        <v>4</v>
      </c>
      <c r="X76" s="92" t="s">
        <v>4</v>
      </c>
      <c r="Y76" s="92" t="s">
        <v>4</v>
      </c>
      <c r="Z76" s="92" t="s">
        <v>4</v>
      </c>
      <c r="AA76" s="91" t="s">
        <v>4</v>
      </c>
    </row>
    <row r="77" spans="1:27" ht="15">
      <c r="A77" s="123"/>
      <c r="B77" s="122" t="s">
        <v>68</v>
      </c>
      <c r="C77" s="122" t="s">
        <v>72</v>
      </c>
      <c r="D77" s="122" t="s">
        <v>74</v>
      </c>
      <c r="E77" s="122" t="s">
        <v>5</v>
      </c>
      <c r="F77" s="117" t="s">
        <v>4</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t="s">
        <v>4</v>
      </c>
      <c r="W77" s="116" t="s">
        <v>4</v>
      </c>
      <c r="X77" s="116" t="s">
        <v>4</v>
      </c>
      <c r="Y77" s="116" t="s">
        <v>4</v>
      </c>
      <c r="Z77" s="116" t="s">
        <v>4</v>
      </c>
      <c r="AA77" s="115" t="s">
        <v>4</v>
      </c>
    </row>
    <row r="78" spans="1:27" ht="15">
      <c r="A78" s="114"/>
      <c r="B78" s="113" t="s">
        <v>66</v>
      </c>
      <c r="C78" s="113" t="s">
        <v>72</v>
      </c>
      <c r="D78" s="113" t="s">
        <v>73</v>
      </c>
      <c r="E78" s="113" t="s">
        <v>5</v>
      </c>
      <c r="F78" s="108" t="s">
        <v>4</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t="s">
        <v>4</v>
      </c>
      <c r="Y78" s="107" t="s">
        <v>4</v>
      </c>
      <c r="Z78" s="107" t="s">
        <v>4</v>
      </c>
      <c r="AA78" s="106" t="s">
        <v>4</v>
      </c>
    </row>
    <row r="79" spans="1:27" ht="15">
      <c r="A79" s="159" t="s">
        <v>232</v>
      </c>
      <c r="B79" s="158" t="s">
        <v>70</v>
      </c>
      <c r="C79" s="158" t="s">
        <v>64</v>
      </c>
      <c r="D79" s="158" t="s">
        <v>69</v>
      </c>
      <c r="E79" s="158" t="s">
        <v>5</v>
      </c>
      <c r="F79" s="93">
        <v>4</v>
      </c>
      <c r="G79" s="92" t="s">
        <v>4</v>
      </c>
      <c r="H79" s="92" t="s">
        <v>4</v>
      </c>
      <c r="I79" s="92" t="s">
        <v>4</v>
      </c>
      <c r="J79" s="92" t="s">
        <v>4</v>
      </c>
      <c r="K79" s="92" t="s">
        <v>4</v>
      </c>
      <c r="L79" s="92" t="s">
        <v>4</v>
      </c>
      <c r="M79" s="92" t="s">
        <v>4</v>
      </c>
      <c r="N79" s="92" t="s">
        <v>4</v>
      </c>
      <c r="O79" s="92" t="s">
        <v>4</v>
      </c>
      <c r="P79" s="92" t="s">
        <v>4</v>
      </c>
      <c r="Q79" s="92" t="s">
        <v>4</v>
      </c>
      <c r="R79" s="92" t="s">
        <v>4</v>
      </c>
      <c r="S79" s="92">
        <v>2</v>
      </c>
      <c r="T79" s="92" t="s">
        <v>4</v>
      </c>
      <c r="U79" s="92" t="s">
        <v>4</v>
      </c>
      <c r="V79" s="92">
        <v>2</v>
      </c>
      <c r="W79" s="92" t="s">
        <v>4</v>
      </c>
      <c r="X79" s="92" t="s">
        <v>4</v>
      </c>
      <c r="Y79" s="92" t="s">
        <v>4</v>
      </c>
      <c r="Z79" s="92" t="s">
        <v>4</v>
      </c>
      <c r="AA79" s="91" t="s">
        <v>4</v>
      </c>
    </row>
    <row r="80" spans="1:27" ht="15">
      <c r="A80" s="123"/>
      <c r="B80" s="122" t="s">
        <v>68</v>
      </c>
      <c r="C80" s="122" t="s">
        <v>64</v>
      </c>
      <c r="D80" s="122" t="s">
        <v>67</v>
      </c>
      <c r="E80" s="122" t="s">
        <v>5</v>
      </c>
      <c r="F80" s="117">
        <v>3</v>
      </c>
      <c r="G80" s="116" t="s">
        <v>4</v>
      </c>
      <c r="H80" s="116" t="s">
        <v>4</v>
      </c>
      <c r="I80" s="116" t="s">
        <v>4</v>
      </c>
      <c r="J80" s="116" t="s">
        <v>4</v>
      </c>
      <c r="K80" s="116" t="s">
        <v>4</v>
      </c>
      <c r="L80" s="116" t="s">
        <v>4</v>
      </c>
      <c r="M80" s="116" t="s">
        <v>4</v>
      </c>
      <c r="N80" s="116" t="s">
        <v>4</v>
      </c>
      <c r="O80" s="116" t="s">
        <v>4</v>
      </c>
      <c r="P80" s="116" t="s">
        <v>4</v>
      </c>
      <c r="Q80" s="116" t="s">
        <v>4</v>
      </c>
      <c r="R80" s="116" t="s">
        <v>4</v>
      </c>
      <c r="S80" s="116">
        <v>1</v>
      </c>
      <c r="T80" s="116" t="s">
        <v>4</v>
      </c>
      <c r="U80" s="116" t="s">
        <v>4</v>
      </c>
      <c r="V80" s="116">
        <v>2</v>
      </c>
      <c r="W80" s="116" t="s">
        <v>4</v>
      </c>
      <c r="X80" s="116" t="s">
        <v>4</v>
      </c>
      <c r="Y80" s="116" t="s">
        <v>4</v>
      </c>
      <c r="Z80" s="116" t="s">
        <v>4</v>
      </c>
      <c r="AA80" s="115" t="s">
        <v>4</v>
      </c>
    </row>
    <row r="81" spans="1:27" ht="15">
      <c r="A81" s="114"/>
      <c r="B81" s="113" t="s">
        <v>66</v>
      </c>
      <c r="C81" s="113" t="s">
        <v>64</v>
      </c>
      <c r="D81" s="113" t="s">
        <v>65</v>
      </c>
      <c r="E81" s="113" t="s">
        <v>5</v>
      </c>
      <c r="F81" s="108">
        <v>1</v>
      </c>
      <c r="G81" s="107" t="s">
        <v>4</v>
      </c>
      <c r="H81" s="107" t="s">
        <v>4</v>
      </c>
      <c r="I81" s="107" t="s">
        <v>4</v>
      </c>
      <c r="J81" s="107" t="s">
        <v>4</v>
      </c>
      <c r="K81" s="107" t="s">
        <v>4</v>
      </c>
      <c r="L81" s="107" t="s">
        <v>4</v>
      </c>
      <c r="M81" s="107" t="s">
        <v>4</v>
      </c>
      <c r="N81" s="107" t="s">
        <v>4</v>
      </c>
      <c r="O81" s="107" t="s">
        <v>4</v>
      </c>
      <c r="P81" s="107" t="s">
        <v>4</v>
      </c>
      <c r="Q81" s="107" t="s">
        <v>4</v>
      </c>
      <c r="R81" s="107" t="s">
        <v>4</v>
      </c>
      <c r="S81" s="107">
        <v>1</v>
      </c>
      <c r="T81" s="107" t="s">
        <v>4</v>
      </c>
      <c r="U81" s="107" t="s">
        <v>4</v>
      </c>
      <c r="V81" s="107" t="s">
        <v>4</v>
      </c>
      <c r="W81" s="107" t="s">
        <v>4</v>
      </c>
      <c r="X81" s="107" t="s">
        <v>4</v>
      </c>
      <c r="Y81" s="107" t="s">
        <v>4</v>
      </c>
      <c r="Z81" s="107" t="s">
        <v>4</v>
      </c>
      <c r="AA81" s="106"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2871" priority="273" stopIfTrue="1">
      <formula>OR($E4="国", $E4="道")</formula>
    </cfRule>
    <cfRule type="expression" dxfId="2870" priority="274" stopIfTrue="1">
      <formula>OR($C4="札幌市", $C4="小樽市", $C4="函館市", $C4="旭川市")</formula>
    </cfRule>
    <cfRule type="expression" dxfId="2869" priority="275" stopIfTrue="1">
      <formula>OR($E4="所", $E4="圏", $E4="局")</formula>
    </cfRule>
    <cfRule type="expression" dxfId="2868" priority="276">
      <formula>OR($E4="市", $E4="町", $E4="村")</formula>
    </cfRule>
  </conditionalFormatting>
  <conditionalFormatting sqref="A5:AA5 A43:AA60 A62:AA63 A65:AA66 A68:AA81">
    <cfRule type="expression" dxfId="2867" priority="269" stopIfTrue="1">
      <formula>OR($E5="国", $E5="道")</formula>
    </cfRule>
    <cfRule type="expression" dxfId="2866" priority="270" stopIfTrue="1">
      <formula>OR($C5="札幌市", $C5="小樽市", $C5="函館市", $C5="旭川市")</formula>
    </cfRule>
    <cfRule type="expression" dxfId="2865" priority="271" stopIfTrue="1">
      <formula>OR($E5="所", $E5="圏", $E5="局")</formula>
    </cfRule>
    <cfRule type="expression" dxfId="2864" priority="272">
      <formula>OR($E5="市", $E5="町", $E5="村")</formula>
    </cfRule>
  </conditionalFormatting>
  <conditionalFormatting sqref="A6:AA6">
    <cfRule type="expression" dxfId="2863" priority="265" stopIfTrue="1">
      <formula>OR($E6="国", $E6="道")</formula>
    </cfRule>
    <cfRule type="expression" dxfId="2862" priority="266" stopIfTrue="1">
      <formula>OR($C6="札幌市", $C6="小樽市", $C6="函館市", $C6="旭川市")</formula>
    </cfRule>
    <cfRule type="expression" dxfId="2861" priority="267" stopIfTrue="1">
      <formula>OR($E6="所", $E6="圏", $E6="局")</formula>
    </cfRule>
    <cfRule type="expression" dxfId="2860" priority="268">
      <formula>OR($E6="市", $E6="町", $E6="村")</formula>
    </cfRule>
  </conditionalFormatting>
  <conditionalFormatting sqref="A7:AA7">
    <cfRule type="expression" dxfId="2859" priority="261" stopIfTrue="1">
      <formula>OR($E7="国", $E7="道")</formula>
    </cfRule>
    <cfRule type="expression" dxfId="2858" priority="262" stopIfTrue="1">
      <formula>OR($C7="札幌市", $C7="小樽市", $C7="函館市", $C7="旭川市")</formula>
    </cfRule>
    <cfRule type="expression" dxfId="2857" priority="263" stopIfTrue="1">
      <formula>OR($E7="所", $E7="圏", $E7="局")</formula>
    </cfRule>
    <cfRule type="expression" dxfId="2856" priority="264">
      <formula>OR($E7="市", $E7="町", $E7="村")</formula>
    </cfRule>
  </conditionalFormatting>
  <conditionalFormatting sqref="A8:AA8">
    <cfRule type="expression" dxfId="2855" priority="257" stopIfTrue="1">
      <formula>OR($E8="国", $E8="道")</formula>
    </cfRule>
    <cfRule type="expression" dxfId="2854" priority="258" stopIfTrue="1">
      <formula>OR($C8="札幌市", $C8="小樽市", $C8="函館市", $C8="旭川市")</formula>
    </cfRule>
    <cfRule type="expression" dxfId="2853" priority="259" stopIfTrue="1">
      <formula>OR($E8="所", $E8="圏", $E8="局")</formula>
    </cfRule>
    <cfRule type="expression" dxfId="2852" priority="260">
      <formula>OR($E8="市", $E8="町", $E8="村")</formula>
    </cfRule>
  </conditionalFormatting>
  <conditionalFormatting sqref="A9:AA9">
    <cfRule type="expression" dxfId="2851" priority="253" stopIfTrue="1">
      <formula>OR($E9="国", $E9="道")</formula>
    </cfRule>
    <cfRule type="expression" dxfId="2850" priority="254" stopIfTrue="1">
      <formula>OR($C9="札幌市", $C9="小樽市", $C9="函館市", $C9="旭川市")</formula>
    </cfRule>
    <cfRule type="expression" dxfId="2849" priority="255" stopIfTrue="1">
      <formula>OR($E9="所", $E9="圏", $E9="局")</formula>
    </cfRule>
    <cfRule type="expression" dxfId="2848" priority="256">
      <formula>OR($E9="市", $E9="町", $E9="村")</formula>
    </cfRule>
  </conditionalFormatting>
  <conditionalFormatting sqref="A10:AA10">
    <cfRule type="expression" dxfId="2847" priority="249" stopIfTrue="1">
      <formula>OR($E10="国", $E10="道")</formula>
    </cfRule>
    <cfRule type="expression" dxfId="2846" priority="250" stopIfTrue="1">
      <formula>OR($C10="札幌市", $C10="小樽市", $C10="函館市", $C10="旭川市")</formula>
    </cfRule>
    <cfRule type="expression" dxfId="2845" priority="251" stopIfTrue="1">
      <formula>OR($E10="所", $E10="圏", $E10="局")</formula>
    </cfRule>
    <cfRule type="expression" dxfId="2844" priority="252">
      <formula>OR($E10="市", $E10="町", $E10="村")</formula>
    </cfRule>
  </conditionalFormatting>
  <conditionalFormatting sqref="A11:AA11">
    <cfRule type="expression" dxfId="2843" priority="245" stopIfTrue="1">
      <formula>OR($E11="国", $E11="道")</formula>
    </cfRule>
    <cfRule type="expression" dxfId="2842" priority="246" stopIfTrue="1">
      <formula>OR($C11="札幌市", $C11="小樽市", $C11="函館市", $C11="旭川市")</formula>
    </cfRule>
    <cfRule type="expression" dxfId="2841" priority="247" stopIfTrue="1">
      <formula>OR($E11="所", $E11="圏", $E11="局")</formula>
    </cfRule>
    <cfRule type="expression" dxfId="2840" priority="248">
      <formula>OR($E11="市", $E11="町", $E11="村")</formula>
    </cfRule>
  </conditionalFormatting>
  <conditionalFormatting sqref="A12:AA12">
    <cfRule type="expression" dxfId="2839" priority="241" stopIfTrue="1">
      <formula>OR($E12="国", $E12="道")</formula>
    </cfRule>
    <cfRule type="expression" dxfId="2838" priority="242" stopIfTrue="1">
      <formula>OR($C12="札幌市", $C12="小樽市", $C12="函館市", $C12="旭川市")</formula>
    </cfRule>
    <cfRule type="expression" dxfId="2837" priority="243" stopIfTrue="1">
      <formula>OR($E12="所", $E12="圏", $E12="局")</formula>
    </cfRule>
    <cfRule type="expression" dxfId="2836" priority="244">
      <formula>OR($E12="市", $E12="町", $E12="村")</formula>
    </cfRule>
  </conditionalFormatting>
  <conditionalFormatting sqref="A13:AA13">
    <cfRule type="expression" dxfId="2835" priority="237" stopIfTrue="1">
      <formula>OR($E13="国", $E13="道")</formula>
    </cfRule>
    <cfRule type="expression" dxfId="2834" priority="238" stopIfTrue="1">
      <formula>OR($C13="札幌市", $C13="小樽市", $C13="函館市", $C13="旭川市")</formula>
    </cfRule>
    <cfRule type="expression" dxfId="2833" priority="239" stopIfTrue="1">
      <formula>OR($E13="所", $E13="圏", $E13="局")</formula>
    </cfRule>
    <cfRule type="expression" dxfId="2832" priority="240">
      <formula>OR($E13="市", $E13="町", $E13="村")</formula>
    </cfRule>
  </conditionalFormatting>
  <conditionalFormatting sqref="A14:AA14">
    <cfRule type="expression" dxfId="2831" priority="233" stopIfTrue="1">
      <formula>OR($E14="国", $E14="道")</formula>
    </cfRule>
    <cfRule type="expression" dxfId="2830" priority="234" stopIfTrue="1">
      <formula>OR($C14="札幌市", $C14="小樽市", $C14="函館市", $C14="旭川市")</formula>
    </cfRule>
    <cfRule type="expression" dxfId="2829" priority="235" stopIfTrue="1">
      <formula>OR($E14="所", $E14="圏", $E14="局")</formula>
    </cfRule>
    <cfRule type="expression" dxfId="2828" priority="236">
      <formula>OR($E14="市", $E14="町", $E14="村")</formula>
    </cfRule>
  </conditionalFormatting>
  <conditionalFormatting sqref="A15:AA15">
    <cfRule type="expression" dxfId="2827" priority="229" stopIfTrue="1">
      <formula>OR($E15="国", $E15="道")</formula>
    </cfRule>
    <cfRule type="expression" dxfId="2826" priority="230" stopIfTrue="1">
      <formula>OR($C15="札幌市", $C15="小樽市", $C15="函館市", $C15="旭川市")</formula>
    </cfRule>
    <cfRule type="expression" dxfId="2825" priority="231" stopIfTrue="1">
      <formula>OR($E15="所", $E15="圏", $E15="局")</formula>
    </cfRule>
    <cfRule type="expression" dxfId="2824" priority="232">
      <formula>OR($E15="市", $E15="町", $E15="村")</formula>
    </cfRule>
  </conditionalFormatting>
  <conditionalFormatting sqref="A16:AA16">
    <cfRule type="expression" dxfId="2823" priority="225" stopIfTrue="1">
      <formula>OR($E16="国", $E16="道")</formula>
    </cfRule>
    <cfRule type="expression" dxfId="2822" priority="226" stopIfTrue="1">
      <formula>OR($C16="札幌市", $C16="小樽市", $C16="函館市", $C16="旭川市")</formula>
    </cfRule>
    <cfRule type="expression" dxfId="2821" priority="227" stopIfTrue="1">
      <formula>OR($E16="所", $E16="圏", $E16="局")</formula>
    </cfRule>
    <cfRule type="expression" dxfId="2820" priority="228">
      <formula>OR($E16="市", $E16="町", $E16="村")</formula>
    </cfRule>
  </conditionalFormatting>
  <conditionalFormatting sqref="A17:AA17">
    <cfRule type="expression" dxfId="2819" priority="221" stopIfTrue="1">
      <formula>OR($E17="国", $E17="道")</formula>
    </cfRule>
    <cfRule type="expression" dxfId="2818" priority="222" stopIfTrue="1">
      <formula>OR($C17="札幌市", $C17="小樽市", $C17="函館市", $C17="旭川市")</formula>
    </cfRule>
    <cfRule type="expression" dxfId="2817" priority="223" stopIfTrue="1">
      <formula>OR($E17="所", $E17="圏", $E17="局")</formula>
    </cfRule>
    <cfRule type="expression" dxfId="2816" priority="224">
      <formula>OR($E17="市", $E17="町", $E17="村")</formula>
    </cfRule>
  </conditionalFormatting>
  <conditionalFormatting sqref="A18:AA18">
    <cfRule type="expression" dxfId="2815" priority="217" stopIfTrue="1">
      <formula>OR($E18="国", $E18="道")</formula>
    </cfRule>
    <cfRule type="expression" dxfId="2814" priority="218" stopIfTrue="1">
      <formula>OR($C18="札幌市", $C18="小樽市", $C18="函館市", $C18="旭川市")</formula>
    </cfRule>
    <cfRule type="expression" dxfId="2813" priority="219" stopIfTrue="1">
      <formula>OR($E18="所", $E18="圏", $E18="局")</formula>
    </cfRule>
    <cfRule type="expression" dxfId="2812" priority="220">
      <formula>OR($E18="市", $E18="町", $E18="村")</formula>
    </cfRule>
  </conditionalFormatting>
  <conditionalFormatting sqref="A19:AA19">
    <cfRule type="expression" dxfId="2811" priority="213" stopIfTrue="1">
      <formula>OR($E19="国", $E19="道")</formula>
    </cfRule>
    <cfRule type="expression" dxfId="2810" priority="214" stopIfTrue="1">
      <formula>OR($C19="札幌市", $C19="小樽市", $C19="函館市", $C19="旭川市")</formula>
    </cfRule>
    <cfRule type="expression" dxfId="2809" priority="215" stopIfTrue="1">
      <formula>OR($E19="所", $E19="圏", $E19="局")</formula>
    </cfRule>
    <cfRule type="expression" dxfId="2808" priority="216">
      <formula>OR($E19="市", $E19="町", $E19="村")</formula>
    </cfRule>
  </conditionalFormatting>
  <conditionalFormatting sqref="A20:AA20">
    <cfRule type="expression" dxfId="2807" priority="209" stopIfTrue="1">
      <formula>OR($E20="国", $E20="道")</formula>
    </cfRule>
    <cfRule type="expression" dxfId="2806" priority="210" stopIfTrue="1">
      <formula>OR($C20="札幌市", $C20="小樽市", $C20="函館市", $C20="旭川市")</formula>
    </cfRule>
    <cfRule type="expression" dxfId="2805" priority="211" stopIfTrue="1">
      <formula>OR($E20="所", $E20="圏", $E20="局")</formula>
    </cfRule>
    <cfRule type="expression" dxfId="2804" priority="212">
      <formula>OR($E20="市", $E20="町", $E20="村")</formula>
    </cfRule>
  </conditionalFormatting>
  <conditionalFormatting sqref="A21:AA21">
    <cfRule type="expression" dxfId="2803" priority="205" stopIfTrue="1">
      <formula>OR($E21="国", $E21="道")</formula>
    </cfRule>
    <cfRule type="expression" dxfId="2802" priority="206" stopIfTrue="1">
      <formula>OR($C21="札幌市", $C21="小樽市", $C21="函館市", $C21="旭川市")</formula>
    </cfRule>
    <cfRule type="expression" dxfId="2801" priority="207" stopIfTrue="1">
      <formula>OR($E21="所", $E21="圏", $E21="局")</formula>
    </cfRule>
    <cfRule type="expression" dxfId="2800" priority="208">
      <formula>OR($E21="市", $E21="町", $E21="村")</formula>
    </cfRule>
  </conditionalFormatting>
  <conditionalFormatting sqref="A22:AA22">
    <cfRule type="expression" dxfId="2799" priority="201" stopIfTrue="1">
      <formula>OR($E22="国", $E22="道")</formula>
    </cfRule>
    <cfRule type="expression" dxfId="2798" priority="202" stopIfTrue="1">
      <formula>OR($C22="札幌市", $C22="小樽市", $C22="函館市", $C22="旭川市")</formula>
    </cfRule>
    <cfRule type="expression" dxfId="2797" priority="203" stopIfTrue="1">
      <formula>OR($E22="所", $E22="圏", $E22="局")</formula>
    </cfRule>
    <cfRule type="expression" dxfId="2796" priority="204">
      <formula>OR($E22="市", $E22="町", $E22="村")</formula>
    </cfRule>
  </conditionalFormatting>
  <conditionalFormatting sqref="A23:AA23">
    <cfRule type="expression" dxfId="2795" priority="197" stopIfTrue="1">
      <formula>OR($E23="国", $E23="道")</formula>
    </cfRule>
    <cfRule type="expression" dxfId="2794" priority="198" stopIfTrue="1">
      <formula>OR($C23="札幌市", $C23="小樽市", $C23="函館市", $C23="旭川市")</formula>
    </cfRule>
    <cfRule type="expression" dxfId="2793" priority="199" stopIfTrue="1">
      <formula>OR($E23="所", $E23="圏", $E23="局")</formula>
    </cfRule>
    <cfRule type="expression" dxfId="2792" priority="200">
      <formula>OR($E23="市", $E23="町", $E23="村")</formula>
    </cfRule>
  </conditionalFormatting>
  <conditionalFormatting sqref="A24:AA24">
    <cfRule type="expression" dxfId="2791" priority="193" stopIfTrue="1">
      <formula>OR($E24="国", $E24="道")</formula>
    </cfRule>
    <cfRule type="expression" dxfId="2790" priority="194" stopIfTrue="1">
      <formula>OR($C24="札幌市", $C24="小樽市", $C24="函館市", $C24="旭川市")</formula>
    </cfRule>
    <cfRule type="expression" dxfId="2789" priority="195" stopIfTrue="1">
      <formula>OR($E24="所", $E24="圏", $E24="局")</formula>
    </cfRule>
    <cfRule type="expression" dxfId="2788" priority="196">
      <formula>OR($E24="市", $E24="町", $E24="村")</formula>
    </cfRule>
  </conditionalFormatting>
  <conditionalFormatting sqref="A25:AA25">
    <cfRule type="expression" dxfId="2787" priority="189" stopIfTrue="1">
      <formula>OR($E25="国", $E25="道")</formula>
    </cfRule>
    <cfRule type="expression" dxfId="2786" priority="190" stopIfTrue="1">
      <formula>OR($C25="札幌市", $C25="小樽市", $C25="函館市", $C25="旭川市")</formula>
    </cfRule>
    <cfRule type="expression" dxfId="2785" priority="191" stopIfTrue="1">
      <formula>OR($E25="所", $E25="圏", $E25="局")</formula>
    </cfRule>
    <cfRule type="expression" dxfId="2784" priority="192">
      <formula>OR($E25="市", $E25="町", $E25="村")</formula>
    </cfRule>
  </conditionalFormatting>
  <conditionalFormatting sqref="A26:AA26">
    <cfRule type="expression" dxfId="2783" priority="185" stopIfTrue="1">
      <formula>OR($E26="国", $E26="道")</formula>
    </cfRule>
    <cfRule type="expression" dxfId="2782" priority="186" stopIfTrue="1">
      <formula>OR($C26="札幌市", $C26="小樽市", $C26="函館市", $C26="旭川市")</formula>
    </cfRule>
    <cfRule type="expression" dxfId="2781" priority="187" stopIfTrue="1">
      <formula>OR($E26="所", $E26="圏", $E26="局")</formula>
    </cfRule>
    <cfRule type="expression" dxfId="2780" priority="188">
      <formula>OR($E26="市", $E26="町", $E26="村")</formula>
    </cfRule>
  </conditionalFormatting>
  <conditionalFormatting sqref="A27:AA27">
    <cfRule type="expression" dxfId="2779" priority="181" stopIfTrue="1">
      <formula>OR($E27="国", $E27="道")</formula>
    </cfRule>
    <cfRule type="expression" dxfId="2778" priority="182" stopIfTrue="1">
      <formula>OR($C27="札幌市", $C27="小樽市", $C27="函館市", $C27="旭川市")</formula>
    </cfRule>
    <cfRule type="expression" dxfId="2777" priority="183" stopIfTrue="1">
      <formula>OR($E27="所", $E27="圏", $E27="局")</formula>
    </cfRule>
    <cfRule type="expression" dxfId="2776" priority="184">
      <formula>OR($E27="市", $E27="町", $E27="村")</formula>
    </cfRule>
  </conditionalFormatting>
  <conditionalFormatting sqref="A28:AA28">
    <cfRule type="expression" dxfId="2775" priority="177" stopIfTrue="1">
      <formula>OR($E28="国", $E28="道")</formula>
    </cfRule>
    <cfRule type="expression" dxfId="2774" priority="178" stopIfTrue="1">
      <formula>OR($C28="札幌市", $C28="小樽市", $C28="函館市", $C28="旭川市")</formula>
    </cfRule>
    <cfRule type="expression" dxfId="2773" priority="179" stopIfTrue="1">
      <formula>OR($E28="所", $E28="圏", $E28="局")</formula>
    </cfRule>
    <cfRule type="expression" dxfId="2772" priority="180">
      <formula>OR($E28="市", $E28="町", $E28="村")</formula>
    </cfRule>
  </conditionalFormatting>
  <conditionalFormatting sqref="A29:AA29">
    <cfRule type="expression" dxfId="2771" priority="173" stopIfTrue="1">
      <formula>OR($E29="国", $E29="道")</formula>
    </cfRule>
    <cfRule type="expression" dxfId="2770" priority="174" stopIfTrue="1">
      <formula>OR($C29="札幌市", $C29="小樽市", $C29="函館市", $C29="旭川市")</formula>
    </cfRule>
    <cfRule type="expression" dxfId="2769" priority="175" stopIfTrue="1">
      <formula>OR($E29="所", $E29="圏", $E29="局")</formula>
    </cfRule>
    <cfRule type="expression" dxfId="2768" priority="176">
      <formula>OR($E29="市", $E29="町", $E29="村")</formula>
    </cfRule>
  </conditionalFormatting>
  <conditionalFormatting sqref="A30:AA30">
    <cfRule type="expression" dxfId="2767" priority="169" stopIfTrue="1">
      <formula>OR($E30="国", $E30="道")</formula>
    </cfRule>
    <cfRule type="expression" dxfId="2766" priority="170" stopIfTrue="1">
      <formula>OR($C30="札幌市", $C30="小樽市", $C30="函館市", $C30="旭川市")</formula>
    </cfRule>
    <cfRule type="expression" dxfId="2765" priority="171" stopIfTrue="1">
      <formula>OR($E30="所", $E30="圏", $E30="局")</formula>
    </cfRule>
    <cfRule type="expression" dxfId="2764" priority="172">
      <formula>OR($E30="市", $E30="町", $E30="村")</formula>
    </cfRule>
  </conditionalFormatting>
  <conditionalFormatting sqref="A31:AA31">
    <cfRule type="expression" dxfId="2763" priority="165" stopIfTrue="1">
      <formula>OR($E31="国", $E31="道")</formula>
    </cfRule>
    <cfRule type="expression" dxfId="2762" priority="166" stopIfTrue="1">
      <formula>OR($C31="札幌市", $C31="小樽市", $C31="函館市", $C31="旭川市")</formula>
    </cfRule>
    <cfRule type="expression" dxfId="2761" priority="167" stopIfTrue="1">
      <formula>OR($E31="所", $E31="圏", $E31="局")</formula>
    </cfRule>
    <cfRule type="expression" dxfId="2760" priority="168">
      <formula>OR($E31="市", $E31="町", $E31="村")</formula>
    </cfRule>
  </conditionalFormatting>
  <conditionalFormatting sqref="A32:AA32">
    <cfRule type="expression" dxfId="2759" priority="161" stopIfTrue="1">
      <formula>OR($E32="国", $E32="道")</formula>
    </cfRule>
    <cfRule type="expression" dxfId="2758" priority="162" stopIfTrue="1">
      <formula>OR($C32="札幌市", $C32="小樽市", $C32="函館市", $C32="旭川市")</formula>
    </cfRule>
    <cfRule type="expression" dxfId="2757" priority="163" stopIfTrue="1">
      <formula>OR($E32="所", $E32="圏", $E32="局")</formula>
    </cfRule>
    <cfRule type="expression" dxfId="2756" priority="164">
      <formula>OR($E32="市", $E32="町", $E32="村")</formula>
    </cfRule>
  </conditionalFormatting>
  <conditionalFormatting sqref="A33:AA33">
    <cfRule type="expression" dxfId="2755" priority="157" stopIfTrue="1">
      <formula>OR($E33="国", $E33="道")</formula>
    </cfRule>
    <cfRule type="expression" dxfId="2754" priority="158" stopIfTrue="1">
      <formula>OR($C33="札幌市", $C33="小樽市", $C33="函館市", $C33="旭川市")</formula>
    </cfRule>
    <cfRule type="expression" dxfId="2753" priority="159" stopIfTrue="1">
      <formula>OR($E33="所", $E33="圏", $E33="局")</formula>
    </cfRule>
    <cfRule type="expression" dxfId="2752" priority="160">
      <formula>OR($E33="市", $E33="町", $E33="村")</formula>
    </cfRule>
  </conditionalFormatting>
  <conditionalFormatting sqref="A34:AA34">
    <cfRule type="expression" dxfId="2751" priority="153" stopIfTrue="1">
      <formula>OR($E34="国", $E34="道")</formula>
    </cfRule>
    <cfRule type="expression" dxfId="2750" priority="154" stopIfTrue="1">
      <formula>OR($C34="札幌市", $C34="小樽市", $C34="函館市", $C34="旭川市")</formula>
    </cfRule>
    <cfRule type="expression" dxfId="2749" priority="155" stopIfTrue="1">
      <formula>OR($E34="所", $E34="圏", $E34="局")</formula>
    </cfRule>
    <cfRule type="expression" dxfId="2748" priority="156">
      <formula>OR($E34="市", $E34="町", $E34="村")</formula>
    </cfRule>
  </conditionalFormatting>
  <conditionalFormatting sqref="A35:AA35">
    <cfRule type="expression" dxfId="2747" priority="149" stopIfTrue="1">
      <formula>OR($E35="国", $E35="道")</formula>
    </cfRule>
    <cfRule type="expression" dxfId="2746" priority="150" stopIfTrue="1">
      <formula>OR($C35="札幌市", $C35="小樽市", $C35="函館市", $C35="旭川市")</formula>
    </cfRule>
    <cfRule type="expression" dxfId="2745" priority="151" stopIfTrue="1">
      <formula>OR($E35="所", $E35="圏", $E35="局")</formula>
    </cfRule>
    <cfRule type="expression" dxfId="2744" priority="152">
      <formula>OR($E35="市", $E35="町", $E35="村")</formula>
    </cfRule>
  </conditionalFormatting>
  <conditionalFormatting sqref="A36:AA36">
    <cfRule type="expression" dxfId="2743" priority="145" stopIfTrue="1">
      <formula>OR($E36="国", $E36="道")</formula>
    </cfRule>
    <cfRule type="expression" dxfId="2742" priority="146" stopIfTrue="1">
      <formula>OR($C36="札幌市", $C36="小樽市", $C36="函館市", $C36="旭川市")</formula>
    </cfRule>
    <cfRule type="expression" dxfId="2741" priority="147" stopIfTrue="1">
      <formula>OR($E36="所", $E36="圏", $E36="局")</formula>
    </cfRule>
    <cfRule type="expression" dxfId="2740" priority="148">
      <formula>OR($E36="市", $E36="町", $E36="村")</formula>
    </cfRule>
  </conditionalFormatting>
  <conditionalFormatting sqref="A37:AA37">
    <cfRule type="expression" dxfId="2739" priority="141" stopIfTrue="1">
      <formula>OR($E37="国", $E37="道")</formula>
    </cfRule>
    <cfRule type="expression" dxfId="2738" priority="142" stopIfTrue="1">
      <formula>OR($C37="札幌市", $C37="小樽市", $C37="函館市", $C37="旭川市")</formula>
    </cfRule>
    <cfRule type="expression" dxfId="2737" priority="143" stopIfTrue="1">
      <formula>OR($E37="所", $E37="圏", $E37="局")</formula>
    </cfRule>
    <cfRule type="expression" dxfId="2736" priority="144">
      <formula>OR($E37="市", $E37="町", $E37="村")</formula>
    </cfRule>
  </conditionalFormatting>
  <conditionalFormatting sqref="A38:AA38">
    <cfRule type="expression" dxfId="2735" priority="137" stopIfTrue="1">
      <formula>OR($E38="国", $E38="道")</formula>
    </cfRule>
    <cfRule type="expression" dxfId="2734" priority="138" stopIfTrue="1">
      <formula>OR($C38="札幌市", $C38="小樽市", $C38="函館市", $C38="旭川市")</formula>
    </cfRule>
    <cfRule type="expression" dxfId="2733" priority="139" stopIfTrue="1">
      <formula>OR($E38="所", $E38="圏", $E38="局")</formula>
    </cfRule>
    <cfRule type="expression" dxfId="2732" priority="140">
      <formula>OR($E38="市", $E38="町", $E38="村")</formula>
    </cfRule>
  </conditionalFormatting>
  <conditionalFormatting sqref="A39:AA39">
    <cfRule type="expression" dxfId="2731" priority="133" stopIfTrue="1">
      <formula>OR($E39="国", $E39="道")</formula>
    </cfRule>
    <cfRule type="expression" dxfId="2730" priority="134" stopIfTrue="1">
      <formula>OR($C39="札幌市", $C39="小樽市", $C39="函館市", $C39="旭川市")</formula>
    </cfRule>
    <cfRule type="expression" dxfId="2729" priority="135" stopIfTrue="1">
      <formula>OR($E39="所", $E39="圏", $E39="局")</formula>
    </cfRule>
    <cfRule type="expression" dxfId="2728" priority="136">
      <formula>OR($E39="市", $E39="町", $E39="村")</formula>
    </cfRule>
  </conditionalFormatting>
  <conditionalFormatting sqref="A40:AA40">
    <cfRule type="expression" dxfId="2727" priority="129" stopIfTrue="1">
      <formula>OR($E40="国", $E40="道")</formula>
    </cfRule>
    <cfRule type="expression" dxfId="2726" priority="130" stopIfTrue="1">
      <formula>OR($C40="札幌市", $C40="小樽市", $C40="函館市", $C40="旭川市")</formula>
    </cfRule>
    <cfRule type="expression" dxfId="2725" priority="131" stopIfTrue="1">
      <formula>OR($E40="所", $E40="圏", $E40="局")</formula>
    </cfRule>
    <cfRule type="expression" dxfId="2724" priority="132">
      <formula>OR($E40="市", $E40="町", $E40="村")</formula>
    </cfRule>
  </conditionalFormatting>
  <conditionalFormatting sqref="A41:AA41">
    <cfRule type="expression" dxfId="2723" priority="125" stopIfTrue="1">
      <formula>OR($E41="国", $E41="道")</formula>
    </cfRule>
    <cfRule type="expression" dxfId="2722" priority="126" stopIfTrue="1">
      <formula>OR($C41="札幌市", $C41="小樽市", $C41="函館市", $C41="旭川市")</formula>
    </cfRule>
    <cfRule type="expression" dxfId="2721" priority="127" stopIfTrue="1">
      <formula>OR($E41="所", $E41="圏", $E41="局")</formula>
    </cfRule>
    <cfRule type="expression" dxfId="2720" priority="128">
      <formula>OR($E41="市", $E41="町", $E41="村")</formula>
    </cfRule>
  </conditionalFormatting>
  <conditionalFormatting sqref="A42:AA42">
    <cfRule type="expression" dxfId="2719" priority="121" stopIfTrue="1">
      <formula>OR($E42="国", $E42="道")</formula>
    </cfRule>
    <cfRule type="expression" dxfId="2718" priority="122" stopIfTrue="1">
      <formula>OR($C42="札幌市", $C42="小樽市", $C42="函館市", $C42="旭川市")</formula>
    </cfRule>
    <cfRule type="expression" dxfId="2717" priority="123" stopIfTrue="1">
      <formula>OR($E42="所", $E42="圏", $E42="局")</formula>
    </cfRule>
    <cfRule type="expression" dxfId="2716" priority="124">
      <formula>OR($E42="市", $E42="町", $E42="村")</formula>
    </cfRule>
  </conditionalFormatting>
  <conditionalFormatting sqref="A43:AA43">
    <cfRule type="expression" dxfId="2715" priority="117" stopIfTrue="1">
      <formula>OR($E43="国", $E43="道")</formula>
    </cfRule>
    <cfRule type="expression" dxfId="2714" priority="118" stopIfTrue="1">
      <formula>OR($C43="札幌市", $C43="小樽市", $C43="函館市", $C43="旭川市")</formula>
    </cfRule>
    <cfRule type="expression" dxfId="2713" priority="119" stopIfTrue="1">
      <formula>OR($E43="所", $E43="圏", $E43="局")</formula>
    </cfRule>
    <cfRule type="expression" dxfId="2712" priority="120">
      <formula>OR($E43="市", $E43="町", $E43="村")</formula>
    </cfRule>
  </conditionalFormatting>
  <conditionalFormatting sqref="A44:AA44">
    <cfRule type="expression" dxfId="2711" priority="113" stopIfTrue="1">
      <formula>OR($E44="国", $E44="道")</formula>
    </cfRule>
    <cfRule type="expression" dxfId="2710" priority="114" stopIfTrue="1">
      <formula>OR($C44="札幌市", $C44="小樽市", $C44="函館市", $C44="旭川市")</formula>
    </cfRule>
    <cfRule type="expression" dxfId="2709" priority="115" stopIfTrue="1">
      <formula>OR($E44="所", $E44="圏", $E44="局")</formula>
    </cfRule>
    <cfRule type="expression" dxfId="2708" priority="116">
      <formula>OR($E44="市", $E44="町", $E44="村")</formula>
    </cfRule>
  </conditionalFormatting>
  <conditionalFormatting sqref="A45:AA45">
    <cfRule type="expression" dxfId="2707" priority="109" stopIfTrue="1">
      <formula>OR($E45="国", $E45="道")</formula>
    </cfRule>
    <cfRule type="expression" dxfId="2706" priority="110" stopIfTrue="1">
      <formula>OR($C45="札幌市", $C45="小樽市", $C45="函館市", $C45="旭川市")</formula>
    </cfRule>
    <cfRule type="expression" dxfId="2705" priority="111" stopIfTrue="1">
      <formula>OR($E45="所", $E45="圏", $E45="局")</formula>
    </cfRule>
    <cfRule type="expression" dxfId="2704" priority="112">
      <formula>OR($E45="市", $E45="町", $E45="村")</formula>
    </cfRule>
  </conditionalFormatting>
  <conditionalFormatting sqref="A46:AA46">
    <cfRule type="expression" dxfId="2703" priority="105" stopIfTrue="1">
      <formula>OR($E46="国", $E46="道")</formula>
    </cfRule>
    <cfRule type="expression" dxfId="2702" priority="106" stopIfTrue="1">
      <formula>OR($C46="札幌市", $C46="小樽市", $C46="函館市", $C46="旭川市")</formula>
    </cfRule>
    <cfRule type="expression" dxfId="2701" priority="107" stopIfTrue="1">
      <formula>OR($E46="所", $E46="圏", $E46="局")</formula>
    </cfRule>
    <cfRule type="expression" dxfId="2700" priority="108">
      <formula>OR($E46="市", $E46="町", $E46="村")</formula>
    </cfRule>
  </conditionalFormatting>
  <conditionalFormatting sqref="A47:AA47">
    <cfRule type="expression" dxfId="2699" priority="101" stopIfTrue="1">
      <formula>OR($E47="国", $E47="道")</formula>
    </cfRule>
    <cfRule type="expression" dxfId="2698" priority="102" stopIfTrue="1">
      <formula>OR($C47="札幌市", $C47="小樽市", $C47="函館市", $C47="旭川市")</formula>
    </cfRule>
    <cfRule type="expression" dxfId="2697" priority="103" stopIfTrue="1">
      <formula>OR($E47="所", $E47="圏", $E47="局")</formula>
    </cfRule>
    <cfRule type="expression" dxfId="2696" priority="104">
      <formula>OR($E47="市", $E47="町", $E47="村")</formula>
    </cfRule>
  </conditionalFormatting>
  <conditionalFormatting sqref="A48:AA48">
    <cfRule type="expression" dxfId="2695" priority="97" stopIfTrue="1">
      <formula>OR($E48="国", $E48="道")</formula>
    </cfRule>
    <cfRule type="expression" dxfId="2694" priority="98" stopIfTrue="1">
      <formula>OR($C48="札幌市", $C48="小樽市", $C48="函館市", $C48="旭川市")</formula>
    </cfRule>
    <cfRule type="expression" dxfId="2693" priority="99" stopIfTrue="1">
      <formula>OR($E48="所", $E48="圏", $E48="局")</formula>
    </cfRule>
    <cfRule type="expression" dxfId="2692" priority="100">
      <formula>OR($E48="市", $E48="町", $E48="村")</formula>
    </cfRule>
  </conditionalFormatting>
  <conditionalFormatting sqref="A49:AA49">
    <cfRule type="expression" dxfId="2691" priority="93" stopIfTrue="1">
      <formula>OR($E49="国", $E49="道")</formula>
    </cfRule>
    <cfRule type="expression" dxfId="2690" priority="94" stopIfTrue="1">
      <formula>OR($C49="札幌市", $C49="小樽市", $C49="函館市", $C49="旭川市")</formula>
    </cfRule>
    <cfRule type="expression" dxfId="2689" priority="95" stopIfTrue="1">
      <formula>OR($E49="所", $E49="圏", $E49="局")</formula>
    </cfRule>
    <cfRule type="expression" dxfId="2688" priority="96">
      <formula>OR($E49="市", $E49="町", $E49="村")</formula>
    </cfRule>
  </conditionalFormatting>
  <conditionalFormatting sqref="A50:AA50">
    <cfRule type="expression" dxfId="2687" priority="89" stopIfTrue="1">
      <formula>OR($E50="国", $E50="道")</formula>
    </cfRule>
    <cfRule type="expression" dxfId="2686" priority="90" stopIfTrue="1">
      <formula>OR($C50="札幌市", $C50="小樽市", $C50="函館市", $C50="旭川市")</formula>
    </cfRule>
    <cfRule type="expression" dxfId="2685" priority="91" stopIfTrue="1">
      <formula>OR($E50="所", $E50="圏", $E50="局")</formula>
    </cfRule>
    <cfRule type="expression" dxfId="2684" priority="92">
      <formula>OR($E50="市", $E50="町", $E50="村")</formula>
    </cfRule>
  </conditionalFormatting>
  <conditionalFormatting sqref="A51:AA51">
    <cfRule type="expression" dxfId="2683" priority="85" stopIfTrue="1">
      <formula>OR($E51="国", $E51="道")</formula>
    </cfRule>
    <cfRule type="expression" dxfId="2682" priority="86" stopIfTrue="1">
      <formula>OR($C51="札幌市", $C51="小樽市", $C51="函館市", $C51="旭川市")</formula>
    </cfRule>
    <cfRule type="expression" dxfId="2681" priority="87" stopIfTrue="1">
      <formula>OR($E51="所", $E51="圏", $E51="局")</formula>
    </cfRule>
    <cfRule type="expression" dxfId="2680" priority="88">
      <formula>OR($E51="市", $E51="町", $E51="村")</formula>
    </cfRule>
  </conditionalFormatting>
  <conditionalFormatting sqref="A52:AA52">
    <cfRule type="expression" dxfId="2679" priority="81" stopIfTrue="1">
      <formula>OR($E52="国", $E52="道")</formula>
    </cfRule>
    <cfRule type="expression" dxfId="2678" priority="82" stopIfTrue="1">
      <formula>OR($C52="札幌市", $C52="小樽市", $C52="函館市", $C52="旭川市")</formula>
    </cfRule>
    <cfRule type="expression" dxfId="2677" priority="83" stopIfTrue="1">
      <formula>OR($E52="所", $E52="圏", $E52="局")</formula>
    </cfRule>
    <cfRule type="expression" dxfId="2676" priority="84">
      <formula>OR($E52="市", $E52="町", $E52="村")</formula>
    </cfRule>
  </conditionalFormatting>
  <conditionalFormatting sqref="A53:AA53">
    <cfRule type="expression" dxfId="2675" priority="77" stopIfTrue="1">
      <formula>OR($E53="国", $E53="道")</formula>
    </cfRule>
    <cfRule type="expression" dxfId="2674" priority="78" stopIfTrue="1">
      <formula>OR($C53="札幌市", $C53="小樽市", $C53="函館市", $C53="旭川市")</formula>
    </cfRule>
    <cfRule type="expression" dxfId="2673" priority="79" stopIfTrue="1">
      <formula>OR($E53="所", $E53="圏", $E53="局")</formula>
    </cfRule>
    <cfRule type="expression" dxfId="2672" priority="80">
      <formula>OR($E53="市", $E53="町", $E53="村")</formula>
    </cfRule>
  </conditionalFormatting>
  <conditionalFormatting sqref="A54:AA54">
    <cfRule type="expression" dxfId="2671" priority="73" stopIfTrue="1">
      <formula>OR($E54="国", $E54="道")</formula>
    </cfRule>
    <cfRule type="expression" dxfId="2670" priority="74" stopIfTrue="1">
      <formula>OR($C54="札幌市", $C54="小樽市", $C54="函館市", $C54="旭川市")</formula>
    </cfRule>
    <cfRule type="expression" dxfId="2669" priority="75" stopIfTrue="1">
      <formula>OR($E54="所", $E54="圏", $E54="局")</formula>
    </cfRule>
    <cfRule type="expression" dxfId="2668" priority="76">
      <formula>OR($E54="市", $E54="町", $E54="村")</formula>
    </cfRule>
  </conditionalFormatting>
  <conditionalFormatting sqref="A55:AA55">
    <cfRule type="expression" dxfId="2667" priority="69" stopIfTrue="1">
      <formula>OR($E55="国", $E55="道")</formula>
    </cfRule>
    <cfRule type="expression" dxfId="2666" priority="70" stopIfTrue="1">
      <formula>OR($C55="札幌市", $C55="小樽市", $C55="函館市", $C55="旭川市")</formula>
    </cfRule>
    <cfRule type="expression" dxfId="2665" priority="71" stopIfTrue="1">
      <formula>OR($E55="所", $E55="圏", $E55="局")</formula>
    </cfRule>
    <cfRule type="expression" dxfId="2664" priority="72">
      <formula>OR($E55="市", $E55="町", $E55="村")</formula>
    </cfRule>
  </conditionalFormatting>
  <conditionalFormatting sqref="A56:AA56">
    <cfRule type="expression" dxfId="2663" priority="65" stopIfTrue="1">
      <formula>OR($E56="国", $E56="道")</formula>
    </cfRule>
    <cfRule type="expression" dxfId="2662" priority="66" stopIfTrue="1">
      <formula>OR($C56="札幌市", $C56="小樽市", $C56="函館市", $C56="旭川市")</formula>
    </cfRule>
    <cfRule type="expression" dxfId="2661" priority="67" stopIfTrue="1">
      <formula>OR($E56="所", $E56="圏", $E56="局")</formula>
    </cfRule>
    <cfRule type="expression" dxfId="2660" priority="68">
      <formula>OR($E56="市", $E56="町", $E56="村")</formula>
    </cfRule>
  </conditionalFormatting>
  <conditionalFormatting sqref="A57:AA57">
    <cfRule type="expression" dxfId="2659" priority="61" stopIfTrue="1">
      <formula>OR($E57="国", $E57="道")</formula>
    </cfRule>
    <cfRule type="expression" dxfId="2658" priority="62" stopIfTrue="1">
      <formula>OR($C57="札幌市", $C57="小樽市", $C57="函館市", $C57="旭川市")</formula>
    </cfRule>
    <cfRule type="expression" dxfId="2657" priority="63" stopIfTrue="1">
      <formula>OR($E57="所", $E57="圏", $E57="局")</formula>
    </cfRule>
    <cfRule type="expression" dxfId="2656" priority="64">
      <formula>OR($E57="市", $E57="町", $E57="村")</formula>
    </cfRule>
  </conditionalFormatting>
  <conditionalFormatting sqref="A58:AA58">
    <cfRule type="expression" dxfId="2655" priority="57" stopIfTrue="1">
      <formula>OR($E58="国", $E58="道")</formula>
    </cfRule>
    <cfRule type="expression" dxfId="2654" priority="58" stopIfTrue="1">
      <formula>OR($C58="札幌市", $C58="小樽市", $C58="函館市", $C58="旭川市")</formula>
    </cfRule>
    <cfRule type="expression" dxfId="2653" priority="59" stopIfTrue="1">
      <formula>OR($E58="所", $E58="圏", $E58="局")</formula>
    </cfRule>
    <cfRule type="expression" dxfId="2652" priority="60">
      <formula>OR($E58="市", $E58="町", $E58="村")</formula>
    </cfRule>
  </conditionalFormatting>
  <conditionalFormatting sqref="A59:AA59">
    <cfRule type="expression" dxfId="2651" priority="53" stopIfTrue="1">
      <formula>OR($E59="国", $E59="道")</formula>
    </cfRule>
    <cfRule type="expression" dxfId="2650" priority="54" stopIfTrue="1">
      <formula>OR($C59="札幌市", $C59="小樽市", $C59="函館市", $C59="旭川市")</formula>
    </cfRule>
    <cfRule type="expression" dxfId="2649" priority="55" stopIfTrue="1">
      <formula>OR($E59="所", $E59="圏", $E59="局")</formula>
    </cfRule>
    <cfRule type="expression" dxfId="2648" priority="56">
      <formula>OR($E59="市", $E59="町", $E59="村")</formula>
    </cfRule>
  </conditionalFormatting>
  <conditionalFormatting sqref="A60:AA60">
    <cfRule type="expression" dxfId="2647" priority="49" stopIfTrue="1">
      <formula>OR($E60="国", $E60="道")</formula>
    </cfRule>
    <cfRule type="expression" dxfId="2646" priority="50" stopIfTrue="1">
      <formula>OR($C60="札幌市", $C60="小樽市", $C60="函館市", $C60="旭川市")</formula>
    </cfRule>
    <cfRule type="expression" dxfId="2645" priority="51" stopIfTrue="1">
      <formula>OR($E60="所", $E60="圏", $E60="局")</formula>
    </cfRule>
    <cfRule type="expression" dxfId="2644" priority="52">
      <formula>OR($E60="市", $E60="町", $E60="村")</formula>
    </cfRule>
  </conditionalFormatting>
  <conditionalFormatting sqref="A70:AA70">
    <cfRule type="expression" dxfId="2643" priority="45" stopIfTrue="1">
      <formula>OR($E70="国", $E70="道")</formula>
    </cfRule>
    <cfRule type="expression" dxfId="2642" priority="46" stopIfTrue="1">
      <formula>OR($C70="札幌市", $C70="小樽市", $C70="函館市", $C70="旭川市")</formula>
    </cfRule>
    <cfRule type="expression" dxfId="2641" priority="47" stopIfTrue="1">
      <formula>OR($E70="所", $E70="圏", $E70="局")</formula>
    </cfRule>
    <cfRule type="expression" dxfId="2640" priority="48">
      <formula>OR($E70="市", $E70="町", $E70="村")</formula>
    </cfRule>
  </conditionalFormatting>
  <conditionalFormatting sqref="A71:AA71">
    <cfRule type="expression" dxfId="2639" priority="41" stopIfTrue="1">
      <formula>OR($E71="国", $E71="道")</formula>
    </cfRule>
    <cfRule type="expression" dxfId="2638" priority="42" stopIfTrue="1">
      <formula>OR($C71="札幌市", $C71="小樽市", $C71="函館市", $C71="旭川市")</formula>
    </cfRule>
    <cfRule type="expression" dxfId="2637" priority="43" stopIfTrue="1">
      <formula>OR($E71="所", $E71="圏", $E71="局")</formula>
    </cfRule>
    <cfRule type="expression" dxfId="2636" priority="44">
      <formula>OR($E71="市", $E71="町", $E71="村")</formula>
    </cfRule>
  </conditionalFormatting>
  <conditionalFormatting sqref="A72:AA72">
    <cfRule type="expression" dxfId="2635" priority="37" stopIfTrue="1">
      <formula>OR($E72="国", $E72="道")</formula>
    </cfRule>
    <cfRule type="expression" dxfId="2634" priority="38" stopIfTrue="1">
      <formula>OR($C72="札幌市", $C72="小樽市", $C72="函館市", $C72="旭川市")</formula>
    </cfRule>
    <cfRule type="expression" dxfId="2633" priority="39" stopIfTrue="1">
      <formula>OR($E72="所", $E72="圏", $E72="局")</formula>
    </cfRule>
    <cfRule type="expression" dxfId="2632" priority="40">
      <formula>OR($E72="市", $E72="町", $E72="村")</formula>
    </cfRule>
  </conditionalFormatting>
  <conditionalFormatting sqref="A73:AA73">
    <cfRule type="expression" dxfId="2631" priority="33" stopIfTrue="1">
      <formula>OR($E73="国", $E73="道")</formula>
    </cfRule>
    <cfRule type="expression" dxfId="2630" priority="34" stopIfTrue="1">
      <formula>OR($C73="札幌市", $C73="小樽市", $C73="函館市", $C73="旭川市")</formula>
    </cfRule>
    <cfRule type="expression" dxfId="2629" priority="35" stopIfTrue="1">
      <formula>OR($E73="所", $E73="圏", $E73="局")</formula>
    </cfRule>
    <cfRule type="expression" dxfId="2628" priority="36">
      <formula>OR($E73="市", $E73="町", $E73="村")</formula>
    </cfRule>
  </conditionalFormatting>
  <conditionalFormatting sqref="A74:AA74">
    <cfRule type="expression" dxfId="2627" priority="29" stopIfTrue="1">
      <formula>OR($E74="国", $E74="道")</formula>
    </cfRule>
    <cfRule type="expression" dxfId="2626" priority="30" stopIfTrue="1">
      <formula>OR($C74="札幌市", $C74="小樽市", $C74="函館市", $C74="旭川市")</formula>
    </cfRule>
    <cfRule type="expression" dxfId="2625" priority="31" stopIfTrue="1">
      <formula>OR($E74="所", $E74="圏", $E74="局")</formula>
    </cfRule>
    <cfRule type="expression" dxfId="2624" priority="32">
      <formula>OR($E74="市", $E74="町", $E74="村")</formula>
    </cfRule>
  </conditionalFormatting>
  <conditionalFormatting sqref="A75:AA75">
    <cfRule type="expression" dxfId="2623" priority="25" stopIfTrue="1">
      <formula>OR($E75="国", $E75="道")</formula>
    </cfRule>
    <cfRule type="expression" dxfId="2622" priority="26" stopIfTrue="1">
      <formula>OR($C75="札幌市", $C75="小樽市", $C75="函館市", $C75="旭川市")</formula>
    </cfRule>
    <cfRule type="expression" dxfId="2621" priority="27" stopIfTrue="1">
      <formula>OR($E75="所", $E75="圏", $E75="局")</formula>
    </cfRule>
    <cfRule type="expression" dxfId="2620" priority="28">
      <formula>OR($E75="市", $E75="町", $E75="村")</formula>
    </cfRule>
  </conditionalFormatting>
  <conditionalFormatting sqref="A76:AA76">
    <cfRule type="expression" dxfId="2619" priority="21" stopIfTrue="1">
      <formula>OR($E76="国", $E76="道")</formula>
    </cfRule>
    <cfRule type="expression" dxfId="2618" priority="22" stopIfTrue="1">
      <formula>OR($C76="札幌市", $C76="小樽市", $C76="函館市", $C76="旭川市")</formula>
    </cfRule>
    <cfRule type="expression" dxfId="2617" priority="23" stopIfTrue="1">
      <formula>OR($E76="所", $E76="圏", $E76="局")</formula>
    </cfRule>
    <cfRule type="expression" dxfId="2616" priority="24">
      <formula>OR($E76="市", $E76="町", $E76="村")</formula>
    </cfRule>
  </conditionalFormatting>
  <conditionalFormatting sqref="A77:AA77">
    <cfRule type="expression" dxfId="2615" priority="17" stopIfTrue="1">
      <formula>OR($E77="国", $E77="道")</formula>
    </cfRule>
    <cfRule type="expression" dxfId="2614" priority="18" stopIfTrue="1">
      <formula>OR($C77="札幌市", $C77="小樽市", $C77="函館市", $C77="旭川市")</formula>
    </cfRule>
    <cfRule type="expression" dxfId="2613" priority="19" stopIfTrue="1">
      <formula>OR($E77="所", $E77="圏", $E77="局")</formula>
    </cfRule>
    <cfRule type="expression" dxfId="2612" priority="20">
      <formula>OR($E77="市", $E77="町", $E77="村")</formula>
    </cfRule>
  </conditionalFormatting>
  <conditionalFormatting sqref="A78:AA78">
    <cfRule type="expression" dxfId="2611" priority="13" stopIfTrue="1">
      <formula>OR($E78="国", $E78="道")</formula>
    </cfRule>
    <cfRule type="expression" dxfId="2610" priority="14" stopIfTrue="1">
      <formula>OR($C78="札幌市", $C78="小樽市", $C78="函館市", $C78="旭川市")</formula>
    </cfRule>
    <cfRule type="expression" dxfId="2609" priority="15" stopIfTrue="1">
      <formula>OR($E78="所", $E78="圏", $E78="局")</formula>
    </cfRule>
    <cfRule type="expression" dxfId="2608" priority="16">
      <formula>OR($E78="市", $E78="町", $E78="村")</formula>
    </cfRule>
  </conditionalFormatting>
  <conditionalFormatting sqref="A79:AA79">
    <cfRule type="expression" dxfId="2607" priority="9" stopIfTrue="1">
      <formula>OR($E79="国", $E79="道")</formula>
    </cfRule>
    <cfRule type="expression" dxfId="2606" priority="10" stopIfTrue="1">
      <formula>OR($C79="札幌市", $C79="小樽市", $C79="函館市", $C79="旭川市")</formula>
    </cfRule>
    <cfRule type="expression" dxfId="2605" priority="11" stopIfTrue="1">
      <formula>OR($E79="所", $E79="圏", $E79="局")</formula>
    </cfRule>
    <cfRule type="expression" dxfId="2604" priority="12">
      <formula>OR($E79="市", $E79="町", $E79="村")</formula>
    </cfRule>
  </conditionalFormatting>
  <conditionalFormatting sqref="A80:AA80">
    <cfRule type="expression" dxfId="2603" priority="5" stopIfTrue="1">
      <formula>OR($E80="国", $E80="道")</formula>
    </cfRule>
    <cfRule type="expression" dxfId="2602" priority="6" stopIfTrue="1">
      <formula>OR($C80="札幌市", $C80="小樽市", $C80="函館市", $C80="旭川市")</formula>
    </cfRule>
    <cfRule type="expression" dxfId="2601" priority="7" stopIfTrue="1">
      <formula>OR($E80="所", $E80="圏", $E80="局")</formula>
    </cfRule>
    <cfRule type="expression" dxfId="2600" priority="8">
      <formula>OR($E80="市", $E80="町", $E80="村")</formula>
    </cfRule>
  </conditionalFormatting>
  <conditionalFormatting sqref="A81:AA81">
    <cfRule type="expression" dxfId="2599" priority="1" stopIfTrue="1">
      <formula>OR($E81="国", $E81="道")</formula>
    </cfRule>
    <cfRule type="expression" dxfId="2598" priority="2" stopIfTrue="1">
      <formula>OR($C81="札幌市", $C81="小樽市", $C81="函館市", $C81="旭川市")</formula>
    </cfRule>
    <cfRule type="expression" dxfId="2597" priority="3" stopIfTrue="1">
      <formula>OR($E81="所", $E81="圏", $E81="局")</formula>
    </cfRule>
    <cfRule type="expression" dxfId="2596" priority="4">
      <formula>OR($E81="市", $E81="町", $E81="村")</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75" style="156" customWidth="1"/>
    <col min="28" max="16384" width="9" style="156"/>
  </cols>
  <sheetData>
    <row r="1" spans="1:27" s="167" customFormat="1" ht="18.75">
      <c r="A1" s="103" t="s">
        <v>448</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34894</v>
      </c>
      <c r="G4" s="92">
        <v>1</v>
      </c>
      <c r="H4" s="92" t="s">
        <v>4</v>
      </c>
      <c r="I4" s="92">
        <v>3</v>
      </c>
      <c r="J4" s="92">
        <v>8</v>
      </c>
      <c r="K4" s="92">
        <v>21</v>
      </c>
      <c r="L4" s="92">
        <v>25</v>
      </c>
      <c r="M4" s="92">
        <v>63</v>
      </c>
      <c r="N4" s="92">
        <v>132</v>
      </c>
      <c r="O4" s="92">
        <v>315</v>
      </c>
      <c r="P4" s="92">
        <v>454</v>
      </c>
      <c r="Q4" s="92">
        <v>659</v>
      </c>
      <c r="R4" s="92">
        <v>903</v>
      </c>
      <c r="S4" s="92">
        <v>1862</v>
      </c>
      <c r="T4" s="92">
        <v>2677</v>
      </c>
      <c r="U4" s="92">
        <v>3648</v>
      </c>
      <c r="V4" s="92">
        <v>4766</v>
      </c>
      <c r="W4" s="92">
        <v>6413</v>
      </c>
      <c r="X4" s="92">
        <v>6704</v>
      </c>
      <c r="Y4" s="92">
        <v>4234</v>
      </c>
      <c r="Z4" s="92">
        <v>1624</v>
      </c>
      <c r="AA4" s="91">
        <v>370</v>
      </c>
    </row>
    <row r="5" spans="1:27" ht="15">
      <c r="A5" s="123"/>
      <c r="B5" s="122" t="s">
        <v>68</v>
      </c>
      <c r="C5" s="122" t="s">
        <v>36</v>
      </c>
      <c r="D5" s="122" t="s">
        <v>181</v>
      </c>
      <c r="E5" s="122" t="s">
        <v>35</v>
      </c>
      <c r="F5" s="117">
        <v>20119</v>
      </c>
      <c r="G5" s="116" t="s">
        <v>4</v>
      </c>
      <c r="H5" s="116" t="s">
        <v>4</v>
      </c>
      <c r="I5" s="116" t="s">
        <v>4</v>
      </c>
      <c r="J5" s="116">
        <v>5</v>
      </c>
      <c r="K5" s="116">
        <v>18</v>
      </c>
      <c r="L5" s="116">
        <v>20</v>
      </c>
      <c r="M5" s="116">
        <v>52</v>
      </c>
      <c r="N5" s="116">
        <v>107</v>
      </c>
      <c r="O5" s="116">
        <v>258</v>
      </c>
      <c r="P5" s="116">
        <v>367</v>
      </c>
      <c r="Q5" s="116">
        <v>547</v>
      </c>
      <c r="R5" s="116">
        <v>732</v>
      </c>
      <c r="S5" s="116">
        <v>1531</v>
      </c>
      <c r="T5" s="116">
        <v>2065</v>
      </c>
      <c r="U5" s="116">
        <v>2543</v>
      </c>
      <c r="V5" s="116">
        <v>3004</v>
      </c>
      <c r="W5" s="116">
        <v>3611</v>
      </c>
      <c r="X5" s="116">
        <v>3287</v>
      </c>
      <c r="Y5" s="116">
        <v>1495</v>
      </c>
      <c r="Z5" s="116">
        <v>406</v>
      </c>
      <c r="AA5" s="115">
        <v>62</v>
      </c>
    </row>
    <row r="6" spans="1:27" ht="15">
      <c r="A6" s="114"/>
      <c r="B6" s="113" t="s">
        <v>66</v>
      </c>
      <c r="C6" s="113" t="s">
        <v>36</v>
      </c>
      <c r="D6" s="113" t="s">
        <v>180</v>
      </c>
      <c r="E6" s="113" t="s">
        <v>35</v>
      </c>
      <c r="F6" s="108">
        <v>14775</v>
      </c>
      <c r="G6" s="107">
        <v>1</v>
      </c>
      <c r="H6" s="107" t="s">
        <v>4</v>
      </c>
      <c r="I6" s="107">
        <v>3</v>
      </c>
      <c r="J6" s="107">
        <v>3</v>
      </c>
      <c r="K6" s="107">
        <v>3</v>
      </c>
      <c r="L6" s="107">
        <v>5</v>
      </c>
      <c r="M6" s="107">
        <v>11</v>
      </c>
      <c r="N6" s="107">
        <v>25</v>
      </c>
      <c r="O6" s="107">
        <v>57</v>
      </c>
      <c r="P6" s="107">
        <v>87</v>
      </c>
      <c r="Q6" s="107">
        <v>112</v>
      </c>
      <c r="R6" s="107">
        <v>171</v>
      </c>
      <c r="S6" s="107">
        <v>331</v>
      </c>
      <c r="T6" s="107">
        <v>612</v>
      </c>
      <c r="U6" s="107">
        <v>1105</v>
      </c>
      <c r="V6" s="107">
        <v>1762</v>
      </c>
      <c r="W6" s="107">
        <v>2802</v>
      </c>
      <c r="X6" s="107">
        <v>3417</v>
      </c>
      <c r="Y6" s="107">
        <v>2739</v>
      </c>
      <c r="Z6" s="107">
        <v>1218</v>
      </c>
      <c r="AA6" s="106">
        <v>308</v>
      </c>
    </row>
    <row r="7" spans="1:27" ht="15">
      <c r="A7" s="159" t="s">
        <v>256</v>
      </c>
      <c r="B7" s="158" t="s">
        <v>70</v>
      </c>
      <c r="C7" s="158" t="s">
        <v>34</v>
      </c>
      <c r="D7" s="158" t="s">
        <v>178</v>
      </c>
      <c r="E7" s="158" t="s">
        <v>33</v>
      </c>
      <c r="F7" s="93">
        <v>1256</v>
      </c>
      <c r="G7" s="92" t="s">
        <v>4</v>
      </c>
      <c r="H7" s="92" t="s">
        <v>4</v>
      </c>
      <c r="I7" s="92" t="s">
        <v>4</v>
      </c>
      <c r="J7" s="92" t="s">
        <v>4</v>
      </c>
      <c r="K7" s="92" t="s">
        <v>4</v>
      </c>
      <c r="L7" s="92" t="s">
        <v>4</v>
      </c>
      <c r="M7" s="92">
        <v>2</v>
      </c>
      <c r="N7" s="92">
        <v>5</v>
      </c>
      <c r="O7" s="92">
        <v>12</v>
      </c>
      <c r="P7" s="92">
        <v>9</v>
      </c>
      <c r="Q7" s="92">
        <v>31</v>
      </c>
      <c r="R7" s="92">
        <v>34</v>
      </c>
      <c r="S7" s="92">
        <v>57</v>
      </c>
      <c r="T7" s="92">
        <v>96</v>
      </c>
      <c r="U7" s="92">
        <v>109</v>
      </c>
      <c r="V7" s="92">
        <v>156</v>
      </c>
      <c r="W7" s="92">
        <v>211</v>
      </c>
      <c r="X7" s="92">
        <v>267</v>
      </c>
      <c r="Y7" s="92">
        <v>188</v>
      </c>
      <c r="Z7" s="92">
        <v>61</v>
      </c>
      <c r="AA7" s="91">
        <v>18</v>
      </c>
    </row>
    <row r="8" spans="1:27" ht="15">
      <c r="A8" s="123"/>
      <c r="B8" s="122" t="s">
        <v>68</v>
      </c>
      <c r="C8" s="122" t="s">
        <v>34</v>
      </c>
      <c r="D8" s="122" t="s">
        <v>177</v>
      </c>
      <c r="E8" s="122" t="s">
        <v>33</v>
      </c>
      <c r="F8" s="117">
        <v>706</v>
      </c>
      <c r="G8" s="116" t="s">
        <v>4</v>
      </c>
      <c r="H8" s="116" t="s">
        <v>4</v>
      </c>
      <c r="I8" s="116" t="s">
        <v>4</v>
      </c>
      <c r="J8" s="116" t="s">
        <v>4</v>
      </c>
      <c r="K8" s="116" t="s">
        <v>4</v>
      </c>
      <c r="L8" s="116" t="s">
        <v>4</v>
      </c>
      <c r="M8" s="116">
        <v>1</v>
      </c>
      <c r="N8" s="116">
        <v>4</v>
      </c>
      <c r="O8" s="116">
        <v>9</v>
      </c>
      <c r="P8" s="116">
        <v>7</v>
      </c>
      <c r="Q8" s="116">
        <v>28</v>
      </c>
      <c r="R8" s="116">
        <v>28</v>
      </c>
      <c r="S8" s="116">
        <v>42</v>
      </c>
      <c r="T8" s="116">
        <v>68</v>
      </c>
      <c r="U8" s="116">
        <v>78</v>
      </c>
      <c r="V8" s="116">
        <v>100</v>
      </c>
      <c r="W8" s="116">
        <v>121</v>
      </c>
      <c r="X8" s="116">
        <v>135</v>
      </c>
      <c r="Y8" s="116">
        <v>69</v>
      </c>
      <c r="Z8" s="116">
        <v>13</v>
      </c>
      <c r="AA8" s="115">
        <v>3</v>
      </c>
    </row>
    <row r="9" spans="1:27" ht="15">
      <c r="A9" s="114"/>
      <c r="B9" s="113" t="s">
        <v>66</v>
      </c>
      <c r="C9" s="113" t="s">
        <v>34</v>
      </c>
      <c r="D9" s="113" t="s">
        <v>176</v>
      </c>
      <c r="E9" s="113" t="s">
        <v>33</v>
      </c>
      <c r="F9" s="108">
        <v>550</v>
      </c>
      <c r="G9" s="107" t="s">
        <v>4</v>
      </c>
      <c r="H9" s="107" t="s">
        <v>4</v>
      </c>
      <c r="I9" s="107" t="s">
        <v>4</v>
      </c>
      <c r="J9" s="107" t="s">
        <v>4</v>
      </c>
      <c r="K9" s="107" t="s">
        <v>4</v>
      </c>
      <c r="L9" s="107" t="s">
        <v>4</v>
      </c>
      <c r="M9" s="107">
        <v>1</v>
      </c>
      <c r="N9" s="107">
        <v>1</v>
      </c>
      <c r="O9" s="107">
        <v>3</v>
      </c>
      <c r="P9" s="107">
        <v>2</v>
      </c>
      <c r="Q9" s="107">
        <v>3</v>
      </c>
      <c r="R9" s="107">
        <v>6</v>
      </c>
      <c r="S9" s="107">
        <v>15</v>
      </c>
      <c r="T9" s="107">
        <v>28</v>
      </c>
      <c r="U9" s="107">
        <v>31</v>
      </c>
      <c r="V9" s="107">
        <v>56</v>
      </c>
      <c r="W9" s="107">
        <v>90</v>
      </c>
      <c r="X9" s="107">
        <v>132</v>
      </c>
      <c r="Y9" s="107">
        <v>119</v>
      </c>
      <c r="Z9" s="107">
        <v>48</v>
      </c>
      <c r="AA9" s="106">
        <v>15</v>
      </c>
    </row>
    <row r="10" spans="1:27" ht="15">
      <c r="A10" s="159" t="s">
        <v>255</v>
      </c>
      <c r="B10" s="158" t="s">
        <v>70</v>
      </c>
      <c r="C10" s="158" t="s">
        <v>172</v>
      </c>
      <c r="D10" s="158" t="s">
        <v>175</v>
      </c>
      <c r="E10" s="158" t="s">
        <v>12</v>
      </c>
      <c r="F10" s="93">
        <v>109</v>
      </c>
      <c r="G10" s="92" t="s">
        <v>4</v>
      </c>
      <c r="H10" s="92" t="s">
        <v>4</v>
      </c>
      <c r="I10" s="92" t="s">
        <v>4</v>
      </c>
      <c r="J10" s="92" t="s">
        <v>4</v>
      </c>
      <c r="K10" s="92" t="s">
        <v>4</v>
      </c>
      <c r="L10" s="92" t="s">
        <v>4</v>
      </c>
      <c r="M10" s="92" t="s">
        <v>4</v>
      </c>
      <c r="N10" s="92" t="s">
        <v>4</v>
      </c>
      <c r="O10" s="92">
        <v>1</v>
      </c>
      <c r="P10" s="92" t="s">
        <v>4</v>
      </c>
      <c r="Q10" s="92">
        <v>1</v>
      </c>
      <c r="R10" s="92">
        <v>3</v>
      </c>
      <c r="S10" s="92">
        <v>5</v>
      </c>
      <c r="T10" s="92">
        <v>4</v>
      </c>
      <c r="U10" s="92">
        <v>7</v>
      </c>
      <c r="V10" s="92">
        <v>12</v>
      </c>
      <c r="W10" s="92">
        <v>15</v>
      </c>
      <c r="X10" s="92">
        <v>28</v>
      </c>
      <c r="Y10" s="92">
        <v>24</v>
      </c>
      <c r="Z10" s="92">
        <v>8</v>
      </c>
      <c r="AA10" s="91">
        <v>1</v>
      </c>
    </row>
    <row r="11" spans="1:27" ht="15">
      <c r="A11" s="123"/>
      <c r="B11" s="122" t="s">
        <v>68</v>
      </c>
      <c r="C11" s="122" t="s">
        <v>172</v>
      </c>
      <c r="D11" s="122" t="s">
        <v>174</v>
      </c>
      <c r="E11" s="122" t="s">
        <v>12</v>
      </c>
      <c r="F11" s="117">
        <v>48</v>
      </c>
      <c r="G11" s="116" t="s">
        <v>4</v>
      </c>
      <c r="H11" s="116" t="s">
        <v>4</v>
      </c>
      <c r="I11" s="116" t="s">
        <v>4</v>
      </c>
      <c r="J11" s="116" t="s">
        <v>4</v>
      </c>
      <c r="K11" s="116" t="s">
        <v>4</v>
      </c>
      <c r="L11" s="116" t="s">
        <v>4</v>
      </c>
      <c r="M11" s="116" t="s">
        <v>4</v>
      </c>
      <c r="N11" s="116" t="s">
        <v>4</v>
      </c>
      <c r="O11" s="116" t="s">
        <v>4</v>
      </c>
      <c r="P11" s="116" t="s">
        <v>4</v>
      </c>
      <c r="Q11" s="116">
        <v>1</v>
      </c>
      <c r="R11" s="116">
        <v>2</v>
      </c>
      <c r="S11" s="116">
        <v>3</v>
      </c>
      <c r="T11" s="116">
        <v>3</v>
      </c>
      <c r="U11" s="116">
        <v>3</v>
      </c>
      <c r="V11" s="116">
        <v>10</v>
      </c>
      <c r="W11" s="116">
        <v>9</v>
      </c>
      <c r="X11" s="116">
        <v>13</v>
      </c>
      <c r="Y11" s="116">
        <v>4</v>
      </c>
      <c r="Z11" s="116" t="s">
        <v>4</v>
      </c>
      <c r="AA11" s="115" t="s">
        <v>4</v>
      </c>
    </row>
    <row r="12" spans="1:27" ht="15">
      <c r="A12" s="114"/>
      <c r="B12" s="113" t="s">
        <v>66</v>
      </c>
      <c r="C12" s="113" t="s">
        <v>172</v>
      </c>
      <c r="D12" s="113" t="s">
        <v>173</v>
      </c>
      <c r="E12" s="113" t="s">
        <v>12</v>
      </c>
      <c r="F12" s="108">
        <v>61</v>
      </c>
      <c r="G12" s="107" t="s">
        <v>4</v>
      </c>
      <c r="H12" s="107" t="s">
        <v>4</v>
      </c>
      <c r="I12" s="107" t="s">
        <v>4</v>
      </c>
      <c r="J12" s="107" t="s">
        <v>4</v>
      </c>
      <c r="K12" s="107" t="s">
        <v>4</v>
      </c>
      <c r="L12" s="107" t="s">
        <v>4</v>
      </c>
      <c r="M12" s="107" t="s">
        <v>4</v>
      </c>
      <c r="N12" s="107" t="s">
        <v>4</v>
      </c>
      <c r="O12" s="107">
        <v>1</v>
      </c>
      <c r="P12" s="107" t="s">
        <v>4</v>
      </c>
      <c r="Q12" s="107" t="s">
        <v>4</v>
      </c>
      <c r="R12" s="107">
        <v>1</v>
      </c>
      <c r="S12" s="107">
        <v>2</v>
      </c>
      <c r="T12" s="107">
        <v>1</v>
      </c>
      <c r="U12" s="107">
        <v>4</v>
      </c>
      <c r="V12" s="107">
        <v>2</v>
      </c>
      <c r="W12" s="107">
        <v>6</v>
      </c>
      <c r="X12" s="107">
        <v>15</v>
      </c>
      <c r="Y12" s="107">
        <v>20</v>
      </c>
      <c r="Z12" s="107">
        <v>8</v>
      </c>
      <c r="AA12" s="106">
        <v>1</v>
      </c>
    </row>
    <row r="13" spans="1:27" ht="15">
      <c r="A13" s="159" t="s">
        <v>254</v>
      </c>
      <c r="B13" s="158" t="s">
        <v>70</v>
      </c>
      <c r="C13" s="158" t="s">
        <v>167</v>
      </c>
      <c r="D13" s="158" t="s">
        <v>170</v>
      </c>
      <c r="E13" s="158" t="s">
        <v>10</v>
      </c>
      <c r="F13" s="93">
        <v>24</v>
      </c>
      <c r="G13" s="92" t="s">
        <v>4</v>
      </c>
      <c r="H13" s="92" t="s">
        <v>4</v>
      </c>
      <c r="I13" s="92" t="s">
        <v>4</v>
      </c>
      <c r="J13" s="92" t="s">
        <v>4</v>
      </c>
      <c r="K13" s="92" t="s">
        <v>4</v>
      </c>
      <c r="L13" s="92" t="s">
        <v>4</v>
      </c>
      <c r="M13" s="92" t="s">
        <v>4</v>
      </c>
      <c r="N13" s="92" t="s">
        <v>4</v>
      </c>
      <c r="O13" s="92" t="s">
        <v>4</v>
      </c>
      <c r="P13" s="92" t="s">
        <v>4</v>
      </c>
      <c r="Q13" s="92" t="s">
        <v>4</v>
      </c>
      <c r="R13" s="92">
        <v>1</v>
      </c>
      <c r="S13" s="92">
        <v>1</v>
      </c>
      <c r="T13" s="92" t="s">
        <v>4</v>
      </c>
      <c r="U13" s="92">
        <v>4</v>
      </c>
      <c r="V13" s="92">
        <v>2</v>
      </c>
      <c r="W13" s="92">
        <v>4</v>
      </c>
      <c r="X13" s="92">
        <v>5</v>
      </c>
      <c r="Y13" s="92">
        <v>5</v>
      </c>
      <c r="Z13" s="92">
        <v>2</v>
      </c>
      <c r="AA13" s="91" t="s">
        <v>4</v>
      </c>
    </row>
    <row r="14" spans="1:27" ht="15">
      <c r="A14" s="123"/>
      <c r="B14" s="122" t="s">
        <v>68</v>
      </c>
      <c r="C14" s="122" t="s">
        <v>167</v>
      </c>
      <c r="D14" s="122" t="s">
        <v>169</v>
      </c>
      <c r="E14" s="122" t="s">
        <v>10</v>
      </c>
      <c r="F14" s="117">
        <v>13</v>
      </c>
      <c r="G14" s="116" t="s">
        <v>4</v>
      </c>
      <c r="H14" s="116" t="s">
        <v>4</v>
      </c>
      <c r="I14" s="116" t="s">
        <v>4</v>
      </c>
      <c r="J14" s="116" t="s">
        <v>4</v>
      </c>
      <c r="K14" s="116" t="s">
        <v>4</v>
      </c>
      <c r="L14" s="116" t="s">
        <v>4</v>
      </c>
      <c r="M14" s="116" t="s">
        <v>4</v>
      </c>
      <c r="N14" s="116" t="s">
        <v>4</v>
      </c>
      <c r="O14" s="116" t="s">
        <v>4</v>
      </c>
      <c r="P14" s="116" t="s">
        <v>4</v>
      </c>
      <c r="Q14" s="116" t="s">
        <v>4</v>
      </c>
      <c r="R14" s="116">
        <v>1</v>
      </c>
      <c r="S14" s="116" t="s">
        <v>4</v>
      </c>
      <c r="T14" s="116" t="s">
        <v>4</v>
      </c>
      <c r="U14" s="116">
        <v>2</v>
      </c>
      <c r="V14" s="116">
        <v>2</v>
      </c>
      <c r="W14" s="116">
        <v>3</v>
      </c>
      <c r="X14" s="116">
        <v>4</v>
      </c>
      <c r="Y14" s="116">
        <v>1</v>
      </c>
      <c r="Z14" s="116" t="s">
        <v>4</v>
      </c>
      <c r="AA14" s="115" t="s">
        <v>4</v>
      </c>
    </row>
    <row r="15" spans="1:27" ht="15">
      <c r="A15" s="114"/>
      <c r="B15" s="113" t="s">
        <v>66</v>
      </c>
      <c r="C15" s="113" t="s">
        <v>167</v>
      </c>
      <c r="D15" s="113" t="s">
        <v>168</v>
      </c>
      <c r="E15" s="113" t="s">
        <v>10</v>
      </c>
      <c r="F15" s="108">
        <v>11</v>
      </c>
      <c r="G15" s="107" t="s">
        <v>4</v>
      </c>
      <c r="H15" s="107" t="s">
        <v>4</v>
      </c>
      <c r="I15" s="107" t="s">
        <v>4</v>
      </c>
      <c r="J15" s="107" t="s">
        <v>4</v>
      </c>
      <c r="K15" s="107" t="s">
        <v>4</v>
      </c>
      <c r="L15" s="107" t="s">
        <v>4</v>
      </c>
      <c r="M15" s="107" t="s">
        <v>4</v>
      </c>
      <c r="N15" s="107" t="s">
        <v>4</v>
      </c>
      <c r="O15" s="107" t="s">
        <v>4</v>
      </c>
      <c r="P15" s="107" t="s">
        <v>4</v>
      </c>
      <c r="Q15" s="107" t="s">
        <v>4</v>
      </c>
      <c r="R15" s="107" t="s">
        <v>4</v>
      </c>
      <c r="S15" s="107">
        <v>1</v>
      </c>
      <c r="T15" s="107" t="s">
        <v>4</v>
      </c>
      <c r="U15" s="107">
        <v>2</v>
      </c>
      <c r="V15" s="107" t="s">
        <v>4</v>
      </c>
      <c r="W15" s="107">
        <v>1</v>
      </c>
      <c r="X15" s="107">
        <v>1</v>
      </c>
      <c r="Y15" s="107">
        <v>4</v>
      </c>
      <c r="Z15" s="107">
        <v>2</v>
      </c>
      <c r="AA15" s="106" t="s">
        <v>4</v>
      </c>
    </row>
    <row r="16" spans="1:27" ht="15">
      <c r="A16" s="159" t="s">
        <v>253</v>
      </c>
      <c r="B16" s="158" t="s">
        <v>70</v>
      </c>
      <c r="C16" s="158" t="s">
        <v>163</v>
      </c>
      <c r="D16" s="158" t="s">
        <v>166</v>
      </c>
      <c r="E16" s="158" t="s">
        <v>21</v>
      </c>
      <c r="F16" s="93">
        <v>10</v>
      </c>
      <c r="G16" s="92" t="s">
        <v>4</v>
      </c>
      <c r="H16" s="92" t="s">
        <v>4</v>
      </c>
      <c r="I16" s="92" t="s">
        <v>4</v>
      </c>
      <c r="J16" s="92" t="s">
        <v>4</v>
      </c>
      <c r="K16" s="92" t="s">
        <v>4</v>
      </c>
      <c r="L16" s="92" t="s">
        <v>4</v>
      </c>
      <c r="M16" s="92" t="s">
        <v>4</v>
      </c>
      <c r="N16" s="92" t="s">
        <v>4</v>
      </c>
      <c r="O16" s="92" t="s">
        <v>4</v>
      </c>
      <c r="P16" s="92" t="s">
        <v>4</v>
      </c>
      <c r="Q16" s="92" t="s">
        <v>4</v>
      </c>
      <c r="R16" s="92" t="s">
        <v>4</v>
      </c>
      <c r="S16" s="92">
        <v>1</v>
      </c>
      <c r="T16" s="92" t="s">
        <v>4</v>
      </c>
      <c r="U16" s="92">
        <v>1</v>
      </c>
      <c r="V16" s="92">
        <v>1</v>
      </c>
      <c r="W16" s="92">
        <v>3</v>
      </c>
      <c r="X16" s="92">
        <v>2</v>
      </c>
      <c r="Y16" s="92">
        <v>2</v>
      </c>
      <c r="Z16" s="92" t="s">
        <v>4</v>
      </c>
      <c r="AA16" s="91" t="s">
        <v>4</v>
      </c>
    </row>
    <row r="17" spans="1:27" ht="15">
      <c r="A17" s="123"/>
      <c r="B17" s="122" t="s">
        <v>68</v>
      </c>
      <c r="C17" s="122" t="s">
        <v>163</v>
      </c>
      <c r="D17" s="122" t="s">
        <v>165</v>
      </c>
      <c r="E17" s="122" t="s">
        <v>21</v>
      </c>
      <c r="F17" s="117">
        <v>5</v>
      </c>
      <c r="G17" s="116" t="s">
        <v>4</v>
      </c>
      <c r="H17" s="116" t="s">
        <v>4</v>
      </c>
      <c r="I17" s="116" t="s">
        <v>4</v>
      </c>
      <c r="J17" s="116" t="s">
        <v>4</v>
      </c>
      <c r="K17" s="116" t="s">
        <v>4</v>
      </c>
      <c r="L17" s="116" t="s">
        <v>4</v>
      </c>
      <c r="M17" s="116" t="s">
        <v>4</v>
      </c>
      <c r="N17" s="116" t="s">
        <v>4</v>
      </c>
      <c r="O17" s="116" t="s">
        <v>4</v>
      </c>
      <c r="P17" s="116" t="s">
        <v>4</v>
      </c>
      <c r="Q17" s="116" t="s">
        <v>4</v>
      </c>
      <c r="R17" s="116" t="s">
        <v>4</v>
      </c>
      <c r="S17" s="116" t="s">
        <v>4</v>
      </c>
      <c r="T17" s="116" t="s">
        <v>4</v>
      </c>
      <c r="U17" s="116" t="s">
        <v>4</v>
      </c>
      <c r="V17" s="116">
        <v>1</v>
      </c>
      <c r="W17" s="116">
        <v>2</v>
      </c>
      <c r="X17" s="116">
        <v>1</v>
      </c>
      <c r="Y17" s="116">
        <v>1</v>
      </c>
      <c r="Z17" s="116" t="s">
        <v>4</v>
      </c>
      <c r="AA17" s="115" t="s">
        <v>4</v>
      </c>
    </row>
    <row r="18" spans="1:27" ht="15">
      <c r="A18" s="114"/>
      <c r="B18" s="113" t="s">
        <v>66</v>
      </c>
      <c r="C18" s="113" t="s">
        <v>163</v>
      </c>
      <c r="D18" s="113" t="s">
        <v>164</v>
      </c>
      <c r="E18" s="113" t="s">
        <v>21</v>
      </c>
      <c r="F18" s="108">
        <v>5</v>
      </c>
      <c r="G18" s="107" t="s">
        <v>4</v>
      </c>
      <c r="H18" s="107" t="s">
        <v>4</v>
      </c>
      <c r="I18" s="107" t="s">
        <v>4</v>
      </c>
      <c r="J18" s="107" t="s">
        <v>4</v>
      </c>
      <c r="K18" s="107" t="s">
        <v>4</v>
      </c>
      <c r="L18" s="107" t="s">
        <v>4</v>
      </c>
      <c r="M18" s="107" t="s">
        <v>4</v>
      </c>
      <c r="N18" s="107" t="s">
        <v>4</v>
      </c>
      <c r="O18" s="107" t="s">
        <v>4</v>
      </c>
      <c r="P18" s="107" t="s">
        <v>4</v>
      </c>
      <c r="Q18" s="107" t="s">
        <v>4</v>
      </c>
      <c r="R18" s="107" t="s">
        <v>4</v>
      </c>
      <c r="S18" s="107">
        <v>1</v>
      </c>
      <c r="T18" s="107" t="s">
        <v>4</v>
      </c>
      <c r="U18" s="107">
        <v>1</v>
      </c>
      <c r="V18" s="107" t="s">
        <v>4</v>
      </c>
      <c r="W18" s="107">
        <v>1</v>
      </c>
      <c r="X18" s="107">
        <v>1</v>
      </c>
      <c r="Y18" s="107">
        <v>1</v>
      </c>
      <c r="Z18" s="107" t="s">
        <v>4</v>
      </c>
      <c r="AA18" s="106" t="s">
        <v>4</v>
      </c>
    </row>
    <row r="19" spans="1:27" ht="15">
      <c r="A19" s="159" t="s">
        <v>252</v>
      </c>
      <c r="B19" s="158" t="s">
        <v>70</v>
      </c>
      <c r="C19" s="158" t="s">
        <v>159</v>
      </c>
      <c r="D19" s="158" t="s">
        <v>162</v>
      </c>
      <c r="E19" s="158" t="s">
        <v>5</v>
      </c>
      <c r="F19" s="93">
        <v>1</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t="s">
        <v>4</v>
      </c>
      <c r="V19" s="92" t="s">
        <v>4</v>
      </c>
      <c r="W19" s="92" t="s">
        <v>4</v>
      </c>
      <c r="X19" s="92">
        <v>1</v>
      </c>
      <c r="Y19" s="92" t="s">
        <v>4</v>
      </c>
      <c r="Z19" s="92" t="s">
        <v>4</v>
      </c>
      <c r="AA19" s="91" t="s">
        <v>4</v>
      </c>
    </row>
    <row r="20" spans="1:27" ht="15">
      <c r="A20" s="123"/>
      <c r="B20" s="122" t="s">
        <v>68</v>
      </c>
      <c r="C20" s="122" t="s">
        <v>159</v>
      </c>
      <c r="D20" s="122" t="s">
        <v>161</v>
      </c>
      <c r="E20" s="122" t="s">
        <v>5</v>
      </c>
      <c r="F20" s="117">
        <v>1</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t="s">
        <v>4</v>
      </c>
      <c r="V20" s="116" t="s">
        <v>4</v>
      </c>
      <c r="W20" s="116" t="s">
        <v>4</v>
      </c>
      <c r="X20" s="116">
        <v>1</v>
      </c>
      <c r="Y20" s="116" t="s">
        <v>4</v>
      </c>
      <c r="Z20" s="116" t="s">
        <v>4</v>
      </c>
      <c r="AA20" s="115" t="s">
        <v>4</v>
      </c>
    </row>
    <row r="21" spans="1:27" ht="15">
      <c r="A21" s="114"/>
      <c r="B21" s="113" t="s">
        <v>66</v>
      </c>
      <c r="C21" s="113" t="s">
        <v>159</v>
      </c>
      <c r="D21" s="113" t="s">
        <v>160</v>
      </c>
      <c r="E21" s="113" t="s">
        <v>5</v>
      </c>
      <c r="F21" s="108" t="s">
        <v>4</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t="s">
        <v>4</v>
      </c>
      <c r="V21" s="107" t="s">
        <v>4</v>
      </c>
      <c r="W21" s="107" t="s">
        <v>4</v>
      </c>
      <c r="X21" s="107" t="s">
        <v>4</v>
      </c>
      <c r="Y21" s="107" t="s">
        <v>4</v>
      </c>
      <c r="Z21" s="107" t="s">
        <v>4</v>
      </c>
      <c r="AA21" s="106" t="s">
        <v>4</v>
      </c>
    </row>
    <row r="22" spans="1:27" ht="15">
      <c r="A22" s="159" t="s">
        <v>251</v>
      </c>
      <c r="B22" s="158" t="s">
        <v>70</v>
      </c>
      <c r="C22" s="158" t="s">
        <v>155</v>
      </c>
      <c r="D22" s="158" t="s">
        <v>158</v>
      </c>
      <c r="E22" s="158" t="s">
        <v>5</v>
      </c>
      <c r="F22" s="93">
        <v>2</v>
      </c>
      <c r="G22" s="92" t="s">
        <v>4</v>
      </c>
      <c r="H22" s="92" t="s">
        <v>4</v>
      </c>
      <c r="I22" s="92" t="s">
        <v>4</v>
      </c>
      <c r="J22" s="92" t="s">
        <v>4</v>
      </c>
      <c r="K22" s="92" t="s">
        <v>4</v>
      </c>
      <c r="L22" s="92" t="s">
        <v>4</v>
      </c>
      <c r="M22" s="92" t="s">
        <v>4</v>
      </c>
      <c r="N22" s="92" t="s">
        <v>4</v>
      </c>
      <c r="O22" s="92" t="s">
        <v>4</v>
      </c>
      <c r="P22" s="92" t="s">
        <v>4</v>
      </c>
      <c r="Q22" s="92" t="s">
        <v>4</v>
      </c>
      <c r="R22" s="92" t="s">
        <v>4</v>
      </c>
      <c r="S22" s="92" t="s">
        <v>4</v>
      </c>
      <c r="T22" s="92" t="s">
        <v>4</v>
      </c>
      <c r="U22" s="92" t="s">
        <v>4</v>
      </c>
      <c r="V22" s="92" t="s">
        <v>4</v>
      </c>
      <c r="W22" s="92" t="s">
        <v>4</v>
      </c>
      <c r="X22" s="92" t="s">
        <v>4</v>
      </c>
      <c r="Y22" s="92">
        <v>2</v>
      </c>
      <c r="Z22" s="92" t="s">
        <v>4</v>
      </c>
      <c r="AA22" s="91" t="s">
        <v>4</v>
      </c>
    </row>
    <row r="23" spans="1:27" ht="15">
      <c r="A23" s="123"/>
      <c r="B23" s="122" t="s">
        <v>68</v>
      </c>
      <c r="C23" s="122" t="s">
        <v>155</v>
      </c>
      <c r="D23" s="122" t="s">
        <v>157</v>
      </c>
      <c r="E23" s="122" t="s">
        <v>5</v>
      </c>
      <c r="F23" s="117" t="s">
        <v>4</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t="s">
        <v>4</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2</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t="s">
        <v>4</v>
      </c>
      <c r="X24" s="107" t="s">
        <v>4</v>
      </c>
      <c r="Y24" s="107">
        <v>2</v>
      </c>
      <c r="Z24" s="107" t="s">
        <v>4</v>
      </c>
      <c r="AA24" s="106" t="s">
        <v>4</v>
      </c>
    </row>
    <row r="25" spans="1:27" ht="15">
      <c r="A25" s="159" t="s">
        <v>250</v>
      </c>
      <c r="B25" s="158" t="s">
        <v>70</v>
      </c>
      <c r="C25" s="158" t="s">
        <v>150</v>
      </c>
      <c r="D25" s="158" t="s">
        <v>153</v>
      </c>
      <c r="E25" s="158" t="s">
        <v>5</v>
      </c>
      <c r="F25" s="93">
        <v>1</v>
      </c>
      <c r="G25" s="92" t="s">
        <v>4</v>
      </c>
      <c r="H25" s="92" t="s">
        <v>4</v>
      </c>
      <c r="I25" s="92" t="s">
        <v>4</v>
      </c>
      <c r="J25" s="92" t="s">
        <v>4</v>
      </c>
      <c r="K25" s="92" t="s">
        <v>4</v>
      </c>
      <c r="L25" s="92" t="s">
        <v>4</v>
      </c>
      <c r="M25" s="92" t="s">
        <v>4</v>
      </c>
      <c r="N25" s="92" t="s">
        <v>4</v>
      </c>
      <c r="O25" s="92" t="s">
        <v>4</v>
      </c>
      <c r="P25" s="92" t="s">
        <v>4</v>
      </c>
      <c r="Q25" s="92" t="s">
        <v>4</v>
      </c>
      <c r="R25" s="92" t="s">
        <v>4</v>
      </c>
      <c r="S25" s="92" t="s">
        <v>4</v>
      </c>
      <c r="T25" s="92" t="s">
        <v>4</v>
      </c>
      <c r="U25" s="92" t="s">
        <v>4</v>
      </c>
      <c r="V25" s="92">
        <v>1</v>
      </c>
      <c r="W25" s="92" t="s">
        <v>4</v>
      </c>
      <c r="X25" s="92" t="s">
        <v>4</v>
      </c>
      <c r="Y25" s="92" t="s">
        <v>4</v>
      </c>
      <c r="Z25" s="92" t="s">
        <v>4</v>
      </c>
      <c r="AA25" s="91" t="s">
        <v>4</v>
      </c>
    </row>
    <row r="26" spans="1:27" ht="15">
      <c r="A26" s="123"/>
      <c r="B26" s="122" t="s">
        <v>68</v>
      </c>
      <c r="C26" s="122" t="s">
        <v>150</v>
      </c>
      <c r="D26" s="122" t="s">
        <v>152</v>
      </c>
      <c r="E26" s="122" t="s">
        <v>5</v>
      </c>
      <c r="F26" s="117">
        <v>1</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t="s">
        <v>4</v>
      </c>
      <c r="U26" s="116" t="s">
        <v>4</v>
      </c>
      <c r="V26" s="116">
        <v>1</v>
      </c>
      <c r="W26" s="116" t="s">
        <v>4</v>
      </c>
      <c r="X26" s="116" t="s">
        <v>4</v>
      </c>
      <c r="Y26" s="116" t="s">
        <v>4</v>
      </c>
      <c r="Z26" s="116" t="s">
        <v>4</v>
      </c>
      <c r="AA26" s="115" t="s">
        <v>4</v>
      </c>
    </row>
    <row r="27" spans="1:27" ht="15">
      <c r="A27" s="114"/>
      <c r="B27" s="113" t="s">
        <v>66</v>
      </c>
      <c r="C27" s="113" t="s">
        <v>150</v>
      </c>
      <c r="D27" s="113" t="s">
        <v>151</v>
      </c>
      <c r="E27" s="113" t="s">
        <v>5</v>
      </c>
      <c r="F27" s="108" t="s">
        <v>4</v>
      </c>
      <c r="G27" s="107" t="s">
        <v>4</v>
      </c>
      <c r="H27" s="107" t="s">
        <v>4</v>
      </c>
      <c r="I27" s="107" t="s">
        <v>4</v>
      </c>
      <c r="J27" s="107" t="s">
        <v>4</v>
      </c>
      <c r="K27" s="107" t="s">
        <v>4</v>
      </c>
      <c r="L27" s="107" t="s">
        <v>4</v>
      </c>
      <c r="M27" s="107" t="s">
        <v>4</v>
      </c>
      <c r="N27" s="107" t="s">
        <v>4</v>
      </c>
      <c r="O27" s="107" t="s">
        <v>4</v>
      </c>
      <c r="P27" s="107" t="s">
        <v>4</v>
      </c>
      <c r="Q27" s="107" t="s">
        <v>4</v>
      </c>
      <c r="R27" s="107" t="s">
        <v>4</v>
      </c>
      <c r="S27" s="107" t="s">
        <v>4</v>
      </c>
      <c r="T27" s="107" t="s">
        <v>4</v>
      </c>
      <c r="U27" s="107" t="s">
        <v>4</v>
      </c>
      <c r="V27" s="107" t="s">
        <v>4</v>
      </c>
      <c r="W27" s="107" t="s">
        <v>4</v>
      </c>
      <c r="X27" s="107" t="s">
        <v>4</v>
      </c>
      <c r="Y27" s="107" t="s">
        <v>4</v>
      </c>
      <c r="Z27" s="107" t="s">
        <v>4</v>
      </c>
      <c r="AA27" s="106" t="s">
        <v>4</v>
      </c>
    </row>
    <row r="28" spans="1:27" ht="15">
      <c r="A28" s="159" t="s">
        <v>249</v>
      </c>
      <c r="B28" s="158" t="s">
        <v>70</v>
      </c>
      <c r="C28" s="158" t="s">
        <v>146</v>
      </c>
      <c r="D28" s="158" t="s">
        <v>149</v>
      </c>
      <c r="E28" s="158" t="s">
        <v>5</v>
      </c>
      <c r="F28" s="93" t="s">
        <v>4</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t="s">
        <v>4</v>
      </c>
      <c r="V28" s="92" t="s">
        <v>4</v>
      </c>
      <c r="W28" s="92" t="s">
        <v>4</v>
      </c>
      <c r="X28" s="92" t="s">
        <v>4</v>
      </c>
      <c r="Y28" s="92" t="s">
        <v>4</v>
      </c>
      <c r="Z28" s="92" t="s">
        <v>4</v>
      </c>
      <c r="AA28" s="91" t="s">
        <v>4</v>
      </c>
    </row>
    <row r="29" spans="1:27" ht="15">
      <c r="A29" s="123"/>
      <c r="B29" s="122" t="s">
        <v>68</v>
      </c>
      <c r="C29" s="122" t="s">
        <v>146</v>
      </c>
      <c r="D29" s="122" t="s">
        <v>148</v>
      </c>
      <c r="E29" s="122" t="s">
        <v>5</v>
      </c>
      <c r="F29" s="117" t="s">
        <v>4</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t="s">
        <v>4</v>
      </c>
      <c r="X29" s="116" t="s">
        <v>4</v>
      </c>
      <c r="Y29" s="116" t="s">
        <v>4</v>
      </c>
      <c r="Z29" s="116" t="s">
        <v>4</v>
      </c>
      <c r="AA29" s="115" t="s">
        <v>4</v>
      </c>
    </row>
    <row r="30" spans="1:27" ht="15">
      <c r="A30" s="114"/>
      <c r="B30" s="113" t="s">
        <v>66</v>
      </c>
      <c r="C30" s="113" t="s">
        <v>146</v>
      </c>
      <c r="D30" s="113" t="s">
        <v>147</v>
      </c>
      <c r="E30" s="113" t="s">
        <v>5</v>
      </c>
      <c r="F30" s="108" t="s">
        <v>4</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t="s">
        <v>4</v>
      </c>
      <c r="Y30" s="107" t="s">
        <v>4</v>
      </c>
      <c r="Z30" s="107" t="s">
        <v>4</v>
      </c>
      <c r="AA30" s="106" t="s">
        <v>4</v>
      </c>
    </row>
    <row r="31" spans="1:27" ht="15">
      <c r="A31" s="159" t="s">
        <v>248</v>
      </c>
      <c r="B31" s="158" t="s">
        <v>70</v>
      </c>
      <c r="C31" s="158" t="s">
        <v>142</v>
      </c>
      <c r="D31" s="158" t="s">
        <v>145</v>
      </c>
      <c r="E31" s="158" t="s">
        <v>5</v>
      </c>
      <c r="F31" s="93">
        <v>5</v>
      </c>
      <c r="G31" s="92" t="s">
        <v>4</v>
      </c>
      <c r="H31" s="92" t="s">
        <v>4</v>
      </c>
      <c r="I31" s="92" t="s">
        <v>4</v>
      </c>
      <c r="J31" s="92" t="s">
        <v>4</v>
      </c>
      <c r="K31" s="92" t="s">
        <v>4</v>
      </c>
      <c r="L31" s="92" t="s">
        <v>4</v>
      </c>
      <c r="M31" s="92" t="s">
        <v>4</v>
      </c>
      <c r="N31" s="92" t="s">
        <v>4</v>
      </c>
      <c r="O31" s="92" t="s">
        <v>4</v>
      </c>
      <c r="P31" s="92" t="s">
        <v>4</v>
      </c>
      <c r="Q31" s="92" t="s">
        <v>4</v>
      </c>
      <c r="R31" s="92" t="s">
        <v>4</v>
      </c>
      <c r="S31" s="92" t="s">
        <v>4</v>
      </c>
      <c r="T31" s="92" t="s">
        <v>4</v>
      </c>
      <c r="U31" s="92">
        <v>1</v>
      </c>
      <c r="V31" s="92" t="s">
        <v>4</v>
      </c>
      <c r="W31" s="92" t="s">
        <v>4</v>
      </c>
      <c r="X31" s="92">
        <v>1</v>
      </c>
      <c r="Y31" s="92">
        <v>1</v>
      </c>
      <c r="Z31" s="92">
        <v>2</v>
      </c>
      <c r="AA31" s="91" t="s">
        <v>4</v>
      </c>
    </row>
    <row r="32" spans="1:27" ht="15">
      <c r="A32" s="123"/>
      <c r="B32" s="122" t="s">
        <v>68</v>
      </c>
      <c r="C32" s="122" t="s">
        <v>142</v>
      </c>
      <c r="D32" s="122" t="s">
        <v>144</v>
      </c>
      <c r="E32" s="122" t="s">
        <v>5</v>
      </c>
      <c r="F32" s="117">
        <v>1</v>
      </c>
      <c r="G32" s="116" t="s">
        <v>4</v>
      </c>
      <c r="H32" s="116" t="s">
        <v>4</v>
      </c>
      <c r="I32" s="116" t="s">
        <v>4</v>
      </c>
      <c r="J32" s="116" t="s">
        <v>4</v>
      </c>
      <c r="K32" s="116" t="s">
        <v>4</v>
      </c>
      <c r="L32" s="116" t="s">
        <v>4</v>
      </c>
      <c r="M32" s="116" t="s">
        <v>4</v>
      </c>
      <c r="N32" s="116" t="s">
        <v>4</v>
      </c>
      <c r="O32" s="116" t="s">
        <v>4</v>
      </c>
      <c r="P32" s="116" t="s">
        <v>4</v>
      </c>
      <c r="Q32" s="116" t="s">
        <v>4</v>
      </c>
      <c r="R32" s="116" t="s">
        <v>4</v>
      </c>
      <c r="S32" s="116" t="s">
        <v>4</v>
      </c>
      <c r="T32" s="116" t="s">
        <v>4</v>
      </c>
      <c r="U32" s="116" t="s">
        <v>4</v>
      </c>
      <c r="V32" s="116" t="s">
        <v>4</v>
      </c>
      <c r="W32" s="116" t="s">
        <v>4</v>
      </c>
      <c r="X32" s="116">
        <v>1</v>
      </c>
      <c r="Y32" s="116" t="s">
        <v>4</v>
      </c>
      <c r="Z32" s="116" t="s">
        <v>4</v>
      </c>
      <c r="AA32" s="115" t="s">
        <v>4</v>
      </c>
    </row>
    <row r="33" spans="1:27" ht="15">
      <c r="A33" s="114"/>
      <c r="B33" s="113" t="s">
        <v>66</v>
      </c>
      <c r="C33" s="113" t="s">
        <v>142</v>
      </c>
      <c r="D33" s="113" t="s">
        <v>143</v>
      </c>
      <c r="E33" s="113" t="s">
        <v>5</v>
      </c>
      <c r="F33" s="108">
        <v>4</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t="s">
        <v>4</v>
      </c>
      <c r="U33" s="107">
        <v>1</v>
      </c>
      <c r="V33" s="107" t="s">
        <v>4</v>
      </c>
      <c r="W33" s="107" t="s">
        <v>4</v>
      </c>
      <c r="X33" s="107" t="s">
        <v>4</v>
      </c>
      <c r="Y33" s="107">
        <v>1</v>
      </c>
      <c r="Z33" s="107">
        <v>2</v>
      </c>
      <c r="AA33" s="106" t="s">
        <v>4</v>
      </c>
    </row>
    <row r="34" spans="1:27" ht="15">
      <c r="A34" s="159" t="s">
        <v>247</v>
      </c>
      <c r="B34" s="158" t="s">
        <v>70</v>
      </c>
      <c r="C34" s="158" t="s">
        <v>138</v>
      </c>
      <c r="D34" s="158" t="s">
        <v>141</v>
      </c>
      <c r="E34" s="158" t="s">
        <v>5</v>
      </c>
      <c r="F34" s="93">
        <v>1</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v>1</v>
      </c>
      <c r="V34" s="92" t="s">
        <v>4</v>
      </c>
      <c r="W34" s="92" t="s">
        <v>4</v>
      </c>
      <c r="X34" s="92" t="s">
        <v>4</v>
      </c>
      <c r="Y34" s="92" t="s">
        <v>4</v>
      </c>
      <c r="Z34" s="92" t="s">
        <v>4</v>
      </c>
      <c r="AA34" s="91" t="s">
        <v>4</v>
      </c>
    </row>
    <row r="35" spans="1:27" ht="15">
      <c r="A35" s="123"/>
      <c r="B35" s="122" t="s">
        <v>68</v>
      </c>
      <c r="C35" s="122" t="s">
        <v>138</v>
      </c>
      <c r="D35" s="122" t="s">
        <v>140</v>
      </c>
      <c r="E35" s="122" t="s">
        <v>5</v>
      </c>
      <c r="F35" s="117">
        <v>1</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v>1</v>
      </c>
      <c r="V35" s="116" t="s">
        <v>4</v>
      </c>
      <c r="W35" s="116" t="s">
        <v>4</v>
      </c>
      <c r="X35" s="116" t="s">
        <v>4</v>
      </c>
      <c r="Y35" s="116" t="s">
        <v>4</v>
      </c>
      <c r="Z35" s="116" t="s">
        <v>4</v>
      </c>
      <c r="AA35" s="115" t="s">
        <v>4</v>
      </c>
    </row>
    <row r="36" spans="1:27" ht="15">
      <c r="A36" s="114"/>
      <c r="B36" s="113" t="s">
        <v>66</v>
      </c>
      <c r="C36" s="113" t="s">
        <v>138</v>
      </c>
      <c r="D36" s="113" t="s">
        <v>139</v>
      </c>
      <c r="E36" s="113" t="s">
        <v>5</v>
      </c>
      <c r="F36" s="108" t="s">
        <v>4</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t="s">
        <v>4</v>
      </c>
      <c r="X36" s="107" t="s">
        <v>4</v>
      </c>
      <c r="Y36" s="107" t="s">
        <v>4</v>
      </c>
      <c r="Z36" s="107" t="s">
        <v>4</v>
      </c>
      <c r="AA36" s="106" t="s">
        <v>4</v>
      </c>
    </row>
    <row r="37" spans="1:27" ht="15">
      <c r="A37" s="159" t="s">
        <v>246</v>
      </c>
      <c r="B37" s="158" t="s">
        <v>70</v>
      </c>
      <c r="C37" s="158" t="s">
        <v>134</v>
      </c>
      <c r="D37" s="158" t="s">
        <v>137</v>
      </c>
      <c r="E37" s="158" t="s">
        <v>5</v>
      </c>
      <c r="F37" s="93">
        <v>4</v>
      </c>
      <c r="G37" s="92" t="s">
        <v>4</v>
      </c>
      <c r="H37" s="92" t="s">
        <v>4</v>
      </c>
      <c r="I37" s="92" t="s">
        <v>4</v>
      </c>
      <c r="J37" s="92" t="s">
        <v>4</v>
      </c>
      <c r="K37" s="92" t="s">
        <v>4</v>
      </c>
      <c r="L37" s="92" t="s">
        <v>4</v>
      </c>
      <c r="M37" s="92" t="s">
        <v>4</v>
      </c>
      <c r="N37" s="92" t="s">
        <v>4</v>
      </c>
      <c r="O37" s="92" t="s">
        <v>4</v>
      </c>
      <c r="P37" s="92" t="s">
        <v>4</v>
      </c>
      <c r="Q37" s="92" t="s">
        <v>4</v>
      </c>
      <c r="R37" s="92">
        <v>1</v>
      </c>
      <c r="S37" s="92" t="s">
        <v>4</v>
      </c>
      <c r="T37" s="92" t="s">
        <v>4</v>
      </c>
      <c r="U37" s="92">
        <v>1</v>
      </c>
      <c r="V37" s="92" t="s">
        <v>4</v>
      </c>
      <c r="W37" s="92">
        <v>1</v>
      </c>
      <c r="X37" s="92">
        <v>1</v>
      </c>
      <c r="Y37" s="92" t="s">
        <v>4</v>
      </c>
      <c r="Z37" s="92" t="s">
        <v>4</v>
      </c>
      <c r="AA37" s="91" t="s">
        <v>4</v>
      </c>
    </row>
    <row r="38" spans="1:27" ht="15">
      <c r="A38" s="123"/>
      <c r="B38" s="122" t="s">
        <v>68</v>
      </c>
      <c r="C38" s="122" t="s">
        <v>134</v>
      </c>
      <c r="D38" s="122" t="s">
        <v>136</v>
      </c>
      <c r="E38" s="122" t="s">
        <v>5</v>
      </c>
      <c r="F38" s="117">
        <v>4</v>
      </c>
      <c r="G38" s="116" t="s">
        <v>4</v>
      </c>
      <c r="H38" s="116" t="s">
        <v>4</v>
      </c>
      <c r="I38" s="116" t="s">
        <v>4</v>
      </c>
      <c r="J38" s="116" t="s">
        <v>4</v>
      </c>
      <c r="K38" s="116" t="s">
        <v>4</v>
      </c>
      <c r="L38" s="116" t="s">
        <v>4</v>
      </c>
      <c r="M38" s="116" t="s">
        <v>4</v>
      </c>
      <c r="N38" s="116" t="s">
        <v>4</v>
      </c>
      <c r="O38" s="116" t="s">
        <v>4</v>
      </c>
      <c r="P38" s="116" t="s">
        <v>4</v>
      </c>
      <c r="Q38" s="116" t="s">
        <v>4</v>
      </c>
      <c r="R38" s="116">
        <v>1</v>
      </c>
      <c r="S38" s="116" t="s">
        <v>4</v>
      </c>
      <c r="T38" s="116" t="s">
        <v>4</v>
      </c>
      <c r="U38" s="116">
        <v>1</v>
      </c>
      <c r="V38" s="116" t="s">
        <v>4</v>
      </c>
      <c r="W38" s="116">
        <v>1</v>
      </c>
      <c r="X38" s="116">
        <v>1</v>
      </c>
      <c r="Y38" s="116" t="s">
        <v>4</v>
      </c>
      <c r="Z38" s="116" t="s">
        <v>4</v>
      </c>
      <c r="AA38" s="115" t="s">
        <v>4</v>
      </c>
    </row>
    <row r="39" spans="1:27" ht="15">
      <c r="A39" s="123"/>
      <c r="B39" s="122" t="s">
        <v>66</v>
      </c>
      <c r="C39" s="122" t="s">
        <v>134</v>
      </c>
      <c r="D39" s="122" t="s">
        <v>135</v>
      </c>
      <c r="E39" s="122" t="s">
        <v>5</v>
      </c>
      <c r="F39" s="117" t="s">
        <v>4</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t="s">
        <v>4</v>
      </c>
      <c r="U39" s="116" t="s">
        <v>4</v>
      </c>
      <c r="V39" s="116" t="s">
        <v>4</v>
      </c>
      <c r="W39" s="116" t="s">
        <v>4</v>
      </c>
      <c r="X39" s="116" t="s">
        <v>4</v>
      </c>
      <c r="Y39" s="116" t="s">
        <v>4</v>
      </c>
      <c r="Z39" s="116" t="s">
        <v>4</v>
      </c>
      <c r="AA39" s="115" t="s">
        <v>4</v>
      </c>
    </row>
    <row r="40" spans="1:27" ht="15">
      <c r="A40" s="159" t="s">
        <v>245</v>
      </c>
      <c r="B40" s="158" t="s">
        <v>70</v>
      </c>
      <c r="C40" s="158" t="s">
        <v>130</v>
      </c>
      <c r="D40" s="158" t="s">
        <v>133</v>
      </c>
      <c r="E40" s="158" t="s">
        <v>21</v>
      </c>
      <c r="F40" s="93">
        <v>85</v>
      </c>
      <c r="G40" s="92" t="s">
        <v>4</v>
      </c>
      <c r="H40" s="92" t="s">
        <v>4</v>
      </c>
      <c r="I40" s="92" t="s">
        <v>4</v>
      </c>
      <c r="J40" s="92" t="s">
        <v>4</v>
      </c>
      <c r="K40" s="92" t="s">
        <v>4</v>
      </c>
      <c r="L40" s="92" t="s">
        <v>4</v>
      </c>
      <c r="M40" s="92" t="s">
        <v>4</v>
      </c>
      <c r="N40" s="92" t="s">
        <v>4</v>
      </c>
      <c r="O40" s="92">
        <v>1</v>
      </c>
      <c r="P40" s="92" t="s">
        <v>4</v>
      </c>
      <c r="Q40" s="92">
        <v>1</v>
      </c>
      <c r="R40" s="92">
        <v>2</v>
      </c>
      <c r="S40" s="92">
        <v>4</v>
      </c>
      <c r="T40" s="92">
        <v>4</v>
      </c>
      <c r="U40" s="92">
        <v>3</v>
      </c>
      <c r="V40" s="92">
        <v>10</v>
      </c>
      <c r="W40" s="92">
        <v>11</v>
      </c>
      <c r="X40" s="92">
        <v>23</v>
      </c>
      <c r="Y40" s="92">
        <v>19</v>
      </c>
      <c r="Z40" s="92">
        <v>6</v>
      </c>
      <c r="AA40" s="91">
        <v>1</v>
      </c>
    </row>
    <row r="41" spans="1:27" ht="15">
      <c r="A41" s="123"/>
      <c r="B41" s="122" t="s">
        <v>68</v>
      </c>
      <c r="C41" s="122" t="s">
        <v>130</v>
      </c>
      <c r="D41" s="122" t="s">
        <v>132</v>
      </c>
      <c r="E41" s="122" t="s">
        <v>21</v>
      </c>
      <c r="F41" s="117">
        <v>35</v>
      </c>
      <c r="G41" s="116" t="s">
        <v>4</v>
      </c>
      <c r="H41" s="116" t="s">
        <v>4</v>
      </c>
      <c r="I41" s="116" t="s">
        <v>4</v>
      </c>
      <c r="J41" s="116" t="s">
        <v>4</v>
      </c>
      <c r="K41" s="116" t="s">
        <v>4</v>
      </c>
      <c r="L41" s="116" t="s">
        <v>4</v>
      </c>
      <c r="M41" s="116" t="s">
        <v>4</v>
      </c>
      <c r="N41" s="116" t="s">
        <v>4</v>
      </c>
      <c r="O41" s="116" t="s">
        <v>4</v>
      </c>
      <c r="P41" s="116" t="s">
        <v>4</v>
      </c>
      <c r="Q41" s="116">
        <v>1</v>
      </c>
      <c r="R41" s="116">
        <v>1</v>
      </c>
      <c r="S41" s="116">
        <v>3</v>
      </c>
      <c r="T41" s="116">
        <v>3</v>
      </c>
      <c r="U41" s="116">
        <v>1</v>
      </c>
      <c r="V41" s="116">
        <v>8</v>
      </c>
      <c r="W41" s="116">
        <v>6</v>
      </c>
      <c r="X41" s="116">
        <v>9</v>
      </c>
      <c r="Y41" s="116">
        <v>3</v>
      </c>
      <c r="Z41" s="116" t="s">
        <v>4</v>
      </c>
      <c r="AA41" s="115" t="s">
        <v>4</v>
      </c>
    </row>
    <row r="42" spans="1:27" ht="15">
      <c r="A42" s="114"/>
      <c r="B42" s="113" t="s">
        <v>66</v>
      </c>
      <c r="C42" s="113" t="s">
        <v>130</v>
      </c>
      <c r="D42" s="113" t="s">
        <v>131</v>
      </c>
      <c r="E42" s="113" t="s">
        <v>21</v>
      </c>
      <c r="F42" s="108">
        <v>50</v>
      </c>
      <c r="G42" s="107" t="s">
        <v>4</v>
      </c>
      <c r="H42" s="107" t="s">
        <v>4</v>
      </c>
      <c r="I42" s="107" t="s">
        <v>4</v>
      </c>
      <c r="J42" s="107" t="s">
        <v>4</v>
      </c>
      <c r="K42" s="107" t="s">
        <v>4</v>
      </c>
      <c r="L42" s="107" t="s">
        <v>4</v>
      </c>
      <c r="M42" s="107" t="s">
        <v>4</v>
      </c>
      <c r="N42" s="107" t="s">
        <v>4</v>
      </c>
      <c r="O42" s="107">
        <v>1</v>
      </c>
      <c r="P42" s="107" t="s">
        <v>4</v>
      </c>
      <c r="Q42" s="107" t="s">
        <v>4</v>
      </c>
      <c r="R42" s="107">
        <v>1</v>
      </c>
      <c r="S42" s="107">
        <v>1</v>
      </c>
      <c r="T42" s="107">
        <v>1</v>
      </c>
      <c r="U42" s="107">
        <v>2</v>
      </c>
      <c r="V42" s="107">
        <v>2</v>
      </c>
      <c r="W42" s="107">
        <v>5</v>
      </c>
      <c r="X42" s="107">
        <v>14</v>
      </c>
      <c r="Y42" s="107">
        <v>16</v>
      </c>
      <c r="Z42" s="107">
        <v>6</v>
      </c>
      <c r="AA42" s="106">
        <v>1</v>
      </c>
    </row>
    <row r="43" spans="1:27" ht="15">
      <c r="A43" s="159" t="s">
        <v>244</v>
      </c>
      <c r="B43" s="158" t="s">
        <v>70</v>
      </c>
      <c r="C43" s="158" t="s">
        <v>126</v>
      </c>
      <c r="D43" s="158" t="s">
        <v>129</v>
      </c>
      <c r="E43" s="158" t="s">
        <v>12</v>
      </c>
      <c r="F43" s="93">
        <v>3</v>
      </c>
      <c r="G43" s="92" t="s">
        <v>4</v>
      </c>
      <c r="H43" s="92" t="s">
        <v>4</v>
      </c>
      <c r="I43" s="92" t="s">
        <v>4</v>
      </c>
      <c r="J43" s="92" t="s">
        <v>4</v>
      </c>
      <c r="K43" s="92" t="s">
        <v>4</v>
      </c>
      <c r="L43" s="92" t="s">
        <v>4</v>
      </c>
      <c r="M43" s="92" t="s">
        <v>4</v>
      </c>
      <c r="N43" s="92" t="s">
        <v>4</v>
      </c>
      <c r="O43" s="92" t="s">
        <v>4</v>
      </c>
      <c r="P43" s="92" t="s">
        <v>4</v>
      </c>
      <c r="Q43" s="92" t="s">
        <v>4</v>
      </c>
      <c r="R43" s="92" t="s">
        <v>4</v>
      </c>
      <c r="S43" s="92" t="s">
        <v>4</v>
      </c>
      <c r="T43" s="92" t="s">
        <v>4</v>
      </c>
      <c r="U43" s="92">
        <v>1</v>
      </c>
      <c r="V43" s="92">
        <v>1</v>
      </c>
      <c r="W43" s="92" t="s">
        <v>4</v>
      </c>
      <c r="X43" s="92">
        <v>1</v>
      </c>
      <c r="Y43" s="92" t="s">
        <v>4</v>
      </c>
      <c r="Z43" s="92" t="s">
        <v>4</v>
      </c>
      <c r="AA43" s="91" t="s">
        <v>4</v>
      </c>
    </row>
    <row r="44" spans="1:27" ht="15">
      <c r="A44" s="123"/>
      <c r="B44" s="122" t="s">
        <v>68</v>
      </c>
      <c r="C44" s="122" t="s">
        <v>126</v>
      </c>
      <c r="D44" s="122" t="s">
        <v>128</v>
      </c>
      <c r="E44" s="122" t="s">
        <v>12</v>
      </c>
      <c r="F44" s="117">
        <v>2</v>
      </c>
      <c r="G44" s="116" t="s">
        <v>4</v>
      </c>
      <c r="H44" s="116" t="s">
        <v>4</v>
      </c>
      <c r="I44" s="116" t="s">
        <v>4</v>
      </c>
      <c r="J44" s="116" t="s">
        <v>4</v>
      </c>
      <c r="K44" s="116" t="s">
        <v>4</v>
      </c>
      <c r="L44" s="116" t="s">
        <v>4</v>
      </c>
      <c r="M44" s="116" t="s">
        <v>4</v>
      </c>
      <c r="N44" s="116" t="s">
        <v>4</v>
      </c>
      <c r="O44" s="116" t="s">
        <v>4</v>
      </c>
      <c r="P44" s="116" t="s">
        <v>4</v>
      </c>
      <c r="Q44" s="116" t="s">
        <v>4</v>
      </c>
      <c r="R44" s="116" t="s">
        <v>4</v>
      </c>
      <c r="S44" s="116" t="s">
        <v>4</v>
      </c>
      <c r="T44" s="116" t="s">
        <v>4</v>
      </c>
      <c r="U44" s="116" t="s">
        <v>4</v>
      </c>
      <c r="V44" s="116">
        <v>1</v>
      </c>
      <c r="W44" s="116" t="s">
        <v>4</v>
      </c>
      <c r="X44" s="116">
        <v>1</v>
      </c>
      <c r="Y44" s="116" t="s">
        <v>4</v>
      </c>
      <c r="Z44" s="116" t="s">
        <v>4</v>
      </c>
      <c r="AA44" s="115" t="s">
        <v>4</v>
      </c>
    </row>
    <row r="45" spans="1:27" ht="15">
      <c r="A45" s="114"/>
      <c r="B45" s="113" t="s">
        <v>66</v>
      </c>
      <c r="C45" s="113" t="s">
        <v>126</v>
      </c>
      <c r="D45" s="113" t="s">
        <v>127</v>
      </c>
      <c r="E45" s="113" t="s">
        <v>12</v>
      </c>
      <c r="F45" s="108">
        <v>1</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t="s">
        <v>4</v>
      </c>
      <c r="U45" s="107">
        <v>1</v>
      </c>
      <c r="V45" s="107" t="s">
        <v>4</v>
      </c>
      <c r="W45" s="107" t="s">
        <v>4</v>
      </c>
      <c r="X45" s="107" t="s">
        <v>4</v>
      </c>
      <c r="Y45" s="107" t="s">
        <v>4</v>
      </c>
      <c r="Z45" s="107" t="s">
        <v>4</v>
      </c>
      <c r="AA45" s="106" t="s">
        <v>4</v>
      </c>
    </row>
    <row r="46" spans="1:27" ht="15">
      <c r="A46" s="159" t="s">
        <v>243</v>
      </c>
      <c r="B46" s="158" t="s">
        <v>70</v>
      </c>
      <c r="C46" s="158" t="s">
        <v>121</v>
      </c>
      <c r="D46" s="158" t="s">
        <v>124</v>
      </c>
      <c r="E46" s="158" t="s">
        <v>10</v>
      </c>
      <c r="F46" s="93">
        <v>3</v>
      </c>
      <c r="G46" s="92" t="s">
        <v>4</v>
      </c>
      <c r="H46" s="92" t="s">
        <v>4</v>
      </c>
      <c r="I46" s="92" t="s">
        <v>4</v>
      </c>
      <c r="J46" s="92" t="s">
        <v>4</v>
      </c>
      <c r="K46" s="92" t="s">
        <v>4</v>
      </c>
      <c r="L46" s="92" t="s">
        <v>4</v>
      </c>
      <c r="M46" s="92" t="s">
        <v>4</v>
      </c>
      <c r="N46" s="92" t="s">
        <v>4</v>
      </c>
      <c r="O46" s="92" t="s">
        <v>4</v>
      </c>
      <c r="P46" s="92" t="s">
        <v>4</v>
      </c>
      <c r="Q46" s="92" t="s">
        <v>4</v>
      </c>
      <c r="R46" s="92" t="s">
        <v>4</v>
      </c>
      <c r="S46" s="92" t="s">
        <v>4</v>
      </c>
      <c r="T46" s="92" t="s">
        <v>4</v>
      </c>
      <c r="U46" s="92">
        <v>1</v>
      </c>
      <c r="V46" s="92">
        <v>1</v>
      </c>
      <c r="W46" s="92" t="s">
        <v>4</v>
      </c>
      <c r="X46" s="92">
        <v>1</v>
      </c>
      <c r="Y46" s="92" t="s">
        <v>4</v>
      </c>
      <c r="Z46" s="92" t="s">
        <v>4</v>
      </c>
      <c r="AA46" s="91" t="s">
        <v>4</v>
      </c>
    </row>
    <row r="47" spans="1:27" ht="15">
      <c r="A47" s="123"/>
      <c r="B47" s="122" t="s">
        <v>68</v>
      </c>
      <c r="C47" s="122" t="s">
        <v>121</v>
      </c>
      <c r="D47" s="122" t="s">
        <v>123</v>
      </c>
      <c r="E47" s="122" t="s">
        <v>10</v>
      </c>
      <c r="F47" s="117">
        <v>2</v>
      </c>
      <c r="G47" s="116" t="s">
        <v>4</v>
      </c>
      <c r="H47" s="116" t="s">
        <v>4</v>
      </c>
      <c r="I47" s="116" t="s">
        <v>4</v>
      </c>
      <c r="J47" s="116" t="s">
        <v>4</v>
      </c>
      <c r="K47" s="116" t="s">
        <v>4</v>
      </c>
      <c r="L47" s="116" t="s">
        <v>4</v>
      </c>
      <c r="M47" s="116" t="s">
        <v>4</v>
      </c>
      <c r="N47" s="116" t="s">
        <v>4</v>
      </c>
      <c r="O47" s="116" t="s">
        <v>4</v>
      </c>
      <c r="P47" s="116" t="s">
        <v>4</v>
      </c>
      <c r="Q47" s="116" t="s">
        <v>4</v>
      </c>
      <c r="R47" s="116" t="s">
        <v>4</v>
      </c>
      <c r="S47" s="116" t="s">
        <v>4</v>
      </c>
      <c r="T47" s="116" t="s">
        <v>4</v>
      </c>
      <c r="U47" s="116" t="s">
        <v>4</v>
      </c>
      <c r="V47" s="116">
        <v>1</v>
      </c>
      <c r="W47" s="116" t="s">
        <v>4</v>
      </c>
      <c r="X47" s="116">
        <v>1</v>
      </c>
      <c r="Y47" s="116" t="s">
        <v>4</v>
      </c>
      <c r="Z47" s="116" t="s">
        <v>4</v>
      </c>
      <c r="AA47" s="115" t="s">
        <v>4</v>
      </c>
    </row>
    <row r="48" spans="1:27" ht="15">
      <c r="A48" s="114"/>
      <c r="B48" s="113" t="s">
        <v>66</v>
      </c>
      <c r="C48" s="113" t="s">
        <v>121</v>
      </c>
      <c r="D48" s="113" t="s">
        <v>122</v>
      </c>
      <c r="E48" s="113" t="s">
        <v>10</v>
      </c>
      <c r="F48" s="108">
        <v>1</v>
      </c>
      <c r="G48" s="107" t="s">
        <v>4</v>
      </c>
      <c r="H48" s="107" t="s">
        <v>4</v>
      </c>
      <c r="I48" s="107" t="s">
        <v>4</v>
      </c>
      <c r="J48" s="107" t="s">
        <v>4</v>
      </c>
      <c r="K48" s="107" t="s">
        <v>4</v>
      </c>
      <c r="L48" s="107" t="s">
        <v>4</v>
      </c>
      <c r="M48" s="107" t="s">
        <v>4</v>
      </c>
      <c r="N48" s="107" t="s">
        <v>4</v>
      </c>
      <c r="O48" s="107" t="s">
        <v>4</v>
      </c>
      <c r="P48" s="107" t="s">
        <v>4</v>
      </c>
      <c r="Q48" s="107" t="s">
        <v>4</v>
      </c>
      <c r="R48" s="107" t="s">
        <v>4</v>
      </c>
      <c r="S48" s="107" t="s">
        <v>4</v>
      </c>
      <c r="T48" s="107" t="s">
        <v>4</v>
      </c>
      <c r="U48" s="107">
        <v>1</v>
      </c>
      <c r="V48" s="107" t="s">
        <v>4</v>
      </c>
      <c r="W48" s="107" t="s">
        <v>4</v>
      </c>
      <c r="X48" s="107" t="s">
        <v>4</v>
      </c>
      <c r="Y48" s="107" t="s">
        <v>4</v>
      </c>
      <c r="Z48" s="107" t="s">
        <v>4</v>
      </c>
      <c r="AA48" s="106" t="s">
        <v>4</v>
      </c>
    </row>
    <row r="49" spans="1:27" ht="15">
      <c r="A49" s="159" t="s">
        <v>242</v>
      </c>
      <c r="B49" s="158" t="s">
        <v>70</v>
      </c>
      <c r="C49" s="158" t="s">
        <v>116</v>
      </c>
      <c r="D49" s="158" t="s">
        <v>119</v>
      </c>
      <c r="E49" s="158" t="s">
        <v>5</v>
      </c>
      <c r="F49" s="93">
        <v>1</v>
      </c>
      <c r="G49" s="92" t="s">
        <v>4</v>
      </c>
      <c r="H49" s="92" t="s">
        <v>4</v>
      </c>
      <c r="I49" s="92" t="s">
        <v>4</v>
      </c>
      <c r="J49" s="92" t="s">
        <v>4</v>
      </c>
      <c r="K49" s="92" t="s">
        <v>4</v>
      </c>
      <c r="L49" s="92" t="s">
        <v>4</v>
      </c>
      <c r="M49" s="92" t="s">
        <v>4</v>
      </c>
      <c r="N49" s="92" t="s">
        <v>4</v>
      </c>
      <c r="O49" s="92" t="s">
        <v>4</v>
      </c>
      <c r="P49" s="92" t="s">
        <v>4</v>
      </c>
      <c r="Q49" s="92" t="s">
        <v>4</v>
      </c>
      <c r="R49" s="92" t="s">
        <v>4</v>
      </c>
      <c r="S49" s="92" t="s">
        <v>4</v>
      </c>
      <c r="T49" s="92" t="s">
        <v>4</v>
      </c>
      <c r="U49" s="92" t="s">
        <v>4</v>
      </c>
      <c r="V49" s="92" t="s">
        <v>4</v>
      </c>
      <c r="W49" s="92" t="s">
        <v>4</v>
      </c>
      <c r="X49" s="92">
        <v>1</v>
      </c>
      <c r="Y49" s="92" t="s">
        <v>4</v>
      </c>
      <c r="Z49" s="92" t="s">
        <v>4</v>
      </c>
      <c r="AA49" s="91" t="s">
        <v>4</v>
      </c>
    </row>
    <row r="50" spans="1:27" ht="15">
      <c r="A50" s="123"/>
      <c r="B50" s="122" t="s">
        <v>68</v>
      </c>
      <c r="C50" s="122" t="s">
        <v>116</v>
      </c>
      <c r="D50" s="122" t="s">
        <v>118</v>
      </c>
      <c r="E50" s="122" t="s">
        <v>5</v>
      </c>
      <c r="F50" s="117">
        <v>1</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t="s">
        <v>4</v>
      </c>
      <c r="V50" s="116" t="s">
        <v>4</v>
      </c>
      <c r="W50" s="116" t="s">
        <v>4</v>
      </c>
      <c r="X50" s="116">
        <v>1</v>
      </c>
      <c r="Y50" s="116" t="s">
        <v>4</v>
      </c>
      <c r="Z50" s="116" t="s">
        <v>4</v>
      </c>
      <c r="AA50" s="115" t="s">
        <v>4</v>
      </c>
    </row>
    <row r="51" spans="1:27" ht="15">
      <c r="A51" s="114"/>
      <c r="B51" s="113" t="s">
        <v>66</v>
      </c>
      <c r="C51" s="113" t="s">
        <v>116</v>
      </c>
      <c r="D51" s="113" t="s">
        <v>117</v>
      </c>
      <c r="E51" s="113" t="s">
        <v>5</v>
      </c>
      <c r="F51" s="108" t="s">
        <v>4</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t="s">
        <v>4</v>
      </c>
      <c r="W51" s="107" t="s">
        <v>4</v>
      </c>
      <c r="X51" s="107" t="s">
        <v>4</v>
      </c>
      <c r="Y51" s="107" t="s">
        <v>4</v>
      </c>
      <c r="Z51" s="107" t="s">
        <v>4</v>
      </c>
      <c r="AA51" s="106" t="s">
        <v>4</v>
      </c>
    </row>
    <row r="52" spans="1:27" ht="15">
      <c r="A52" s="159" t="s">
        <v>241</v>
      </c>
      <c r="B52" s="158" t="s">
        <v>70</v>
      </c>
      <c r="C52" s="158" t="s">
        <v>111</v>
      </c>
      <c r="D52" s="158" t="s">
        <v>114</v>
      </c>
      <c r="E52" s="158" t="s">
        <v>5</v>
      </c>
      <c r="F52" s="93">
        <v>2</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v>1</v>
      </c>
      <c r="V52" s="92">
        <v>1</v>
      </c>
      <c r="W52" s="92" t="s">
        <v>4</v>
      </c>
      <c r="X52" s="92" t="s">
        <v>4</v>
      </c>
      <c r="Y52" s="92" t="s">
        <v>4</v>
      </c>
      <c r="Z52" s="92" t="s">
        <v>4</v>
      </c>
      <c r="AA52" s="91" t="s">
        <v>4</v>
      </c>
    </row>
    <row r="53" spans="1:27" ht="15">
      <c r="A53" s="123"/>
      <c r="B53" s="122" t="s">
        <v>68</v>
      </c>
      <c r="C53" s="122" t="s">
        <v>111</v>
      </c>
      <c r="D53" s="122" t="s">
        <v>113</v>
      </c>
      <c r="E53" s="122" t="s">
        <v>5</v>
      </c>
      <c r="F53" s="117">
        <v>1</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v>1</v>
      </c>
      <c r="W53" s="116" t="s">
        <v>4</v>
      </c>
      <c r="X53" s="116" t="s">
        <v>4</v>
      </c>
      <c r="Y53" s="116" t="s">
        <v>4</v>
      </c>
      <c r="Z53" s="116" t="s">
        <v>4</v>
      </c>
      <c r="AA53" s="115" t="s">
        <v>4</v>
      </c>
    </row>
    <row r="54" spans="1:27" ht="15">
      <c r="A54" s="114"/>
      <c r="B54" s="113" t="s">
        <v>66</v>
      </c>
      <c r="C54" s="113" t="s">
        <v>111</v>
      </c>
      <c r="D54" s="113" t="s">
        <v>112</v>
      </c>
      <c r="E54" s="113" t="s">
        <v>5</v>
      </c>
      <c r="F54" s="108">
        <v>1</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v>1</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t="s">
        <v>4</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t="s">
        <v>4</v>
      </c>
      <c r="W55" s="92" t="s">
        <v>4</v>
      </c>
      <c r="X55" s="92" t="s">
        <v>4</v>
      </c>
      <c r="Y55" s="92" t="s">
        <v>4</v>
      </c>
      <c r="Z55" s="92" t="s">
        <v>4</v>
      </c>
      <c r="AA55" s="91" t="s">
        <v>4</v>
      </c>
    </row>
    <row r="56" spans="1:27" ht="15">
      <c r="A56" s="123"/>
      <c r="B56" s="122" t="s">
        <v>68</v>
      </c>
      <c r="C56" s="122" t="s">
        <v>106</v>
      </c>
      <c r="D56" s="122" t="s">
        <v>108</v>
      </c>
      <c r="E56" s="122" t="s">
        <v>5</v>
      </c>
      <c r="F56" s="117" t="s">
        <v>4</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t="s">
        <v>4</v>
      </c>
      <c r="W56" s="116" t="s">
        <v>4</v>
      </c>
      <c r="X56" s="116" t="s">
        <v>4</v>
      </c>
      <c r="Y56" s="116" t="s">
        <v>4</v>
      </c>
      <c r="Z56" s="116" t="s">
        <v>4</v>
      </c>
      <c r="AA56" s="115" t="s">
        <v>4</v>
      </c>
    </row>
    <row r="57" spans="1:27" ht="15">
      <c r="A57" s="114"/>
      <c r="B57" s="113" t="s">
        <v>66</v>
      </c>
      <c r="C57" s="113" t="s">
        <v>106</v>
      </c>
      <c r="D57" s="113" t="s">
        <v>107</v>
      </c>
      <c r="E57" s="113" t="s">
        <v>5</v>
      </c>
      <c r="F57" s="108" t="s">
        <v>4</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t="s">
        <v>4</v>
      </c>
      <c r="X57" s="107" t="s">
        <v>4</v>
      </c>
      <c r="Y57" s="107" t="s">
        <v>4</v>
      </c>
      <c r="Z57" s="107" t="s">
        <v>4</v>
      </c>
      <c r="AA57" s="106" t="s">
        <v>4</v>
      </c>
    </row>
    <row r="58" spans="1:27" ht="15">
      <c r="A58" s="159" t="s">
        <v>239</v>
      </c>
      <c r="B58" s="158" t="s">
        <v>70</v>
      </c>
      <c r="C58" s="158" t="s">
        <v>101</v>
      </c>
      <c r="D58" s="158" t="s">
        <v>104</v>
      </c>
      <c r="E58" s="158" t="s">
        <v>5</v>
      </c>
      <c r="F58" s="93" t="s">
        <v>4</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t="s">
        <v>4</v>
      </c>
      <c r="V58" s="92" t="s">
        <v>4</v>
      </c>
      <c r="W58" s="92" t="s">
        <v>4</v>
      </c>
      <c r="X58" s="92" t="s">
        <v>4</v>
      </c>
      <c r="Y58" s="92" t="s">
        <v>4</v>
      </c>
      <c r="Z58" s="92" t="s">
        <v>4</v>
      </c>
      <c r="AA58" s="91" t="s">
        <v>4</v>
      </c>
    </row>
    <row r="59" spans="1:27" ht="15">
      <c r="A59" s="123"/>
      <c r="B59" s="122" t="s">
        <v>68</v>
      </c>
      <c r="C59" s="122" t="s">
        <v>101</v>
      </c>
      <c r="D59" s="122" t="s">
        <v>103</v>
      </c>
      <c r="E59" s="122" t="s">
        <v>5</v>
      </c>
      <c r="F59" s="117" t="s">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t="s">
        <v>4</v>
      </c>
      <c r="V59" s="116" t="s">
        <v>4</v>
      </c>
      <c r="W59" s="116" t="s">
        <v>4</v>
      </c>
      <c r="X59" s="116" t="s">
        <v>4</v>
      </c>
      <c r="Y59" s="116" t="s">
        <v>4</v>
      </c>
      <c r="Z59" s="116" t="s">
        <v>4</v>
      </c>
      <c r="AA59" s="115" t="s">
        <v>4</v>
      </c>
    </row>
    <row r="60" spans="1:27" ht="15">
      <c r="A60" s="114"/>
      <c r="B60" s="113" t="s">
        <v>66</v>
      </c>
      <c r="C60" s="113" t="s">
        <v>101</v>
      </c>
      <c r="D60" s="113" t="s">
        <v>102</v>
      </c>
      <c r="E60" s="113" t="s">
        <v>5</v>
      </c>
      <c r="F60" s="108" t="s">
        <v>4</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t="s">
        <v>4</v>
      </c>
      <c r="V60" s="107" t="s">
        <v>4</v>
      </c>
      <c r="W60" s="107" t="s">
        <v>4</v>
      </c>
      <c r="X60" s="107" t="s">
        <v>4</v>
      </c>
      <c r="Y60" s="107" t="s">
        <v>4</v>
      </c>
      <c r="Z60" s="107" t="s">
        <v>4</v>
      </c>
      <c r="AA60" s="106" t="s">
        <v>4</v>
      </c>
    </row>
    <row r="61" spans="1:27" ht="15">
      <c r="A61" s="159" t="s">
        <v>238</v>
      </c>
      <c r="B61" s="158" t="s">
        <v>70</v>
      </c>
      <c r="C61" s="158" t="s">
        <v>96</v>
      </c>
      <c r="D61" s="158" t="s">
        <v>99</v>
      </c>
      <c r="E61" s="158" t="s">
        <v>5</v>
      </c>
      <c r="F61" s="93" t="s">
        <v>4</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t="s">
        <v>4</v>
      </c>
      <c r="W61" s="92" t="s">
        <v>4</v>
      </c>
      <c r="X61" s="92" t="s">
        <v>4</v>
      </c>
      <c r="Y61" s="92" t="s">
        <v>4</v>
      </c>
      <c r="Z61" s="92" t="s">
        <v>4</v>
      </c>
      <c r="AA61" s="91" t="s">
        <v>4</v>
      </c>
    </row>
    <row r="62" spans="1:27" ht="15">
      <c r="A62" s="123"/>
      <c r="B62" s="122" t="s">
        <v>68</v>
      </c>
      <c r="C62" s="122" t="s">
        <v>96</v>
      </c>
      <c r="D62" s="122" t="s">
        <v>98</v>
      </c>
      <c r="E62" s="122" t="s">
        <v>5</v>
      </c>
      <c r="F62" s="117" t="s">
        <v>4</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t="s">
        <v>4</v>
      </c>
      <c r="W62" s="116" t="s">
        <v>4</v>
      </c>
      <c r="X62" s="116" t="s">
        <v>4</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12</v>
      </c>
      <c r="G64" s="92" t="s">
        <v>4</v>
      </c>
      <c r="H64" s="92" t="s">
        <v>4</v>
      </c>
      <c r="I64" s="92" t="s">
        <v>4</v>
      </c>
      <c r="J64" s="92" t="s">
        <v>4</v>
      </c>
      <c r="K64" s="92" t="s">
        <v>4</v>
      </c>
      <c r="L64" s="92" t="s">
        <v>4</v>
      </c>
      <c r="M64" s="92" t="s">
        <v>4</v>
      </c>
      <c r="N64" s="92" t="s">
        <v>4</v>
      </c>
      <c r="O64" s="92" t="s">
        <v>4</v>
      </c>
      <c r="P64" s="92" t="s">
        <v>4</v>
      </c>
      <c r="Q64" s="92" t="s">
        <v>4</v>
      </c>
      <c r="R64" s="92" t="s">
        <v>4</v>
      </c>
      <c r="S64" s="92" t="s">
        <v>4</v>
      </c>
      <c r="T64" s="92">
        <v>2</v>
      </c>
      <c r="U64" s="92" t="s">
        <v>4</v>
      </c>
      <c r="V64" s="92">
        <v>3</v>
      </c>
      <c r="W64" s="92">
        <v>2</v>
      </c>
      <c r="X64" s="92">
        <v>3</v>
      </c>
      <c r="Y64" s="92">
        <v>2</v>
      </c>
      <c r="Z64" s="92" t="s">
        <v>4</v>
      </c>
      <c r="AA64" s="91" t="s">
        <v>4</v>
      </c>
    </row>
    <row r="65" spans="1:27" ht="15">
      <c r="A65" s="123"/>
      <c r="B65" s="122" t="s">
        <v>68</v>
      </c>
      <c r="C65" s="122" t="s">
        <v>91</v>
      </c>
      <c r="D65" s="122" t="s">
        <v>93</v>
      </c>
      <c r="E65" s="122" t="s">
        <v>12</v>
      </c>
      <c r="F65" s="117">
        <v>8</v>
      </c>
      <c r="G65" s="116" t="s">
        <v>4</v>
      </c>
      <c r="H65" s="116" t="s">
        <v>4</v>
      </c>
      <c r="I65" s="116" t="s">
        <v>4</v>
      </c>
      <c r="J65" s="116" t="s">
        <v>4</v>
      </c>
      <c r="K65" s="116" t="s">
        <v>4</v>
      </c>
      <c r="L65" s="116" t="s">
        <v>4</v>
      </c>
      <c r="M65" s="116" t="s">
        <v>4</v>
      </c>
      <c r="N65" s="116" t="s">
        <v>4</v>
      </c>
      <c r="O65" s="116" t="s">
        <v>4</v>
      </c>
      <c r="P65" s="116" t="s">
        <v>4</v>
      </c>
      <c r="Q65" s="116" t="s">
        <v>4</v>
      </c>
      <c r="R65" s="116" t="s">
        <v>4</v>
      </c>
      <c r="S65" s="116" t="s">
        <v>4</v>
      </c>
      <c r="T65" s="116">
        <v>1</v>
      </c>
      <c r="U65" s="116" t="s">
        <v>4</v>
      </c>
      <c r="V65" s="116">
        <v>3</v>
      </c>
      <c r="W65" s="116">
        <v>1</v>
      </c>
      <c r="X65" s="116">
        <v>3</v>
      </c>
      <c r="Y65" s="116" t="s">
        <v>4</v>
      </c>
      <c r="Z65" s="116" t="s">
        <v>4</v>
      </c>
      <c r="AA65" s="115" t="s">
        <v>4</v>
      </c>
    </row>
    <row r="66" spans="1:27" ht="15">
      <c r="A66" s="123"/>
      <c r="B66" s="122" t="s">
        <v>66</v>
      </c>
      <c r="C66" s="122" t="s">
        <v>91</v>
      </c>
      <c r="D66" s="122" t="s">
        <v>92</v>
      </c>
      <c r="E66" s="122" t="s">
        <v>12</v>
      </c>
      <c r="F66" s="117">
        <v>4</v>
      </c>
      <c r="G66" s="116" t="s">
        <v>4</v>
      </c>
      <c r="H66" s="116" t="s">
        <v>4</v>
      </c>
      <c r="I66" s="116" t="s">
        <v>4</v>
      </c>
      <c r="J66" s="116" t="s">
        <v>4</v>
      </c>
      <c r="K66" s="116" t="s">
        <v>4</v>
      </c>
      <c r="L66" s="116" t="s">
        <v>4</v>
      </c>
      <c r="M66" s="116" t="s">
        <v>4</v>
      </c>
      <c r="N66" s="116" t="s">
        <v>4</v>
      </c>
      <c r="O66" s="116" t="s">
        <v>4</v>
      </c>
      <c r="P66" s="116" t="s">
        <v>4</v>
      </c>
      <c r="Q66" s="116" t="s">
        <v>4</v>
      </c>
      <c r="R66" s="116" t="s">
        <v>4</v>
      </c>
      <c r="S66" s="116" t="s">
        <v>4</v>
      </c>
      <c r="T66" s="116">
        <v>1</v>
      </c>
      <c r="U66" s="116" t="s">
        <v>4</v>
      </c>
      <c r="V66" s="116" t="s">
        <v>4</v>
      </c>
      <c r="W66" s="116">
        <v>1</v>
      </c>
      <c r="X66" s="116" t="s">
        <v>4</v>
      </c>
      <c r="Y66" s="116">
        <v>2</v>
      </c>
      <c r="Z66" s="116" t="s">
        <v>4</v>
      </c>
      <c r="AA66" s="115" t="s">
        <v>4</v>
      </c>
    </row>
    <row r="67" spans="1:27" ht="15">
      <c r="A67" s="159" t="s">
        <v>236</v>
      </c>
      <c r="B67" s="158" t="s">
        <v>70</v>
      </c>
      <c r="C67" s="158" t="s">
        <v>86</v>
      </c>
      <c r="D67" s="158" t="s">
        <v>89</v>
      </c>
      <c r="E67" s="158" t="s">
        <v>10</v>
      </c>
      <c r="F67" s="93">
        <v>12</v>
      </c>
      <c r="G67" s="92" t="s">
        <v>4</v>
      </c>
      <c r="H67" s="92" t="s">
        <v>4</v>
      </c>
      <c r="I67" s="92" t="s">
        <v>4</v>
      </c>
      <c r="J67" s="92" t="s">
        <v>4</v>
      </c>
      <c r="K67" s="92" t="s">
        <v>4</v>
      </c>
      <c r="L67" s="92" t="s">
        <v>4</v>
      </c>
      <c r="M67" s="92" t="s">
        <v>4</v>
      </c>
      <c r="N67" s="92" t="s">
        <v>4</v>
      </c>
      <c r="O67" s="92" t="s">
        <v>4</v>
      </c>
      <c r="P67" s="92" t="s">
        <v>4</v>
      </c>
      <c r="Q67" s="92" t="s">
        <v>4</v>
      </c>
      <c r="R67" s="92" t="s">
        <v>4</v>
      </c>
      <c r="S67" s="92" t="s">
        <v>4</v>
      </c>
      <c r="T67" s="92">
        <v>2</v>
      </c>
      <c r="U67" s="92" t="s">
        <v>4</v>
      </c>
      <c r="V67" s="92">
        <v>3</v>
      </c>
      <c r="W67" s="92">
        <v>2</v>
      </c>
      <c r="X67" s="92">
        <v>3</v>
      </c>
      <c r="Y67" s="92">
        <v>2</v>
      </c>
      <c r="Z67" s="92" t="s">
        <v>4</v>
      </c>
      <c r="AA67" s="91" t="s">
        <v>4</v>
      </c>
    </row>
    <row r="68" spans="1:27" ht="15">
      <c r="A68" s="123"/>
      <c r="B68" s="122" t="s">
        <v>68</v>
      </c>
      <c r="C68" s="122" t="s">
        <v>86</v>
      </c>
      <c r="D68" s="122" t="s">
        <v>88</v>
      </c>
      <c r="E68" s="122" t="s">
        <v>10</v>
      </c>
      <c r="F68" s="117">
        <v>8</v>
      </c>
      <c r="G68" s="116" t="s">
        <v>4</v>
      </c>
      <c r="H68" s="116" t="s">
        <v>4</v>
      </c>
      <c r="I68" s="116" t="s">
        <v>4</v>
      </c>
      <c r="J68" s="116" t="s">
        <v>4</v>
      </c>
      <c r="K68" s="116" t="s">
        <v>4</v>
      </c>
      <c r="L68" s="116" t="s">
        <v>4</v>
      </c>
      <c r="M68" s="116" t="s">
        <v>4</v>
      </c>
      <c r="N68" s="116" t="s">
        <v>4</v>
      </c>
      <c r="O68" s="116" t="s">
        <v>4</v>
      </c>
      <c r="P68" s="116" t="s">
        <v>4</v>
      </c>
      <c r="Q68" s="116" t="s">
        <v>4</v>
      </c>
      <c r="R68" s="116" t="s">
        <v>4</v>
      </c>
      <c r="S68" s="116" t="s">
        <v>4</v>
      </c>
      <c r="T68" s="116">
        <v>1</v>
      </c>
      <c r="U68" s="116" t="s">
        <v>4</v>
      </c>
      <c r="V68" s="116">
        <v>3</v>
      </c>
      <c r="W68" s="116">
        <v>1</v>
      </c>
      <c r="X68" s="116">
        <v>3</v>
      </c>
      <c r="Y68" s="116" t="s">
        <v>4</v>
      </c>
      <c r="Z68" s="116" t="s">
        <v>4</v>
      </c>
      <c r="AA68" s="115" t="s">
        <v>4</v>
      </c>
    </row>
    <row r="69" spans="1:27" ht="15">
      <c r="A69" s="114"/>
      <c r="B69" s="113" t="s">
        <v>66</v>
      </c>
      <c r="C69" s="113" t="s">
        <v>86</v>
      </c>
      <c r="D69" s="113" t="s">
        <v>87</v>
      </c>
      <c r="E69" s="113" t="s">
        <v>10</v>
      </c>
      <c r="F69" s="108">
        <v>4</v>
      </c>
      <c r="G69" s="107" t="s">
        <v>4</v>
      </c>
      <c r="H69" s="107" t="s">
        <v>4</v>
      </c>
      <c r="I69" s="107" t="s">
        <v>4</v>
      </c>
      <c r="J69" s="107" t="s">
        <v>4</v>
      </c>
      <c r="K69" s="107" t="s">
        <v>4</v>
      </c>
      <c r="L69" s="107" t="s">
        <v>4</v>
      </c>
      <c r="M69" s="107" t="s">
        <v>4</v>
      </c>
      <c r="N69" s="107" t="s">
        <v>4</v>
      </c>
      <c r="O69" s="107" t="s">
        <v>4</v>
      </c>
      <c r="P69" s="107" t="s">
        <v>4</v>
      </c>
      <c r="Q69" s="107" t="s">
        <v>4</v>
      </c>
      <c r="R69" s="107" t="s">
        <v>4</v>
      </c>
      <c r="S69" s="107" t="s">
        <v>4</v>
      </c>
      <c r="T69" s="107">
        <v>1</v>
      </c>
      <c r="U69" s="107" t="s">
        <v>4</v>
      </c>
      <c r="V69" s="107" t="s">
        <v>4</v>
      </c>
      <c r="W69" s="107">
        <v>1</v>
      </c>
      <c r="X69" s="107" t="s">
        <v>4</v>
      </c>
      <c r="Y69" s="107">
        <v>2</v>
      </c>
      <c r="Z69" s="107" t="s">
        <v>4</v>
      </c>
      <c r="AA69" s="106" t="s">
        <v>4</v>
      </c>
    </row>
    <row r="70" spans="1:27" ht="15">
      <c r="A70" s="159" t="s">
        <v>235</v>
      </c>
      <c r="B70" s="158" t="s">
        <v>70</v>
      </c>
      <c r="C70" s="158" t="s">
        <v>82</v>
      </c>
      <c r="D70" s="158" t="s">
        <v>85</v>
      </c>
      <c r="E70" s="158" t="s">
        <v>5</v>
      </c>
      <c r="F70" s="93">
        <v>7</v>
      </c>
      <c r="G70" s="92" t="s">
        <v>4</v>
      </c>
      <c r="H70" s="92" t="s">
        <v>4</v>
      </c>
      <c r="I70" s="92" t="s">
        <v>4</v>
      </c>
      <c r="J70" s="92" t="s">
        <v>4</v>
      </c>
      <c r="K70" s="92" t="s">
        <v>4</v>
      </c>
      <c r="L70" s="92" t="s">
        <v>4</v>
      </c>
      <c r="M70" s="92" t="s">
        <v>4</v>
      </c>
      <c r="N70" s="92" t="s">
        <v>4</v>
      </c>
      <c r="O70" s="92" t="s">
        <v>4</v>
      </c>
      <c r="P70" s="92" t="s">
        <v>4</v>
      </c>
      <c r="Q70" s="92" t="s">
        <v>4</v>
      </c>
      <c r="R70" s="92" t="s">
        <v>4</v>
      </c>
      <c r="S70" s="92" t="s">
        <v>4</v>
      </c>
      <c r="T70" s="92">
        <v>1</v>
      </c>
      <c r="U70" s="92" t="s">
        <v>4</v>
      </c>
      <c r="V70" s="92">
        <v>2</v>
      </c>
      <c r="W70" s="92">
        <v>1</v>
      </c>
      <c r="X70" s="92">
        <v>2</v>
      </c>
      <c r="Y70" s="92">
        <v>1</v>
      </c>
      <c r="Z70" s="92" t="s">
        <v>4</v>
      </c>
      <c r="AA70" s="91" t="s">
        <v>4</v>
      </c>
    </row>
    <row r="71" spans="1:27" ht="15">
      <c r="A71" s="123"/>
      <c r="B71" s="122" t="s">
        <v>68</v>
      </c>
      <c r="C71" s="122" t="s">
        <v>82</v>
      </c>
      <c r="D71" s="122" t="s">
        <v>84</v>
      </c>
      <c r="E71" s="122" t="s">
        <v>5</v>
      </c>
      <c r="F71" s="117">
        <v>4</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t="s">
        <v>4</v>
      </c>
      <c r="U71" s="116" t="s">
        <v>4</v>
      </c>
      <c r="V71" s="116">
        <v>2</v>
      </c>
      <c r="W71" s="116" t="s">
        <v>4</v>
      </c>
      <c r="X71" s="116">
        <v>2</v>
      </c>
      <c r="Y71" s="116" t="s">
        <v>4</v>
      </c>
      <c r="Z71" s="116" t="s">
        <v>4</v>
      </c>
      <c r="AA71" s="115" t="s">
        <v>4</v>
      </c>
    </row>
    <row r="72" spans="1:27" ht="15">
      <c r="A72" s="114"/>
      <c r="B72" s="113" t="s">
        <v>66</v>
      </c>
      <c r="C72" s="113" t="s">
        <v>82</v>
      </c>
      <c r="D72" s="113" t="s">
        <v>83</v>
      </c>
      <c r="E72" s="113" t="s">
        <v>5</v>
      </c>
      <c r="F72" s="108">
        <v>3</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v>1</v>
      </c>
      <c r="U72" s="107" t="s">
        <v>4</v>
      </c>
      <c r="V72" s="107" t="s">
        <v>4</v>
      </c>
      <c r="W72" s="107">
        <v>1</v>
      </c>
      <c r="X72" s="107" t="s">
        <v>4</v>
      </c>
      <c r="Y72" s="107">
        <v>1</v>
      </c>
      <c r="Z72" s="107" t="s">
        <v>4</v>
      </c>
      <c r="AA72" s="106" t="s">
        <v>4</v>
      </c>
    </row>
    <row r="73" spans="1:27" ht="15">
      <c r="A73" s="159" t="s">
        <v>234</v>
      </c>
      <c r="B73" s="158" t="s">
        <v>70</v>
      </c>
      <c r="C73" s="158" t="s">
        <v>77</v>
      </c>
      <c r="D73" s="158" t="s">
        <v>80</v>
      </c>
      <c r="E73" s="158" t="s">
        <v>5</v>
      </c>
      <c r="F73" s="93">
        <v>2</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t="s">
        <v>4</v>
      </c>
      <c r="V73" s="92">
        <v>1</v>
      </c>
      <c r="W73" s="92" t="s">
        <v>4</v>
      </c>
      <c r="X73" s="92" t="s">
        <v>4</v>
      </c>
      <c r="Y73" s="92">
        <v>1</v>
      </c>
      <c r="Z73" s="92" t="s">
        <v>4</v>
      </c>
      <c r="AA73" s="91" t="s">
        <v>4</v>
      </c>
    </row>
    <row r="74" spans="1:27" ht="15">
      <c r="A74" s="123"/>
      <c r="B74" s="122" t="s">
        <v>68</v>
      </c>
      <c r="C74" s="122" t="s">
        <v>77</v>
      </c>
      <c r="D74" s="122" t="s">
        <v>79</v>
      </c>
      <c r="E74" s="122" t="s">
        <v>5</v>
      </c>
      <c r="F74" s="117">
        <v>1</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v>1</v>
      </c>
      <c r="W74" s="116" t="s">
        <v>4</v>
      </c>
      <c r="X74" s="116" t="s">
        <v>4</v>
      </c>
      <c r="Y74" s="116" t="s">
        <v>4</v>
      </c>
      <c r="Z74" s="116" t="s">
        <v>4</v>
      </c>
      <c r="AA74" s="115" t="s">
        <v>4</v>
      </c>
    </row>
    <row r="75" spans="1:27" ht="15">
      <c r="A75" s="114"/>
      <c r="B75" s="113" t="s">
        <v>66</v>
      </c>
      <c r="C75" s="113" t="s">
        <v>77</v>
      </c>
      <c r="D75" s="113" t="s">
        <v>78</v>
      </c>
      <c r="E75" s="113" t="s">
        <v>5</v>
      </c>
      <c r="F75" s="108">
        <v>1</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t="s">
        <v>4</v>
      </c>
      <c r="W75" s="107" t="s">
        <v>4</v>
      </c>
      <c r="X75" s="107" t="s">
        <v>4</v>
      </c>
      <c r="Y75" s="107">
        <v>1</v>
      </c>
      <c r="Z75" s="107" t="s">
        <v>4</v>
      </c>
      <c r="AA75" s="106" t="s">
        <v>4</v>
      </c>
    </row>
    <row r="76" spans="1:27" ht="15">
      <c r="A76" s="159" t="s">
        <v>233</v>
      </c>
      <c r="B76" s="158" t="s">
        <v>70</v>
      </c>
      <c r="C76" s="158" t="s">
        <v>72</v>
      </c>
      <c r="D76" s="158" t="s">
        <v>75</v>
      </c>
      <c r="E76" s="158" t="s">
        <v>5</v>
      </c>
      <c r="F76" s="93">
        <v>1</v>
      </c>
      <c r="G76" s="92" t="s">
        <v>4</v>
      </c>
      <c r="H76" s="92" t="s">
        <v>4</v>
      </c>
      <c r="I76" s="92" t="s">
        <v>4</v>
      </c>
      <c r="J76" s="92" t="s">
        <v>4</v>
      </c>
      <c r="K76" s="92" t="s">
        <v>4</v>
      </c>
      <c r="L76" s="92" t="s">
        <v>4</v>
      </c>
      <c r="M76" s="92" t="s">
        <v>4</v>
      </c>
      <c r="N76" s="92" t="s">
        <v>4</v>
      </c>
      <c r="O76" s="92" t="s">
        <v>4</v>
      </c>
      <c r="P76" s="92" t="s">
        <v>4</v>
      </c>
      <c r="Q76" s="92" t="s">
        <v>4</v>
      </c>
      <c r="R76" s="92" t="s">
        <v>4</v>
      </c>
      <c r="S76" s="92" t="s">
        <v>4</v>
      </c>
      <c r="T76" s="92">
        <v>1</v>
      </c>
      <c r="U76" s="92" t="s">
        <v>4</v>
      </c>
      <c r="V76" s="92" t="s">
        <v>4</v>
      </c>
      <c r="W76" s="92" t="s">
        <v>4</v>
      </c>
      <c r="X76" s="92" t="s">
        <v>4</v>
      </c>
      <c r="Y76" s="92" t="s">
        <v>4</v>
      </c>
      <c r="Z76" s="92" t="s">
        <v>4</v>
      </c>
      <c r="AA76" s="91" t="s">
        <v>4</v>
      </c>
    </row>
    <row r="77" spans="1:27" ht="15">
      <c r="A77" s="123"/>
      <c r="B77" s="122" t="s">
        <v>68</v>
      </c>
      <c r="C77" s="122" t="s">
        <v>72</v>
      </c>
      <c r="D77" s="122" t="s">
        <v>74</v>
      </c>
      <c r="E77" s="122" t="s">
        <v>5</v>
      </c>
      <c r="F77" s="117">
        <v>1</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v>1</v>
      </c>
      <c r="U77" s="116" t="s">
        <v>4</v>
      </c>
      <c r="V77" s="116" t="s">
        <v>4</v>
      </c>
      <c r="W77" s="116" t="s">
        <v>4</v>
      </c>
      <c r="X77" s="116" t="s">
        <v>4</v>
      </c>
      <c r="Y77" s="116" t="s">
        <v>4</v>
      </c>
      <c r="Z77" s="116" t="s">
        <v>4</v>
      </c>
      <c r="AA77" s="115" t="s">
        <v>4</v>
      </c>
    </row>
    <row r="78" spans="1:27" ht="15">
      <c r="A78" s="114"/>
      <c r="B78" s="113" t="s">
        <v>66</v>
      </c>
      <c r="C78" s="113" t="s">
        <v>72</v>
      </c>
      <c r="D78" s="113" t="s">
        <v>73</v>
      </c>
      <c r="E78" s="113" t="s">
        <v>5</v>
      </c>
      <c r="F78" s="108" t="s">
        <v>4</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t="s">
        <v>4</v>
      </c>
      <c r="Y78" s="107" t="s">
        <v>4</v>
      </c>
      <c r="Z78" s="107" t="s">
        <v>4</v>
      </c>
      <c r="AA78" s="106" t="s">
        <v>4</v>
      </c>
    </row>
    <row r="79" spans="1:27" ht="15">
      <c r="A79" s="159" t="s">
        <v>232</v>
      </c>
      <c r="B79" s="158" t="s">
        <v>70</v>
      </c>
      <c r="C79" s="158" t="s">
        <v>64</v>
      </c>
      <c r="D79" s="158" t="s">
        <v>69</v>
      </c>
      <c r="E79" s="158" t="s">
        <v>5</v>
      </c>
      <c r="F79" s="93">
        <v>2</v>
      </c>
      <c r="G79" s="92" t="s">
        <v>4</v>
      </c>
      <c r="H79" s="92" t="s">
        <v>4</v>
      </c>
      <c r="I79" s="92" t="s">
        <v>4</v>
      </c>
      <c r="J79" s="92" t="s">
        <v>4</v>
      </c>
      <c r="K79" s="92" t="s">
        <v>4</v>
      </c>
      <c r="L79" s="92" t="s">
        <v>4</v>
      </c>
      <c r="M79" s="92" t="s">
        <v>4</v>
      </c>
      <c r="N79" s="92" t="s">
        <v>4</v>
      </c>
      <c r="O79" s="92" t="s">
        <v>4</v>
      </c>
      <c r="P79" s="92" t="s">
        <v>4</v>
      </c>
      <c r="Q79" s="92" t="s">
        <v>4</v>
      </c>
      <c r="R79" s="92" t="s">
        <v>4</v>
      </c>
      <c r="S79" s="92" t="s">
        <v>4</v>
      </c>
      <c r="T79" s="92" t="s">
        <v>4</v>
      </c>
      <c r="U79" s="92" t="s">
        <v>4</v>
      </c>
      <c r="V79" s="92" t="s">
        <v>4</v>
      </c>
      <c r="W79" s="92">
        <v>1</v>
      </c>
      <c r="X79" s="92">
        <v>1</v>
      </c>
      <c r="Y79" s="92" t="s">
        <v>4</v>
      </c>
      <c r="Z79" s="92" t="s">
        <v>4</v>
      </c>
      <c r="AA79" s="91" t="s">
        <v>4</v>
      </c>
    </row>
    <row r="80" spans="1:27" ht="15">
      <c r="A80" s="123"/>
      <c r="B80" s="122" t="s">
        <v>68</v>
      </c>
      <c r="C80" s="122" t="s">
        <v>64</v>
      </c>
      <c r="D80" s="122" t="s">
        <v>67</v>
      </c>
      <c r="E80" s="122" t="s">
        <v>5</v>
      </c>
      <c r="F80" s="117">
        <v>2</v>
      </c>
      <c r="G80" s="116" t="s">
        <v>4</v>
      </c>
      <c r="H80" s="116" t="s">
        <v>4</v>
      </c>
      <c r="I80" s="116" t="s">
        <v>4</v>
      </c>
      <c r="J80" s="116" t="s">
        <v>4</v>
      </c>
      <c r="K80" s="116" t="s">
        <v>4</v>
      </c>
      <c r="L80" s="116" t="s">
        <v>4</v>
      </c>
      <c r="M80" s="116" t="s">
        <v>4</v>
      </c>
      <c r="N80" s="116" t="s">
        <v>4</v>
      </c>
      <c r="O80" s="116" t="s">
        <v>4</v>
      </c>
      <c r="P80" s="116" t="s">
        <v>4</v>
      </c>
      <c r="Q80" s="116" t="s">
        <v>4</v>
      </c>
      <c r="R80" s="116" t="s">
        <v>4</v>
      </c>
      <c r="S80" s="116" t="s">
        <v>4</v>
      </c>
      <c r="T80" s="116" t="s">
        <v>4</v>
      </c>
      <c r="U80" s="116" t="s">
        <v>4</v>
      </c>
      <c r="V80" s="116" t="s">
        <v>4</v>
      </c>
      <c r="W80" s="116">
        <v>1</v>
      </c>
      <c r="X80" s="116">
        <v>1</v>
      </c>
      <c r="Y80" s="116" t="s">
        <v>4</v>
      </c>
      <c r="Z80" s="116" t="s">
        <v>4</v>
      </c>
      <c r="AA80" s="115" t="s">
        <v>4</v>
      </c>
    </row>
    <row r="81" spans="1:27" ht="15">
      <c r="A81" s="114"/>
      <c r="B81" s="113" t="s">
        <v>66</v>
      </c>
      <c r="C81" s="113" t="s">
        <v>64</v>
      </c>
      <c r="D81" s="113" t="s">
        <v>65</v>
      </c>
      <c r="E81" s="113" t="s">
        <v>5</v>
      </c>
      <c r="F81" s="108" t="s">
        <v>4</v>
      </c>
      <c r="G81" s="107" t="s">
        <v>4</v>
      </c>
      <c r="H81" s="107" t="s">
        <v>4</v>
      </c>
      <c r="I81" s="107" t="s">
        <v>4</v>
      </c>
      <c r="J81" s="107" t="s">
        <v>4</v>
      </c>
      <c r="K81" s="107" t="s">
        <v>4</v>
      </c>
      <c r="L81" s="107" t="s">
        <v>4</v>
      </c>
      <c r="M81" s="107" t="s">
        <v>4</v>
      </c>
      <c r="N81" s="107" t="s">
        <v>4</v>
      </c>
      <c r="O81" s="107" t="s">
        <v>4</v>
      </c>
      <c r="P81" s="107" t="s">
        <v>4</v>
      </c>
      <c r="Q81" s="107" t="s">
        <v>4</v>
      </c>
      <c r="R81" s="107" t="s">
        <v>4</v>
      </c>
      <c r="S81" s="107" t="s">
        <v>4</v>
      </c>
      <c r="T81" s="107" t="s">
        <v>4</v>
      </c>
      <c r="U81" s="107" t="s">
        <v>4</v>
      </c>
      <c r="V81" s="107" t="s">
        <v>4</v>
      </c>
      <c r="W81" s="107" t="s">
        <v>4</v>
      </c>
      <c r="X81" s="107" t="s">
        <v>4</v>
      </c>
      <c r="Y81" s="107" t="s">
        <v>4</v>
      </c>
      <c r="Z81" s="107" t="s">
        <v>4</v>
      </c>
      <c r="AA81" s="106" t="s">
        <v>4</v>
      </c>
    </row>
    <row r="82" spans="1:27" ht="15">
      <c r="A82" s="78" t="s">
        <v>63</v>
      </c>
      <c r="B82" s="76" t="s">
        <v>62</v>
      </c>
    </row>
  </sheetData>
  <phoneticPr fontId="6"/>
  <conditionalFormatting sqref="A4:AA4 A43:AA43 A46:AA46 A49:AA49 A52:AA52 A55:AA55 A58:AA58 G5:H42 G44:H45 G47:H48 G50:H51 G53:H54 G56:H57 G59:H81">
    <cfRule type="expression" dxfId="2595" priority="301" stopIfTrue="1">
      <formula>OR($E4="国", $E4="道")</formula>
    </cfRule>
    <cfRule type="expression" dxfId="2594" priority="302" stopIfTrue="1">
      <formula>OR($C4="札幌市", $C4="小樽市", $C4="函館市", $C4="旭川市")</formula>
    </cfRule>
    <cfRule type="expression" dxfId="2593" priority="303" stopIfTrue="1">
      <formula>OR($E4="所", $E4="圏", $E4="局")</formula>
    </cfRule>
    <cfRule type="expression" dxfId="2592" priority="304">
      <formula>OR($E4="市", $E4="町", $E4="村")</formula>
    </cfRule>
  </conditionalFormatting>
  <conditionalFormatting sqref="A5:AA5 A69:AA81 A43:AA60">
    <cfRule type="expression" dxfId="2591" priority="297" stopIfTrue="1">
      <formula>OR($E5="国", $E5="道")</formula>
    </cfRule>
    <cfRule type="expression" dxfId="2590" priority="298" stopIfTrue="1">
      <formula>OR($C5="札幌市", $C5="小樽市", $C5="函館市", $C5="旭川市")</formula>
    </cfRule>
    <cfRule type="expression" dxfId="2589" priority="299" stopIfTrue="1">
      <formula>OR($E5="所", $E5="圏", $E5="局")</formula>
    </cfRule>
    <cfRule type="expression" dxfId="2588" priority="300">
      <formula>OR($E5="市", $E5="町", $E5="村")</formula>
    </cfRule>
  </conditionalFormatting>
  <conditionalFormatting sqref="A6:AA6">
    <cfRule type="expression" dxfId="2587" priority="293" stopIfTrue="1">
      <formula>OR($E6="国", $E6="道")</formula>
    </cfRule>
    <cfRule type="expression" dxfId="2586" priority="294" stopIfTrue="1">
      <formula>OR($C6="札幌市", $C6="小樽市", $C6="函館市", $C6="旭川市")</formula>
    </cfRule>
    <cfRule type="expression" dxfId="2585" priority="295" stopIfTrue="1">
      <formula>OR($E6="所", $E6="圏", $E6="局")</formula>
    </cfRule>
    <cfRule type="expression" dxfId="2584" priority="296">
      <formula>OR($E6="市", $E6="町", $E6="村")</formula>
    </cfRule>
  </conditionalFormatting>
  <conditionalFormatting sqref="A7:AA7">
    <cfRule type="expression" dxfId="2583" priority="289" stopIfTrue="1">
      <formula>OR($E7="国", $E7="道")</formula>
    </cfRule>
    <cfRule type="expression" dxfId="2582" priority="290" stopIfTrue="1">
      <formula>OR($C7="札幌市", $C7="小樽市", $C7="函館市", $C7="旭川市")</formula>
    </cfRule>
    <cfRule type="expression" dxfId="2581" priority="291" stopIfTrue="1">
      <formula>OR($E7="所", $E7="圏", $E7="局")</formula>
    </cfRule>
    <cfRule type="expression" dxfId="2580" priority="292">
      <formula>OR($E7="市", $E7="町", $E7="村")</formula>
    </cfRule>
  </conditionalFormatting>
  <conditionalFormatting sqref="A8:AA8">
    <cfRule type="expression" dxfId="2579" priority="285" stopIfTrue="1">
      <formula>OR($E8="国", $E8="道")</formula>
    </cfRule>
    <cfRule type="expression" dxfId="2578" priority="286" stopIfTrue="1">
      <formula>OR($C8="札幌市", $C8="小樽市", $C8="函館市", $C8="旭川市")</formula>
    </cfRule>
    <cfRule type="expression" dxfId="2577" priority="287" stopIfTrue="1">
      <formula>OR($E8="所", $E8="圏", $E8="局")</formula>
    </cfRule>
    <cfRule type="expression" dxfId="2576" priority="288">
      <formula>OR($E8="市", $E8="町", $E8="村")</formula>
    </cfRule>
  </conditionalFormatting>
  <conditionalFormatting sqref="A9:AA9">
    <cfRule type="expression" dxfId="2575" priority="281" stopIfTrue="1">
      <formula>OR($E9="国", $E9="道")</formula>
    </cfRule>
    <cfRule type="expression" dxfId="2574" priority="282" stopIfTrue="1">
      <formula>OR($C9="札幌市", $C9="小樽市", $C9="函館市", $C9="旭川市")</formula>
    </cfRule>
    <cfRule type="expression" dxfId="2573" priority="283" stopIfTrue="1">
      <formula>OR($E9="所", $E9="圏", $E9="局")</formula>
    </cfRule>
    <cfRule type="expression" dxfId="2572" priority="284">
      <formula>OR($E9="市", $E9="町", $E9="村")</formula>
    </cfRule>
  </conditionalFormatting>
  <conditionalFormatting sqref="A10:AA10">
    <cfRule type="expression" dxfId="2571" priority="277" stopIfTrue="1">
      <formula>OR($E10="国", $E10="道")</formula>
    </cfRule>
    <cfRule type="expression" dxfId="2570" priority="278" stopIfTrue="1">
      <formula>OR($C10="札幌市", $C10="小樽市", $C10="函館市", $C10="旭川市")</formula>
    </cfRule>
    <cfRule type="expression" dxfId="2569" priority="279" stopIfTrue="1">
      <formula>OR($E10="所", $E10="圏", $E10="局")</formula>
    </cfRule>
    <cfRule type="expression" dxfId="2568" priority="280">
      <formula>OR($E10="市", $E10="町", $E10="村")</formula>
    </cfRule>
  </conditionalFormatting>
  <conditionalFormatting sqref="A11:AA11">
    <cfRule type="expression" dxfId="2567" priority="273" stopIfTrue="1">
      <formula>OR($E11="国", $E11="道")</formula>
    </cfRule>
    <cfRule type="expression" dxfId="2566" priority="274" stopIfTrue="1">
      <formula>OR($C11="札幌市", $C11="小樽市", $C11="函館市", $C11="旭川市")</formula>
    </cfRule>
    <cfRule type="expression" dxfId="2565" priority="275" stopIfTrue="1">
      <formula>OR($E11="所", $E11="圏", $E11="局")</formula>
    </cfRule>
    <cfRule type="expression" dxfId="2564" priority="276">
      <formula>OR($E11="市", $E11="町", $E11="村")</formula>
    </cfRule>
  </conditionalFormatting>
  <conditionalFormatting sqref="A12:AA12">
    <cfRule type="expression" dxfId="2563" priority="269" stopIfTrue="1">
      <formula>OR($E12="国", $E12="道")</formula>
    </cfRule>
    <cfRule type="expression" dxfId="2562" priority="270" stopIfTrue="1">
      <formula>OR($C12="札幌市", $C12="小樽市", $C12="函館市", $C12="旭川市")</formula>
    </cfRule>
    <cfRule type="expression" dxfId="2561" priority="271" stopIfTrue="1">
      <formula>OR($E12="所", $E12="圏", $E12="局")</formula>
    </cfRule>
    <cfRule type="expression" dxfId="2560" priority="272">
      <formula>OR($E12="市", $E12="町", $E12="村")</formula>
    </cfRule>
  </conditionalFormatting>
  <conditionalFormatting sqref="A13:AA13">
    <cfRule type="expression" dxfId="2559" priority="265" stopIfTrue="1">
      <formula>OR($E13="国", $E13="道")</formula>
    </cfRule>
    <cfRule type="expression" dxfId="2558" priority="266" stopIfTrue="1">
      <formula>OR($C13="札幌市", $C13="小樽市", $C13="函館市", $C13="旭川市")</formula>
    </cfRule>
    <cfRule type="expression" dxfId="2557" priority="267" stopIfTrue="1">
      <formula>OR($E13="所", $E13="圏", $E13="局")</formula>
    </cfRule>
    <cfRule type="expression" dxfId="2556" priority="268">
      <formula>OR($E13="市", $E13="町", $E13="村")</formula>
    </cfRule>
  </conditionalFormatting>
  <conditionalFormatting sqref="A14:AA14">
    <cfRule type="expression" dxfId="2555" priority="261" stopIfTrue="1">
      <formula>OR($E14="国", $E14="道")</formula>
    </cfRule>
    <cfRule type="expression" dxfId="2554" priority="262" stopIfTrue="1">
      <formula>OR($C14="札幌市", $C14="小樽市", $C14="函館市", $C14="旭川市")</formula>
    </cfRule>
    <cfRule type="expression" dxfId="2553" priority="263" stopIfTrue="1">
      <formula>OR($E14="所", $E14="圏", $E14="局")</formula>
    </cfRule>
    <cfRule type="expression" dxfId="2552" priority="264">
      <formula>OR($E14="市", $E14="町", $E14="村")</formula>
    </cfRule>
  </conditionalFormatting>
  <conditionalFormatting sqref="A15:AA15">
    <cfRule type="expression" dxfId="2551" priority="257" stopIfTrue="1">
      <formula>OR($E15="国", $E15="道")</formula>
    </cfRule>
    <cfRule type="expression" dxfId="2550" priority="258" stopIfTrue="1">
      <formula>OR($C15="札幌市", $C15="小樽市", $C15="函館市", $C15="旭川市")</formula>
    </cfRule>
    <cfRule type="expression" dxfId="2549" priority="259" stopIfTrue="1">
      <formula>OR($E15="所", $E15="圏", $E15="局")</formula>
    </cfRule>
    <cfRule type="expression" dxfId="2548" priority="260">
      <formula>OR($E15="市", $E15="町", $E15="村")</formula>
    </cfRule>
  </conditionalFormatting>
  <conditionalFormatting sqref="A16:AA16">
    <cfRule type="expression" dxfId="2547" priority="253" stopIfTrue="1">
      <formula>OR($E16="国", $E16="道")</formula>
    </cfRule>
    <cfRule type="expression" dxfId="2546" priority="254" stopIfTrue="1">
      <formula>OR($C16="札幌市", $C16="小樽市", $C16="函館市", $C16="旭川市")</formula>
    </cfRule>
    <cfRule type="expression" dxfId="2545" priority="255" stopIfTrue="1">
      <formula>OR($E16="所", $E16="圏", $E16="局")</formula>
    </cfRule>
    <cfRule type="expression" dxfId="2544" priority="256">
      <formula>OR($E16="市", $E16="町", $E16="村")</formula>
    </cfRule>
  </conditionalFormatting>
  <conditionalFormatting sqref="A17:AA17">
    <cfRule type="expression" dxfId="2543" priority="249" stopIfTrue="1">
      <formula>OR($E17="国", $E17="道")</formula>
    </cfRule>
    <cfRule type="expression" dxfId="2542" priority="250" stopIfTrue="1">
      <formula>OR($C17="札幌市", $C17="小樽市", $C17="函館市", $C17="旭川市")</formula>
    </cfRule>
    <cfRule type="expression" dxfId="2541" priority="251" stopIfTrue="1">
      <formula>OR($E17="所", $E17="圏", $E17="局")</formula>
    </cfRule>
    <cfRule type="expression" dxfId="2540" priority="252">
      <formula>OR($E17="市", $E17="町", $E17="村")</formula>
    </cfRule>
  </conditionalFormatting>
  <conditionalFormatting sqref="A18:AA18">
    <cfRule type="expression" dxfId="2539" priority="245" stopIfTrue="1">
      <formula>OR($E18="国", $E18="道")</formula>
    </cfRule>
    <cfRule type="expression" dxfId="2538" priority="246" stopIfTrue="1">
      <formula>OR($C18="札幌市", $C18="小樽市", $C18="函館市", $C18="旭川市")</formula>
    </cfRule>
    <cfRule type="expression" dxfId="2537" priority="247" stopIfTrue="1">
      <formula>OR($E18="所", $E18="圏", $E18="局")</formula>
    </cfRule>
    <cfRule type="expression" dxfId="2536" priority="248">
      <formula>OR($E18="市", $E18="町", $E18="村")</formula>
    </cfRule>
  </conditionalFormatting>
  <conditionalFormatting sqref="A19:AA19">
    <cfRule type="expression" dxfId="2535" priority="241" stopIfTrue="1">
      <formula>OR($E19="国", $E19="道")</formula>
    </cfRule>
    <cfRule type="expression" dxfId="2534" priority="242" stopIfTrue="1">
      <formula>OR($C19="札幌市", $C19="小樽市", $C19="函館市", $C19="旭川市")</formula>
    </cfRule>
    <cfRule type="expression" dxfId="2533" priority="243" stopIfTrue="1">
      <formula>OR($E19="所", $E19="圏", $E19="局")</formula>
    </cfRule>
    <cfRule type="expression" dxfId="2532" priority="244">
      <formula>OR($E19="市", $E19="町", $E19="村")</formula>
    </cfRule>
  </conditionalFormatting>
  <conditionalFormatting sqref="A20:AA20">
    <cfRule type="expression" dxfId="2531" priority="237" stopIfTrue="1">
      <formula>OR($E20="国", $E20="道")</formula>
    </cfRule>
    <cfRule type="expression" dxfId="2530" priority="238" stopIfTrue="1">
      <formula>OR($C20="札幌市", $C20="小樽市", $C20="函館市", $C20="旭川市")</formula>
    </cfRule>
    <cfRule type="expression" dxfId="2529" priority="239" stopIfTrue="1">
      <formula>OR($E20="所", $E20="圏", $E20="局")</formula>
    </cfRule>
    <cfRule type="expression" dxfId="2528" priority="240">
      <formula>OR($E20="市", $E20="町", $E20="村")</formula>
    </cfRule>
  </conditionalFormatting>
  <conditionalFormatting sqref="A21:AA21">
    <cfRule type="expression" dxfId="2527" priority="233" stopIfTrue="1">
      <formula>OR($E21="国", $E21="道")</formula>
    </cfRule>
    <cfRule type="expression" dxfId="2526" priority="234" stopIfTrue="1">
      <formula>OR($C21="札幌市", $C21="小樽市", $C21="函館市", $C21="旭川市")</formula>
    </cfRule>
    <cfRule type="expression" dxfId="2525" priority="235" stopIfTrue="1">
      <formula>OR($E21="所", $E21="圏", $E21="局")</formula>
    </cfRule>
    <cfRule type="expression" dxfId="2524" priority="236">
      <formula>OR($E21="市", $E21="町", $E21="村")</formula>
    </cfRule>
  </conditionalFormatting>
  <conditionalFormatting sqref="A22:AA22">
    <cfRule type="expression" dxfId="2523" priority="229" stopIfTrue="1">
      <formula>OR($E22="国", $E22="道")</formula>
    </cfRule>
    <cfRule type="expression" dxfId="2522" priority="230" stopIfTrue="1">
      <formula>OR($C22="札幌市", $C22="小樽市", $C22="函館市", $C22="旭川市")</formula>
    </cfRule>
    <cfRule type="expression" dxfId="2521" priority="231" stopIfTrue="1">
      <formula>OR($E22="所", $E22="圏", $E22="局")</formula>
    </cfRule>
    <cfRule type="expression" dxfId="2520" priority="232">
      <formula>OR($E22="市", $E22="町", $E22="村")</formula>
    </cfRule>
  </conditionalFormatting>
  <conditionalFormatting sqref="A23:AA23">
    <cfRule type="expression" dxfId="2519" priority="225" stopIfTrue="1">
      <formula>OR($E23="国", $E23="道")</formula>
    </cfRule>
    <cfRule type="expression" dxfId="2518" priority="226" stopIfTrue="1">
      <formula>OR($C23="札幌市", $C23="小樽市", $C23="函館市", $C23="旭川市")</formula>
    </cfRule>
    <cfRule type="expression" dxfId="2517" priority="227" stopIfTrue="1">
      <formula>OR($E23="所", $E23="圏", $E23="局")</formula>
    </cfRule>
    <cfRule type="expression" dxfId="2516" priority="228">
      <formula>OR($E23="市", $E23="町", $E23="村")</formula>
    </cfRule>
  </conditionalFormatting>
  <conditionalFormatting sqref="A24:AA24">
    <cfRule type="expression" dxfId="2515" priority="221" stopIfTrue="1">
      <formula>OR($E24="国", $E24="道")</formula>
    </cfRule>
    <cfRule type="expression" dxfId="2514" priority="222" stopIfTrue="1">
      <formula>OR($C24="札幌市", $C24="小樽市", $C24="函館市", $C24="旭川市")</formula>
    </cfRule>
    <cfRule type="expression" dxfId="2513" priority="223" stopIfTrue="1">
      <formula>OR($E24="所", $E24="圏", $E24="局")</formula>
    </cfRule>
    <cfRule type="expression" dxfId="2512" priority="224">
      <formula>OR($E24="市", $E24="町", $E24="村")</formula>
    </cfRule>
  </conditionalFormatting>
  <conditionalFormatting sqref="A25:AA25">
    <cfRule type="expression" dxfId="2511" priority="217" stopIfTrue="1">
      <formula>OR($E25="国", $E25="道")</formula>
    </cfRule>
    <cfRule type="expression" dxfId="2510" priority="218" stopIfTrue="1">
      <formula>OR($C25="札幌市", $C25="小樽市", $C25="函館市", $C25="旭川市")</formula>
    </cfRule>
    <cfRule type="expression" dxfId="2509" priority="219" stopIfTrue="1">
      <formula>OR($E25="所", $E25="圏", $E25="局")</formula>
    </cfRule>
    <cfRule type="expression" dxfId="2508" priority="220">
      <formula>OR($E25="市", $E25="町", $E25="村")</formula>
    </cfRule>
  </conditionalFormatting>
  <conditionalFormatting sqref="A26:AA26">
    <cfRule type="expression" dxfId="2507" priority="213" stopIfTrue="1">
      <formula>OR($E26="国", $E26="道")</formula>
    </cfRule>
    <cfRule type="expression" dxfId="2506" priority="214" stopIfTrue="1">
      <formula>OR($C26="札幌市", $C26="小樽市", $C26="函館市", $C26="旭川市")</formula>
    </cfRule>
    <cfRule type="expression" dxfId="2505" priority="215" stopIfTrue="1">
      <formula>OR($E26="所", $E26="圏", $E26="局")</formula>
    </cfRule>
    <cfRule type="expression" dxfId="2504" priority="216">
      <formula>OR($E26="市", $E26="町", $E26="村")</formula>
    </cfRule>
  </conditionalFormatting>
  <conditionalFormatting sqref="A27:AA27">
    <cfRule type="expression" dxfId="2503" priority="209" stopIfTrue="1">
      <formula>OR($E27="国", $E27="道")</formula>
    </cfRule>
    <cfRule type="expression" dxfId="2502" priority="210" stopIfTrue="1">
      <formula>OR($C27="札幌市", $C27="小樽市", $C27="函館市", $C27="旭川市")</formula>
    </cfRule>
    <cfRule type="expression" dxfId="2501" priority="211" stopIfTrue="1">
      <formula>OR($E27="所", $E27="圏", $E27="局")</formula>
    </cfRule>
    <cfRule type="expression" dxfId="2500" priority="212">
      <formula>OR($E27="市", $E27="町", $E27="村")</formula>
    </cfRule>
  </conditionalFormatting>
  <conditionalFormatting sqref="A28:AA28">
    <cfRule type="expression" dxfId="2499" priority="205" stopIfTrue="1">
      <formula>OR($E28="国", $E28="道")</formula>
    </cfRule>
    <cfRule type="expression" dxfId="2498" priority="206" stopIfTrue="1">
      <formula>OR($C28="札幌市", $C28="小樽市", $C28="函館市", $C28="旭川市")</formula>
    </cfRule>
    <cfRule type="expression" dxfId="2497" priority="207" stopIfTrue="1">
      <formula>OR($E28="所", $E28="圏", $E28="局")</formula>
    </cfRule>
    <cfRule type="expression" dxfId="2496" priority="208">
      <formula>OR($E28="市", $E28="町", $E28="村")</formula>
    </cfRule>
  </conditionalFormatting>
  <conditionalFormatting sqref="A29:AA29">
    <cfRule type="expression" dxfId="2495" priority="201" stopIfTrue="1">
      <formula>OR($E29="国", $E29="道")</formula>
    </cfRule>
    <cfRule type="expression" dxfId="2494" priority="202" stopIfTrue="1">
      <formula>OR($C29="札幌市", $C29="小樽市", $C29="函館市", $C29="旭川市")</formula>
    </cfRule>
    <cfRule type="expression" dxfId="2493" priority="203" stopIfTrue="1">
      <formula>OR($E29="所", $E29="圏", $E29="局")</formula>
    </cfRule>
    <cfRule type="expression" dxfId="2492" priority="204">
      <formula>OR($E29="市", $E29="町", $E29="村")</formula>
    </cfRule>
  </conditionalFormatting>
  <conditionalFormatting sqref="A30:AA30">
    <cfRule type="expression" dxfId="2491" priority="197" stopIfTrue="1">
      <formula>OR($E30="国", $E30="道")</formula>
    </cfRule>
    <cfRule type="expression" dxfId="2490" priority="198" stopIfTrue="1">
      <formula>OR($C30="札幌市", $C30="小樽市", $C30="函館市", $C30="旭川市")</formula>
    </cfRule>
    <cfRule type="expression" dxfId="2489" priority="199" stopIfTrue="1">
      <formula>OR($E30="所", $E30="圏", $E30="局")</formula>
    </cfRule>
    <cfRule type="expression" dxfId="2488" priority="200">
      <formula>OR($E30="市", $E30="町", $E30="村")</formula>
    </cfRule>
  </conditionalFormatting>
  <conditionalFormatting sqref="A31:AA31">
    <cfRule type="expression" dxfId="2487" priority="193" stopIfTrue="1">
      <formula>OR($E31="国", $E31="道")</formula>
    </cfRule>
    <cfRule type="expression" dxfId="2486" priority="194" stopIfTrue="1">
      <formula>OR($C31="札幌市", $C31="小樽市", $C31="函館市", $C31="旭川市")</formula>
    </cfRule>
    <cfRule type="expression" dxfId="2485" priority="195" stopIfTrue="1">
      <formula>OR($E31="所", $E31="圏", $E31="局")</formula>
    </cfRule>
    <cfRule type="expression" dxfId="2484" priority="196">
      <formula>OR($E31="市", $E31="町", $E31="村")</formula>
    </cfRule>
  </conditionalFormatting>
  <conditionalFormatting sqref="A32:AA32">
    <cfRule type="expression" dxfId="2483" priority="189" stopIfTrue="1">
      <formula>OR($E32="国", $E32="道")</formula>
    </cfRule>
    <cfRule type="expression" dxfId="2482" priority="190" stopIfTrue="1">
      <formula>OR($C32="札幌市", $C32="小樽市", $C32="函館市", $C32="旭川市")</formula>
    </cfRule>
    <cfRule type="expression" dxfId="2481" priority="191" stopIfTrue="1">
      <formula>OR($E32="所", $E32="圏", $E32="局")</formula>
    </cfRule>
    <cfRule type="expression" dxfId="2480" priority="192">
      <formula>OR($E32="市", $E32="町", $E32="村")</formula>
    </cfRule>
  </conditionalFormatting>
  <conditionalFormatting sqref="A33:AA33">
    <cfRule type="expression" dxfId="2479" priority="185" stopIfTrue="1">
      <formula>OR($E33="国", $E33="道")</formula>
    </cfRule>
    <cfRule type="expression" dxfId="2478" priority="186" stopIfTrue="1">
      <formula>OR($C33="札幌市", $C33="小樽市", $C33="函館市", $C33="旭川市")</formula>
    </cfRule>
    <cfRule type="expression" dxfId="2477" priority="187" stopIfTrue="1">
      <formula>OR($E33="所", $E33="圏", $E33="局")</formula>
    </cfRule>
    <cfRule type="expression" dxfId="2476" priority="188">
      <formula>OR($E33="市", $E33="町", $E33="村")</formula>
    </cfRule>
  </conditionalFormatting>
  <conditionalFormatting sqref="A34:AA34">
    <cfRule type="expression" dxfId="2475" priority="181" stopIfTrue="1">
      <formula>OR($E34="国", $E34="道")</formula>
    </cfRule>
    <cfRule type="expression" dxfId="2474" priority="182" stopIfTrue="1">
      <formula>OR($C34="札幌市", $C34="小樽市", $C34="函館市", $C34="旭川市")</formula>
    </cfRule>
    <cfRule type="expression" dxfId="2473" priority="183" stopIfTrue="1">
      <formula>OR($E34="所", $E34="圏", $E34="局")</formula>
    </cfRule>
    <cfRule type="expression" dxfId="2472" priority="184">
      <formula>OR($E34="市", $E34="町", $E34="村")</formula>
    </cfRule>
  </conditionalFormatting>
  <conditionalFormatting sqref="A35:AA35">
    <cfRule type="expression" dxfId="2471" priority="177" stopIfTrue="1">
      <formula>OR($E35="国", $E35="道")</formula>
    </cfRule>
    <cfRule type="expression" dxfId="2470" priority="178" stopIfTrue="1">
      <formula>OR($C35="札幌市", $C35="小樽市", $C35="函館市", $C35="旭川市")</formula>
    </cfRule>
    <cfRule type="expression" dxfId="2469" priority="179" stopIfTrue="1">
      <formula>OR($E35="所", $E35="圏", $E35="局")</formula>
    </cfRule>
    <cfRule type="expression" dxfId="2468" priority="180">
      <formula>OR($E35="市", $E35="町", $E35="村")</formula>
    </cfRule>
  </conditionalFormatting>
  <conditionalFormatting sqref="A36:AA36">
    <cfRule type="expression" dxfId="2467" priority="173" stopIfTrue="1">
      <formula>OR($E36="国", $E36="道")</formula>
    </cfRule>
    <cfRule type="expression" dxfId="2466" priority="174" stopIfTrue="1">
      <formula>OR($C36="札幌市", $C36="小樽市", $C36="函館市", $C36="旭川市")</formula>
    </cfRule>
    <cfRule type="expression" dxfId="2465" priority="175" stopIfTrue="1">
      <formula>OR($E36="所", $E36="圏", $E36="局")</formula>
    </cfRule>
    <cfRule type="expression" dxfId="2464" priority="176">
      <formula>OR($E36="市", $E36="町", $E36="村")</formula>
    </cfRule>
  </conditionalFormatting>
  <conditionalFormatting sqref="A37:AA37">
    <cfRule type="expression" dxfId="2463" priority="169" stopIfTrue="1">
      <formula>OR($E37="国", $E37="道")</formula>
    </cfRule>
    <cfRule type="expression" dxfId="2462" priority="170" stopIfTrue="1">
      <formula>OR($C37="札幌市", $C37="小樽市", $C37="函館市", $C37="旭川市")</formula>
    </cfRule>
    <cfRule type="expression" dxfId="2461" priority="171" stopIfTrue="1">
      <formula>OR($E37="所", $E37="圏", $E37="局")</formula>
    </cfRule>
    <cfRule type="expression" dxfId="2460" priority="172">
      <formula>OR($E37="市", $E37="町", $E37="村")</formula>
    </cfRule>
  </conditionalFormatting>
  <conditionalFormatting sqref="A38:AA38">
    <cfRule type="expression" dxfId="2459" priority="165" stopIfTrue="1">
      <formula>OR($E38="国", $E38="道")</formula>
    </cfRule>
    <cfRule type="expression" dxfId="2458" priority="166" stopIfTrue="1">
      <formula>OR($C38="札幌市", $C38="小樽市", $C38="函館市", $C38="旭川市")</formula>
    </cfRule>
    <cfRule type="expression" dxfId="2457" priority="167" stopIfTrue="1">
      <formula>OR($E38="所", $E38="圏", $E38="局")</formula>
    </cfRule>
    <cfRule type="expression" dxfId="2456" priority="168">
      <formula>OR($E38="市", $E38="町", $E38="村")</formula>
    </cfRule>
  </conditionalFormatting>
  <conditionalFormatting sqref="A39:AA39">
    <cfRule type="expression" dxfId="2455" priority="161" stopIfTrue="1">
      <formula>OR($E39="国", $E39="道")</formula>
    </cfRule>
    <cfRule type="expression" dxfId="2454" priority="162" stopIfTrue="1">
      <formula>OR($C39="札幌市", $C39="小樽市", $C39="函館市", $C39="旭川市")</formula>
    </cfRule>
    <cfRule type="expression" dxfId="2453" priority="163" stopIfTrue="1">
      <formula>OR($E39="所", $E39="圏", $E39="局")</formula>
    </cfRule>
    <cfRule type="expression" dxfId="2452" priority="164">
      <formula>OR($E39="市", $E39="町", $E39="村")</formula>
    </cfRule>
  </conditionalFormatting>
  <conditionalFormatting sqref="A40:AA40">
    <cfRule type="expression" dxfId="2451" priority="157" stopIfTrue="1">
      <formula>OR($E40="国", $E40="道")</formula>
    </cfRule>
    <cfRule type="expression" dxfId="2450" priority="158" stopIfTrue="1">
      <formula>OR($C40="札幌市", $C40="小樽市", $C40="函館市", $C40="旭川市")</formula>
    </cfRule>
    <cfRule type="expression" dxfId="2449" priority="159" stopIfTrue="1">
      <formula>OR($E40="所", $E40="圏", $E40="局")</formula>
    </cfRule>
    <cfRule type="expression" dxfId="2448" priority="160">
      <formula>OR($E40="市", $E40="町", $E40="村")</formula>
    </cfRule>
  </conditionalFormatting>
  <conditionalFormatting sqref="A41:AA41">
    <cfRule type="expression" dxfId="2447" priority="153" stopIfTrue="1">
      <formula>OR($E41="国", $E41="道")</formula>
    </cfRule>
    <cfRule type="expression" dxfId="2446" priority="154" stopIfTrue="1">
      <formula>OR($C41="札幌市", $C41="小樽市", $C41="函館市", $C41="旭川市")</formula>
    </cfRule>
    <cfRule type="expression" dxfId="2445" priority="155" stopIfTrue="1">
      <formula>OR($E41="所", $E41="圏", $E41="局")</formula>
    </cfRule>
    <cfRule type="expression" dxfId="2444" priority="156">
      <formula>OR($E41="市", $E41="町", $E41="村")</formula>
    </cfRule>
  </conditionalFormatting>
  <conditionalFormatting sqref="A42:AA42">
    <cfRule type="expression" dxfId="2443" priority="149" stopIfTrue="1">
      <formula>OR($E42="国", $E42="道")</formula>
    </cfRule>
    <cfRule type="expression" dxfId="2442" priority="150" stopIfTrue="1">
      <formula>OR($C42="札幌市", $C42="小樽市", $C42="函館市", $C42="旭川市")</formula>
    </cfRule>
    <cfRule type="expression" dxfId="2441" priority="151" stopIfTrue="1">
      <formula>OR($E42="所", $E42="圏", $E42="局")</formula>
    </cfRule>
    <cfRule type="expression" dxfId="2440" priority="152">
      <formula>OR($E42="市", $E42="町", $E42="村")</formula>
    </cfRule>
  </conditionalFormatting>
  <conditionalFormatting sqref="A61:AA61">
    <cfRule type="expression" dxfId="2439" priority="145" stopIfTrue="1">
      <formula>OR($E61="国", $E61="道")</formula>
    </cfRule>
    <cfRule type="expression" dxfId="2438" priority="146" stopIfTrue="1">
      <formula>OR($C61="札幌市", $C61="小樽市", $C61="函館市", $C61="旭川市")</formula>
    </cfRule>
    <cfRule type="expression" dxfId="2437" priority="147" stopIfTrue="1">
      <formula>OR($E61="所", $E61="圏", $E61="局")</formula>
    </cfRule>
    <cfRule type="expression" dxfId="2436" priority="148">
      <formula>OR($E61="市", $E61="町", $E61="村")</formula>
    </cfRule>
  </conditionalFormatting>
  <conditionalFormatting sqref="A62:AA62">
    <cfRule type="expression" dxfId="2435" priority="141" stopIfTrue="1">
      <formula>OR($E62="国", $E62="道")</formula>
    </cfRule>
    <cfRule type="expression" dxfId="2434" priority="142" stopIfTrue="1">
      <formula>OR($C62="札幌市", $C62="小樽市", $C62="函館市", $C62="旭川市")</formula>
    </cfRule>
    <cfRule type="expression" dxfId="2433" priority="143" stopIfTrue="1">
      <formula>OR($E62="所", $E62="圏", $E62="局")</formula>
    </cfRule>
    <cfRule type="expression" dxfId="2432" priority="144">
      <formula>OR($E62="市", $E62="町", $E62="村")</formula>
    </cfRule>
  </conditionalFormatting>
  <conditionalFormatting sqref="A63:AA63">
    <cfRule type="expression" dxfId="2431" priority="137" stopIfTrue="1">
      <formula>OR($E63="国", $E63="道")</formula>
    </cfRule>
    <cfRule type="expression" dxfId="2430" priority="138" stopIfTrue="1">
      <formula>OR($C63="札幌市", $C63="小樽市", $C63="函館市", $C63="旭川市")</formula>
    </cfRule>
    <cfRule type="expression" dxfId="2429" priority="139" stopIfTrue="1">
      <formula>OR($E63="所", $E63="圏", $E63="局")</formula>
    </cfRule>
    <cfRule type="expression" dxfId="2428" priority="140">
      <formula>OR($E63="市", $E63="町", $E63="村")</formula>
    </cfRule>
  </conditionalFormatting>
  <conditionalFormatting sqref="A64:AA64">
    <cfRule type="expression" dxfId="2427" priority="133" stopIfTrue="1">
      <formula>OR($E64="国", $E64="道")</formula>
    </cfRule>
    <cfRule type="expression" dxfId="2426" priority="134" stopIfTrue="1">
      <formula>OR($C64="札幌市", $C64="小樽市", $C64="函館市", $C64="旭川市")</formula>
    </cfRule>
    <cfRule type="expression" dxfId="2425" priority="135" stopIfTrue="1">
      <formula>OR($E64="所", $E64="圏", $E64="局")</formula>
    </cfRule>
    <cfRule type="expression" dxfId="2424" priority="136">
      <formula>OR($E64="市", $E64="町", $E64="村")</formula>
    </cfRule>
  </conditionalFormatting>
  <conditionalFormatting sqref="A65:AA65">
    <cfRule type="expression" dxfId="2423" priority="129" stopIfTrue="1">
      <formula>OR($E65="国", $E65="道")</formula>
    </cfRule>
    <cfRule type="expression" dxfId="2422" priority="130" stopIfTrue="1">
      <formula>OR($C65="札幌市", $C65="小樽市", $C65="函館市", $C65="旭川市")</formula>
    </cfRule>
    <cfRule type="expression" dxfId="2421" priority="131" stopIfTrue="1">
      <formula>OR($E65="所", $E65="圏", $E65="局")</formula>
    </cfRule>
    <cfRule type="expression" dxfId="2420" priority="132">
      <formula>OR($E65="市", $E65="町", $E65="村")</formula>
    </cfRule>
  </conditionalFormatting>
  <conditionalFormatting sqref="A66:AA66">
    <cfRule type="expression" dxfId="2419" priority="125" stopIfTrue="1">
      <formula>OR($E66="国", $E66="道")</formula>
    </cfRule>
    <cfRule type="expression" dxfId="2418" priority="126" stopIfTrue="1">
      <formula>OR($C66="札幌市", $C66="小樽市", $C66="函館市", $C66="旭川市")</formula>
    </cfRule>
    <cfRule type="expression" dxfId="2417" priority="127" stopIfTrue="1">
      <formula>OR($E66="所", $E66="圏", $E66="局")</formula>
    </cfRule>
    <cfRule type="expression" dxfId="2416" priority="128">
      <formula>OR($E66="市", $E66="町", $E66="村")</formula>
    </cfRule>
  </conditionalFormatting>
  <conditionalFormatting sqref="A67:AA67">
    <cfRule type="expression" dxfId="2415" priority="121" stopIfTrue="1">
      <formula>OR($E67="国", $E67="道")</formula>
    </cfRule>
    <cfRule type="expression" dxfId="2414" priority="122" stopIfTrue="1">
      <formula>OR($C67="札幌市", $C67="小樽市", $C67="函館市", $C67="旭川市")</formula>
    </cfRule>
    <cfRule type="expression" dxfId="2413" priority="123" stopIfTrue="1">
      <formula>OR($E67="所", $E67="圏", $E67="局")</formula>
    </cfRule>
    <cfRule type="expression" dxfId="2412" priority="124">
      <formula>OR($E67="市", $E67="町", $E67="村")</formula>
    </cfRule>
  </conditionalFormatting>
  <conditionalFormatting sqref="A68:AA68">
    <cfRule type="expression" dxfId="2411" priority="117" stopIfTrue="1">
      <formula>OR($E68="国", $E68="道")</formula>
    </cfRule>
    <cfRule type="expression" dxfId="2410" priority="118" stopIfTrue="1">
      <formula>OR($C68="札幌市", $C68="小樽市", $C68="函館市", $C68="旭川市")</formula>
    </cfRule>
    <cfRule type="expression" dxfId="2409" priority="119" stopIfTrue="1">
      <formula>OR($E68="所", $E68="圏", $E68="局")</formula>
    </cfRule>
    <cfRule type="expression" dxfId="2408" priority="120">
      <formula>OR($E68="市", $E68="町", $E68="村")</formula>
    </cfRule>
  </conditionalFormatting>
  <conditionalFormatting sqref="A70:AA70">
    <cfRule type="expression" dxfId="2407" priority="113" stopIfTrue="1">
      <formula>OR($E70="国", $E70="道")</formula>
    </cfRule>
    <cfRule type="expression" dxfId="2406" priority="114" stopIfTrue="1">
      <formula>OR($C70="札幌市", $C70="小樽市", $C70="函館市", $C70="旭川市")</formula>
    </cfRule>
    <cfRule type="expression" dxfId="2405" priority="115" stopIfTrue="1">
      <formula>OR($E70="所", $E70="圏", $E70="局")</formula>
    </cfRule>
    <cfRule type="expression" dxfId="2404" priority="116">
      <formula>OR($E70="市", $E70="町", $E70="村")</formula>
    </cfRule>
  </conditionalFormatting>
  <conditionalFormatting sqref="A71:AA71">
    <cfRule type="expression" dxfId="2403" priority="109" stopIfTrue="1">
      <formula>OR($E71="国", $E71="道")</formula>
    </cfRule>
    <cfRule type="expression" dxfId="2402" priority="110" stopIfTrue="1">
      <formula>OR($C71="札幌市", $C71="小樽市", $C71="函館市", $C71="旭川市")</formula>
    </cfRule>
    <cfRule type="expression" dxfId="2401" priority="111" stopIfTrue="1">
      <formula>OR($E71="所", $E71="圏", $E71="局")</formula>
    </cfRule>
    <cfRule type="expression" dxfId="2400" priority="112">
      <formula>OR($E71="市", $E71="町", $E71="村")</formula>
    </cfRule>
  </conditionalFormatting>
  <conditionalFormatting sqref="A72:AA72">
    <cfRule type="expression" dxfId="2399" priority="105" stopIfTrue="1">
      <formula>OR($E72="国", $E72="道")</formula>
    </cfRule>
    <cfRule type="expression" dxfId="2398" priority="106" stopIfTrue="1">
      <formula>OR($C72="札幌市", $C72="小樽市", $C72="函館市", $C72="旭川市")</formula>
    </cfRule>
    <cfRule type="expression" dxfId="2397" priority="107" stopIfTrue="1">
      <formula>OR($E72="所", $E72="圏", $E72="局")</formula>
    </cfRule>
    <cfRule type="expression" dxfId="2396" priority="108">
      <formula>OR($E72="市", $E72="町", $E72="村")</formula>
    </cfRule>
  </conditionalFormatting>
  <conditionalFormatting sqref="A73:AA73">
    <cfRule type="expression" dxfId="2395" priority="101" stopIfTrue="1">
      <formula>OR($E73="国", $E73="道")</formula>
    </cfRule>
    <cfRule type="expression" dxfId="2394" priority="102" stopIfTrue="1">
      <formula>OR($C73="札幌市", $C73="小樽市", $C73="函館市", $C73="旭川市")</formula>
    </cfRule>
    <cfRule type="expression" dxfId="2393" priority="103" stopIfTrue="1">
      <formula>OR($E73="所", $E73="圏", $E73="局")</formula>
    </cfRule>
    <cfRule type="expression" dxfId="2392" priority="104">
      <formula>OR($E73="市", $E73="町", $E73="村")</formula>
    </cfRule>
  </conditionalFormatting>
  <conditionalFormatting sqref="A74:AA74">
    <cfRule type="expression" dxfId="2391" priority="97" stopIfTrue="1">
      <formula>OR($E74="国", $E74="道")</formula>
    </cfRule>
    <cfRule type="expression" dxfId="2390" priority="98" stopIfTrue="1">
      <formula>OR($C74="札幌市", $C74="小樽市", $C74="函館市", $C74="旭川市")</formula>
    </cfRule>
    <cfRule type="expression" dxfId="2389" priority="99" stopIfTrue="1">
      <formula>OR($E74="所", $E74="圏", $E74="局")</formula>
    </cfRule>
    <cfRule type="expression" dxfId="2388" priority="100">
      <formula>OR($E74="市", $E74="町", $E74="村")</formula>
    </cfRule>
  </conditionalFormatting>
  <conditionalFormatting sqref="A75:AA75">
    <cfRule type="expression" dxfId="2387" priority="93" stopIfTrue="1">
      <formula>OR($E75="国", $E75="道")</formula>
    </cfRule>
    <cfRule type="expression" dxfId="2386" priority="94" stopIfTrue="1">
      <formula>OR($C75="札幌市", $C75="小樽市", $C75="函館市", $C75="旭川市")</formula>
    </cfRule>
    <cfRule type="expression" dxfId="2385" priority="95" stopIfTrue="1">
      <formula>OR($E75="所", $E75="圏", $E75="局")</formula>
    </cfRule>
    <cfRule type="expression" dxfId="2384" priority="96">
      <formula>OR($E75="市", $E75="町", $E75="村")</formula>
    </cfRule>
  </conditionalFormatting>
  <conditionalFormatting sqref="A76:AA76">
    <cfRule type="expression" dxfId="2383" priority="89" stopIfTrue="1">
      <formula>OR($E76="国", $E76="道")</formula>
    </cfRule>
    <cfRule type="expression" dxfId="2382" priority="90" stopIfTrue="1">
      <formula>OR($C76="札幌市", $C76="小樽市", $C76="函館市", $C76="旭川市")</formula>
    </cfRule>
    <cfRule type="expression" dxfId="2381" priority="91" stopIfTrue="1">
      <formula>OR($E76="所", $E76="圏", $E76="局")</formula>
    </cfRule>
    <cfRule type="expression" dxfId="2380" priority="92">
      <formula>OR($E76="市", $E76="町", $E76="村")</formula>
    </cfRule>
  </conditionalFormatting>
  <conditionalFormatting sqref="A77:AA77">
    <cfRule type="expression" dxfId="2379" priority="85" stopIfTrue="1">
      <formula>OR($E77="国", $E77="道")</formula>
    </cfRule>
    <cfRule type="expression" dxfId="2378" priority="86" stopIfTrue="1">
      <formula>OR($C77="札幌市", $C77="小樽市", $C77="函館市", $C77="旭川市")</formula>
    </cfRule>
    <cfRule type="expression" dxfId="2377" priority="87" stopIfTrue="1">
      <formula>OR($E77="所", $E77="圏", $E77="局")</formula>
    </cfRule>
    <cfRule type="expression" dxfId="2376" priority="88">
      <formula>OR($E77="市", $E77="町", $E77="村")</formula>
    </cfRule>
  </conditionalFormatting>
  <conditionalFormatting sqref="A78:AA78">
    <cfRule type="expression" dxfId="2375" priority="81" stopIfTrue="1">
      <formula>OR($E78="国", $E78="道")</formula>
    </cfRule>
    <cfRule type="expression" dxfId="2374" priority="82" stopIfTrue="1">
      <formula>OR($C78="札幌市", $C78="小樽市", $C78="函館市", $C78="旭川市")</formula>
    </cfRule>
    <cfRule type="expression" dxfId="2373" priority="83" stopIfTrue="1">
      <formula>OR($E78="所", $E78="圏", $E78="局")</formula>
    </cfRule>
    <cfRule type="expression" dxfId="2372" priority="84">
      <formula>OR($E78="市", $E78="町", $E78="村")</formula>
    </cfRule>
  </conditionalFormatting>
  <conditionalFormatting sqref="A79:AA79">
    <cfRule type="expression" dxfId="2371" priority="77" stopIfTrue="1">
      <formula>OR($E79="国", $E79="道")</formula>
    </cfRule>
    <cfRule type="expression" dxfId="2370" priority="78" stopIfTrue="1">
      <formula>OR($C79="札幌市", $C79="小樽市", $C79="函館市", $C79="旭川市")</formula>
    </cfRule>
    <cfRule type="expression" dxfId="2369" priority="79" stopIfTrue="1">
      <formula>OR($E79="所", $E79="圏", $E79="局")</formula>
    </cfRule>
    <cfRule type="expression" dxfId="2368" priority="80">
      <formula>OR($E79="市", $E79="町", $E79="村")</formula>
    </cfRule>
  </conditionalFormatting>
  <conditionalFormatting sqref="A80:AA80">
    <cfRule type="expression" dxfId="2367" priority="73" stopIfTrue="1">
      <formula>OR($E80="国", $E80="道")</formula>
    </cfRule>
    <cfRule type="expression" dxfId="2366" priority="74" stopIfTrue="1">
      <formula>OR($C80="札幌市", $C80="小樽市", $C80="函館市", $C80="旭川市")</formula>
    </cfRule>
    <cfRule type="expression" dxfId="2365" priority="75" stopIfTrue="1">
      <formula>OR($E80="所", $E80="圏", $E80="局")</formula>
    </cfRule>
    <cfRule type="expression" dxfId="2364" priority="76">
      <formula>OR($E80="市", $E80="町", $E80="村")</formula>
    </cfRule>
  </conditionalFormatting>
  <conditionalFormatting sqref="A81:AA81">
    <cfRule type="expression" dxfId="2363" priority="69" stopIfTrue="1">
      <formula>OR($E81="国", $E81="道")</formula>
    </cfRule>
    <cfRule type="expression" dxfId="2362" priority="70" stopIfTrue="1">
      <formula>OR($C81="札幌市", $C81="小樽市", $C81="函館市", $C81="旭川市")</formula>
    </cfRule>
    <cfRule type="expression" dxfId="2361" priority="71" stopIfTrue="1">
      <formula>OR($E81="所", $E81="圏", $E81="局")</formula>
    </cfRule>
    <cfRule type="expression" dxfId="2360" priority="72">
      <formula>OR($E81="市", $E81="町", $E81="村")</formula>
    </cfRule>
  </conditionalFormatting>
  <conditionalFormatting sqref="A49:AA49">
    <cfRule type="expression" dxfId="2359" priority="65" stopIfTrue="1">
      <formula>OR($E49="国", $E49="道")</formula>
    </cfRule>
    <cfRule type="expression" dxfId="2358" priority="66" stopIfTrue="1">
      <formula>OR($C49="札幌市", $C49="小樽市", $C49="函館市", $C49="旭川市")</formula>
    </cfRule>
    <cfRule type="expression" dxfId="2357" priority="67" stopIfTrue="1">
      <formula>OR($E49="所", $E49="圏", $E49="局")</formula>
    </cfRule>
    <cfRule type="expression" dxfId="2356" priority="68">
      <formula>OR($E49="市", $E49="町", $E49="村")</formula>
    </cfRule>
  </conditionalFormatting>
  <conditionalFormatting sqref="A50:AA50">
    <cfRule type="expression" dxfId="2355" priority="61" stopIfTrue="1">
      <formula>OR($E50="国", $E50="道")</formula>
    </cfRule>
    <cfRule type="expression" dxfId="2354" priority="62" stopIfTrue="1">
      <formula>OR($C50="札幌市", $C50="小樽市", $C50="函館市", $C50="旭川市")</formula>
    </cfRule>
    <cfRule type="expression" dxfId="2353" priority="63" stopIfTrue="1">
      <formula>OR($E50="所", $E50="圏", $E50="局")</formula>
    </cfRule>
    <cfRule type="expression" dxfId="2352" priority="64">
      <formula>OR($E50="市", $E50="町", $E50="村")</formula>
    </cfRule>
  </conditionalFormatting>
  <conditionalFormatting sqref="A52:AA52">
    <cfRule type="expression" dxfId="2351" priority="57" stopIfTrue="1">
      <formula>OR($E52="国", $E52="道")</formula>
    </cfRule>
    <cfRule type="expression" dxfId="2350" priority="58" stopIfTrue="1">
      <formula>OR($C52="札幌市", $C52="小樽市", $C52="函館市", $C52="旭川市")</formula>
    </cfRule>
    <cfRule type="expression" dxfId="2349" priority="59" stopIfTrue="1">
      <formula>OR($E52="所", $E52="圏", $E52="局")</formula>
    </cfRule>
    <cfRule type="expression" dxfId="2348" priority="60">
      <formula>OR($E52="市", $E52="町", $E52="村")</formula>
    </cfRule>
  </conditionalFormatting>
  <conditionalFormatting sqref="A53:AA53">
    <cfRule type="expression" dxfId="2347" priority="53" stopIfTrue="1">
      <formula>OR($E53="国", $E53="道")</formula>
    </cfRule>
    <cfRule type="expression" dxfId="2346" priority="54" stopIfTrue="1">
      <formula>OR($C53="札幌市", $C53="小樽市", $C53="函館市", $C53="旭川市")</formula>
    </cfRule>
    <cfRule type="expression" dxfId="2345" priority="55" stopIfTrue="1">
      <formula>OR($E53="所", $E53="圏", $E53="局")</formula>
    </cfRule>
    <cfRule type="expression" dxfId="2344" priority="56">
      <formula>OR($E53="市", $E53="町", $E53="村")</formula>
    </cfRule>
  </conditionalFormatting>
  <conditionalFormatting sqref="A54:AA54">
    <cfRule type="expression" dxfId="2343" priority="49" stopIfTrue="1">
      <formula>OR($E54="国", $E54="道")</formula>
    </cfRule>
    <cfRule type="expression" dxfId="2342" priority="50" stopIfTrue="1">
      <formula>OR($C54="札幌市", $C54="小樽市", $C54="函館市", $C54="旭川市")</formula>
    </cfRule>
    <cfRule type="expression" dxfId="2341" priority="51" stopIfTrue="1">
      <formula>OR($E54="所", $E54="圏", $E54="局")</formula>
    </cfRule>
    <cfRule type="expression" dxfId="2340" priority="52">
      <formula>OR($E54="市", $E54="町", $E54="村")</formula>
    </cfRule>
  </conditionalFormatting>
  <conditionalFormatting sqref="A55:AA55">
    <cfRule type="expression" dxfId="2339" priority="45" stopIfTrue="1">
      <formula>OR($E55="国", $E55="道")</formula>
    </cfRule>
    <cfRule type="expression" dxfId="2338" priority="46" stopIfTrue="1">
      <formula>OR($C55="札幌市", $C55="小樽市", $C55="函館市", $C55="旭川市")</formula>
    </cfRule>
    <cfRule type="expression" dxfId="2337" priority="47" stopIfTrue="1">
      <formula>OR($E55="所", $E55="圏", $E55="局")</formula>
    </cfRule>
    <cfRule type="expression" dxfId="2336" priority="48">
      <formula>OR($E55="市", $E55="町", $E55="村")</formula>
    </cfRule>
  </conditionalFormatting>
  <conditionalFormatting sqref="A56:AA56">
    <cfRule type="expression" dxfId="2335" priority="41" stopIfTrue="1">
      <formula>OR($E56="国", $E56="道")</formula>
    </cfRule>
    <cfRule type="expression" dxfId="2334" priority="42" stopIfTrue="1">
      <formula>OR($C56="札幌市", $C56="小樽市", $C56="函館市", $C56="旭川市")</formula>
    </cfRule>
    <cfRule type="expression" dxfId="2333" priority="43" stopIfTrue="1">
      <formula>OR($E56="所", $E56="圏", $E56="局")</formula>
    </cfRule>
    <cfRule type="expression" dxfId="2332" priority="44">
      <formula>OR($E56="市", $E56="町", $E56="村")</formula>
    </cfRule>
  </conditionalFormatting>
  <conditionalFormatting sqref="A57:AA57">
    <cfRule type="expression" dxfId="2331" priority="37" stopIfTrue="1">
      <formula>OR($E57="国", $E57="道")</formula>
    </cfRule>
    <cfRule type="expression" dxfId="2330" priority="38" stopIfTrue="1">
      <formula>OR($C57="札幌市", $C57="小樽市", $C57="函館市", $C57="旭川市")</formula>
    </cfRule>
    <cfRule type="expression" dxfId="2329" priority="39" stopIfTrue="1">
      <formula>OR($E57="所", $E57="圏", $E57="局")</formula>
    </cfRule>
    <cfRule type="expression" dxfId="2328" priority="40">
      <formula>OR($E57="市", $E57="町", $E57="村")</formula>
    </cfRule>
  </conditionalFormatting>
  <conditionalFormatting sqref="A58:AA58">
    <cfRule type="expression" dxfId="2327" priority="33" stopIfTrue="1">
      <formula>OR($E58="国", $E58="道")</formula>
    </cfRule>
    <cfRule type="expression" dxfId="2326" priority="34" stopIfTrue="1">
      <formula>OR($C58="札幌市", $C58="小樽市", $C58="函館市", $C58="旭川市")</formula>
    </cfRule>
    <cfRule type="expression" dxfId="2325" priority="35" stopIfTrue="1">
      <formula>OR($E58="所", $E58="圏", $E58="局")</formula>
    </cfRule>
    <cfRule type="expression" dxfId="2324" priority="36">
      <formula>OR($E58="市", $E58="町", $E58="村")</formula>
    </cfRule>
  </conditionalFormatting>
  <conditionalFormatting sqref="A59:AA59">
    <cfRule type="expression" dxfId="2323" priority="29" stopIfTrue="1">
      <formula>OR($E59="国", $E59="道")</formula>
    </cfRule>
    <cfRule type="expression" dxfId="2322" priority="30" stopIfTrue="1">
      <formula>OR($C59="札幌市", $C59="小樽市", $C59="函館市", $C59="旭川市")</formula>
    </cfRule>
    <cfRule type="expression" dxfId="2321" priority="31" stopIfTrue="1">
      <formula>OR($E59="所", $E59="圏", $E59="局")</formula>
    </cfRule>
    <cfRule type="expression" dxfId="2320" priority="32">
      <formula>OR($E59="市", $E59="町", $E59="村")</formula>
    </cfRule>
  </conditionalFormatting>
  <conditionalFormatting sqref="A60:AA60">
    <cfRule type="expression" dxfId="2319" priority="25" stopIfTrue="1">
      <formula>OR($E60="国", $E60="道")</formula>
    </cfRule>
    <cfRule type="expression" dxfId="2318" priority="26" stopIfTrue="1">
      <formula>OR($C60="札幌市", $C60="小樽市", $C60="函館市", $C60="旭川市")</formula>
    </cfRule>
    <cfRule type="expression" dxfId="2317" priority="27" stopIfTrue="1">
      <formula>OR($E60="所", $E60="圏", $E60="局")</formula>
    </cfRule>
    <cfRule type="expression" dxfId="2316" priority="28">
      <formula>OR($E60="市", $E60="町", $E60="村")</formula>
    </cfRule>
  </conditionalFormatting>
  <conditionalFormatting sqref="A43:AA43">
    <cfRule type="expression" dxfId="2315" priority="21" stopIfTrue="1">
      <formula>OR($E43="国", $E43="道")</formula>
    </cfRule>
    <cfRule type="expression" dxfId="2314" priority="22" stopIfTrue="1">
      <formula>OR($C43="札幌市", $C43="小樽市", $C43="函館市", $C43="旭川市")</formula>
    </cfRule>
    <cfRule type="expression" dxfId="2313" priority="23" stopIfTrue="1">
      <formula>OR($E43="所", $E43="圏", $E43="局")</formula>
    </cfRule>
    <cfRule type="expression" dxfId="2312" priority="24">
      <formula>OR($E43="市", $E43="町", $E43="村")</formula>
    </cfRule>
  </conditionalFormatting>
  <conditionalFormatting sqref="A44:AA44">
    <cfRule type="expression" dxfId="2311" priority="17" stopIfTrue="1">
      <formula>OR($E44="国", $E44="道")</formula>
    </cfRule>
    <cfRule type="expression" dxfId="2310" priority="18" stopIfTrue="1">
      <formula>OR($C44="札幌市", $C44="小樽市", $C44="函館市", $C44="旭川市")</formula>
    </cfRule>
    <cfRule type="expression" dxfId="2309" priority="19" stopIfTrue="1">
      <formula>OR($E44="所", $E44="圏", $E44="局")</formula>
    </cfRule>
    <cfRule type="expression" dxfId="2308" priority="20">
      <formula>OR($E44="市", $E44="町", $E44="村")</formula>
    </cfRule>
  </conditionalFormatting>
  <conditionalFormatting sqref="A45:AA45">
    <cfRule type="expression" dxfId="2307" priority="13" stopIfTrue="1">
      <formula>OR($E45="国", $E45="道")</formula>
    </cfRule>
    <cfRule type="expression" dxfId="2306" priority="14" stopIfTrue="1">
      <formula>OR($C45="札幌市", $C45="小樽市", $C45="函館市", $C45="旭川市")</formula>
    </cfRule>
    <cfRule type="expression" dxfId="2305" priority="15" stopIfTrue="1">
      <formula>OR($E45="所", $E45="圏", $E45="局")</formula>
    </cfRule>
    <cfRule type="expression" dxfId="2304" priority="16">
      <formula>OR($E45="市", $E45="町", $E45="村")</formula>
    </cfRule>
  </conditionalFormatting>
  <conditionalFormatting sqref="A46:AA46">
    <cfRule type="expression" dxfId="2303" priority="9" stopIfTrue="1">
      <formula>OR($E46="国", $E46="道")</formula>
    </cfRule>
    <cfRule type="expression" dxfId="2302" priority="10" stopIfTrue="1">
      <formula>OR($C46="札幌市", $C46="小樽市", $C46="函館市", $C46="旭川市")</formula>
    </cfRule>
    <cfRule type="expression" dxfId="2301" priority="11" stopIfTrue="1">
      <formula>OR($E46="所", $E46="圏", $E46="局")</formula>
    </cfRule>
    <cfRule type="expression" dxfId="2300" priority="12">
      <formula>OR($E46="市", $E46="町", $E46="村")</formula>
    </cfRule>
  </conditionalFormatting>
  <conditionalFormatting sqref="A47:AA47">
    <cfRule type="expression" dxfId="2299" priority="5" stopIfTrue="1">
      <formula>OR($E47="国", $E47="道")</formula>
    </cfRule>
    <cfRule type="expression" dxfId="2298" priority="6" stopIfTrue="1">
      <formula>OR($C47="札幌市", $C47="小樽市", $C47="函館市", $C47="旭川市")</formula>
    </cfRule>
    <cfRule type="expression" dxfId="2297" priority="7" stopIfTrue="1">
      <formula>OR($E47="所", $E47="圏", $E47="局")</formula>
    </cfRule>
    <cfRule type="expression" dxfId="2296" priority="8">
      <formula>OR($E47="市", $E47="町", $E47="村")</formula>
    </cfRule>
  </conditionalFormatting>
  <conditionalFormatting sqref="A48:AA48">
    <cfRule type="expression" dxfId="2295" priority="1" stopIfTrue="1">
      <formula>OR($E48="国", $E48="道")</formula>
    </cfRule>
    <cfRule type="expression" dxfId="2294" priority="2" stopIfTrue="1">
      <formula>OR($C48="札幌市", $C48="小樽市", $C48="函館市", $C48="旭川市")</formula>
    </cfRule>
    <cfRule type="expression" dxfId="2293" priority="3" stopIfTrue="1">
      <formula>OR($E48="所", $E48="圏", $E48="局")</formula>
    </cfRule>
    <cfRule type="expression" dxfId="2292" priority="4">
      <formula>OR($E48="市", $E48="町", $E48="村")</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75" style="156" customWidth="1"/>
    <col min="28" max="16384" width="9" style="156"/>
  </cols>
  <sheetData>
    <row r="1" spans="1:27" s="167" customFormat="1" ht="18.75">
      <c r="A1" s="103" t="s">
        <v>449</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114207</v>
      </c>
      <c r="G4" s="92">
        <v>10</v>
      </c>
      <c r="H4" s="92">
        <v>14</v>
      </c>
      <c r="I4" s="92">
        <v>18</v>
      </c>
      <c r="J4" s="92">
        <v>15</v>
      </c>
      <c r="K4" s="92">
        <v>34</v>
      </c>
      <c r="L4" s="92">
        <v>60</v>
      </c>
      <c r="M4" s="92">
        <v>133</v>
      </c>
      <c r="N4" s="92">
        <v>311</v>
      </c>
      <c r="O4" s="92">
        <v>844</v>
      </c>
      <c r="P4" s="92">
        <v>1165</v>
      </c>
      <c r="Q4" s="92">
        <v>1720</v>
      </c>
      <c r="R4" s="92">
        <v>2249</v>
      </c>
      <c r="S4" s="92">
        <v>3912</v>
      </c>
      <c r="T4" s="92">
        <v>6020</v>
      </c>
      <c r="U4" s="92">
        <v>8765</v>
      </c>
      <c r="V4" s="92">
        <v>13705</v>
      </c>
      <c r="W4" s="92">
        <v>21435</v>
      </c>
      <c r="X4" s="92">
        <v>25105</v>
      </c>
      <c r="Y4" s="92">
        <v>18994</v>
      </c>
      <c r="Z4" s="92">
        <v>7885</v>
      </c>
      <c r="AA4" s="91">
        <v>1794</v>
      </c>
    </row>
    <row r="5" spans="1:27" ht="15">
      <c r="A5" s="123"/>
      <c r="B5" s="122" t="s">
        <v>68</v>
      </c>
      <c r="C5" s="122" t="s">
        <v>36</v>
      </c>
      <c r="D5" s="122" t="s">
        <v>181</v>
      </c>
      <c r="E5" s="122" t="s">
        <v>35</v>
      </c>
      <c r="F5" s="117">
        <v>54995</v>
      </c>
      <c r="G5" s="116">
        <v>4</v>
      </c>
      <c r="H5" s="116">
        <v>3</v>
      </c>
      <c r="I5" s="116">
        <v>9</v>
      </c>
      <c r="J5" s="116">
        <v>10</v>
      </c>
      <c r="K5" s="116">
        <v>24</v>
      </c>
      <c r="L5" s="116">
        <v>36</v>
      </c>
      <c r="M5" s="116">
        <v>97</v>
      </c>
      <c r="N5" s="116">
        <v>227</v>
      </c>
      <c r="O5" s="116">
        <v>595</v>
      </c>
      <c r="P5" s="116">
        <v>815</v>
      </c>
      <c r="Q5" s="116">
        <v>1153</v>
      </c>
      <c r="R5" s="116">
        <v>1599</v>
      </c>
      <c r="S5" s="116">
        <v>2743</v>
      </c>
      <c r="T5" s="116">
        <v>4213</v>
      </c>
      <c r="U5" s="116">
        <v>5886</v>
      </c>
      <c r="V5" s="116">
        <v>8538</v>
      </c>
      <c r="W5" s="116">
        <v>11591</v>
      </c>
      <c r="X5" s="116">
        <v>10666</v>
      </c>
      <c r="Y5" s="116">
        <v>5097</v>
      </c>
      <c r="Z5" s="116">
        <v>1456</v>
      </c>
      <c r="AA5" s="115">
        <v>218</v>
      </c>
    </row>
    <row r="6" spans="1:27" ht="15">
      <c r="A6" s="114"/>
      <c r="B6" s="113" t="s">
        <v>66</v>
      </c>
      <c r="C6" s="113" t="s">
        <v>36</v>
      </c>
      <c r="D6" s="113" t="s">
        <v>180</v>
      </c>
      <c r="E6" s="113" t="s">
        <v>35</v>
      </c>
      <c r="F6" s="108">
        <v>59212</v>
      </c>
      <c r="G6" s="107">
        <v>6</v>
      </c>
      <c r="H6" s="107">
        <v>11</v>
      </c>
      <c r="I6" s="107">
        <v>9</v>
      </c>
      <c r="J6" s="107">
        <v>5</v>
      </c>
      <c r="K6" s="107">
        <v>10</v>
      </c>
      <c r="L6" s="107">
        <v>24</v>
      </c>
      <c r="M6" s="107">
        <v>36</v>
      </c>
      <c r="N6" s="107">
        <v>84</v>
      </c>
      <c r="O6" s="107">
        <v>249</v>
      </c>
      <c r="P6" s="107">
        <v>350</v>
      </c>
      <c r="Q6" s="107">
        <v>567</v>
      </c>
      <c r="R6" s="107">
        <v>650</v>
      </c>
      <c r="S6" s="107">
        <v>1169</v>
      </c>
      <c r="T6" s="107">
        <v>1807</v>
      </c>
      <c r="U6" s="107">
        <v>2879</v>
      </c>
      <c r="V6" s="107">
        <v>5167</v>
      </c>
      <c r="W6" s="107">
        <v>9844</v>
      </c>
      <c r="X6" s="107">
        <v>14439</v>
      </c>
      <c r="Y6" s="107">
        <v>13897</v>
      </c>
      <c r="Z6" s="107">
        <v>6429</v>
      </c>
      <c r="AA6" s="106">
        <v>1576</v>
      </c>
    </row>
    <row r="7" spans="1:27" ht="15">
      <c r="A7" s="159" t="s">
        <v>256</v>
      </c>
      <c r="B7" s="158" t="s">
        <v>70</v>
      </c>
      <c r="C7" s="158" t="s">
        <v>34</v>
      </c>
      <c r="D7" s="158" t="s">
        <v>178</v>
      </c>
      <c r="E7" s="158" t="s">
        <v>33</v>
      </c>
      <c r="F7" s="93">
        <v>4909</v>
      </c>
      <c r="G7" s="92" t="s">
        <v>4</v>
      </c>
      <c r="H7" s="92">
        <v>1</v>
      </c>
      <c r="I7" s="92">
        <v>2</v>
      </c>
      <c r="J7" s="92" t="s">
        <v>4</v>
      </c>
      <c r="K7" s="92">
        <v>1</v>
      </c>
      <c r="L7" s="92" t="s">
        <v>4</v>
      </c>
      <c r="M7" s="92">
        <v>6</v>
      </c>
      <c r="N7" s="92">
        <v>15</v>
      </c>
      <c r="O7" s="92">
        <v>36</v>
      </c>
      <c r="P7" s="92">
        <v>59</v>
      </c>
      <c r="Q7" s="92">
        <v>62</v>
      </c>
      <c r="R7" s="92">
        <v>111</v>
      </c>
      <c r="S7" s="92">
        <v>193</v>
      </c>
      <c r="T7" s="92">
        <v>260</v>
      </c>
      <c r="U7" s="92">
        <v>368</v>
      </c>
      <c r="V7" s="92">
        <v>601</v>
      </c>
      <c r="W7" s="92">
        <v>910</v>
      </c>
      <c r="X7" s="92">
        <v>1054</v>
      </c>
      <c r="Y7" s="92">
        <v>784</v>
      </c>
      <c r="Z7" s="92">
        <v>364</v>
      </c>
      <c r="AA7" s="91">
        <v>82</v>
      </c>
    </row>
    <row r="8" spans="1:27" ht="15">
      <c r="A8" s="123"/>
      <c r="B8" s="122" t="s">
        <v>68</v>
      </c>
      <c r="C8" s="122" t="s">
        <v>34</v>
      </c>
      <c r="D8" s="122" t="s">
        <v>177</v>
      </c>
      <c r="E8" s="122" t="s">
        <v>33</v>
      </c>
      <c r="F8" s="117">
        <v>2488</v>
      </c>
      <c r="G8" s="116" t="s">
        <v>4</v>
      </c>
      <c r="H8" s="116">
        <v>1</v>
      </c>
      <c r="I8" s="116" t="s">
        <v>4</v>
      </c>
      <c r="J8" s="116" t="s">
        <v>4</v>
      </c>
      <c r="K8" s="116">
        <v>1</v>
      </c>
      <c r="L8" s="116" t="s">
        <v>4</v>
      </c>
      <c r="M8" s="116">
        <v>5</v>
      </c>
      <c r="N8" s="116">
        <v>9</v>
      </c>
      <c r="O8" s="116">
        <v>28</v>
      </c>
      <c r="P8" s="116">
        <v>38</v>
      </c>
      <c r="Q8" s="116">
        <v>40</v>
      </c>
      <c r="R8" s="116">
        <v>76</v>
      </c>
      <c r="S8" s="116">
        <v>122</v>
      </c>
      <c r="T8" s="116">
        <v>175</v>
      </c>
      <c r="U8" s="116">
        <v>269</v>
      </c>
      <c r="V8" s="116">
        <v>387</v>
      </c>
      <c r="W8" s="116">
        <v>504</v>
      </c>
      <c r="X8" s="116">
        <v>510</v>
      </c>
      <c r="Y8" s="116">
        <v>245</v>
      </c>
      <c r="Z8" s="116">
        <v>64</v>
      </c>
      <c r="AA8" s="115">
        <v>14</v>
      </c>
    </row>
    <row r="9" spans="1:27" ht="15">
      <c r="A9" s="114"/>
      <c r="B9" s="113" t="s">
        <v>66</v>
      </c>
      <c r="C9" s="113" t="s">
        <v>34</v>
      </c>
      <c r="D9" s="113" t="s">
        <v>176</v>
      </c>
      <c r="E9" s="113" t="s">
        <v>33</v>
      </c>
      <c r="F9" s="108">
        <v>2421</v>
      </c>
      <c r="G9" s="107" t="s">
        <v>4</v>
      </c>
      <c r="H9" s="107" t="s">
        <v>4</v>
      </c>
      <c r="I9" s="107">
        <v>2</v>
      </c>
      <c r="J9" s="107" t="s">
        <v>4</v>
      </c>
      <c r="K9" s="107" t="s">
        <v>4</v>
      </c>
      <c r="L9" s="107" t="s">
        <v>4</v>
      </c>
      <c r="M9" s="107">
        <v>1</v>
      </c>
      <c r="N9" s="107">
        <v>6</v>
      </c>
      <c r="O9" s="107">
        <v>8</v>
      </c>
      <c r="P9" s="107">
        <v>21</v>
      </c>
      <c r="Q9" s="107">
        <v>22</v>
      </c>
      <c r="R9" s="107">
        <v>35</v>
      </c>
      <c r="S9" s="107">
        <v>71</v>
      </c>
      <c r="T9" s="107">
        <v>85</v>
      </c>
      <c r="U9" s="107">
        <v>99</v>
      </c>
      <c r="V9" s="107">
        <v>214</v>
      </c>
      <c r="W9" s="107">
        <v>406</v>
      </c>
      <c r="X9" s="107">
        <v>544</v>
      </c>
      <c r="Y9" s="107">
        <v>539</v>
      </c>
      <c r="Z9" s="107">
        <v>300</v>
      </c>
      <c r="AA9" s="106">
        <v>68</v>
      </c>
    </row>
    <row r="10" spans="1:27" ht="15">
      <c r="A10" s="159" t="s">
        <v>255</v>
      </c>
      <c r="B10" s="158" t="s">
        <v>70</v>
      </c>
      <c r="C10" s="158" t="s">
        <v>172</v>
      </c>
      <c r="D10" s="158" t="s">
        <v>175</v>
      </c>
      <c r="E10" s="158" t="s">
        <v>12</v>
      </c>
      <c r="F10" s="93">
        <v>405</v>
      </c>
      <c r="G10" s="92" t="s">
        <v>4</v>
      </c>
      <c r="H10" s="92" t="s">
        <v>4</v>
      </c>
      <c r="I10" s="92" t="s">
        <v>4</v>
      </c>
      <c r="J10" s="92" t="s">
        <v>4</v>
      </c>
      <c r="K10" s="92">
        <v>1</v>
      </c>
      <c r="L10" s="92" t="s">
        <v>4</v>
      </c>
      <c r="M10" s="92" t="s">
        <v>4</v>
      </c>
      <c r="N10" s="92">
        <v>1</v>
      </c>
      <c r="O10" s="92">
        <v>3</v>
      </c>
      <c r="P10" s="92">
        <v>3</v>
      </c>
      <c r="Q10" s="92">
        <v>2</v>
      </c>
      <c r="R10" s="92">
        <v>12</v>
      </c>
      <c r="S10" s="92">
        <v>15</v>
      </c>
      <c r="T10" s="92">
        <v>27</v>
      </c>
      <c r="U10" s="92">
        <v>37</v>
      </c>
      <c r="V10" s="92">
        <v>66</v>
      </c>
      <c r="W10" s="92">
        <v>70</v>
      </c>
      <c r="X10" s="92">
        <v>88</v>
      </c>
      <c r="Y10" s="92">
        <v>49</v>
      </c>
      <c r="Z10" s="92">
        <v>22</v>
      </c>
      <c r="AA10" s="91">
        <v>9</v>
      </c>
    </row>
    <row r="11" spans="1:27" ht="15">
      <c r="A11" s="123"/>
      <c r="B11" s="122" t="s">
        <v>68</v>
      </c>
      <c r="C11" s="122" t="s">
        <v>172</v>
      </c>
      <c r="D11" s="122" t="s">
        <v>174</v>
      </c>
      <c r="E11" s="122" t="s">
        <v>12</v>
      </c>
      <c r="F11" s="117">
        <v>200</v>
      </c>
      <c r="G11" s="116" t="s">
        <v>4</v>
      </c>
      <c r="H11" s="116" t="s">
        <v>4</v>
      </c>
      <c r="I11" s="116" t="s">
        <v>4</v>
      </c>
      <c r="J11" s="116" t="s">
        <v>4</v>
      </c>
      <c r="K11" s="116">
        <v>1</v>
      </c>
      <c r="L11" s="116" t="s">
        <v>4</v>
      </c>
      <c r="M11" s="116" t="s">
        <v>4</v>
      </c>
      <c r="N11" s="116">
        <v>1</v>
      </c>
      <c r="O11" s="116">
        <v>1</v>
      </c>
      <c r="P11" s="116">
        <v>2</v>
      </c>
      <c r="Q11" s="116">
        <v>1</v>
      </c>
      <c r="R11" s="116">
        <v>9</v>
      </c>
      <c r="S11" s="116">
        <v>9</v>
      </c>
      <c r="T11" s="116">
        <v>19</v>
      </c>
      <c r="U11" s="116">
        <v>28</v>
      </c>
      <c r="V11" s="116">
        <v>43</v>
      </c>
      <c r="W11" s="116">
        <v>35</v>
      </c>
      <c r="X11" s="116">
        <v>32</v>
      </c>
      <c r="Y11" s="116">
        <v>16</v>
      </c>
      <c r="Z11" s="116">
        <v>2</v>
      </c>
      <c r="AA11" s="115">
        <v>1</v>
      </c>
    </row>
    <row r="12" spans="1:27" ht="15">
      <c r="A12" s="114"/>
      <c r="B12" s="113" t="s">
        <v>66</v>
      </c>
      <c r="C12" s="113" t="s">
        <v>172</v>
      </c>
      <c r="D12" s="113" t="s">
        <v>173</v>
      </c>
      <c r="E12" s="113" t="s">
        <v>12</v>
      </c>
      <c r="F12" s="108">
        <v>205</v>
      </c>
      <c r="G12" s="107" t="s">
        <v>4</v>
      </c>
      <c r="H12" s="107" t="s">
        <v>4</v>
      </c>
      <c r="I12" s="107" t="s">
        <v>4</v>
      </c>
      <c r="J12" s="107" t="s">
        <v>4</v>
      </c>
      <c r="K12" s="107" t="s">
        <v>4</v>
      </c>
      <c r="L12" s="107" t="s">
        <v>4</v>
      </c>
      <c r="M12" s="107" t="s">
        <v>4</v>
      </c>
      <c r="N12" s="107" t="s">
        <v>4</v>
      </c>
      <c r="O12" s="107">
        <v>2</v>
      </c>
      <c r="P12" s="107">
        <v>1</v>
      </c>
      <c r="Q12" s="107">
        <v>1</v>
      </c>
      <c r="R12" s="107">
        <v>3</v>
      </c>
      <c r="S12" s="107">
        <v>6</v>
      </c>
      <c r="T12" s="107">
        <v>8</v>
      </c>
      <c r="U12" s="107">
        <v>9</v>
      </c>
      <c r="V12" s="107">
        <v>23</v>
      </c>
      <c r="W12" s="107">
        <v>35</v>
      </c>
      <c r="X12" s="107">
        <v>56</v>
      </c>
      <c r="Y12" s="107">
        <v>33</v>
      </c>
      <c r="Z12" s="107">
        <v>20</v>
      </c>
      <c r="AA12" s="106">
        <v>8</v>
      </c>
    </row>
    <row r="13" spans="1:27" ht="15">
      <c r="A13" s="159" t="s">
        <v>254</v>
      </c>
      <c r="B13" s="158" t="s">
        <v>70</v>
      </c>
      <c r="C13" s="158" t="s">
        <v>167</v>
      </c>
      <c r="D13" s="158" t="s">
        <v>170</v>
      </c>
      <c r="E13" s="158" t="s">
        <v>10</v>
      </c>
      <c r="F13" s="93">
        <v>137</v>
      </c>
      <c r="G13" s="92" t="s">
        <v>4</v>
      </c>
      <c r="H13" s="92" t="s">
        <v>4</v>
      </c>
      <c r="I13" s="92" t="s">
        <v>4</v>
      </c>
      <c r="J13" s="92" t="s">
        <v>4</v>
      </c>
      <c r="K13" s="92">
        <v>1</v>
      </c>
      <c r="L13" s="92" t="s">
        <v>4</v>
      </c>
      <c r="M13" s="92" t="s">
        <v>4</v>
      </c>
      <c r="N13" s="92" t="s">
        <v>4</v>
      </c>
      <c r="O13" s="92">
        <v>1</v>
      </c>
      <c r="P13" s="92">
        <v>2</v>
      </c>
      <c r="Q13" s="92" t="s">
        <v>4</v>
      </c>
      <c r="R13" s="92">
        <v>5</v>
      </c>
      <c r="S13" s="92">
        <v>6</v>
      </c>
      <c r="T13" s="92">
        <v>8</v>
      </c>
      <c r="U13" s="92">
        <v>11</v>
      </c>
      <c r="V13" s="92">
        <v>22</v>
      </c>
      <c r="W13" s="92">
        <v>20</v>
      </c>
      <c r="X13" s="92">
        <v>32</v>
      </c>
      <c r="Y13" s="92">
        <v>17</v>
      </c>
      <c r="Z13" s="92">
        <v>5</v>
      </c>
      <c r="AA13" s="91">
        <v>7</v>
      </c>
    </row>
    <row r="14" spans="1:27" ht="15">
      <c r="A14" s="123"/>
      <c r="B14" s="122" t="s">
        <v>68</v>
      </c>
      <c r="C14" s="122" t="s">
        <v>167</v>
      </c>
      <c r="D14" s="122" t="s">
        <v>169</v>
      </c>
      <c r="E14" s="122" t="s">
        <v>10</v>
      </c>
      <c r="F14" s="117">
        <v>65</v>
      </c>
      <c r="G14" s="116" t="s">
        <v>4</v>
      </c>
      <c r="H14" s="116" t="s">
        <v>4</v>
      </c>
      <c r="I14" s="116" t="s">
        <v>4</v>
      </c>
      <c r="J14" s="116" t="s">
        <v>4</v>
      </c>
      <c r="K14" s="116">
        <v>1</v>
      </c>
      <c r="L14" s="116" t="s">
        <v>4</v>
      </c>
      <c r="M14" s="116" t="s">
        <v>4</v>
      </c>
      <c r="N14" s="116" t="s">
        <v>4</v>
      </c>
      <c r="O14" s="116" t="s">
        <v>4</v>
      </c>
      <c r="P14" s="116">
        <v>1</v>
      </c>
      <c r="Q14" s="116" t="s">
        <v>4</v>
      </c>
      <c r="R14" s="116">
        <v>4</v>
      </c>
      <c r="S14" s="116">
        <v>3</v>
      </c>
      <c r="T14" s="116">
        <v>6</v>
      </c>
      <c r="U14" s="116">
        <v>8</v>
      </c>
      <c r="V14" s="116">
        <v>12</v>
      </c>
      <c r="W14" s="116">
        <v>11</v>
      </c>
      <c r="X14" s="116">
        <v>13</v>
      </c>
      <c r="Y14" s="116">
        <v>5</v>
      </c>
      <c r="Z14" s="116" t="s">
        <v>4</v>
      </c>
      <c r="AA14" s="115">
        <v>1</v>
      </c>
    </row>
    <row r="15" spans="1:27" ht="15">
      <c r="A15" s="114"/>
      <c r="B15" s="113" t="s">
        <v>66</v>
      </c>
      <c r="C15" s="113" t="s">
        <v>167</v>
      </c>
      <c r="D15" s="113" t="s">
        <v>168</v>
      </c>
      <c r="E15" s="113" t="s">
        <v>10</v>
      </c>
      <c r="F15" s="108">
        <v>72</v>
      </c>
      <c r="G15" s="107" t="s">
        <v>4</v>
      </c>
      <c r="H15" s="107" t="s">
        <v>4</v>
      </c>
      <c r="I15" s="107" t="s">
        <v>4</v>
      </c>
      <c r="J15" s="107" t="s">
        <v>4</v>
      </c>
      <c r="K15" s="107" t="s">
        <v>4</v>
      </c>
      <c r="L15" s="107" t="s">
        <v>4</v>
      </c>
      <c r="M15" s="107" t="s">
        <v>4</v>
      </c>
      <c r="N15" s="107" t="s">
        <v>4</v>
      </c>
      <c r="O15" s="107">
        <v>1</v>
      </c>
      <c r="P15" s="107">
        <v>1</v>
      </c>
      <c r="Q15" s="107" t="s">
        <v>4</v>
      </c>
      <c r="R15" s="107">
        <v>1</v>
      </c>
      <c r="S15" s="107">
        <v>3</v>
      </c>
      <c r="T15" s="107">
        <v>2</v>
      </c>
      <c r="U15" s="107">
        <v>3</v>
      </c>
      <c r="V15" s="107">
        <v>10</v>
      </c>
      <c r="W15" s="107">
        <v>9</v>
      </c>
      <c r="X15" s="107">
        <v>19</v>
      </c>
      <c r="Y15" s="107">
        <v>12</v>
      </c>
      <c r="Z15" s="107">
        <v>5</v>
      </c>
      <c r="AA15" s="106">
        <v>6</v>
      </c>
    </row>
    <row r="16" spans="1:27" ht="15">
      <c r="A16" s="159" t="s">
        <v>253</v>
      </c>
      <c r="B16" s="158" t="s">
        <v>70</v>
      </c>
      <c r="C16" s="158" t="s">
        <v>163</v>
      </c>
      <c r="D16" s="158" t="s">
        <v>166</v>
      </c>
      <c r="E16" s="158" t="s">
        <v>21</v>
      </c>
      <c r="F16" s="93">
        <v>39</v>
      </c>
      <c r="G16" s="92" t="s">
        <v>4</v>
      </c>
      <c r="H16" s="92" t="s">
        <v>4</v>
      </c>
      <c r="I16" s="92" t="s">
        <v>4</v>
      </c>
      <c r="J16" s="92" t="s">
        <v>4</v>
      </c>
      <c r="K16" s="92">
        <v>1</v>
      </c>
      <c r="L16" s="92" t="s">
        <v>4</v>
      </c>
      <c r="M16" s="92" t="s">
        <v>4</v>
      </c>
      <c r="N16" s="92" t="s">
        <v>4</v>
      </c>
      <c r="O16" s="92" t="s">
        <v>4</v>
      </c>
      <c r="P16" s="92">
        <v>1</v>
      </c>
      <c r="Q16" s="92" t="s">
        <v>4</v>
      </c>
      <c r="R16" s="92">
        <v>1</v>
      </c>
      <c r="S16" s="92">
        <v>2</v>
      </c>
      <c r="T16" s="92">
        <v>2</v>
      </c>
      <c r="U16" s="92">
        <v>2</v>
      </c>
      <c r="V16" s="92">
        <v>8</v>
      </c>
      <c r="W16" s="92">
        <v>5</v>
      </c>
      <c r="X16" s="92">
        <v>7</v>
      </c>
      <c r="Y16" s="92">
        <v>4</v>
      </c>
      <c r="Z16" s="92">
        <v>2</v>
      </c>
      <c r="AA16" s="91">
        <v>4</v>
      </c>
    </row>
    <row r="17" spans="1:27" ht="15">
      <c r="A17" s="123"/>
      <c r="B17" s="122" t="s">
        <v>68</v>
      </c>
      <c r="C17" s="122" t="s">
        <v>163</v>
      </c>
      <c r="D17" s="122" t="s">
        <v>165</v>
      </c>
      <c r="E17" s="122" t="s">
        <v>21</v>
      </c>
      <c r="F17" s="117">
        <v>18</v>
      </c>
      <c r="G17" s="116" t="s">
        <v>4</v>
      </c>
      <c r="H17" s="116" t="s">
        <v>4</v>
      </c>
      <c r="I17" s="116" t="s">
        <v>4</v>
      </c>
      <c r="J17" s="116" t="s">
        <v>4</v>
      </c>
      <c r="K17" s="116">
        <v>1</v>
      </c>
      <c r="L17" s="116" t="s">
        <v>4</v>
      </c>
      <c r="M17" s="116" t="s">
        <v>4</v>
      </c>
      <c r="N17" s="116" t="s">
        <v>4</v>
      </c>
      <c r="O17" s="116" t="s">
        <v>4</v>
      </c>
      <c r="P17" s="116" t="s">
        <v>4</v>
      </c>
      <c r="Q17" s="116" t="s">
        <v>4</v>
      </c>
      <c r="R17" s="116">
        <v>1</v>
      </c>
      <c r="S17" s="116">
        <v>1</v>
      </c>
      <c r="T17" s="116">
        <v>1</v>
      </c>
      <c r="U17" s="116">
        <v>2</v>
      </c>
      <c r="V17" s="116">
        <v>6</v>
      </c>
      <c r="W17" s="116">
        <v>3</v>
      </c>
      <c r="X17" s="116">
        <v>2</v>
      </c>
      <c r="Y17" s="116" t="s">
        <v>4</v>
      </c>
      <c r="Z17" s="116" t="s">
        <v>4</v>
      </c>
      <c r="AA17" s="115">
        <v>1</v>
      </c>
    </row>
    <row r="18" spans="1:27" ht="15">
      <c r="A18" s="114"/>
      <c r="B18" s="113" t="s">
        <v>66</v>
      </c>
      <c r="C18" s="113" t="s">
        <v>163</v>
      </c>
      <c r="D18" s="113" t="s">
        <v>164</v>
      </c>
      <c r="E18" s="113" t="s">
        <v>21</v>
      </c>
      <c r="F18" s="108">
        <v>21</v>
      </c>
      <c r="G18" s="107" t="s">
        <v>4</v>
      </c>
      <c r="H18" s="107" t="s">
        <v>4</v>
      </c>
      <c r="I18" s="107" t="s">
        <v>4</v>
      </c>
      <c r="J18" s="107" t="s">
        <v>4</v>
      </c>
      <c r="K18" s="107" t="s">
        <v>4</v>
      </c>
      <c r="L18" s="107" t="s">
        <v>4</v>
      </c>
      <c r="M18" s="107" t="s">
        <v>4</v>
      </c>
      <c r="N18" s="107" t="s">
        <v>4</v>
      </c>
      <c r="O18" s="107" t="s">
        <v>4</v>
      </c>
      <c r="P18" s="107">
        <v>1</v>
      </c>
      <c r="Q18" s="107" t="s">
        <v>4</v>
      </c>
      <c r="R18" s="107" t="s">
        <v>4</v>
      </c>
      <c r="S18" s="107">
        <v>1</v>
      </c>
      <c r="T18" s="107">
        <v>1</v>
      </c>
      <c r="U18" s="107" t="s">
        <v>4</v>
      </c>
      <c r="V18" s="107">
        <v>2</v>
      </c>
      <c r="W18" s="107">
        <v>2</v>
      </c>
      <c r="X18" s="107">
        <v>5</v>
      </c>
      <c r="Y18" s="107">
        <v>4</v>
      </c>
      <c r="Z18" s="107">
        <v>2</v>
      </c>
      <c r="AA18" s="106">
        <v>3</v>
      </c>
    </row>
    <row r="19" spans="1:27" ht="15">
      <c r="A19" s="159" t="s">
        <v>252</v>
      </c>
      <c r="B19" s="158" t="s">
        <v>70</v>
      </c>
      <c r="C19" s="158" t="s">
        <v>159</v>
      </c>
      <c r="D19" s="158" t="s">
        <v>162</v>
      </c>
      <c r="E19" s="158" t="s">
        <v>5</v>
      </c>
      <c r="F19" s="93">
        <v>15</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v>3</v>
      </c>
      <c r="V19" s="92">
        <v>3</v>
      </c>
      <c r="W19" s="92">
        <v>2</v>
      </c>
      <c r="X19" s="92">
        <v>6</v>
      </c>
      <c r="Y19" s="92">
        <v>1</v>
      </c>
      <c r="Z19" s="92" t="s">
        <v>4</v>
      </c>
      <c r="AA19" s="91" t="s">
        <v>4</v>
      </c>
    </row>
    <row r="20" spans="1:27" ht="15">
      <c r="A20" s="123"/>
      <c r="B20" s="122" t="s">
        <v>68</v>
      </c>
      <c r="C20" s="122" t="s">
        <v>159</v>
      </c>
      <c r="D20" s="122" t="s">
        <v>161</v>
      </c>
      <c r="E20" s="122" t="s">
        <v>5</v>
      </c>
      <c r="F20" s="117">
        <v>7</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v>2</v>
      </c>
      <c r="V20" s="116">
        <v>2</v>
      </c>
      <c r="W20" s="116">
        <v>1</v>
      </c>
      <c r="X20" s="116">
        <v>2</v>
      </c>
      <c r="Y20" s="116" t="s">
        <v>4</v>
      </c>
      <c r="Z20" s="116" t="s">
        <v>4</v>
      </c>
      <c r="AA20" s="115" t="s">
        <v>4</v>
      </c>
    </row>
    <row r="21" spans="1:27" ht="15">
      <c r="A21" s="114"/>
      <c r="B21" s="113" t="s">
        <v>66</v>
      </c>
      <c r="C21" s="113" t="s">
        <v>159</v>
      </c>
      <c r="D21" s="113" t="s">
        <v>160</v>
      </c>
      <c r="E21" s="113" t="s">
        <v>5</v>
      </c>
      <c r="F21" s="108">
        <v>8</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v>1</v>
      </c>
      <c r="V21" s="107">
        <v>1</v>
      </c>
      <c r="W21" s="107">
        <v>1</v>
      </c>
      <c r="X21" s="107">
        <v>4</v>
      </c>
      <c r="Y21" s="107">
        <v>1</v>
      </c>
      <c r="Z21" s="107" t="s">
        <v>4</v>
      </c>
      <c r="AA21" s="106" t="s">
        <v>4</v>
      </c>
    </row>
    <row r="22" spans="1:27" ht="15">
      <c r="A22" s="159" t="s">
        <v>251</v>
      </c>
      <c r="B22" s="158" t="s">
        <v>70</v>
      </c>
      <c r="C22" s="158" t="s">
        <v>155</v>
      </c>
      <c r="D22" s="158" t="s">
        <v>158</v>
      </c>
      <c r="E22" s="158" t="s">
        <v>5</v>
      </c>
      <c r="F22" s="93">
        <v>8</v>
      </c>
      <c r="G22" s="92" t="s">
        <v>4</v>
      </c>
      <c r="H22" s="92" t="s">
        <v>4</v>
      </c>
      <c r="I22" s="92" t="s">
        <v>4</v>
      </c>
      <c r="J22" s="92" t="s">
        <v>4</v>
      </c>
      <c r="K22" s="92" t="s">
        <v>4</v>
      </c>
      <c r="L22" s="92" t="s">
        <v>4</v>
      </c>
      <c r="M22" s="92" t="s">
        <v>4</v>
      </c>
      <c r="N22" s="92" t="s">
        <v>4</v>
      </c>
      <c r="O22" s="92" t="s">
        <v>4</v>
      </c>
      <c r="P22" s="92" t="s">
        <v>4</v>
      </c>
      <c r="Q22" s="92" t="s">
        <v>4</v>
      </c>
      <c r="R22" s="92" t="s">
        <v>4</v>
      </c>
      <c r="S22" s="92" t="s">
        <v>4</v>
      </c>
      <c r="T22" s="92">
        <v>1</v>
      </c>
      <c r="U22" s="92">
        <v>2</v>
      </c>
      <c r="V22" s="92">
        <v>1</v>
      </c>
      <c r="W22" s="92">
        <v>1</v>
      </c>
      <c r="X22" s="92">
        <v>1</v>
      </c>
      <c r="Y22" s="92">
        <v>1</v>
      </c>
      <c r="Z22" s="92" t="s">
        <v>4</v>
      </c>
      <c r="AA22" s="91">
        <v>1</v>
      </c>
    </row>
    <row r="23" spans="1:27" ht="15">
      <c r="A23" s="123"/>
      <c r="B23" s="122" t="s">
        <v>68</v>
      </c>
      <c r="C23" s="122" t="s">
        <v>155</v>
      </c>
      <c r="D23" s="122" t="s">
        <v>157</v>
      </c>
      <c r="E23" s="122" t="s">
        <v>5</v>
      </c>
      <c r="F23" s="117">
        <v>2</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v>1</v>
      </c>
      <c r="U23" s="116">
        <v>1</v>
      </c>
      <c r="V23" s="116" t="s">
        <v>4</v>
      </c>
      <c r="W23" s="116" t="s">
        <v>4</v>
      </c>
      <c r="X23" s="116" t="s">
        <v>4</v>
      </c>
      <c r="Y23" s="116" t="s">
        <v>4</v>
      </c>
      <c r="Z23" s="116" t="s">
        <v>4</v>
      </c>
      <c r="AA23" s="115" t="s">
        <v>4</v>
      </c>
    </row>
    <row r="24" spans="1:27" ht="15">
      <c r="A24" s="114"/>
      <c r="B24" s="113" t="s">
        <v>66</v>
      </c>
      <c r="C24" s="113" t="s">
        <v>155</v>
      </c>
      <c r="D24" s="113" t="s">
        <v>156</v>
      </c>
      <c r="E24" s="113" t="s">
        <v>5</v>
      </c>
      <c r="F24" s="108">
        <v>6</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v>1</v>
      </c>
      <c r="V24" s="107">
        <v>1</v>
      </c>
      <c r="W24" s="107">
        <v>1</v>
      </c>
      <c r="X24" s="107">
        <v>1</v>
      </c>
      <c r="Y24" s="107">
        <v>1</v>
      </c>
      <c r="Z24" s="107" t="s">
        <v>4</v>
      </c>
      <c r="AA24" s="106">
        <v>1</v>
      </c>
    </row>
    <row r="25" spans="1:27" ht="15">
      <c r="A25" s="159" t="s">
        <v>250</v>
      </c>
      <c r="B25" s="158" t="s">
        <v>70</v>
      </c>
      <c r="C25" s="158" t="s">
        <v>150</v>
      </c>
      <c r="D25" s="158" t="s">
        <v>153</v>
      </c>
      <c r="E25" s="158" t="s">
        <v>5</v>
      </c>
      <c r="F25" s="93">
        <v>8</v>
      </c>
      <c r="G25" s="92" t="s">
        <v>4</v>
      </c>
      <c r="H25" s="92" t="s">
        <v>4</v>
      </c>
      <c r="I25" s="92" t="s">
        <v>4</v>
      </c>
      <c r="J25" s="92" t="s">
        <v>4</v>
      </c>
      <c r="K25" s="92" t="s">
        <v>4</v>
      </c>
      <c r="L25" s="92" t="s">
        <v>4</v>
      </c>
      <c r="M25" s="92" t="s">
        <v>4</v>
      </c>
      <c r="N25" s="92" t="s">
        <v>4</v>
      </c>
      <c r="O25" s="92" t="s">
        <v>4</v>
      </c>
      <c r="P25" s="92">
        <v>1</v>
      </c>
      <c r="Q25" s="92" t="s">
        <v>4</v>
      </c>
      <c r="R25" s="92" t="s">
        <v>4</v>
      </c>
      <c r="S25" s="92">
        <v>1</v>
      </c>
      <c r="T25" s="92" t="s">
        <v>4</v>
      </c>
      <c r="U25" s="92">
        <v>1</v>
      </c>
      <c r="V25" s="92" t="s">
        <v>4</v>
      </c>
      <c r="W25" s="92">
        <v>1</v>
      </c>
      <c r="X25" s="92" t="s">
        <v>4</v>
      </c>
      <c r="Y25" s="92">
        <v>3</v>
      </c>
      <c r="Z25" s="92">
        <v>1</v>
      </c>
      <c r="AA25" s="91" t="s">
        <v>4</v>
      </c>
    </row>
    <row r="26" spans="1:27" ht="15">
      <c r="A26" s="123"/>
      <c r="B26" s="122" t="s">
        <v>68</v>
      </c>
      <c r="C26" s="122" t="s">
        <v>150</v>
      </c>
      <c r="D26" s="122" t="s">
        <v>152</v>
      </c>
      <c r="E26" s="122" t="s">
        <v>5</v>
      </c>
      <c r="F26" s="117">
        <v>4</v>
      </c>
      <c r="G26" s="116" t="s">
        <v>4</v>
      </c>
      <c r="H26" s="116" t="s">
        <v>4</v>
      </c>
      <c r="I26" s="116" t="s">
        <v>4</v>
      </c>
      <c r="J26" s="116" t="s">
        <v>4</v>
      </c>
      <c r="K26" s="116" t="s">
        <v>4</v>
      </c>
      <c r="L26" s="116" t="s">
        <v>4</v>
      </c>
      <c r="M26" s="116" t="s">
        <v>4</v>
      </c>
      <c r="N26" s="116" t="s">
        <v>4</v>
      </c>
      <c r="O26" s="116" t="s">
        <v>4</v>
      </c>
      <c r="P26" s="116">
        <v>1</v>
      </c>
      <c r="Q26" s="116" t="s">
        <v>4</v>
      </c>
      <c r="R26" s="116" t="s">
        <v>4</v>
      </c>
      <c r="S26" s="116" t="s">
        <v>4</v>
      </c>
      <c r="T26" s="116" t="s">
        <v>4</v>
      </c>
      <c r="U26" s="116">
        <v>1</v>
      </c>
      <c r="V26" s="116" t="s">
        <v>4</v>
      </c>
      <c r="W26" s="116" t="s">
        <v>4</v>
      </c>
      <c r="X26" s="116" t="s">
        <v>4</v>
      </c>
      <c r="Y26" s="116">
        <v>2</v>
      </c>
      <c r="Z26" s="116" t="s">
        <v>4</v>
      </c>
      <c r="AA26" s="115" t="s">
        <v>4</v>
      </c>
    </row>
    <row r="27" spans="1:27" ht="15">
      <c r="A27" s="114"/>
      <c r="B27" s="113" t="s">
        <v>66</v>
      </c>
      <c r="C27" s="113" t="s">
        <v>150</v>
      </c>
      <c r="D27" s="113" t="s">
        <v>151</v>
      </c>
      <c r="E27" s="113" t="s">
        <v>5</v>
      </c>
      <c r="F27" s="108">
        <v>4</v>
      </c>
      <c r="G27" s="107" t="s">
        <v>4</v>
      </c>
      <c r="H27" s="107" t="s">
        <v>4</v>
      </c>
      <c r="I27" s="107" t="s">
        <v>4</v>
      </c>
      <c r="J27" s="107" t="s">
        <v>4</v>
      </c>
      <c r="K27" s="107" t="s">
        <v>4</v>
      </c>
      <c r="L27" s="107" t="s">
        <v>4</v>
      </c>
      <c r="M27" s="107" t="s">
        <v>4</v>
      </c>
      <c r="N27" s="107" t="s">
        <v>4</v>
      </c>
      <c r="O27" s="107" t="s">
        <v>4</v>
      </c>
      <c r="P27" s="107" t="s">
        <v>4</v>
      </c>
      <c r="Q27" s="107" t="s">
        <v>4</v>
      </c>
      <c r="R27" s="107" t="s">
        <v>4</v>
      </c>
      <c r="S27" s="107">
        <v>1</v>
      </c>
      <c r="T27" s="107" t="s">
        <v>4</v>
      </c>
      <c r="U27" s="107" t="s">
        <v>4</v>
      </c>
      <c r="V27" s="107" t="s">
        <v>4</v>
      </c>
      <c r="W27" s="107">
        <v>1</v>
      </c>
      <c r="X27" s="107" t="s">
        <v>4</v>
      </c>
      <c r="Y27" s="107">
        <v>1</v>
      </c>
      <c r="Z27" s="107">
        <v>1</v>
      </c>
      <c r="AA27" s="106" t="s">
        <v>4</v>
      </c>
    </row>
    <row r="28" spans="1:27" ht="15">
      <c r="A28" s="159" t="s">
        <v>249</v>
      </c>
      <c r="B28" s="158" t="s">
        <v>70</v>
      </c>
      <c r="C28" s="158" t="s">
        <v>146</v>
      </c>
      <c r="D28" s="158" t="s">
        <v>149</v>
      </c>
      <c r="E28" s="158" t="s">
        <v>5</v>
      </c>
      <c r="F28" s="93">
        <v>8</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v>1</v>
      </c>
      <c r="V28" s="92">
        <v>1</v>
      </c>
      <c r="W28" s="92">
        <v>1</v>
      </c>
      <c r="X28" s="92">
        <v>3</v>
      </c>
      <c r="Y28" s="92">
        <v>2</v>
      </c>
      <c r="Z28" s="92" t="s">
        <v>4</v>
      </c>
      <c r="AA28" s="91" t="s">
        <v>4</v>
      </c>
    </row>
    <row r="29" spans="1:27" ht="15">
      <c r="A29" s="123"/>
      <c r="B29" s="122" t="s">
        <v>68</v>
      </c>
      <c r="C29" s="122" t="s">
        <v>146</v>
      </c>
      <c r="D29" s="122" t="s">
        <v>148</v>
      </c>
      <c r="E29" s="122" t="s">
        <v>5</v>
      </c>
      <c r="F29" s="117">
        <v>3</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v>1</v>
      </c>
      <c r="X29" s="116">
        <v>1</v>
      </c>
      <c r="Y29" s="116">
        <v>1</v>
      </c>
      <c r="Z29" s="116" t="s">
        <v>4</v>
      </c>
      <c r="AA29" s="115" t="s">
        <v>4</v>
      </c>
    </row>
    <row r="30" spans="1:27" ht="15">
      <c r="A30" s="114"/>
      <c r="B30" s="113" t="s">
        <v>66</v>
      </c>
      <c r="C30" s="113" t="s">
        <v>146</v>
      </c>
      <c r="D30" s="113" t="s">
        <v>147</v>
      </c>
      <c r="E30" s="113" t="s">
        <v>5</v>
      </c>
      <c r="F30" s="108">
        <v>5</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v>1</v>
      </c>
      <c r="V30" s="107">
        <v>1</v>
      </c>
      <c r="W30" s="107" t="s">
        <v>4</v>
      </c>
      <c r="X30" s="107">
        <v>2</v>
      </c>
      <c r="Y30" s="107">
        <v>1</v>
      </c>
      <c r="Z30" s="107" t="s">
        <v>4</v>
      </c>
      <c r="AA30" s="106" t="s">
        <v>4</v>
      </c>
    </row>
    <row r="31" spans="1:27" ht="15">
      <c r="A31" s="159" t="s">
        <v>248</v>
      </c>
      <c r="B31" s="158" t="s">
        <v>70</v>
      </c>
      <c r="C31" s="158" t="s">
        <v>142</v>
      </c>
      <c r="D31" s="158" t="s">
        <v>145</v>
      </c>
      <c r="E31" s="158" t="s">
        <v>5</v>
      </c>
      <c r="F31" s="93">
        <v>33</v>
      </c>
      <c r="G31" s="92" t="s">
        <v>4</v>
      </c>
      <c r="H31" s="92" t="s">
        <v>4</v>
      </c>
      <c r="I31" s="92" t="s">
        <v>4</v>
      </c>
      <c r="J31" s="92" t="s">
        <v>4</v>
      </c>
      <c r="K31" s="92" t="s">
        <v>4</v>
      </c>
      <c r="L31" s="92" t="s">
        <v>4</v>
      </c>
      <c r="M31" s="92" t="s">
        <v>4</v>
      </c>
      <c r="N31" s="92" t="s">
        <v>4</v>
      </c>
      <c r="O31" s="92" t="s">
        <v>4</v>
      </c>
      <c r="P31" s="92" t="s">
        <v>4</v>
      </c>
      <c r="Q31" s="92" t="s">
        <v>4</v>
      </c>
      <c r="R31" s="92">
        <v>2</v>
      </c>
      <c r="S31" s="92">
        <v>1</v>
      </c>
      <c r="T31" s="92">
        <v>4</v>
      </c>
      <c r="U31" s="92">
        <v>1</v>
      </c>
      <c r="V31" s="92">
        <v>2</v>
      </c>
      <c r="W31" s="92">
        <v>6</v>
      </c>
      <c r="X31" s="92">
        <v>10</v>
      </c>
      <c r="Y31" s="92">
        <v>5</v>
      </c>
      <c r="Z31" s="92">
        <v>1</v>
      </c>
      <c r="AA31" s="91">
        <v>1</v>
      </c>
    </row>
    <row r="32" spans="1:27" ht="15">
      <c r="A32" s="123"/>
      <c r="B32" s="122" t="s">
        <v>68</v>
      </c>
      <c r="C32" s="122" t="s">
        <v>142</v>
      </c>
      <c r="D32" s="122" t="s">
        <v>144</v>
      </c>
      <c r="E32" s="122" t="s">
        <v>5</v>
      </c>
      <c r="F32" s="117">
        <v>20</v>
      </c>
      <c r="G32" s="116" t="s">
        <v>4</v>
      </c>
      <c r="H32" s="116" t="s">
        <v>4</v>
      </c>
      <c r="I32" s="116" t="s">
        <v>4</v>
      </c>
      <c r="J32" s="116" t="s">
        <v>4</v>
      </c>
      <c r="K32" s="116" t="s">
        <v>4</v>
      </c>
      <c r="L32" s="116" t="s">
        <v>4</v>
      </c>
      <c r="M32" s="116" t="s">
        <v>4</v>
      </c>
      <c r="N32" s="116" t="s">
        <v>4</v>
      </c>
      <c r="O32" s="116" t="s">
        <v>4</v>
      </c>
      <c r="P32" s="116" t="s">
        <v>4</v>
      </c>
      <c r="Q32" s="116" t="s">
        <v>4</v>
      </c>
      <c r="R32" s="116">
        <v>2</v>
      </c>
      <c r="S32" s="116" t="s">
        <v>4</v>
      </c>
      <c r="T32" s="116">
        <v>3</v>
      </c>
      <c r="U32" s="116">
        <v>1</v>
      </c>
      <c r="V32" s="116">
        <v>1</v>
      </c>
      <c r="W32" s="116">
        <v>4</v>
      </c>
      <c r="X32" s="116">
        <v>7</v>
      </c>
      <c r="Y32" s="116">
        <v>2</v>
      </c>
      <c r="Z32" s="116" t="s">
        <v>4</v>
      </c>
      <c r="AA32" s="115" t="s">
        <v>4</v>
      </c>
    </row>
    <row r="33" spans="1:27" ht="15">
      <c r="A33" s="114"/>
      <c r="B33" s="113" t="s">
        <v>66</v>
      </c>
      <c r="C33" s="113" t="s">
        <v>142</v>
      </c>
      <c r="D33" s="113" t="s">
        <v>143</v>
      </c>
      <c r="E33" s="113" t="s">
        <v>5</v>
      </c>
      <c r="F33" s="108">
        <v>13</v>
      </c>
      <c r="G33" s="107" t="s">
        <v>4</v>
      </c>
      <c r="H33" s="107" t="s">
        <v>4</v>
      </c>
      <c r="I33" s="107" t="s">
        <v>4</v>
      </c>
      <c r="J33" s="107" t="s">
        <v>4</v>
      </c>
      <c r="K33" s="107" t="s">
        <v>4</v>
      </c>
      <c r="L33" s="107" t="s">
        <v>4</v>
      </c>
      <c r="M33" s="107" t="s">
        <v>4</v>
      </c>
      <c r="N33" s="107" t="s">
        <v>4</v>
      </c>
      <c r="O33" s="107" t="s">
        <v>4</v>
      </c>
      <c r="P33" s="107" t="s">
        <v>4</v>
      </c>
      <c r="Q33" s="107" t="s">
        <v>4</v>
      </c>
      <c r="R33" s="107" t="s">
        <v>4</v>
      </c>
      <c r="S33" s="107">
        <v>1</v>
      </c>
      <c r="T33" s="107">
        <v>1</v>
      </c>
      <c r="U33" s="107" t="s">
        <v>4</v>
      </c>
      <c r="V33" s="107">
        <v>1</v>
      </c>
      <c r="W33" s="107">
        <v>2</v>
      </c>
      <c r="X33" s="107">
        <v>3</v>
      </c>
      <c r="Y33" s="107">
        <v>3</v>
      </c>
      <c r="Z33" s="107">
        <v>1</v>
      </c>
      <c r="AA33" s="106">
        <v>1</v>
      </c>
    </row>
    <row r="34" spans="1:27" ht="15">
      <c r="A34" s="159" t="s">
        <v>247</v>
      </c>
      <c r="B34" s="158" t="s">
        <v>70</v>
      </c>
      <c r="C34" s="158" t="s">
        <v>138</v>
      </c>
      <c r="D34" s="158" t="s">
        <v>141</v>
      </c>
      <c r="E34" s="158" t="s">
        <v>5</v>
      </c>
      <c r="F34" s="93">
        <v>8</v>
      </c>
      <c r="G34" s="92" t="s">
        <v>4</v>
      </c>
      <c r="H34" s="92" t="s">
        <v>4</v>
      </c>
      <c r="I34" s="92" t="s">
        <v>4</v>
      </c>
      <c r="J34" s="92" t="s">
        <v>4</v>
      </c>
      <c r="K34" s="92" t="s">
        <v>4</v>
      </c>
      <c r="L34" s="92" t="s">
        <v>4</v>
      </c>
      <c r="M34" s="92" t="s">
        <v>4</v>
      </c>
      <c r="N34" s="92" t="s">
        <v>4</v>
      </c>
      <c r="O34" s="92" t="s">
        <v>4</v>
      </c>
      <c r="P34" s="92" t="s">
        <v>4</v>
      </c>
      <c r="Q34" s="92" t="s">
        <v>4</v>
      </c>
      <c r="R34" s="92">
        <v>1</v>
      </c>
      <c r="S34" s="92">
        <v>1</v>
      </c>
      <c r="T34" s="92" t="s">
        <v>4</v>
      </c>
      <c r="U34" s="92" t="s">
        <v>4</v>
      </c>
      <c r="V34" s="92">
        <v>2</v>
      </c>
      <c r="W34" s="92">
        <v>1</v>
      </c>
      <c r="X34" s="92">
        <v>2</v>
      </c>
      <c r="Y34" s="92" t="s">
        <v>4</v>
      </c>
      <c r="Z34" s="92" t="s">
        <v>4</v>
      </c>
      <c r="AA34" s="91">
        <v>1</v>
      </c>
    </row>
    <row r="35" spans="1:27" ht="15">
      <c r="A35" s="123"/>
      <c r="B35" s="122" t="s">
        <v>68</v>
      </c>
      <c r="C35" s="122" t="s">
        <v>138</v>
      </c>
      <c r="D35" s="122" t="s">
        <v>140</v>
      </c>
      <c r="E35" s="122" t="s">
        <v>5</v>
      </c>
      <c r="F35" s="117">
        <v>2</v>
      </c>
      <c r="G35" s="116" t="s">
        <v>4</v>
      </c>
      <c r="H35" s="116" t="s">
        <v>4</v>
      </c>
      <c r="I35" s="116" t="s">
        <v>4</v>
      </c>
      <c r="J35" s="116" t="s">
        <v>4</v>
      </c>
      <c r="K35" s="116" t="s">
        <v>4</v>
      </c>
      <c r="L35" s="116" t="s">
        <v>4</v>
      </c>
      <c r="M35" s="116" t="s">
        <v>4</v>
      </c>
      <c r="N35" s="116" t="s">
        <v>4</v>
      </c>
      <c r="O35" s="116" t="s">
        <v>4</v>
      </c>
      <c r="P35" s="116" t="s">
        <v>4</v>
      </c>
      <c r="Q35" s="116" t="s">
        <v>4</v>
      </c>
      <c r="R35" s="116" t="s">
        <v>4</v>
      </c>
      <c r="S35" s="116">
        <v>1</v>
      </c>
      <c r="T35" s="116" t="s">
        <v>4</v>
      </c>
      <c r="U35" s="116" t="s">
        <v>4</v>
      </c>
      <c r="V35" s="116">
        <v>1</v>
      </c>
      <c r="W35" s="116" t="s">
        <v>4</v>
      </c>
      <c r="X35" s="116" t="s">
        <v>4</v>
      </c>
      <c r="Y35" s="116" t="s">
        <v>4</v>
      </c>
      <c r="Z35" s="116" t="s">
        <v>4</v>
      </c>
      <c r="AA35" s="115" t="s">
        <v>4</v>
      </c>
    </row>
    <row r="36" spans="1:27" ht="15">
      <c r="A36" s="114"/>
      <c r="B36" s="113" t="s">
        <v>66</v>
      </c>
      <c r="C36" s="113" t="s">
        <v>138</v>
      </c>
      <c r="D36" s="113" t="s">
        <v>139</v>
      </c>
      <c r="E36" s="113" t="s">
        <v>5</v>
      </c>
      <c r="F36" s="108">
        <v>6</v>
      </c>
      <c r="G36" s="107" t="s">
        <v>4</v>
      </c>
      <c r="H36" s="107" t="s">
        <v>4</v>
      </c>
      <c r="I36" s="107" t="s">
        <v>4</v>
      </c>
      <c r="J36" s="107" t="s">
        <v>4</v>
      </c>
      <c r="K36" s="107" t="s">
        <v>4</v>
      </c>
      <c r="L36" s="107" t="s">
        <v>4</v>
      </c>
      <c r="M36" s="107" t="s">
        <v>4</v>
      </c>
      <c r="N36" s="107" t="s">
        <v>4</v>
      </c>
      <c r="O36" s="107" t="s">
        <v>4</v>
      </c>
      <c r="P36" s="107" t="s">
        <v>4</v>
      </c>
      <c r="Q36" s="107" t="s">
        <v>4</v>
      </c>
      <c r="R36" s="107">
        <v>1</v>
      </c>
      <c r="S36" s="107" t="s">
        <v>4</v>
      </c>
      <c r="T36" s="107" t="s">
        <v>4</v>
      </c>
      <c r="U36" s="107" t="s">
        <v>4</v>
      </c>
      <c r="V36" s="107">
        <v>1</v>
      </c>
      <c r="W36" s="107">
        <v>1</v>
      </c>
      <c r="X36" s="107">
        <v>2</v>
      </c>
      <c r="Y36" s="107" t="s">
        <v>4</v>
      </c>
      <c r="Z36" s="107" t="s">
        <v>4</v>
      </c>
      <c r="AA36" s="106">
        <v>1</v>
      </c>
    </row>
    <row r="37" spans="1:27" ht="15">
      <c r="A37" s="159" t="s">
        <v>246</v>
      </c>
      <c r="B37" s="158" t="s">
        <v>70</v>
      </c>
      <c r="C37" s="158" t="s">
        <v>134</v>
      </c>
      <c r="D37" s="158" t="s">
        <v>137</v>
      </c>
      <c r="E37" s="158" t="s">
        <v>5</v>
      </c>
      <c r="F37" s="93">
        <v>18</v>
      </c>
      <c r="G37" s="92" t="s">
        <v>4</v>
      </c>
      <c r="H37" s="92" t="s">
        <v>4</v>
      </c>
      <c r="I37" s="92" t="s">
        <v>4</v>
      </c>
      <c r="J37" s="92" t="s">
        <v>4</v>
      </c>
      <c r="K37" s="92" t="s">
        <v>4</v>
      </c>
      <c r="L37" s="92" t="s">
        <v>4</v>
      </c>
      <c r="M37" s="92" t="s">
        <v>4</v>
      </c>
      <c r="N37" s="92" t="s">
        <v>4</v>
      </c>
      <c r="O37" s="92">
        <v>1</v>
      </c>
      <c r="P37" s="92" t="s">
        <v>4</v>
      </c>
      <c r="Q37" s="92" t="s">
        <v>4</v>
      </c>
      <c r="R37" s="92">
        <v>1</v>
      </c>
      <c r="S37" s="92">
        <v>1</v>
      </c>
      <c r="T37" s="92">
        <v>1</v>
      </c>
      <c r="U37" s="92">
        <v>1</v>
      </c>
      <c r="V37" s="92">
        <v>5</v>
      </c>
      <c r="W37" s="92">
        <v>3</v>
      </c>
      <c r="X37" s="92">
        <v>3</v>
      </c>
      <c r="Y37" s="92">
        <v>1</v>
      </c>
      <c r="Z37" s="92">
        <v>1</v>
      </c>
      <c r="AA37" s="91" t="s">
        <v>4</v>
      </c>
    </row>
    <row r="38" spans="1:27" ht="15">
      <c r="A38" s="123"/>
      <c r="B38" s="122" t="s">
        <v>68</v>
      </c>
      <c r="C38" s="122" t="s">
        <v>134</v>
      </c>
      <c r="D38" s="122" t="s">
        <v>136</v>
      </c>
      <c r="E38" s="122" t="s">
        <v>5</v>
      </c>
      <c r="F38" s="117">
        <v>9</v>
      </c>
      <c r="G38" s="116" t="s">
        <v>4</v>
      </c>
      <c r="H38" s="116" t="s">
        <v>4</v>
      </c>
      <c r="I38" s="116" t="s">
        <v>4</v>
      </c>
      <c r="J38" s="116" t="s">
        <v>4</v>
      </c>
      <c r="K38" s="116" t="s">
        <v>4</v>
      </c>
      <c r="L38" s="116" t="s">
        <v>4</v>
      </c>
      <c r="M38" s="116" t="s">
        <v>4</v>
      </c>
      <c r="N38" s="116" t="s">
        <v>4</v>
      </c>
      <c r="O38" s="116" t="s">
        <v>4</v>
      </c>
      <c r="P38" s="116" t="s">
        <v>4</v>
      </c>
      <c r="Q38" s="116" t="s">
        <v>4</v>
      </c>
      <c r="R38" s="116">
        <v>1</v>
      </c>
      <c r="S38" s="116">
        <v>1</v>
      </c>
      <c r="T38" s="116">
        <v>1</v>
      </c>
      <c r="U38" s="116">
        <v>1</v>
      </c>
      <c r="V38" s="116">
        <v>2</v>
      </c>
      <c r="W38" s="116">
        <v>2</v>
      </c>
      <c r="X38" s="116">
        <v>1</v>
      </c>
      <c r="Y38" s="116" t="s">
        <v>4</v>
      </c>
      <c r="Z38" s="116" t="s">
        <v>4</v>
      </c>
      <c r="AA38" s="115" t="s">
        <v>4</v>
      </c>
    </row>
    <row r="39" spans="1:27" ht="15">
      <c r="A39" s="114"/>
      <c r="B39" s="113" t="s">
        <v>66</v>
      </c>
      <c r="C39" s="113" t="s">
        <v>134</v>
      </c>
      <c r="D39" s="113" t="s">
        <v>135</v>
      </c>
      <c r="E39" s="113" t="s">
        <v>5</v>
      </c>
      <c r="F39" s="108">
        <v>9</v>
      </c>
      <c r="G39" s="107" t="s">
        <v>4</v>
      </c>
      <c r="H39" s="107" t="s">
        <v>4</v>
      </c>
      <c r="I39" s="107" t="s">
        <v>4</v>
      </c>
      <c r="J39" s="107" t="s">
        <v>4</v>
      </c>
      <c r="K39" s="107" t="s">
        <v>4</v>
      </c>
      <c r="L39" s="107" t="s">
        <v>4</v>
      </c>
      <c r="M39" s="107" t="s">
        <v>4</v>
      </c>
      <c r="N39" s="107" t="s">
        <v>4</v>
      </c>
      <c r="O39" s="107">
        <v>1</v>
      </c>
      <c r="P39" s="107" t="s">
        <v>4</v>
      </c>
      <c r="Q39" s="107" t="s">
        <v>4</v>
      </c>
      <c r="R39" s="107" t="s">
        <v>4</v>
      </c>
      <c r="S39" s="107" t="s">
        <v>4</v>
      </c>
      <c r="T39" s="107" t="s">
        <v>4</v>
      </c>
      <c r="U39" s="107" t="s">
        <v>4</v>
      </c>
      <c r="V39" s="107">
        <v>3</v>
      </c>
      <c r="W39" s="107">
        <v>1</v>
      </c>
      <c r="X39" s="107">
        <v>2</v>
      </c>
      <c r="Y39" s="107">
        <v>1</v>
      </c>
      <c r="Z39" s="107">
        <v>1</v>
      </c>
      <c r="AA39" s="106" t="s">
        <v>4</v>
      </c>
    </row>
    <row r="40" spans="1:27" ht="15">
      <c r="A40" s="159" t="s">
        <v>245</v>
      </c>
      <c r="B40" s="158" t="s">
        <v>70</v>
      </c>
      <c r="C40" s="158" t="s">
        <v>130</v>
      </c>
      <c r="D40" s="158" t="s">
        <v>133</v>
      </c>
      <c r="E40" s="158" t="s">
        <v>21</v>
      </c>
      <c r="F40" s="93">
        <v>268</v>
      </c>
      <c r="G40" s="92" t="s">
        <v>4</v>
      </c>
      <c r="H40" s="92" t="s">
        <v>4</v>
      </c>
      <c r="I40" s="92" t="s">
        <v>4</v>
      </c>
      <c r="J40" s="92" t="s">
        <v>4</v>
      </c>
      <c r="K40" s="92" t="s">
        <v>4</v>
      </c>
      <c r="L40" s="92" t="s">
        <v>4</v>
      </c>
      <c r="M40" s="92" t="s">
        <v>4</v>
      </c>
      <c r="N40" s="92">
        <v>1</v>
      </c>
      <c r="O40" s="92">
        <v>2</v>
      </c>
      <c r="P40" s="92">
        <v>1</v>
      </c>
      <c r="Q40" s="92">
        <v>2</v>
      </c>
      <c r="R40" s="92">
        <v>7</v>
      </c>
      <c r="S40" s="92">
        <v>9</v>
      </c>
      <c r="T40" s="92">
        <v>19</v>
      </c>
      <c r="U40" s="92">
        <v>26</v>
      </c>
      <c r="V40" s="92">
        <v>44</v>
      </c>
      <c r="W40" s="92">
        <v>50</v>
      </c>
      <c r="X40" s="92">
        <v>56</v>
      </c>
      <c r="Y40" s="92">
        <v>32</v>
      </c>
      <c r="Z40" s="92">
        <v>17</v>
      </c>
      <c r="AA40" s="91">
        <v>2</v>
      </c>
    </row>
    <row r="41" spans="1:27" ht="15">
      <c r="A41" s="123"/>
      <c r="B41" s="122" t="s">
        <v>68</v>
      </c>
      <c r="C41" s="122" t="s">
        <v>130</v>
      </c>
      <c r="D41" s="122" t="s">
        <v>132</v>
      </c>
      <c r="E41" s="122" t="s">
        <v>21</v>
      </c>
      <c r="F41" s="117">
        <v>135</v>
      </c>
      <c r="G41" s="116" t="s">
        <v>4</v>
      </c>
      <c r="H41" s="116" t="s">
        <v>4</v>
      </c>
      <c r="I41" s="116" t="s">
        <v>4</v>
      </c>
      <c r="J41" s="116" t="s">
        <v>4</v>
      </c>
      <c r="K41" s="116" t="s">
        <v>4</v>
      </c>
      <c r="L41" s="116" t="s">
        <v>4</v>
      </c>
      <c r="M41" s="116" t="s">
        <v>4</v>
      </c>
      <c r="N41" s="116">
        <v>1</v>
      </c>
      <c r="O41" s="116">
        <v>1</v>
      </c>
      <c r="P41" s="116">
        <v>1</v>
      </c>
      <c r="Q41" s="116">
        <v>1</v>
      </c>
      <c r="R41" s="116">
        <v>5</v>
      </c>
      <c r="S41" s="116">
        <v>6</v>
      </c>
      <c r="T41" s="116">
        <v>13</v>
      </c>
      <c r="U41" s="116">
        <v>20</v>
      </c>
      <c r="V41" s="116">
        <v>31</v>
      </c>
      <c r="W41" s="116">
        <v>24</v>
      </c>
      <c r="X41" s="116">
        <v>19</v>
      </c>
      <c r="Y41" s="116">
        <v>11</v>
      </c>
      <c r="Z41" s="116">
        <v>2</v>
      </c>
      <c r="AA41" s="115" t="s">
        <v>4</v>
      </c>
    </row>
    <row r="42" spans="1:27" ht="15">
      <c r="A42" s="114"/>
      <c r="B42" s="113" t="s">
        <v>66</v>
      </c>
      <c r="C42" s="113" t="s">
        <v>130</v>
      </c>
      <c r="D42" s="113" t="s">
        <v>131</v>
      </c>
      <c r="E42" s="113" t="s">
        <v>21</v>
      </c>
      <c r="F42" s="108">
        <v>133</v>
      </c>
      <c r="G42" s="107" t="s">
        <v>4</v>
      </c>
      <c r="H42" s="107" t="s">
        <v>4</v>
      </c>
      <c r="I42" s="107" t="s">
        <v>4</v>
      </c>
      <c r="J42" s="107" t="s">
        <v>4</v>
      </c>
      <c r="K42" s="107" t="s">
        <v>4</v>
      </c>
      <c r="L42" s="107" t="s">
        <v>4</v>
      </c>
      <c r="M42" s="107" t="s">
        <v>4</v>
      </c>
      <c r="N42" s="107" t="s">
        <v>4</v>
      </c>
      <c r="O42" s="107">
        <v>1</v>
      </c>
      <c r="P42" s="107" t="s">
        <v>4</v>
      </c>
      <c r="Q42" s="107">
        <v>1</v>
      </c>
      <c r="R42" s="107">
        <v>2</v>
      </c>
      <c r="S42" s="107">
        <v>3</v>
      </c>
      <c r="T42" s="107">
        <v>6</v>
      </c>
      <c r="U42" s="107">
        <v>6</v>
      </c>
      <c r="V42" s="107">
        <v>13</v>
      </c>
      <c r="W42" s="107">
        <v>26</v>
      </c>
      <c r="X42" s="107">
        <v>37</v>
      </c>
      <c r="Y42" s="107">
        <v>21</v>
      </c>
      <c r="Z42" s="107">
        <v>15</v>
      </c>
      <c r="AA42" s="106">
        <v>2</v>
      </c>
    </row>
    <row r="43" spans="1:27" ht="15">
      <c r="A43" s="159" t="s">
        <v>244</v>
      </c>
      <c r="B43" s="158" t="s">
        <v>70</v>
      </c>
      <c r="C43" s="158" t="s">
        <v>126</v>
      </c>
      <c r="D43" s="158" t="s">
        <v>129</v>
      </c>
      <c r="E43" s="158" t="s">
        <v>12</v>
      </c>
      <c r="F43" s="93">
        <v>35</v>
      </c>
      <c r="G43" s="92" t="s">
        <v>4</v>
      </c>
      <c r="H43" s="92" t="s">
        <v>4</v>
      </c>
      <c r="I43" s="92" t="s">
        <v>4</v>
      </c>
      <c r="J43" s="92" t="s">
        <v>4</v>
      </c>
      <c r="K43" s="92" t="s">
        <v>4</v>
      </c>
      <c r="L43" s="92" t="s">
        <v>4</v>
      </c>
      <c r="M43" s="92" t="s">
        <v>4</v>
      </c>
      <c r="N43" s="92" t="s">
        <v>4</v>
      </c>
      <c r="O43" s="92" t="s">
        <v>4</v>
      </c>
      <c r="P43" s="92">
        <v>1</v>
      </c>
      <c r="Q43" s="92" t="s">
        <v>4</v>
      </c>
      <c r="R43" s="92" t="s">
        <v>4</v>
      </c>
      <c r="S43" s="92">
        <v>1</v>
      </c>
      <c r="T43" s="92">
        <v>1</v>
      </c>
      <c r="U43" s="92">
        <v>7</v>
      </c>
      <c r="V43" s="92">
        <v>7</v>
      </c>
      <c r="W43" s="92">
        <v>2</v>
      </c>
      <c r="X43" s="92">
        <v>12</v>
      </c>
      <c r="Y43" s="92">
        <v>2</v>
      </c>
      <c r="Z43" s="92">
        <v>2</v>
      </c>
      <c r="AA43" s="91" t="s">
        <v>4</v>
      </c>
    </row>
    <row r="44" spans="1:27" ht="15">
      <c r="A44" s="123"/>
      <c r="B44" s="122" t="s">
        <v>68</v>
      </c>
      <c r="C44" s="122" t="s">
        <v>126</v>
      </c>
      <c r="D44" s="122" t="s">
        <v>128</v>
      </c>
      <c r="E44" s="122" t="s">
        <v>12</v>
      </c>
      <c r="F44" s="117">
        <v>24</v>
      </c>
      <c r="G44" s="116" t="s">
        <v>4</v>
      </c>
      <c r="H44" s="116" t="s">
        <v>4</v>
      </c>
      <c r="I44" s="116" t="s">
        <v>4</v>
      </c>
      <c r="J44" s="116" t="s">
        <v>4</v>
      </c>
      <c r="K44" s="116" t="s">
        <v>4</v>
      </c>
      <c r="L44" s="116" t="s">
        <v>4</v>
      </c>
      <c r="M44" s="116" t="s">
        <v>4</v>
      </c>
      <c r="N44" s="116" t="s">
        <v>4</v>
      </c>
      <c r="O44" s="116" t="s">
        <v>4</v>
      </c>
      <c r="P44" s="116">
        <v>1</v>
      </c>
      <c r="Q44" s="116" t="s">
        <v>4</v>
      </c>
      <c r="R44" s="116" t="s">
        <v>4</v>
      </c>
      <c r="S44" s="116" t="s">
        <v>4</v>
      </c>
      <c r="T44" s="116" t="s">
        <v>4</v>
      </c>
      <c r="U44" s="116">
        <v>5</v>
      </c>
      <c r="V44" s="116">
        <v>4</v>
      </c>
      <c r="W44" s="116">
        <v>1</v>
      </c>
      <c r="X44" s="116">
        <v>10</v>
      </c>
      <c r="Y44" s="116">
        <v>1</v>
      </c>
      <c r="Z44" s="116">
        <v>2</v>
      </c>
      <c r="AA44" s="115" t="s">
        <v>4</v>
      </c>
    </row>
    <row r="45" spans="1:27" ht="15">
      <c r="A45" s="114"/>
      <c r="B45" s="113" t="s">
        <v>66</v>
      </c>
      <c r="C45" s="113" t="s">
        <v>126</v>
      </c>
      <c r="D45" s="113" t="s">
        <v>127</v>
      </c>
      <c r="E45" s="113" t="s">
        <v>12</v>
      </c>
      <c r="F45" s="108">
        <v>11</v>
      </c>
      <c r="G45" s="107" t="s">
        <v>4</v>
      </c>
      <c r="H45" s="107" t="s">
        <v>4</v>
      </c>
      <c r="I45" s="107" t="s">
        <v>4</v>
      </c>
      <c r="J45" s="107" t="s">
        <v>4</v>
      </c>
      <c r="K45" s="107" t="s">
        <v>4</v>
      </c>
      <c r="L45" s="107" t="s">
        <v>4</v>
      </c>
      <c r="M45" s="107" t="s">
        <v>4</v>
      </c>
      <c r="N45" s="107" t="s">
        <v>4</v>
      </c>
      <c r="O45" s="107" t="s">
        <v>4</v>
      </c>
      <c r="P45" s="107" t="s">
        <v>4</v>
      </c>
      <c r="Q45" s="107" t="s">
        <v>4</v>
      </c>
      <c r="R45" s="107" t="s">
        <v>4</v>
      </c>
      <c r="S45" s="107">
        <v>1</v>
      </c>
      <c r="T45" s="107">
        <v>1</v>
      </c>
      <c r="U45" s="107">
        <v>2</v>
      </c>
      <c r="V45" s="107">
        <v>3</v>
      </c>
      <c r="W45" s="107">
        <v>1</v>
      </c>
      <c r="X45" s="107">
        <v>2</v>
      </c>
      <c r="Y45" s="107">
        <v>1</v>
      </c>
      <c r="Z45" s="107" t="s">
        <v>4</v>
      </c>
      <c r="AA45" s="106" t="s">
        <v>4</v>
      </c>
    </row>
    <row r="46" spans="1:27" ht="15">
      <c r="A46" s="159" t="s">
        <v>243</v>
      </c>
      <c r="B46" s="158" t="s">
        <v>70</v>
      </c>
      <c r="C46" s="158" t="s">
        <v>121</v>
      </c>
      <c r="D46" s="158" t="s">
        <v>124</v>
      </c>
      <c r="E46" s="158" t="s">
        <v>10</v>
      </c>
      <c r="F46" s="93">
        <v>35</v>
      </c>
      <c r="G46" s="92" t="s">
        <v>4</v>
      </c>
      <c r="H46" s="92" t="s">
        <v>4</v>
      </c>
      <c r="I46" s="92" t="s">
        <v>4</v>
      </c>
      <c r="J46" s="92" t="s">
        <v>4</v>
      </c>
      <c r="K46" s="92" t="s">
        <v>4</v>
      </c>
      <c r="L46" s="92" t="s">
        <v>4</v>
      </c>
      <c r="M46" s="92" t="s">
        <v>4</v>
      </c>
      <c r="N46" s="92" t="s">
        <v>4</v>
      </c>
      <c r="O46" s="92" t="s">
        <v>4</v>
      </c>
      <c r="P46" s="92">
        <v>1</v>
      </c>
      <c r="Q46" s="92" t="s">
        <v>4</v>
      </c>
      <c r="R46" s="92" t="s">
        <v>4</v>
      </c>
      <c r="S46" s="92">
        <v>1</v>
      </c>
      <c r="T46" s="92">
        <v>1</v>
      </c>
      <c r="U46" s="92">
        <v>7</v>
      </c>
      <c r="V46" s="92">
        <v>7</v>
      </c>
      <c r="W46" s="92">
        <v>2</v>
      </c>
      <c r="X46" s="92">
        <v>12</v>
      </c>
      <c r="Y46" s="92">
        <v>2</v>
      </c>
      <c r="Z46" s="92">
        <v>2</v>
      </c>
      <c r="AA46" s="91" t="s">
        <v>4</v>
      </c>
    </row>
    <row r="47" spans="1:27" ht="15">
      <c r="A47" s="123"/>
      <c r="B47" s="122" t="s">
        <v>68</v>
      </c>
      <c r="C47" s="122" t="s">
        <v>121</v>
      </c>
      <c r="D47" s="122" t="s">
        <v>123</v>
      </c>
      <c r="E47" s="122" t="s">
        <v>10</v>
      </c>
      <c r="F47" s="117">
        <v>24</v>
      </c>
      <c r="G47" s="116" t="s">
        <v>4</v>
      </c>
      <c r="H47" s="116" t="s">
        <v>4</v>
      </c>
      <c r="I47" s="116" t="s">
        <v>4</v>
      </c>
      <c r="J47" s="116" t="s">
        <v>4</v>
      </c>
      <c r="K47" s="116" t="s">
        <v>4</v>
      </c>
      <c r="L47" s="116" t="s">
        <v>4</v>
      </c>
      <c r="M47" s="116" t="s">
        <v>4</v>
      </c>
      <c r="N47" s="116" t="s">
        <v>4</v>
      </c>
      <c r="O47" s="116" t="s">
        <v>4</v>
      </c>
      <c r="P47" s="116">
        <v>1</v>
      </c>
      <c r="Q47" s="116" t="s">
        <v>4</v>
      </c>
      <c r="R47" s="116" t="s">
        <v>4</v>
      </c>
      <c r="S47" s="116" t="s">
        <v>4</v>
      </c>
      <c r="T47" s="116" t="s">
        <v>4</v>
      </c>
      <c r="U47" s="116">
        <v>5</v>
      </c>
      <c r="V47" s="116">
        <v>4</v>
      </c>
      <c r="W47" s="116">
        <v>1</v>
      </c>
      <c r="X47" s="116">
        <v>10</v>
      </c>
      <c r="Y47" s="116">
        <v>1</v>
      </c>
      <c r="Z47" s="116">
        <v>2</v>
      </c>
      <c r="AA47" s="115" t="s">
        <v>4</v>
      </c>
    </row>
    <row r="48" spans="1:27" ht="15">
      <c r="A48" s="123"/>
      <c r="B48" s="122" t="s">
        <v>66</v>
      </c>
      <c r="C48" s="122" t="s">
        <v>121</v>
      </c>
      <c r="D48" s="122" t="s">
        <v>122</v>
      </c>
      <c r="E48" s="122" t="s">
        <v>10</v>
      </c>
      <c r="F48" s="117">
        <v>11</v>
      </c>
      <c r="G48" s="116" t="s">
        <v>4</v>
      </c>
      <c r="H48" s="116" t="s">
        <v>4</v>
      </c>
      <c r="I48" s="116" t="s">
        <v>4</v>
      </c>
      <c r="J48" s="116" t="s">
        <v>4</v>
      </c>
      <c r="K48" s="116" t="s">
        <v>4</v>
      </c>
      <c r="L48" s="116" t="s">
        <v>4</v>
      </c>
      <c r="M48" s="116" t="s">
        <v>4</v>
      </c>
      <c r="N48" s="116" t="s">
        <v>4</v>
      </c>
      <c r="O48" s="116" t="s">
        <v>4</v>
      </c>
      <c r="P48" s="116" t="s">
        <v>4</v>
      </c>
      <c r="Q48" s="116" t="s">
        <v>4</v>
      </c>
      <c r="R48" s="116" t="s">
        <v>4</v>
      </c>
      <c r="S48" s="116">
        <v>1</v>
      </c>
      <c r="T48" s="116">
        <v>1</v>
      </c>
      <c r="U48" s="116">
        <v>2</v>
      </c>
      <c r="V48" s="116">
        <v>3</v>
      </c>
      <c r="W48" s="116">
        <v>1</v>
      </c>
      <c r="X48" s="116">
        <v>2</v>
      </c>
      <c r="Y48" s="116">
        <v>1</v>
      </c>
      <c r="Z48" s="116" t="s">
        <v>4</v>
      </c>
      <c r="AA48" s="115" t="s">
        <v>4</v>
      </c>
    </row>
    <row r="49" spans="1:27" ht="15">
      <c r="A49" s="159" t="s">
        <v>242</v>
      </c>
      <c r="B49" s="158" t="s">
        <v>70</v>
      </c>
      <c r="C49" s="158" t="s">
        <v>116</v>
      </c>
      <c r="D49" s="158" t="s">
        <v>119</v>
      </c>
      <c r="E49" s="158" t="s">
        <v>5</v>
      </c>
      <c r="F49" s="93">
        <v>10</v>
      </c>
      <c r="G49" s="92" t="s">
        <v>4</v>
      </c>
      <c r="H49" s="92" t="s">
        <v>4</v>
      </c>
      <c r="I49" s="92" t="s">
        <v>4</v>
      </c>
      <c r="J49" s="92" t="s">
        <v>4</v>
      </c>
      <c r="K49" s="92" t="s">
        <v>4</v>
      </c>
      <c r="L49" s="92" t="s">
        <v>4</v>
      </c>
      <c r="M49" s="92" t="s">
        <v>4</v>
      </c>
      <c r="N49" s="92" t="s">
        <v>4</v>
      </c>
      <c r="O49" s="92" t="s">
        <v>4</v>
      </c>
      <c r="P49" s="92" t="s">
        <v>4</v>
      </c>
      <c r="Q49" s="92" t="s">
        <v>4</v>
      </c>
      <c r="R49" s="92" t="s">
        <v>4</v>
      </c>
      <c r="S49" s="92">
        <v>1</v>
      </c>
      <c r="T49" s="92" t="s">
        <v>4</v>
      </c>
      <c r="U49" s="92">
        <v>4</v>
      </c>
      <c r="V49" s="92">
        <v>2</v>
      </c>
      <c r="W49" s="92" t="s">
        <v>4</v>
      </c>
      <c r="X49" s="92">
        <v>1</v>
      </c>
      <c r="Y49" s="92">
        <v>1</v>
      </c>
      <c r="Z49" s="92">
        <v>1</v>
      </c>
      <c r="AA49" s="91" t="s">
        <v>4</v>
      </c>
    </row>
    <row r="50" spans="1:27" ht="15">
      <c r="A50" s="123"/>
      <c r="B50" s="122" t="s">
        <v>68</v>
      </c>
      <c r="C50" s="122" t="s">
        <v>116</v>
      </c>
      <c r="D50" s="122" t="s">
        <v>118</v>
      </c>
      <c r="E50" s="122" t="s">
        <v>5</v>
      </c>
      <c r="F50" s="117">
        <v>6</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v>3</v>
      </c>
      <c r="V50" s="116">
        <v>1</v>
      </c>
      <c r="W50" s="116" t="s">
        <v>4</v>
      </c>
      <c r="X50" s="116" t="s">
        <v>4</v>
      </c>
      <c r="Y50" s="116">
        <v>1</v>
      </c>
      <c r="Z50" s="116">
        <v>1</v>
      </c>
      <c r="AA50" s="115" t="s">
        <v>4</v>
      </c>
    </row>
    <row r="51" spans="1:27" ht="15">
      <c r="A51" s="114"/>
      <c r="B51" s="113" t="s">
        <v>66</v>
      </c>
      <c r="C51" s="113" t="s">
        <v>116</v>
      </c>
      <c r="D51" s="113" t="s">
        <v>117</v>
      </c>
      <c r="E51" s="113" t="s">
        <v>5</v>
      </c>
      <c r="F51" s="108">
        <v>4</v>
      </c>
      <c r="G51" s="107" t="s">
        <v>4</v>
      </c>
      <c r="H51" s="107" t="s">
        <v>4</v>
      </c>
      <c r="I51" s="107" t="s">
        <v>4</v>
      </c>
      <c r="J51" s="107" t="s">
        <v>4</v>
      </c>
      <c r="K51" s="107" t="s">
        <v>4</v>
      </c>
      <c r="L51" s="107" t="s">
        <v>4</v>
      </c>
      <c r="M51" s="107" t="s">
        <v>4</v>
      </c>
      <c r="N51" s="107" t="s">
        <v>4</v>
      </c>
      <c r="O51" s="107" t="s">
        <v>4</v>
      </c>
      <c r="P51" s="107" t="s">
        <v>4</v>
      </c>
      <c r="Q51" s="107" t="s">
        <v>4</v>
      </c>
      <c r="R51" s="107" t="s">
        <v>4</v>
      </c>
      <c r="S51" s="107">
        <v>1</v>
      </c>
      <c r="T51" s="107" t="s">
        <v>4</v>
      </c>
      <c r="U51" s="107">
        <v>1</v>
      </c>
      <c r="V51" s="107">
        <v>1</v>
      </c>
      <c r="W51" s="107" t="s">
        <v>4</v>
      </c>
      <c r="X51" s="107">
        <v>1</v>
      </c>
      <c r="Y51" s="107" t="s">
        <v>4</v>
      </c>
      <c r="Z51" s="107" t="s">
        <v>4</v>
      </c>
      <c r="AA51" s="106" t="s">
        <v>4</v>
      </c>
    </row>
    <row r="52" spans="1:27" ht="15">
      <c r="A52" s="159" t="s">
        <v>241</v>
      </c>
      <c r="B52" s="158" t="s">
        <v>70</v>
      </c>
      <c r="C52" s="158" t="s">
        <v>111</v>
      </c>
      <c r="D52" s="158" t="s">
        <v>114</v>
      </c>
      <c r="E52" s="158" t="s">
        <v>5</v>
      </c>
      <c r="F52" s="93">
        <v>4</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v>1</v>
      </c>
      <c r="V52" s="92">
        <v>1</v>
      </c>
      <c r="W52" s="92">
        <v>1</v>
      </c>
      <c r="X52" s="92">
        <v>1</v>
      </c>
      <c r="Y52" s="92" t="s">
        <v>4</v>
      </c>
      <c r="Z52" s="92" t="s">
        <v>4</v>
      </c>
      <c r="AA52" s="91" t="s">
        <v>4</v>
      </c>
    </row>
    <row r="53" spans="1:27" ht="15">
      <c r="A53" s="123"/>
      <c r="B53" s="122" t="s">
        <v>68</v>
      </c>
      <c r="C53" s="122" t="s">
        <v>111</v>
      </c>
      <c r="D53" s="122" t="s">
        <v>113</v>
      </c>
      <c r="E53" s="122" t="s">
        <v>5</v>
      </c>
      <c r="F53" s="117">
        <v>2</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v>1</v>
      </c>
      <c r="W53" s="116">
        <v>1</v>
      </c>
      <c r="X53" s="116" t="s">
        <v>4</v>
      </c>
      <c r="Y53" s="116" t="s">
        <v>4</v>
      </c>
      <c r="Z53" s="116" t="s">
        <v>4</v>
      </c>
      <c r="AA53" s="115" t="s">
        <v>4</v>
      </c>
    </row>
    <row r="54" spans="1:27" ht="15">
      <c r="A54" s="114"/>
      <c r="B54" s="113" t="s">
        <v>66</v>
      </c>
      <c r="C54" s="113" t="s">
        <v>111</v>
      </c>
      <c r="D54" s="113" t="s">
        <v>112</v>
      </c>
      <c r="E54" s="113" t="s">
        <v>5</v>
      </c>
      <c r="F54" s="108">
        <v>2</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v>1</v>
      </c>
      <c r="V54" s="107" t="s">
        <v>4</v>
      </c>
      <c r="W54" s="107" t="s">
        <v>4</v>
      </c>
      <c r="X54" s="107">
        <v>1</v>
      </c>
      <c r="Y54" s="107" t="s">
        <v>4</v>
      </c>
      <c r="Z54" s="107" t="s">
        <v>4</v>
      </c>
      <c r="AA54" s="106" t="s">
        <v>4</v>
      </c>
    </row>
    <row r="55" spans="1:27" ht="15">
      <c r="A55" s="159" t="s">
        <v>240</v>
      </c>
      <c r="B55" s="158" t="s">
        <v>70</v>
      </c>
      <c r="C55" s="158" t="s">
        <v>106</v>
      </c>
      <c r="D55" s="158" t="s">
        <v>109</v>
      </c>
      <c r="E55" s="158" t="s">
        <v>5</v>
      </c>
      <c r="F55" s="93">
        <v>11</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v>2</v>
      </c>
      <c r="W55" s="92">
        <v>1</v>
      </c>
      <c r="X55" s="92">
        <v>6</v>
      </c>
      <c r="Y55" s="92">
        <v>1</v>
      </c>
      <c r="Z55" s="92">
        <v>1</v>
      </c>
      <c r="AA55" s="91" t="s">
        <v>4</v>
      </c>
    </row>
    <row r="56" spans="1:27" ht="15">
      <c r="A56" s="123"/>
      <c r="B56" s="122" t="s">
        <v>68</v>
      </c>
      <c r="C56" s="122" t="s">
        <v>106</v>
      </c>
      <c r="D56" s="122" t="s">
        <v>108</v>
      </c>
      <c r="E56" s="122" t="s">
        <v>5</v>
      </c>
      <c r="F56" s="117">
        <v>8</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v>1</v>
      </c>
      <c r="W56" s="116" t="s">
        <v>4</v>
      </c>
      <c r="X56" s="116">
        <v>6</v>
      </c>
      <c r="Y56" s="116" t="s">
        <v>4</v>
      </c>
      <c r="Z56" s="116">
        <v>1</v>
      </c>
      <c r="AA56" s="115" t="s">
        <v>4</v>
      </c>
    </row>
    <row r="57" spans="1:27" ht="15">
      <c r="A57" s="114"/>
      <c r="B57" s="113" t="s">
        <v>66</v>
      </c>
      <c r="C57" s="113" t="s">
        <v>106</v>
      </c>
      <c r="D57" s="113" t="s">
        <v>107</v>
      </c>
      <c r="E57" s="113" t="s">
        <v>5</v>
      </c>
      <c r="F57" s="108">
        <v>3</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v>1</v>
      </c>
      <c r="W57" s="107">
        <v>1</v>
      </c>
      <c r="X57" s="107" t="s">
        <v>4</v>
      </c>
      <c r="Y57" s="107">
        <v>1</v>
      </c>
      <c r="Z57" s="107" t="s">
        <v>4</v>
      </c>
      <c r="AA57" s="106" t="s">
        <v>4</v>
      </c>
    </row>
    <row r="58" spans="1:27" ht="15">
      <c r="A58" s="159" t="s">
        <v>239</v>
      </c>
      <c r="B58" s="158" t="s">
        <v>70</v>
      </c>
      <c r="C58" s="158" t="s">
        <v>101</v>
      </c>
      <c r="D58" s="158" t="s">
        <v>104</v>
      </c>
      <c r="E58" s="158" t="s">
        <v>5</v>
      </c>
      <c r="F58" s="93">
        <v>8</v>
      </c>
      <c r="G58" s="92" t="s">
        <v>4</v>
      </c>
      <c r="H58" s="92" t="s">
        <v>4</v>
      </c>
      <c r="I58" s="92" t="s">
        <v>4</v>
      </c>
      <c r="J58" s="92" t="s">
        <v>4</v>
      </c>
      <c r="K58" s="92" t="s">
        <v>4</v>
      </c>
      <c r="L58" s="92" t="s">
        <v>4</v>
      </c>
      <c r="M58" s="92" t="s">
        <v>4</v>
      </c>
      <c r="N58" s="92" t="s">
        <v>4</v>
      </c>
      <c r="O58" s="92" t="s">
        <v>4</v>
      </c>
      <c r="P58" s="92">
        <v>1</v>
      </c>
      <c r="Q58" s="92" t="s">
        <v>4</v>
      </c>
      <c r="R58" s="92" t="s">
        <v>4</v>
      </c>
      <c r="S58" s="92" t="s">
        <v>4</v>
      </c>
      <c r="T58" s="92">
        <v>1</v>
      </c>
      <c r="U58" s="92">
        <v>2</v>
      </c>
      <c r="V58" s="92">
        <v>1</v>
      </c>
      <c r="W58" s="92" t="s">
        <v>4</v>
      </c>
      <c r="X58" s="92">
        <v>3</v>
      </c>
      <c r="Y58" s="92" t="s">
        <v>4</v>
      </c>
      <c r="Z58" s="92" t="s">
        <v>4</v>
      </c>
      <c r="AA58" s="91" t="s">
        <v>4</v>
      </c>
    </row>
    <row r="59" spans="1:27" ht="15">
      <c r="A59" s="123"/>
      <c r="B59" s="122" t="s">
        <v>68</v>
      </c>
      <c r="C59" s="122" t="s">
        <v>101</v>
      </c>
      <c r="D59" s="122" t="s">
        <v>103</v>
      </c>
      <c r="E59" s="122" t="s">
        <v>5</v>
      </c>
      <c r="F59" s="117">
        <v>6</v>
      </c>
      <c r="G59" s="116" t="s">
        <v>4</v>
      </c>
      <c r="H59" s="116" t="s">
        <v>4</v>
      </c>
      <c r="I59" s="116" t="s">
        <v>4</v>
      </c>
      <c r="J59" s="116" t="s">
        <v>4</v>
      </c>
      <c r="K59" s="116" t="s">
        <v>4</v>
      </c>
      <c r="L59" s="116" t="s">
        <v>4</v>
      </c>
      <c r="M59" s="116" t="s">
        <v>4</v>
      </c>
      <c r="N59" s="116" t="s">
        <v>4</v>
      </c>
      <c r="O59" s="116" t="s">
        <v>4</v>
      </c>
      <c r="P59" s="116">
        <v>1</v>
      </c>
      <c r="Q59" s="116" t="s">
        <v>4</v>
      </c>
      <c r="R59" s="116" t="s">
        <v>4</v>
      </c>
      <c r="S59" s="116" t="s">
        <v>4</v>
      </c>
      <c r="T59" s="116" t="s">
        <v>4</v>
      </c>
      <c r="U59" s="116">
        <v>2</v>
      </c>
      <c r="V59" s="116" t="s">
        <v>4</v>
      </c>
      <c r="W59" s="116" t="s">
        <v>4</v>
      </c>
      <c r="X59" s="116">
        <v>3</v>
      </c>
      <c r="Y59" s="116" t="s">
        <v>4</v>
      </c>
      <c r="Z59" s="116" t="s">
        <v>4</v>
      </c>
      <c r="AA59" s="115" t="s">
        <v>4</v>
      </c>
    </row>
    <row r="60" spans="1:27" ht="15">
      <c r="A60" s="114"/>
      <c r="B60" s="113" t="s">
        <v>66</v>
      </c>
      <c r="C60" s="113" t="s">
        <v>101</v>
      </c>
      <c r="D60" s="113" t="s">
        <v>102</v>
      </c>
      <c r="E60" s="113" t="s">
        <v>5</v>
      </c>
      <c r="F60" s="108">
        <v>2</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v>1</v>
      </c>
      <c r="U60" s="107" t="s">
        <v>4</v>
      </c>
      <c r="V60" s="107">
        <v>1</v>
      </c>
      <c r="W60" s="107" t="s">
        <v>4</v>
      </c>
      <c r="X60" s="107" t="s">
        <v>4</v>
      </c>
      <c r="Y60" s="107" t="s">
        <v>4</v>
      </c>
      <c r="Z60" s="107" t="s">
        <v>4</v>
      </c>
      <c r="AA60" s="106" t="s">
        <v>4</v>
      </c>
    </row>
    <row r="61" spans="1:27" ht="15">
      <c r="A61" s="159" t="s">
        <v>238</v>
      </c>
      <c r="B61" s="158" t="s">
        <v>70</v>
      </c>
      <c r="C61" s="158" t="s">
        <v>96</v>
      </c>
      <c r="D61" s="158" t="s">
        <v>99</v>
      </c>
      <c r="E61" s="158" t="s">
        <v>5</v>
      </c>
      <c r="F61" s="93">
        <v>2</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v>1</v>
      </c>
      <c r="W61" s="92" t="s">
        <v>4</v>
      </c>
      <c r="X61" s="92">
        <v>1</v>
      </c>
      <c r="Y61" s="92" t="s">
        <v>4</v>
      </c>
      <c r="Z61" s="92" t="s">
        <v>4</v>
      </c>
      <c r="AA61" s="91" t="s">
        <v>4</v>
      </c>
    </row>
    <row r="62" spans="1:27" ht="15">
      <c r="A62" s="123"/>
      <c r="B62" s="122" t="s">
        <v>68</v>
      </c>
      <c r="C62" s="122" t="s">
        <v>96</v>
      </c>
      <c r="D62" s="122" t="s">
        <v>98</v>
      </c>
      <c r="E62" s="122" t="s">
        <v>5</v>
      </c>
      <c r="F62" s="117">
        <v>2</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v>1</v>
      </c>
      <c r="W62" s="116" t="s">
        <v>4</v>
      </c>
      <c r="X62" s="116">
        <v>1</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53</v>
      </c>
      <c r="G64" s="92" t="s">
        <v>4</v>
      </c>
      <c r="H64" s="92" t="s">
        <v>4</v>
      </c>
      <c r="I64" s="92" t="s">
        <v>4</v>
      </c>
      <c r="J64" s="92" t="s">
        <v>4</v>
      </c>
      <c r="K64" s="92" t="s">
        <v>4</v>
      </c>
      <c r="L64" s="92" t="s">
        <v>4</v>
      </c>
      <c r="M64" s="92" t="s">
        <v>4</v>
      </c>
      <c r="N64" s="92" t="s">
        <v>4</v>
      </c>
      <c r="O64" s="92" t="s">
        <v>4</v>
      </c>
      <c r="P64" s="92" t="s">
        <v>4</v>
      </c>
      <c r="Q64" s="92">
        <v>1</v>
      </c>
      <c r="R64" s="92">
        <v>1</v>
      </c>
      <c r="S64" s="92" t="s">
        <v>4</v>
      </c>
      <c r="T64" s="92">
        <v>2</v>
      </c>
      <c r="U64" s="92">
        <v>3</v>
      </c>
      <c r="V64" s="92">
        <v>4</v>
      </c>
      <c r="W64" s="92">
        <v>11</v>
      </c>
      <c r="X64" s="92">
        <v>15</v>
      </c>
      <c r="Y64" s="92">
        <v>12</v>
      </c>
      <c r="Z64" s="92">
        <v>4</v>
      </c>
      <c r="AA64" s="91" t="s">
        <v>4</v>
      </c>
    </row>
    <row r="65" spans="1:27" ht="15">
      <c r="A65" s="123"/>
      <c r="B65" s="122" t="s">
        <v>68</v>
      </c>
      <c r="C65" s="122" t="s">
        <v>91</v>
      </c>
      <c r="D65" s="122" t="s">
        <v>93</v>
      </c>
      <c r="E65" s="122" t="s">
        <v>12</v>
      </c>
      <c r="F65" s="117">
        <v>21</v>
      </c>
      <c r="G65" s="116" t="s">
        <v>4</v>
      </c>
      <c r="H65" s="116" t="s">
        <v>4</v>
      </c>
      <c r="I65" s="116" t="s">
        <v>4</v>
      </c>
      <c r="J65" s="116" t="s">
        <v>4</v>
      </c>
      <c r="K65" s="116" t="s">
        <v>4</v>
      </c>
      <c r="L65" s="116" t="s">
        <v>4</v>
      </c>
      <c r="M65" s="116" t="s">
        <v>4</v>
      </c>
      <c r="N65" s="116" t="s">
        <v>4</v>
      </c>
      <c r="O65" s="116" t="s">
        <v>4</v>
      </c>
      <c r="P65" s="116" t="s">
        <v>4</v>
      </c>
      <c r="Q65" s="116" t="s">
        <v>4</v>
      </c>
      <c r="R65" s="116">
        <v>1</v>
      </c>
      <c r="S65" s="116" t="s">
        <v>4</v>
      </c>
      <c r="T65" s="116">
        <v>2</v>
      </c>
      <c r="U65" s="116">
        <v>1</v>
      </c>
      <c r="V65" s="116">
        <v>2</v>
      </c>
      <c r="W65" s="116">
        <v>5</v>
      </c>
      <c r="X65" s="116">
        <v>7</v>
      </c>
      <c r="Y65" s="116">
        <v>3</v>
      </c>
      <c r="Z65" s="116" t="s">
        <v>4</v>
      </c>
      <c r="AA65" s="115" t="s">
        <v>4</v>
      </c>
    </row>
    <row r="66" spans="1:27" ht="15">
      <c r="A66" s="123"/>
      <c r="B66" s="122" t="s">
        <v>66</v>
      </c>
      <c r="C66" s="122" t="s">
        <v>91</v>
      </c>
      <c r="D66" s="122" t="s">
        <v>92</v>
      </c>
      <c r="E66" s="122" t="s">
        <v>12</v>
      </c>
      <c r="F66" s="117">
        <v>32</v>
      </c>
      <c r="G66" s="116" t="s">
        <v>4</v>
      </c>
      <c r="H66" s="116" t="s">
        <v>4</v>
      </c>
      <c r="I66" s="116" t="s">
        <v>4</v>
      </c>
      <c r="J66" s="116" t="s">
        <v>4</v>
      </c>
      <c r="K66" s="116" t="s">
        <v>4</v>
      </c>
      <c r="L66" s="116" t="s">
        <v>4</v>
      </c>
      <c r="M66" s="116" t="s">
        <v>4</v>
      </c>
      <c r="N66" s="116" t="s">
        <v>4</v>
      </c>
      <c r="O66" s="116" t="s">
        <v>4</v>
      </c>
      <c r="P66" s="116" t="s">
        <v>4</v>
      </c>
      <c r="Q66" s="116">
        <v>1</v>
      </c>
      <c r="R66" s="116" t="s">
        <v>4</v>
      </c>
      <c r="S66" s="116" t="s">
        <v>4</v>
      </c>
      <c r="T66" s="116" t="s">
        <v>4</v>
      </c>
      <c r="U66" s="116">
        <v>2</v>
      </c>
      <c r="V66" s="116">
        <v>2</v>
      </c>
      <c r="W66" s="116">
        <v>6</v>
      </c>
      <c r="X66" s="116">
        <v>8</v>
      </c>
      <c r="Y66" s="116">
        <v>9</v>
      </c>
      <c r="Z66" s="116">
        <v>4</v>
      </c>
      <c r="AA66" s="115" t="s">
        <v>4</v>
      </c>
    </row>
    <row r="67" spans="1:27" ht="15">
      <c r="A67" s="159" t="s">
        <v>236</v>
      </c>
      <c r="B67" s="158" t="s">
        <v>70</v>
      </c>
      <c r="C67" s="158" t="s">
        <v>86</v>
      </c>
      <c r="D67" s="158" t="s">
        <v>89</v>
      </c>
      <c r="E67" s="158" t="s">
        <v>10</v>
      </c>
      <c r="F67" s="93">
        <v>53</v>
      </c>
      <c r="G67" s="92" t="s">
        <v>4</v>
      </c>
      <c r="H67" s="92" t="s">
        <v>4</v>
      </c>
      <c r="I67" s="92" t="s">
        <v>4</v>
      </c>
      <c r="J67" s="92" t="s">
        <v>4</v>
      </c>
      <c r="K67" s="92" t="s">
        <v>4</v>
      </c>
      <c r="L67" s="92" t="s">
        <v>4</v>
      </c>
      <c r="M67" s="92" t="s">
        <v>4</v>
      </c>
      <c r="N67" s="92" t="s">
        <v>4</v>
      </c>
      <c r="O67" s="92" t="s">
        <v>4</v>
      </c>
      <c r="P67" s="92" t="s">
        <v>4</v>
      </c>
      <c r="Q67" s="92">
        <v>1</v>
      </c>
      <c r="R67" s="92">
        <v>1</v>
      </c>
      <c r="S67" s="92" t="s">
        <v>4</v>
      </c>
      <c r="T67" s="92">
        <v>2</v>
      </c>
      <c r="U67" s="92">
        <v>3</v>
      </c>
      <c r="V67" s="92">
        <v>4</v>
      </c>
      <c r="W67" s="92">
        <v>11</v>
      </c>
      <c r="X67" s="92">
        <v>15</v>
      </c>
      <c r="Y67" s="92">
        <v>12</v>
      </c>
      <c r="Z67" s="92">
        <v>4</v>
      </c>
      <c r="AA67" s="91" t="s">
        <v>4</v>
      </c>
    </row>
    <row r="68" spans="1:27" ht="15">
      <c r="A68" s="123"/>
      <c r="B68" s="122" t="s">
        <v>68</v>
      </c>
      <c r="C68" s="122" t="s">
        <v>86</v>
      </c>
      <c r="D68" s="122" t="s">
        <v>88</v>
      </c>
      <c r="E68" s="122" t="s">
        <v>10</v>
      </c>
      <c r="F68" s="117">
        <v>21</v>
      </c>
      <c r="G68" s="116" t="s">
        <v>4</v>
      </c>
      <c r="H68" s="116" t="s">
        <v>4</v>
      </c>
      <c r="I68" s="116" t="s">
        <v>4</v>
      </c>
      <c r="J68" s="116" t="s">
        <v>4</v>
      </c>
      <c r="K68" s="116" t="s">
        <v>4</v>
      </c>
      <c r="L68" s="116" t="s">
        <v>4</v>
      </c>
      <c r="M68" s="116" t="s">
        <v>4</v>
      </c>
      <c r="N68" s="116" t="s">
        <v>4</v>
      </c>
      <c r="O68" s="116" t="s">
        <v>4</v>
      </c>
      <c r="P68" s="116" t="s">
        <v>4</v>
      </c>
      <c r="Q68" s="116" t="s">
        <v>4</v>
      </c>
      <c r="R68" s="116">
        <v>1</v>
      </c>
      <c r="S68" s="116" t="s">
        <v>4</v>
      </c>
      <c r="T68" s="116">
        <v>2</v>
      </c>
      <c r="U68" s="116">
        <v>1</v>
      </c>
      <c r="V68" s="116">
        <v>2</v>
      </c>
      <c r="W68" s="116">
        <v>5</v>
      </c>
      <c r="X68" s="116">
        <v>7</v>
      </c>
      <c r="Y68" s="116">
        <v>3</v>
      </c>
      <c r="Z68" s="116" t="s">
        <v>4</v>
      </c>
      <c r="AA68" s="115" t="s">
        <v>4</v>
      </c>
    </row>
    <row r="69" spans="1:27" ht="15">
      <c r="A69" s="114"/>
      <c r="B69" s="113" t="s">
        <v>66</v>
      </c>
      <c r="C69" s="113" t="s">
        <v>86</v>
      </c>
      <c r="D69" s="113" t="s">
        <v>87</v>
      </c>
      <c r="E69" s="113" t="s">
        <v>10</v>
      </c>
      <c r="F69" s="108">
        <v>32</v>
      </c>
      <c r="G69" s="107" t="s">
        <v>4</v>
      </c>
      <c r="H69" s="107" t="s">
        <v>4</v>
      </c>
      <c r="I69" s="107" t="s">
        <v>4</v>
      </c>
      <c r="J69" s="107" t="s">
        <v>4</v>
      </c>
      <c r="K69" s="107" t="s">
        <v>4</v>
      </c>
      <c r="L69" s="107" t="s">
        <v>4</v>
      </c>
      <c r="M69" s="107" t="s">
        <v>4</v>
      </c>
      <c r="N69" s="107" t="s">
        <v>4</v>
      </c>
      <c r="O69" s="107" t="s">
        <v>4</v>
      </c>
      <c r="P69" s="107" t="s">
        <v>4</v>
      </c>
      <c r="Q69" s="107">
        <v>1</v>
      </c>
      <c r="R69" s="107" t="s">
        <v>4</v>
      </c>
      <c r="S69" s="107" t="s">
        <v>4</v>
      </c>
      <c r="T69" s="107" t="s">
        <v>4</v>
      </c>
      <c r="U69" s="107">
        <v>2</v>
      </c>
      <c r="V69" s="107">
        <v>2</v>
      </c>
      <c r="W69" s="107">
        <v>6</v>
      </c>
      <c r="X69" s="107">
        <v>8</v>
      </c>
      <c r="Y69" s="107">
        <v>9</v>
      </c>
      <c r="Z69" s="107">
        <v>4</v>
      </c>
      <c r="AA69" s="106" t="s">
        <v>4</v>
      </c>
    </row>
    <row r="70" spans="1:27" ht="15">
      <c r="A70" s="159" t="s">
        <v>235</v>
      </c>
      <c r="B70" s="158" t="s">
        <v>70</v>
      </c>
      <c r="C70" s="158" t="s">
        <v>82</v>
      </c>
      <c r="D70" s="158" t="s">
        <v>85</v>
      </c>
      <c r="E70" s="158" t="s">
        <v>5</v>
      </c>
      <c r="F70" s="93">
        <v>19</v>
      </c>
      <c r="G70" s="92" t="s">
        <v>4</v>
      </c>
      <c r="H70" s="92" t="s">
        <v>4</v>
      </c>
      <c r="I70" s="92" t="s">
        <v>4</v>
      </c>
      <c r="J70" s="92" t="s">
        <v>4</v>
      </c>
      <c r="K70" s="92" t="s">
        <v>4</v>
      </c>
      <c r="L70" s="92" t="s">
        <v>4</v>
      </c>
      <c r="M70" s="92" t="s">
        <v>4</v>
      </c>
      <c r="N70" s="92" t="s">
        <v>4</v>
      </c>
      <c r="O70" s="92" t="s">
        <v>4</v>
      </c>
      <c r="P70" s="92" t="s">
        <v>4</v>
      </c>
      <c r="Q70" s="92" t="s">
        <v>4</v>
      </c>
      <c r="R70" s="92" t="s">
        <v>4</v>
      </c>
      <c r="S70" s="92" t="s">
        <v>4</v>
      </c>
      <c r="T70" s="92">
        <v>2</v>
      </c>
      <c r="U70" s="92">
        <v>2</v>
      </c>
      <c r="V70" s="92">
        <v>1</v>
      </c>
      <c r="W70" s="92">
        <v>3</v>
      </c>
      <c r="X70" s="92">
        <v>4</v>
      </c>
      <c r="Y70" s="92">
        <v>5</v>
      </c>
      <c r="Z70" s="92">
        <v>2</v>
      </c>
      <c r="AA70" s="91" t="s">
        <v>4</v>
      </c>
    </row>
    <row r="71" spans="1:27" ht="15">
      <c r="A71" s="123"/>
      <c r="B71" s="122" t="s">
        <v>68</v>
      </c>
      <c r="C71" s="122" t="s">
        <v>82</v>
      </c>
      <c r="D71" s="122" t="s">
        <v>84</v>
      </c>
      <c r="E71" s="122" t="s">
        <v>5</v>
      </c>
      <c r="F71" s="117">
        <v>6</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v>2</v>
      </c>
      <c r="U71" s="116">
        <v>1</v>
      </c>
      <c r="V71" s="116" t="s">
        <v>4</v>
      </c>
      <c r="W71" s="116" t="s">
        <v>4</v>
      </c>
      <c r="X71" s="116">
        <v>3</v>
      </c>
      <c r="Y71" s="116" t="s">
        <v>4</v>
      </c>
      <c r="Z71" s="116" t="s">
        <v>4</v>
      </c>
      <c r="AA71" s="115" t="s">
        <v>4</v>
      </c>
    </row>
    <row r="72" spans="1:27" ht="15">
      <c r="A72" s="114"/>
      <c r="B72" s="113" t="s">
        <v>66</v>
      </c>
      <c r="C72" s="113" t="s">
        <v>82</v>
      </c>
      <c r="D72" s="113" t="s">
        <v>83</v>
      </c>
      <c r="E72" s="113" t="s">
        <v>5</v>
      </c>
      <c r="F72" s="108">
        <v>13</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v>1</v>
      </c>
      <c r="V72" s="107">
        <v>1</v>
      </c>
      <c r="W72" s="107">
        <v>3</v>
      </c>
      <c r="X72" s="107">
        <v>1</v>
      </c>
      <c r="Y72" s="107">
        <v>5</v>
      </c>
      <c r="Z72" s="107">
        <v>2</v>
      </c>
      <c r="AA72" s="106" t="s">
        <v>4</v>
      </c>
    </row>
    <row r="73" spans="1:27" ht="15">
      <c r="A73" s="159" t="s">
        <v>234</v>
      </c>
      <c r="B73" s="158" t="s">
        <v>70</v>
      </c>
      <c r="C73" s="158" t="s">
        <v>77</v>
      </c>
      <c r="D73" s="158" t="s">
        <v>80</v>
      </c>
      <c r="E73" s="158" t="s">
        <v>5</v>
      </c>
      <c r="F73" s="93">
        <v>9</v>
      </c>
      <c r="G73" s="92" t="s">
        <v>4</v>
      </c>
      <c r="H73" s="92" t="s">
        <v>4</v>
      </c>
      <c r="I73" s="92" t="s">
        <v>4</v>
      </c>
      <c r="J73" s="92" t="s">
        <v>4</v>
      </c>
      <c r="K73" s="92" t="s">
        <v>4</v>
      </c>
      <c r="L73" s="92" t="s">
        <v>4</v>
      </c>
      <c r="M73" s="92" t="s">
        <v>4</v>
      </c>
      <c r="N73" s="92" t="s">
        <v>4</v>
      </c>
      <c r="O73" s="92" t="s">
        <v>4</v>
      </c>
      <c r="P73" s="92" t="s">
        <v>4</v>
      </c>
      <c r="Q73" s="92">
        <v>1</v>
      </c>
      <c r="R73" s="92" t="s">
        <v>4</v>
      </c>
      <c r="S73" s="92" t="s">
        <v>4</v>
      </c>
      <c r="T73" s="92" t="s">
        <v>4</v>
      </c>
      <c r="U73" s="92" t="s">
        <v>4</v>
      </c>
      <c r="V73" s="92" t="s">
        <v>4</v>
      </c>
      <c r="W73" s="92">
        <v>3</v>
      </c>
      <c r="X73" s="92">
        <v>3</v>
      </c>
      <c r="Y73" s="92">
        <v>2</v>
      </c>
      <c r="Z73" s="92" t="s">
        <v>4</v>
      </c>
      <c r="AA73" s="91" t="s">
        <v>4</v>
      </c>
    </row>
    <row r="74" spans="1:27" ht="15">
      <c r="A74" s="123"/>
      <c r="B74" s="122" t="s">
        <v>68</v>
      </c>
      <c r="C74" s="122" t="s">
        <v>77</v>
      </c>
      <c r="D74" s="122" t="s">
        <v>79</v>
      </c>
      <c r="E74" s="122" t="s">
        <v>5</v>
      </c>
      <c r="F74" s="117">
        <v>3</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t="s">
        <v>4</v>
      </c>
      <c r="W74" s="116">
        <v>2</v>
      </c>
      <c r="X74" s="116" t="s">
        <v>4</v>
      </c>
      <c r="Y74" s="116">
        <v>1</v>
      </c>
      <c r="Z74" s="116" t="s">
        <v>4</v>
      </c>
      <c r="AA74" s="115" t="s">
        <v>4</v>
      </c>
    </row>
    <row r="75" spans="1:27" ht="15">
      <c r="A75" s="114"/>
      <c r="B75" s="113" t="s">
        <v>66</v>
      </c>
      <c r="C75" s="113" t="s">
        <v>77</v>
      </c>
      <c r="D75" s="113" t="s">
        <v>78</v>
      </c>
      <c r="E75" s="113" t="s">
        <v>5</v>
      </c>
      <c r="F75" s="108">
        <v>6</v>
      </c>
      <c r="G75" s="107" t="s">
        <v>4</v>
      </c>
      <c r="H75" s="107" t="s">
        <v>4</v>
      </c>
      <c r="I75" s="107" t="s">
        <v>4</v>
      </c>
      <c r="J75" s="107" t="s">
        <v>4</v>
      </c>
      <c r="K75" s="107" t="s">
        <v>4</v>
      </c>
      <c r="L75" s="107" t="s">
        <v>4</v>
      </c>
      <c r="M75" s="107" t="s">
        <v>4</v>
      </c>
      <c r="N75" s="107" t="s">
        <v>4</v>
      </c>
      <c r="O75" s="107" t="s">
        <v>4</v>
      </c>
      <c r="P75" s="107" t="s">
        <v>4</v>
      </c>
      <c r="Q75" s="107">
        <v>1</v>
      </c>
      <c r="R75" s="107" t="s">
        <v>4</v>
      </c>
      <c r="S75" s="107" t="s">
        <v>4</v>
      </c>
      <c r="T75" s="107" t="s">
        <v>4</v>
      </c>
      <c r="U75" s="107" t="s">
        <v>4</v>
      </c>
      <c r="V75" s="107" t="s">
        <v>4</v>
      </c>
      <c r="W75" s="107">
        <v>1</v>
      </c>
      <c r="X75" s="107">
        <v>3</v>
      </c>
      <c r="Y75" s="107">
        <v>1</v>
      </c>
      <c r="Z75" s="107" t="s">
        <v>4</v>
      </c>
      <c r="AA75" s="106" t="s">
        <v>4</v>
      </c>
    </row>
    <row r="76" spans="1:27" ht="15">
      <c r="A76" s="159" t="s">
        <v>233</v>
      </c>
      <c r="B76" s="158" t="s">
        <v>70</v>
      </c>
      <c r="C76" s="158" t="s">
        <v>72</v>
      </c>
      <c r="D76" s="158" t="s">
        <v>75</v>
      </c>
      <c r="E76" s="158" t="s">
        <v>5</v>
      </c>
      <c r="F76" s="93">
        <v>12</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v>1</v>
      </c>
      <c r="V76" s="92">
        <v>2</v>
      </c>
      <c r="W76" s="92">
        <v>3</v>
      </c>
      <c r="X76" s="92">
        <v>5</v>
      </c>
      <c r="Y76" s="92">
        <v>1</v>
      </c>
      <c r="Z76" s="92" t="s">
        <v>4</v>
      </c>
      <c r="AA76" s="91" t="s">
        <v>4</v>
      </c>
    </row>
    <row r="77" spans="1:27" ht="15">
      <c r="A77" s="123"/>
      <c r="B77" s="122" t="s">
        <v>68</v>
      </c>
      <c r="C77" s="122" t="s">
        <v>72</v>
      </c>
      <c r="D77" s="122" t="s">
        <v>74</v>
      </c>
      <c r="E77" s="122" t="s">
        <v>5</v>
      </c>
      <c r="F77" s="117">
        <v>6</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v>1</v>
      </c>
      <c r="W77" s="116">
        <v>2</v>
      </c>
      <c r="X77" s="116">
        <v>2</v>
      </c>
      <c r="Y77" s="116">
        <v>1</v>
      </c>
      <c r="Z77" s="116" t="s">
        <v>4</v>
      </c>
      <c r="AA77" s="115" t="s">
        <v>4</v>
      </c>
    </row>
    <row r="78" spans="1:27" ht="15">
      <c r="A78" s="114"/>
      <c r="B78" s="113" t="s">
        <v>66</v>
      </c>
      <c r="C78" s="113" t="s">
        <v>72</v>
      </c>
      <c r="D78" s="113" t="s">
        <v>73</v>
      </c>
      <c r="E78" s="113" t="s">
        <v>5</v>
      </c>
      <c r="F78" s="108">
        <v>6</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v>1</v>
      </c>
      <c r="V78" s="107">
        <v>1</v>
      </c>
      <c r="W78" s="107">
        <v>1</v>
      </c>
      <c r="X78" s="107">
        <v>3</v>
      </c>
      <c r="Y78" s="107" t="s">
        <v>4</v>
      </c>
      <c r="Z78" s="107" t="s">
        <v>4</v>
      </c>
      <c r="AA78" s="106" t="s">
        <v>4</v>
      </c>
    </row>
    <row r="79" spans="1:27" ht="15">
      <c r="A79" s="159" t="s">
        <v>232</v>
      </c>
      <c r="B79" s="158" t="s">
        <v>70</v>
      </c>
      <c r="C79" s="158" t="s">
        <v>64</v>
      </c>
      <c r="D79" s="158" t="s">
        <v>69</v>
      </c>
      <c r="E79" s="158" t="s">
        <v>5</v>
      </c>
      <c r="F79" s="93">
        <v>13</v>
      </c>
      <c r="G79" s="92" t="s">
        <v>4</v>
      </c>
      <c r="H79" s="92" t="s">
        <v>4</v>
      </c>
      <c r="I79" s="92" t="s">
        <v>4</v>
      </c>
      <c r="J79" s="92" t="s">
        <v>4</v>
      </c>
      <c r="K79" s="92" t="s">
        <v>4</v>
      </c>
      <c r="L79" s="92" t="s">
        <v>4</v>
      </c>
      <c r="M79" s="92" t="s">
        <v>4</v>
      </c>
      <c r="N79" s="92" t="s">
        <v>4</v>
      </c>
      <c r="O79" s="92" t="s">
        <v>4</v>
      </c>
      <c r="P79" s="92" t="s">
        <v>4</v>
      </c>
      <c r="Q79" s="92" t="s">
        <v>4</v>
      </c>
      <c r="R79" s="92">
        <v>1</v>
      </c>
      <c r="S79" s="92" t="s">
        <v>4</v>
      </c>
      <c r="T79" s="92" t="s">
        <v>4</v>
      </c>
      <c r="U79" s="92" t="s">
        <v>4</v>
      </c>
      <c r="V79" s="92">
        <v>1</v>
      </c>
      <c r="W79" s="92">
        <v>2</v>
      </c>
      <c r="X79" s="92">
        <v>3</v>
      </c>
      <c r="Y79" s="92">
        <v>4</v>
      </c>
      <c r="Z79" s="92">
        <v>2</v>
      </c>
      <c r="AA79" s="91" t="s">
        <v>4</v>
      </c>
    </row>
    <row r="80" spans="1:27" ht="15">
      <c r="A80" s="123"/>
      <c r="B80" s="122" t="s">
        <v>68</v>
      </c>
      <c r="C80" s="122" t="s">
        <v>64</v>
      </c>
      <c r="D80" s="122" t="s">
        <v>67</v>
      </c>
      <c r="E80" s="122" t="s">
        <v>5</v>
      </c>
      <c r="F80" s="117">
        <v>6</v>
      </c>
      <c r="G80" s="116" t="s">
        <v>4</v>
      </c>
      <c r="H80" s="116" t="s">
        <v>4</v>
      </c>
      <c r="I80" s="116" t="s">
        <v>4</v>
      </c>
      <c r="J80" s="116" t="s">
        <v>4</v>
      </c>
      <c r="K80" s="116" t="s">
        <v>4</v>
      </c>
      <c r="L80" s="116" t="s">
        <v>4</v>
      </c>
      <c r="M80" s="116" t="s">
        <v>4</v>
      </c>
      <c r="N80" s="116" t="s">
        <v>4</v>
      </c>
      <c r="O80" s="116" t="s">
        <v>4</v>
      </c>
      <c r="P80" s="116" t="s">
        <v>4</v>
      </c>
      <c r="Q80" s="116" t="s">
        <v>4</v>
      </c>
      <c r="R80" s="116">
        <v>1</v>
      </c>
      <c r="S80" s="116" t="s">
        <v>4</v>
      </c>
      <c r="T80" s="116" t="s">
        <v>4</v>
      </c>
      <c r="U80" s="116" t="s">
        <v>4</v>
      </c>
      <c r="V80" s="116">
        <v>1</v>
      </c>
      <c r="W80" s="116">
        <v>1</v>
      </c>
      <c r="X80" s="116">
        <v>2</v>
      </c>
      <c r="Y80" s="116">
        <v>1</v>
      </c>
      <c r="Z80" s="116" t="s">
        <v>4</v>
      </c>
      <c r="AA80" s="115" t="s">
        <v>4</v>
      </c>
    </row>
    <row r="81" spans="1:27" ht="15">
      <c r="A81" s="114"/>
      <c r="B81" s="113" t="s">
        <v>66</v>
      </c>
      <c r="C81" s="113" t="s">
        <v>64</v>
      </c>
      <c r="D81" s="113" t="s">
        <v>65</v>
      </c>
      <c r="E81" s="113" t="s">
        <v>5</v>
      </c>
      <c r="F81" s="108">
        <v>7</v>
      </c>
      <c r="G81" s="107" t="s">
        <v>4</v>
      </c>
      <c r="H81" s="107" t="s">
        <v>4</v>
      </c>
      <c r="I81" s="107" t="s">
        <v>4</v>
      </c>
      <c r="J81" s="107" t="s">
        <v>4</v>
      </c>
      <c r="K81" s="107" t="s">
        <v>4</v>
      </c>
      <c r="L81" s="107" t="s">
        <v>4</v>
      </c>
      <c r="M81" s="107" t="s">
        <v>4</v>
      </c>
      <c r="N81" s="107" t="s">
        <v>4</v>
      </c>
      <c r="O81" s="107" t="s">
        <v>4</v>
      </c>
      <c r="P81" s="107" t="s">
        <v>4</v>
      </c>
      <c r="Q81" s="107" t="s">
        <v>4</v>
      </c>
      <c r="R81" s="107" t="s">
        <v>4</v>
      </c>
      <c r="S81" s="107" t="s">
        <v>4</v>
      </c>
      <c r="T81" s="107" t="s">
        <v>4</v>
      </c>
      <c r="U81" s="107" t="s">
        <v>4</v>
      </c>
      <c r="V81" s="107" t="s">
        <v>4</v>
      </c>
      <c r="W81" s="107">
        <v>1</v>
      </c>
      <c r="X81" s="107">
        <v>1</v>
      </c>
      <c r="Y81" s="107">
        <v>3</v>
      </c>
      <c r="Z81" s="107">
        <v>2</v>
      </c>
      <c r="AA81" s="106"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2291" priority="273" stopIfTrue="1">
      <formula>OR($E4="国", $E4="道")</formula>
    </cfRule>
    <cfRule type="expression" dxfId="2290" priority="274" stopIfTrue="1">
      <formula>OR($C4="札幌市", $C4="小樽市", $C4="函館市", $C4="旭川市")</formula>
    </cfRule>
    <cfRule type="expression" dxfId="2289" priority="275" stopIfTrue="1">
      <formula>OR($E4="所", $E4="圏", $E4="局")</formula>
    </cfRule>
    <cfRule type="expression" dxfId="2288" priority="276">
      <formula>OR($E4="市", $E4="町", $E4="村")</formula>
    </cfRule>
  </conditionalFormatting>
  <conditionalFormatting sqref="A5:AA5 A43:AA60 A62:AA63 A65:AA66 A68:AA81">
    <cfRule type="expression" dxfId="2287" priority="269" stopIfTrue="1">
      <formula>OR($E5="国", $E5="道")</formula>
    </cfRule>
    <cfRule type="expression" dxfId="2286" priority="270" stopIfTrue="1">
      <formula>OR($C5="札幌市", $C5="小樽市", $C5="函館市", $C5="旭川市")</formula>
    </cfRule>
    <cfRule type="expression" dxfId="2285" priority="271" stopIfTrue="1">
      <formula>OR($E5="所", $E5="圏", $E5="局")</formula>
    </cfRule>
    <cfRule type="expression" dxfId="2284" priority="272">
      <formula>OR($E5="市", $E5="町", $E5="村")</formula>
    </cfRule>
  </conditionalFormatting>
  <conditionalFormatting sqref="A6:AA6">
    <cfRule type="expression" dxfId="2283" priority="265" stopIfTrue="1">
      <formula>OR($E6="国", $E6="道")</formula>
    </cfRule>
    <cfRule type="expression" dxfId="2282" priority="266" stopIfTrue="1">
      <formula>OR($C6="札幌市", $C6="小樽市", $C6="函館市", $C6="旭川市")</formula>
    </cfRule>
    <cfRule type="expression" dxfId="2281" priority="267" stopIfTrue="1">
      <formula>OR($E6="所", $E6="圏", $E6="局")</formula>
    </cfRule>
    <cfRule type="expression" dxfId="2280" priority="268">
      <formula>OR($E6="市", $E6="町", $E6="村")</formula>
    </cfRule>
  </conditionalFormatting>
  <conditionalFormatting sqref="A7:AA7">
    <cfRule type="expression" dxfId="2279" priority="261" stopIfTrue="1">
      <formula>OR($E7="国", $E7="道")</formula>
    </cfRule>
    <cfRule type="expression" dxfId="2278" priority="262" stopIfTrue="1">
      <formula>OR($C7="札幌市", $C7="小樽市", $C7="函館市", $C7="旭川市")</formula>
    </cfRule>
    <cfRule type="expression" dxfId="2277" priority="263" stopIfTrue="1">
      <formula>OR($E7="所", $E7="圏", $E7="局")</formula>
    </cfRule>
    <cfRule type="expression" dxfId="2276" priority="264">
      <formula>OR($E7="市", $E7="町", $E7="村")</formula>
    </cfRule>
  </conditionalFormatting>
  <conditionalFormatting sqref="A8:AA8">
    <cfRule type="expression" dxfId="2275" priority="257" stopIfTrue="1">
      <formula>OR($E8="国", $E8="道")</formula>
    </cfRule>
    <cfRule type="expression" dxfId="2274" priority="258" stopIfTrue="1">
      <formula>OR($C8="札幌市", $C8="小樽市", $C8="函館市", $C8="旭川市")</formula>
    </cfRule>
    <cfRule type="expression" dxfId="2273" priority="259" stopIfTrue="1">
      <formula>OR($E8="所", $E8="圏", $E8="局")</formula>
    </cfRule>
    <cfRule type="expression" dxfId="2272" priority="260">
      <formula>OR($E8="市", $E8="町", $E8="村")</formula>
    </cfRule>
  </conditionalFormatting>
  <conditionalFormatting sqref="A9:AA9">
    <cfRule type="expression" dxfId="2271" priority="253" stopIfTrue="1">
      <formula>OR($E9="国", $E9="道")</formula>
    </cfRule>
    <cfRule type="expression" dxfId="2270" priority="254" stopIfTrue="1">
      <formula>OR($C9="札幌市", $C9="小樽市", $C9="函館市", $C9="旭川市")</formula>
    </cfRule>
    <cfRule type="expression" dxfId="2269" priority="255" stopIfTrue="1">
      <formula>OR($E9="所", $E9="圏", $E9="局")</formula>
    </cfRule>
    <cfRule type="expression" dxfId="2268" priority="256">
      <formula>OR($E9="市", $E9="町", $E9="村")</formula>
    </cfRule>
  </conditionalFormatting>
  <conditionalFormatting sqref="A10:AA10">
    <cfRule type="expression" dxfId="2267" priority="249" stopIfTrue="1">
      <formula>OR($E10="国", $E10="道")</formula>
    </cfRule>
    <cfRule type="expression" dxfId="2266" priority="250" stopIfTrue="1">
      <formula>OR($C10="札幌市", $C10="小樽市", $C10="函館市", $C10="旭川市")</formula>
    </cfRule>
    <cfRule type="expression" dxfId="2265" priority="251" stopIfTrue="1">
      <formula>OR($E10="所", $E10="圏", $E10="局")</formula>
    </cfRule>
    <cfRule type="expression" dxfId="2264" priority="252">
      <formula>OR($E10="市", $E10="町", $E10="村")</formula>
    </cfRule>
  </conditionalFormatting>
  <conditionalFormatting sqref="A11:AA11">
    <cfRule type="expression" dxfId="2263" priority="245" stopIfTrue="1">
      <formula>OR($E11="国", $E11="道")</formula>
    </cfRule>
    <cfRule type="expression" dxfId="2262" priority="246" stopIfTrue="1">
      <formula>OR($C11="札幌市", $C11="小樽市", $C11="函館市", $C11="旭川市")</formula>
    </cfRule>
    <cfRule type="expression" dxfId="2261" priority="247" stopIfTrue="1">
      <formula>OR($E11="所", $E11="圏", $E11="局")</formula>
    </cfRule>
    <cfRule type="expression" dxfId="2260" priority="248">
      <formula>OR($E11="市", $E11="町", $E11="村")</formula>
    </cfRule>
  </conditionalFormatting>
  <conditionalFormatting sqref="A12:AA12">
    <cfRule type="expression" dxfId="2259" priority="241" stopIfTrue="1">
      <formula>OR($E12="国", $E12="道")</formula>
    </cfRule>
    <cfRule type="expression" dxfId="2258" priority="242" stopIfTrue="1">
      <formula>OR($C12="札幌市", $C12="小樽市", $C12="函館市", $C12="旭川市")</formula>
    </cfRule>
    <cfRule type="expression" dxfId="2257" priority="243" stopIfTrue="1">
      <formula>OR($E12="所", $E12="圏", $E12="局")</formula>
    </cfRule>
    <cfRule type="expression" dxfId="2256" priority="244">
      <formula>OR($E12="市", $E12="町", $E12="村")</formula>
    </cfRule>
  </conditionalFormatting>
  <conditionalFormatting sqref="A13:AA13">
    <cfRule type="expression" dxfId="2255" priority="237" stopIfTrue="1">
      <formula>OR($E13="国", $E13="道")</formula>
    </cfRule>
    <cfRule type="expression" dxfId="2254" priority="238" stopIfTrue="1">
      <formula>OR($C13="札幌市", $C13="小樽市", $C13="函館市", $C13="旭川市")</formula>
    </cfRule>
    <cfRule type="expression" dxfId="2253" priority="239" stopIfTrue="1">
      <formula>OR($E13="所", $E13="圏", $E13="局")</formula>
    </cfRule>
    <cfRule type="expression" dxfId="2252" priority="240">
      <formula>OR($E13="市", $E13="町", $E13="村")</formula>
    </cfRule>
  </conditionalFormatting>
  <conditionalFormatting sqref="A14:AA14">
    <cfRule type="expression" dxfId="2251" priority="233" stopIfTrue="1">
      <formula>OR($E14="国", $E14="道")</formula>
    </cfRule>
    <cfRule type="expression" dxfId="2250" priority="234" stopIfTrue="1">
      <formula>OR($C14="札幌市", $C14="小樽市", $C14="函館市", $C14="旭川市")</formula>
    </cfRule>
    <cfRule type="expression" dxfId="2249" priority="235" stopIfTrue="1">
      <formula>OR($E14="所", $E14="圏", $E14="局")</formula>
    </cfRule>
    <cfRule type="expression" dxfId="2248" priority="236">
      <formula>OR($E14="市", $E14="町", $E14="村")</formula>
    </cfRule>
  </conditionalFormatting>
  <conditionalFormatting sqref="A15:AA15">
    <cfRule type="expression" dxfId="2247" priority="229" stopIfTrue="1">
      <formula>OR($E15="国", $E15="道")</formula>
    </cfRule>
    <cfRule type="expression" dxfId="2246" priority="230" stopIfTrue="1">
      <formula>OR($C15="札幌市", $C15="小樽市", $C15="函館市", $C15="旭川市")</formula>
    </cfRule>
    <cfRule type="expression" dxfId="2245" priority="231" stopIfTrue="1">
      <formula>OR($E15="所", $E15="圏", $E15="局")</formula>
    </cfRule>
    <cfRule type="expression" dxfId="2244" priority="232">
      <formula>OR($E15="市", $E15="町", $E15="村")</formula>
    </cfRule>
  </conditionalFormatting>
  <conditionalFormatting sqref="A16:AA16">
    <cfRule type="expression" dxfId="2243" priority="225" stopIfTrue="1">
      <formula>OR($E16="国", $E16="道")</formula>
    </cfRule>
    <cfRule type="expression" dxfId="2242" priority="226" stopIfTrue="1">
      <formula>OR($C16="札幌市", $C16="小樽市", $C16="函館市", $C16="旭川市")</formula>
    </cfRule>
    <cfRule type="expression" dxfId="2241" priority="227" stopIfTrue="1">
      <formula>OR($E16="所", $E16="圏", $E16="局")</formula>
    </cfRule>
    <cfRule type="expression" dxfId="2240" priority="228">
      <formula>OR($E16="市", $E16="町", $E16="村")</formula>
    </cfRule>
  </conditionalFormatting>
  <conditionalFormatting sqref="A17:AA17">
    <cfRule type="expression" dxfId="2239" priority="221" stopIfTrue="1">
      <formula>OR($E17="国", $E17="道")</formula>
    </cfRule>
    <cfRule type="expression" dxfId="2238" priority="222" stopIfTrue="1">
      <formula>OR($C17="札幌市", $C17="小樽市", $C17="函館市", $C17="旭川市")</formula>
    </cfRule>
    <cfRule type="expression" dxfId="2237" priority="223" stopIfTrue="1">
      <formula>OR($E17="所", $E17="圏", $E17="局")</formula>
    </cfRule>
    <cfRule type="expression" dxfId="2236" priority="224">
      <formula>OR($E17="市", $E17="町", $E17="村")</formula>
    </cfRule>
  </conditionalFormatting>
  <conditionalFormatting sqref="A18:AA18">
    <cfRule type="expression" dxfId="2235" priority="217" stopIfTrue="1">
      <formula>OR($E18="国", $E18="道")</formula>
    </cfRule>
    <cfRule type="expression" dxfId="2234" priority="218" stopIfTrue="1">
      <formula>OR($C18="札幌市", $C18="小樽市", $C18="函館市", $C18="旭川市")</formula>
    </cfRule>
    <cfRule type="expression" dxfId="2233" priority="219" stopIfTrue="1">
      <formula>OR($E18="所", $E18="圏", $E18="局")</formula>
    </cfRule>
    <cfRule type="expression" dxfId="2232" priority="220">
      <formula>OR($E18="市", $E18="町", $E18="村")</formula>
    </cfRule>
  </conditionalFormatting>
  <conditionalFormatting sqref="A19:AA19">
    <cfRule type="expression" dxfId="2231" priority="213" stopIfTrue="1">
      <formula>OR($E19="国", $E19="道")</formula>
    </cfRule>
    <cfRule type="expression" dxfId="2230" priority="214" stopIfTrue="1">
      <formula>OR($C19="札幌市", $C19="小樽市", $C19="函館市", $C19="旭川市")</formula>
    </cfRule>
    <cfRule type="expression" dxfId="2229" priority="215" stopIfTrue="1">
      <formula>OR($E19="所", $E19="圏", $E19="局")</formula>
    </cfRule>
    <cfRule type="expression" dxfId="2228" priority="216">
      <formula>OR($E19="市", $E19="町", $E19="村")</formula>
    </cfRule>
  </conditionalFormatting>
  <conditionalFormatting sqref="A20:AA20">
    <cfRule type="expression" dxfId="2227" priority="209" stopIfTrue="1">
      <formula>OR($E20="国", $E20="道")</formula>
    </cfRule>
    <cfRule type="expression" dxfId="2226" priority="210" stopIfTrue="1">
      <formula>OR($C20="札幌市", $C20="小樽市", $C20="函館市", $C20="旭川市")</formula>
    </cfRule>
    <cfRule type="expression" dxfId="2225" priority="211" stopIfTrue="1">
      <formula>OR($E20="所", $E20="圏", $E20="局")</formula>
    </cfRule>
    <cfRule type="expression" dxfId="2224" priority="212">
      <formula>OR($E20="市", $E20="町", $E20="村")</formula>
    </cfRule>
  </conditionalFormatting>
  <conditionalFormatting sqref="A21:AA21">
    <cfRule type="expression" dxfId="2223" priority="205" stopIfTrue="1">
      <formula>OR($E21="国", $E21="道")</formula>
    </cfRule>
    <cfRule type="expression" dxfId="2222" priority="206" stopIfTrue="1">
      <formula>OR($C21="札幌市", $C21="小樽市", $C21="函館市", $C21="旭川市")</formula>
    </cfRule>
    <cfRule type="expression" dxfId="2221" priority="207" stopIfTrue="1">
      <formula>OR($E21="所", $E21="圏", $E21="局")</formula>
    </cfRule>
    <cfRule type="expression" dxfId="2220" priority="208">
      <formula>OR($E21="市", $E21="町", $E21="村")</formula>
    </cfRule>
  </conditionalFormatting>
  <conditionalFormatting sqref="A22:AA22">
    <cfRule type="expression" dxfId="2219" priority="201" stopIfTrue="1">
      <formula>OR($E22="国", $E22="道")</formula>
    </cfRule>
    <cfRule type="expression" dxfId="2218" priority="202" stopIfTrue="1">
      <formula>OR($C22="札幌市", $C22="小樽市", $C22="函館市", $C22="旭川市")</formula>
    </cfRule>
    <cfRule type="expression" dxfId="2217" priority="203" stopIfTrue="1">
      <formula>OR($E22="所", $E22="圏", $E22="局")</formula>
    </cfRule>
    <cfRule type="expression" dxfId="2216" priority="204">
      <formula>OR($E22="市", $E22="町", $E22="村")</formula>
    </cfRule>
  </conditionalFormatting>
  <conditionalFormatting sqref="A23:AA23">
    <cfRule type="expression" dxfId="2215" priority="197" stopIfTrue="1">
      <formula>OR($E23="国", $E23="道")</formula>
    </cfRule>
    <cfRule type="expression" dxfId="2214" priority="198" stopIfTrue="1">
      <formula>OR($C23="札幌市", $C23="小樽市", $C23="函館市", $C23="旭川市")</formula>
    </cfRule>
    <cfRule type="expression" dxfId="2213" priority="199" stopIfTrue="1">
      <formula>OR($E23="所", $E23="圏", $E23="局")</formula>
    </cfRule>
    <cfRule type="expression" dxfId="2212" priority="200">
      <formula>OR($E23="市", $E23="町", $E23="村")</formula>
    </cfRule>
  </conditionalFormatting>
  <conditionalFormatting sqref="A24:AA24">
    <cfRule type="expression" dxfId="2211" priority="193" stopIfTrue="1">
      <formula>OR($E24="国", $E24="道")</formula>
    </cfRule>
    <cfRule type="expression" dxfId="2210" priority="194" stopIfTrue="1">
      <formula>OR($C24="札幌市", $C24="小樽市", $C24="函館市", $C24="旭川市")</formula>
    </cfRule>
    <cfRule type="expression" dxfId="2209" priority="195" stopIfTrue="1">
      <formula>OR($E24="所", $E24="圏", $E24="局")</formula>
    </cfRule>
    <cfRule type="expression" dxfId="2208" priority="196">
      <formula>OR($E24="市", $E24="町", $E24="村")</formula>
    </cfRule>
  </conditionalFormatting>
  <conditionalFormatting sqref="A25:AA25">
    <cfRule type="expression" dxfId="2207" priority="189" stopIfTrue="1">
      <formula>OR($E25="国", $E25="道")</formula>
    </cfRule>
    <cfRule type="expression" dxfId="2206" priority="190" stopIfTrue="1">
      <formula>OR($C25="札幌市", $C25="小樽市", $C25="函館市", $C25="旭川市")</formula>
    </cfRule>
    <cfRule type="expression" dxfId="2205" priority="191" stopIfTrue="1">
      <formula>OR($E25="所", $E25="圏", $E25="局")</formula>
    </cfRule>
    <cfRule type="expression" dxfId="2204" priority="192">
      <formula>OR($E25="市", $E25="町", $E25="村")</formula>
    </cfRule>
  </conditionalFormatting>
  <conditionalFormatting sqref="A26:AA26">
    <cfRule type="expression" dxfId="2203" priority="185" stopIfTrue="1">
      <formula>OR($E26="国", $E26="道")</formula>
    </cfRule>
    <cfRule type="expression" dxfId="2202" priority="186" stopIfTrue="1">
      <formula>OR($C26="札幌市", $C26="小樽市", $C26="函館市", $C26="旭川市")</formula>
    </cfRule>
    <cfRule type="expression" dxfId="2201" priority="187" stopIfTrue="1">
      <formula>OR($E26="所", $E26="圏", $E26="局")</formula>
    </cfRule>
    <cfRule type="expression" dxfId="2200" priority="188">
      <formula>OR($E26="市", $E26="町", $E26="村")</formula>
    </cfRule>
  </conditionalFormatting>
  <conditionalFormatting sqref="A27:AA27">
    <cfRule type="expression" dxfId="2199" priority="181" stopIfTrue="1">
      <formula>OR($E27="国", $E27="道")</formula>
    </cfRule>
    <cfRule type="expression" dxfId="2198" priority="182" stopIfTrue="1">
      <formula>OR($C27="札幌市", $C27="小樽市", $C27="函館市", $C27="旭川市")</formula>
    </cfRule>
    <cfRule type="expression" dxfId="2197" priority="183" stopIfTrue="1">
      <formula>OR($E27="所", $E27="圏", $E27="局")</formula>
    </cfRule>
    <cfRule type="expression" dxfId="2196" priority="184">
      <formula>OR($E27="市", $E27="町", $E27="村")</formula>
    </cfRule>
  </conditionalFormatting>
  <conditionalFormatting sqref="A28:AA28">
    <cfRule type="expression" dxfId="2195" priority="177" stopIfTrue="1">
      <formula>OR($E28="国", $E28="道")</formula>
    </cfRule>
    <cfRule type="expression" dxfId="2194" priority="178" stopIfTrue="1">
      <formula>OR($C28="札幌市", $C28="小樽市", $C28="函館市", $C28="旭川市")</formula>
    </cfRule>
    <cfRule type="expression" dxfId="2193" priority="179" stopIfTrue="1">
      <formula>OR($E28="所", $E28="圏", $E28="局")</formula>
    </cfRule>
    <cfRule type="expression" dxfId="2192" priority="180">
      <formula>OR($E28="市", $E28="町", $E28="村")</formula>
    </cfRule>
  </conditionalFormatting>
  <conditionalFormatting sqref="A29:AA29">
    <cfRule type="expression" dxfId="2191" priority="173" stopIfTrue="1">
      <formula>OR($E29="国", $E29="道")</formula>
    </cfRule>
    <cfRule type="expression" dxfId="2190" priority="174" stopIfTrue="1">
      <formula>OR($C29="札幌市", $C29="小樽市", $C29="函館市", $C29="旭川市")</formula>
    </cfRule>
    <cfRule type="expression" dxfId="2189" priority="175" stopIfTrue="1">
      <formula>OR($E29="所", $E29="圏", $E29="局")</formula>
    </cfRule>
    <cfRule type="expression" dxfId="2188" priority="176">
      <formula>OR($E29="市", $E29="町", $E29="村")</formula>
    </cfRule>
  </conditionalFormatting>
  <conditionalFormatting sqref="A30:AA30">
    <cfRule type="expression" dxfId="2187" priority="169" stopIfTrue="1">
      <formula>OR($E30="国", $E30="道")</formula>
    </cfRule>
    <cfRule type="expression" dxfId="2186" priority="170" stopIfTrue="1">
      <formula>OR($C30="札幌市", $C30="小樽市", $C30="函館市", $C30="旭川市")</formula>
    </cfRule>
    <cfRule type="expression" dxfId="2185" priority="171" stopIfTrue="1">
      <formula>OR($E30="所", $E30="圏", $E30="局")</formula>
    </cfRule>
    <cfRule type="expression" dxfId="2184" priority="172">
      <formula>OR($E30="市", $E30="町", $E30="村")</formula>
    </cfRule>
  </conditionalFormatting>
  <conditionalFormatting sqref="A31:AA31">
    <cfRule type="expression" dxfId="2183" priority="165" stopIfTrue="1">
      <formula>OR($E31="国", $E31="道")</formula>
    </cfRule>
    <cfRule type="expression" dxfId="2182" priority="166" stopIfTrue="1">
      <formula>OR($C31="札幌市", $C31="小樽市", $C31="函館市", $C31="旭川市")</formula>
    </cfRule>
    <cfRule type="expression" dxfId="2181" priority="167" stopIfTrue="1">
      <formula>OR($E31="所", $E31="圏", $E31="局")</formula>
    </cfRule>
    <cfRule type="expression" dxfId="2180" priority="168">
      <formula>OR($E31="市", $E31="町", $E31="村")</formula>
    </cfRule>
  </conditionalFormatting>
  <conditionalFormatting sqref="A32:AA32">
    <cfRule type="expression" dxfId="2179" priority="161" stopIfTrue="1">
      <formula>OR($E32="国", $E32="道")</formula>
    </cfRule>
    <cfRule type="expression" dxfId="2178" priority="162" stopIfTrue="1">
      <formula>OR($C32="札幌市", $C32="小樽市", $C32="函館市", $C32="旭川市")</formula>
    </cfRule>
    <cfRule type="expression" dxfId="2177" priority="163" stopIfTrue="1">
      <formula>OR($E32="所", $E32="圏", $E32="局")</formula>
    </cfRule>
    <cfRule type="expression" dxfId="2176" priority="164">
      <formula>OR($E32="市", $E32="町", $E32="村")</formula>
    </cfRule>
  </conditionalFormatting>
  <conditionalFormatting sqref="A33:AA33">
    <cfRule type="expression" dxfId="2175" priority="157" stopIfTrue="1">
      <formula>OR($E33="国", $E33="道")</formula>
    </cfRule>
    <cfRule type="expression" dxfId="2174" priority="158" stopIfTrue="1">
      <formula>OR($C33="札幌市", $C33="小樽市", $C33="函館市", $C33="旭川市")</formula>
    </cfRule>
    <cfRule type="expression" dxfId="2173" priority="159" stopIfTrue="1">
      <formula>OR($E33="所", $E33="圏", $E33="局")</formula>
    </cfRule>
    <cfRule type="expression" dxfId="2172" priority="160">
      <formula>OR($E33="市", $E33="町", $E33="村")</formula>
    </cfRule>
  </conditionalFormatting>
  <conditionalFormatting sqref="A34:AA34">
    <cfRule type="expression" dxfId="2171" priority="153" stopIfTrue="1">
      <formula>OR($E34="国", $E34="道")</formula>
    </cfRule>
    <cfRule type="expression" dxfId="2170" priority="154" stopIfTrue="1">
      <formula>OR($C34="札幌市", $C34="小樽市", $C34="函館市", $C34="旭川市")</formula>
    </cfRule>
    <cfRule type="expression" dxfId="2169" priority="155" stopIfTrue="1">
      <formula>OR($E34="所", $E34="圏", $E34="局")</formula>
    </cfRule>
    <cfRule type="expression" dxfId="2168" priority="156">
      <formula>OR($E34="市", $E34="町", $E34="村")</formula>
    </cfRule>
  </conditionalFormatting>
  <conditionalFormatting sqref="A35:AA35">
    <cfRule type="expression" dxfId="2167" priority="149" stopIfTrue="1">
      <formula>OR($E35="国", $E35="道")</formula>
    </cfRule>
    <cfRule type="expression" dxfId="2166" priority="150" stopIfTrue="1">
      <formula>OR($C35="札幌市", $C35="小樽市", $C35="函館市", $C35="旭川市")</formula>
    </cfRule>
    <cfRule type="expression" dxfId="2165" priority="151" stopIfTrue="1">
      <formula>OR($E35="所", $E35="圏", $E35="局")</formula>
    </cfRule>
    <cfRule type="expression" dxfId="2164" priority="152">
      <formula>OR($E35="市", $E35="町", $E35="村")</formula>
    </cfRule>
  </conditionalFormatting>
  <conditionalFormatting sqref="A36:AA36">
    <cfRule type="expression" dxfId="2163" priority="145" stopIfTrue="1">
      <formula>OR($E36="国", $E36="道")</formula>
    </cfRule>
    <cfRule type="expression" dxfId="2162" priority="146" stopIfTrue="1">
      <formula>OR($C36="札幌市", $C36="小樽市", $C36="函館市", $C36="旭川市")</formula>
    </cfRule>
    <cfRule type="expression" dxfId="2161" priority="147" stopIfTrue="1">
      <formula>OR($E36="所", $E36="圏", $E36="局")</formula>
    </cfRule>
    <cfRule type="expression" dxfId="2160" priority="148">
      <formula>OR($E36="市", $E36="町", $E36="村")</formula>
    </cfRule>
  </conditionalFormatting>
  <conditionalFormatting sqref="A37:AA37">
    <cfRule type="expression" dxfId="2159" priority="141" stopIfTrue="1">
      <formula>OR($E37="国", $E37="道")</formula>
    </cfRule>
    <cfRule type="expression" dxfId="2158" priority="142" stopIfTrue="1">
      <formula>OR($C37="札幌市", $C37="小樽市", $C37="函館市", $C37="旭川市")</formula>
    </cfRule>
    <cfRule type="expression" dxfId="2157" priority="143" stopIfTrue="1">
      <formula>OR($E37="所", $E37="圏", $E37="局")</formula>
    </cfRule>
    <cfRule type="expression" dxfId="2156" priority="144">
      <formula>OR($E37="市", $E37="町", $E37="村")</formula>
    </cfRule>
  </conditionalFormatting>
  <conditionalFormatting sqref="A38:AA38">
    <cfRule type="expression" dxfId="2155" priority="137" stopIfTrue="1">
      <formula>OR($E38="国", $E38="道")</formula>
    </cfRule>
    <cfRule type="expression" dxfId="2154" priority="138" stopIfTrue="1">
      <formula>OR($C38="札幌市", $C38="小樽市", $C38="函館市", $C38="旭川市")</formula>
    </cfRule>
    <cfRule type="expression" dxfId="2153" priority="139" stopIfTrue="1">
      <formula>OR($E38="所", $E38="圏", $E38="局")</formula>
    </cfRule>
    <cfRule type="expression" dxfId="2152" priority="140">
      <formula>OR($E38="市", $E38="町", $E38="村")</formula>
    </cfRule>
  </conditionalFormatting>
  <conditionalFormatting sqref="A39:AA39">
    <cfRule type="expression" dxfId="2151" priority="133" stopIfTrue="1">
      <formula>OR($E39="国", $E39="道")</formula>
    </cfRule>
    <cfRule type="expression" dxfId="2150" priority="134" stopIfTrue="1">
      <formula>OR($C39="札幌市", $C39="小樽市", $C39="函館市", $C39="旭川市")</formula>
    </cfRule>
    <cfRule type="expression" dxfId="2149" priority="135" stopIfTrue="1">
      <formula>OR($E39="所", $E39="圏", $E39="局")</formula>
    </cfRule>
    <cfRule type="expression" dxfId="2148" priority="136">
      <formula>OR($E39="市", $E39="町", $E39="村")</formula>
    </cfRule>
  </conditionalFormatting>
  <conditionalFormatting sqref="A40:AA40">
    <cfRule type="expression" dxfId="2147" priority="129" stopIfTrue="1">
      <formula>OR($E40="国", $E40="道")</formula>
    </cfRule>
    <cfRule type="expression" dxfId="2146" priority="130" stopIfTrue="1">
      <formula>OR($C40="札幌市", $C40="小樽市", $C40="函館市", $C40="旭川市")</formula>
    </cfRule>
    <cfRule type="expression" dxfId="2145" priority="131" stopIfTrue="1">
      <formula>OR($E40="所", $E40="圏", $E40="局")</formula>
    </cfRule>
    <cfRule type="expression" dxfId="2144" priority="132">
      <formula>OR($E40="市", $E40="町", $E40="村")</formula>
    </cfRule>
  </conditionalFormatting>
  <conditionalFormatting sqref="A41:AA41">
    <cfRule type="expression" dxfId="2143" priority="125" stopIfTrue="1">
      <formula>OR($E41="国", $E41="道")</formula>
    </cfRule>
    <cfRule type="expression" dxfId="2142" priority="126" stopIfTrue="1">
      <formula>OR($C41="札幌市", $C41="小樽市", $C41="函館市", $C41="旭川市")</formula>
    </cfRule>
    <cfRule type="expression" dxfId="2141" priority="127" stopIfTrue="1">
      <formula>OR($E41="所", $E41="圏", $E41="局")</formula>
    </cfRule>
    <cfRule type="expression" dxfId="2140" priority="128">
      <formula>OR($E41="市", $E41="町", $E41="村")</formula>
    </cfRule>
  </conditionalFormatting>
  <conditionalFormatting sqref="A42:AA42">
    <cfRule type="expression" dxfId="2139" priority="121" stopIfTrue="1">
      <formula>OR($E42="国", $E42="道")</formula>
    </cfRule>
    <cfRule type="expression" dxfId="2138" priority="122" stopIfTrue="1">
      <formula>OR($C42="札幌市", $C42="小樽市", $C42="函館市", $C42="旭川市")</formula>
    </cfRule>
    <cfRule type="expression" dxfId="2137" priority="123" stopIfTrue="1">
      <formula>OR($E42="所", $E42="圏", $E42="局")</formula>
    </cfRule>
    <cfRule type="expression" dxfId="2136" priority="124">
      <formula>OR($E42="市", $E42="町", $E42="村")</formula>
    </cfRule>
  </conditionalFormatting>
  <conditionalFormatting sqref="A43:AA43">
    <cfRule type="expression" dxfId="2135" priority="117" stopIfTrue="1">
      <formula>OR($E43="国", $E43="道")</formula>
    </cfRule>
    <cfRule type="expression" dxfId="2134" priority="118" stopIfTrue="1">
      <formula>OR($C43="札幌市", $C43="小樽市", $C43="函館市", $C43="旭川市")</formula>
    </cfRule>
    <cfRule type="expression" dxfId="2133" priority="119" stopIfTrue="1">
      <formula>OR($E43="所", $E43="圏", $E43="局")</formula>
    </cfRule>
    <cfRule type="expression" dxfId="2132" priority="120">
      <formula>OR($E43="市", $E43="町", $E43="村")</formula>
    </cfRule>
  </conditionalFormatting>
  <conditionalFormatting sqref="A44:AA44">
    <cfRule type="expression" dxfId="2131" priority="113" stopIfTrue="1">
      <formula>OR($E44="国", $E44="道")</formula>
    </cfRule>
    <cfRule type="expression" dxfId="2130" priority="114" stopIfTrue="1">
      <formula>OR($C44="札幌市", $C44="小樽市", $C44="函館市", $C44="旭川市")</formula>
    </cfRule>
    <cfRule type="expression" dxfId="2129" priority="115" stopIfTrue="1">
      <formula>OR($E44="所", $E44="圏", $E44="局")</formula>
    </cfRule>
    <cfRule type="expression" dxfId="2128" priority="116">
      <formula>OR($E44="市", $E44="町", $E44="村")</formula>
    </cfRule>
  </conditionalFormatting>
  <conditionalFormatting sqref="A45:AA45">
    <cfRule type="expression" dxfId="2127" priority="109" stopIfTrue="1">
      <formula>OR($E45="国", $E45="道")</formula>
    </cfRule>
    <cfRule type="expression" dxfId="2126" priority="110" stopIfTrue="1">
      <formula>OR($C45="札幌市", $C45="小樽市", $C45="函館市", $C45="旭川市")</formula>
    </cfRule>
    <cfRule type="expression" dxfId="2125" priority="111" stopIfTrue="1">
      <formula>OR($E45="所", $E45="圏", $E45="局")</formula>
    </cfRule>
    <cfRule type="expression" dxfId="2124" priority="112">
      <formula>OR($E45="市", $E45="町", $E45="村")</formula>
    </cfRule>
  </conditionalFormatting>
  <conditionalFormatting sqref="A46:AA46">
    <cfRule type="expression" dxfId="2123" priority="105" stopIfTrue="1">
      <formula>OR($E46="国", $E46="道")</formula>
    </cfRule>
    <cfRule type="expression" dxfId="2122" priority="106" stopIfTrue="1">
      <formula>OR($C46="札幌市", $C46="小樽市", $C46="函館市", $C46="旭川市")</formula>
    </cfRule>
    <cfRule type="expression" dxfId="2121" priority="107" stopIfTrue="1">
      <formula>OR($E46="所", $E46="圏", $E46="局")</formula>
    </cfRule>
    <cfRule type="expression" dxfId="2120" priority="108">
      <formula>OR($E46="市", $E46="町", $E46="村")</formula>
    </cfRule>
  </conditionalFormatting>
  <conditionalFormatting sqref="A47:AA47">
    <cfRule type="expression" dxfId="2119" priority="101" stopIfTrue="1">
      <formula>OR($E47="国", $E47="道")</formula>
    </cfRule>
    <cfRule type="expression" dxfId="2118" priority="102" stopIfTrue="1">
      <formula>OR($C47="札幌市", $C47="小樽市", $C47="函館市", $C47="旭川市")</formula>
    </cfRule>
    <cfRule type="expression" dxfId="2117" priority="103" stopIfTrue="1">
      <formula>OR($E47="所", $E47="圏", $E47="局")</formula>
    </cfRule>
    <cfRule type="expression" dxfId="2116" priority="104">
      <formula>OR($E47="市", $E47="町", $E47="村")</formula>
    </cfRule>
  </conditionalFormatting>
  <conditionalFormatting sqref="A48:AA48">
    <cfRule type="expression" dxfId="2115" priority="97" stopIfTrue="1">
      <formula>OR($E48="国", $E48="道")</formula>
    </cfRule>
    <cfRule type="expression" dxfId="2114" priority="98" stopIfTrue="1">
      <formula>OR($C48="札幌市", $C48="小樽市", $C48="函館市", $C48="旭川市")</formula>
    </cfRule>
    <cfRule type="expression" dxfId="2113" priority="99" stopIfTrue="1">
      <formula>OR($E48="所", $E48="圏", $E48="局")</formula>
    </cfRule>
    <cfRule type="expression" dxfId="2112" priority="100">
      <formula>OR($E48="市", $E48="町", $E48="村")</formula>
    </cfRule>
  </conditionalFormatting>
  <conditionalFormatting sqref="A49:AA49">
    <cfRule type="expression" dxfId="2111" priority="93" stopIfTrue="1">
      <formula>OR($E49="国", $E49="道")</formula>
    </cfRule>
    <cfRule type="expression" dxfId="2110" priority="94" stopIfTrue="1">
      <formula>OR($C49="札幌市", $C49="小樽市", $C49="函館市", $C49="旭川市")</formula>
    </cfRule>
    <cfRule type="expression" dxfId="2109" priority="95" stopIfTrue="1">
      <formula>OR($E49="所", $E49="圏", $E49="局")</formula>
    </cfRule>
    <cfRule type="expression" dxfId="2108" priority="96">
      <formula>OR($E49="市", $E49="町", $E49="村")</formula>
    </cfRule>
  </conditionalFormatting>
  <conditionalFormatting sqref="A50:AA50">
    <cfRule type="expression" dxfId="2107" priority="89" stopIfTrue="1">
      <formula>OR($E50="国", $E50="道")</formula>
    </cfRule>
    <cfRule type="expression" dxfId="2106" priority="90" stopIfTrue="1">
      <formula>OR($C50="札幌市", $C50="小樽市", $C50="函館市", $C50="旭川市")</formula>
    </cfRule>
    <cfRule type="expression" dxfId="2105" priority="91" stopIfTrue="1">
      <formula>OR($E50="所", $E50="圏", $E50="局")</formula>
    </cfRule>
    <cfRule type="expression" dxfId="2104" priority="92">
      <formula>OR($E50="市", $E50="町", $E50="村")</formula>
    </cfRule>
  </conditionalFormatting>
  <conditionalFormatting sqref="A51:AA51">
    <cfRule type="expression" dxfId="2103" priority="85" stopIfTrue="1">
      <formula>OR($E51="国", $E51="道")</formula>
    </cfRule>
    <cfRule type="expression" dxfId="2102" priority="86" stopIfTrue="1">
      <formula>OR($C51="札幌市", $C51="小樽市", $C51="函館市", $C51="旭川市")</formula>
    </cfRule>
    <cfRule type="expression" dxfId="2101" priority="87" stopIfTrue="1">
      <formula>OR($E51="所", $E51="圏", $E51="局")</formula>
    </cfRule>
    <cfRule type="expression" dxfId="2100" priority="88">
      <formula>OR($E51="市", $E51="町", $E51="村")</formula>
    </cfRule>
  </conditionalFormatting>
  <conditionalFormatting sqref="A52:AA52">
    <cfRule type="expression" dxfId="2099" priority="81" stopIfTrue="1">
      <formula>OR($E52="国", $E52="道")</formula>
    </cfRule>
    <cfRule type="expression" dxfId="2098" priority="82" stopIfTrue="1">
      <formula>OR($C52="札幌市", $C52="小樽市", $C52="函館市", $C52="旭川市")</formula>
    </cfRule>
    <cfRule type="expression" dxfId="2097" priority="83" stopIfTrue="1">
      <formula>OR($E52="所", $E52="圏", $E52="局")</formula>
    </cfRule>
    <cfRule type="expression" dxfId="2096" priority="84">
      <formula>OR($E52="市", $E52="町", $E52="村")</formula>
    </cfRule>
  </conditionalFormatting>
  <conditionalFormatting sqref="A53:AA53">
    <cfRule type="expression" dxfId="2095" priority="77" stopIfTrue="1">
      <formula>OR($E53="国", $E53="道")</formula>
    </cfRule>
    <cfRule type="expression" dxfId="2094" priority="78" stopIfTrue="1">
      <formula>OR($C53="札幌市", $C53="小樽市", $C53="函館市", $C53="旭川市")</formula>
    </cfRule>
    <cfRule type="expression" dxfId="2093" priority="79" stopIfTrue="1">
      <formula>OR($E53="所", $E53="圏", $E53="局")</formula>
    </cfRule>
    <cfRule type="expression" dxfId="2092" priority="80">
      <formula>OR($E53="市", $E53="町", $E53="村")</formula>
    </cfRule>
  </conditionalFormatting>
  <conditionalFormatting sqref="A54:AA54">
    <cfRule type="expression" dxfId="2091" priority="73" stopIfTrue="1">
      <formula>OR($E54="国", $E54="道")</formula>
    </cfRule>
    <cfRule type="expression" dxfId="2090" priority="74" stopIfTrue="1">
      <formula>OR($C54="札幌市", $C54="小樽市", $C54="函館市", $C54="旭川市")</formula>
    </cfRule>
    <cfRule type="expression" dxfId="2089" priority="75" stopIfTrue="1">
      <formula>OR($E54="所", $E54="圏", $E54="局")</formula>
    </cfRule>
    <cfRule type="expression" dxfId="2088" priority="76">
      <formula>OR($E54="市", $E54="町", $E54="村")</formula>
    </cfRule>
  </conditionalFormatting>
  <conditionalFormatting sqref="A55:AA55">
    <cfRule type="expression" dxfId="2087" priority="69" stopIfTrue="1">
      <formula>OR($E55="国", $E55="道")</formula>
    </cfRule>
    <cfRule type="expression" dxfId="2086" priority="70" stopIfTrue="1">
      <formula>OR($C55="札幌市", $C55="小樽市", $C55="函館市", $C55="旭川市")</formula>
    </cfRule>
    <cfRule type="expression" dxfId="2085" priority="71" stopIfTrue="1">
      <formula>OR($E55="所", $E55="圏", $E55="局")</formula>
    </cfRule>
    <cfRule type="expression" dxfId="2084" priority="72">
      <formula>OR($E55="市", $E55="町", $E55="村")</formula>
    </cfRule>
  </conditionalFormatting>
  <conditionalFormatting sqref="A56:AA56">
    <cfRule type="expression" dxfId="2083" priority="65" stopIfTrue="1">
      <formula>OR($E56="国", $E56="道")</formula>
    </cfRule>
    <cfRule type="expression" dxfId="2082" priority="66" stopIfTrue="1">
      <formula>OR($C56="札幌市", $C56="小樽市", $C56="函館市", $C56="旭川市")</formula>
    </cfRule>
    <cfRule type="expression" dxfId="2081" priority="67" stopIfTrue="1">
      <formula>OR($E56="所", $E56="圏", $E56="局")</formula>
    </cfRule>
    <cfRule type="expression" dxfId="2080" priority="68">
      <formula>OR($E56="市", $E56="町", $E56="村")</formula>
    </cfRule>
  </conditionalFormatting>
  <conditionalFormatting sqref="A57:AA57">
    <cfRule type="expression" dxfId="2079" priority="61" stopIfTrue="1">
      <formula>OR($E57="国", $E57="道")</formula>
    </cfRule>
    <cfRule type="expression" dxfId="2078" priority="62" stopIfTrue="1">
      <formula>OR($C57="札幌市", $C57="小樽市", $C57="函館市", $C57="旭川市")</formula>
    </cfRule>
    <cfRule type="expression" dxfId="2077" priority="63" stopIfTrue="1">
      <formula>OR($E57="所", $E57="圏", $E57="局")</formula>
    </cfRule>
    <cfRule type="expression" dxfId="2076" priority="64">
      <formula>OR($E57="市", $E57="町", $E57="村")</formula>
    </cfRule>
  </conditionalFormatting>
  <conditionalFormatting sqref="A58:AA58">
    <cfRule type="expression" dxfId="2075" priority="57" stopIfTrue="1">
      <formula>OR($E58="国", $E58="道")</formula>
    </cfRule>
    <cfRule type="expression" dxfId="2074" priority="58" stopIfTrue="1">
      <formula>OR($C58="札幌市", $C58="小樽市", $C58="函館市", $C58="旭川市")</formula>
    </cfRule>
    <cfRule type="expression" dxfId="2073" priority="59" stopIfTrue="1">
      <formula>OR($E58="所", $E58="圏", $E58="局")</formula>
    </cfRule>
    <cfRule type="expression" dxfId="2072" priority="60">
      <formula>OR($E58="市", $E58="町", $E58="村")</formula>
    </cfRule>
  </conditionalFormatting>
  <conditionalFormatting sqref="A59:AA59">
    <cfRule type="expression" dxfId="2071" priority="53" stopIfTrue="1">
      <formula>OR($E59="国", $E59="道")</formula>
    </cfRule>
    <cfRule type="expression" dxfId="2070" priority="54" stopIfTrue="1">
      <formula>OR($C59="札幌市", $C59="小樽市", $C59="函館市", $C59="旭川市")</formula>
    </cfRule>
    <cfRule type="expression" dxfId="2069" priority="55" stopIfTrue="1">
      <formula>OR($E59="所", $E59="圏", $E59="局")</formula>
    </cfRule>
    <cfRule type="expression" dxfId="2068" priority="56">
      <formula>OR($E59="市", $E59="町", $E59="村")</formula>
    </cfRule>
  </conditionalFormatting>
  <conditionalFormatting sqref="A60:AA60">
    <cfRule type="expression" dxfId="2067" priority="49" stopIfTrue="1">
      <formula>OR($E60="国", $E60="道")</formula>
    </cfRule>
    <cfRule type="expression" dxfId="2066" priority="50" stopIfTrue="1">
      <formula>OR($C60="札幌市", $C60="小樽市", $C60="函館市", $C60="旭川市")</formula>
    </cfRule>
    <cfRule type="expression" dxfId="2065" priority="51" stopIfTrue="1">
      <formula>OR($E60="所", $E60="圏", $E60="局")</formula>
    </cfRule>
    <cfRule type="expression" dxfId="2064" priority="52">
      <formula>OR($E60="市", $E60="町", $E60="村")</formula>
    </cfRule>
  </conditionalFormatting>
  <conditionalFormatting sqref="A70:AA70">
    <cfRule type="expression" dxfId="2063" priority="45" stopIfTrue="1">
      <formula>OR($E70="国", $E70="道")</formula>
    </cfRule>
    <cfRule type="expression" dxfId="2062" priority="46" stopIfTrue="1">
      <formula>OR($C70="札幌市", $C70="小樽市", $C70="函館市", $C70="旭川市")</formula>
    </cfRule>
    <cfRule type="expression" dxfId="2061" priority="47" stopIfTrue="1">
      <formula>OR($E70="所", $E70="圏", $E70="局")</formula>
    </cfRule>
    <cfRule type="expression" dxfId="2060" priority="48">
      <formula>OR($E70="市", $E70="町", $E70="村")</formula>
    </cfRule>
  </conditionalFormatting>
  <conditionalFormatting sqref="A71:AA71">
    <cfRule type="expression" dxfId="2059" priority="41" stopIfTrue="1">
      <formula>OR($E71="国", $E71="道")</formula>
    </cfRule>
    <cfRule type="expression" dxfId="2058" priority="42" stopIfTrue="1">
      <formula>OR($C71="札幌市", $C71="小樽市", $C71="函館市", $C71="旭川市")</formula>
    </cfRule>
    <cfRule type="expression" dxfId="2057" priority="43" stopIfTrue="1">
      <formula>OR($E71="所", $E71="圏", $E71="局")</formula>
    </cfRule>
    <cfRule type="expression" dxfId="2056" priority="44">
      <formula>OR($E71="市", $E71="町", $E71="村")</formula>
    </cfRule>
  </conditionalFormatting>
  <conditionalFormatting sqref="A72:AA72">
    <cfRule type="expression" dxfId="2055" priority="37" stopIfTrue="1">
      <formula>OR($E72="国", $E72="道")</formula>
    </cfRule>
    <cfRule type="expression" dxfId="2054" priority="38" stopIfTrue="1">
      <formula>OR($C72="札幌市", $C72="小樽市", $C72="函館市", $C72="旭川市")</formula>
    </cfRule>
    <cfRule type="expression" dxfId="2053" priority="39" stopIfTrue="1">
      <formula>OR($E72="所", $E72="圏", $E72="局")</formula>
    </cfRule>
    <cfRule type="expression" dxfId="2052" priority="40">
      <formula>OR($E72="市", $E72="町", $E72="村")</formula>
    </cfRule>
  </conditionalFormatting>
  <conditionalFormatting sqref="A73:AA73">
    <cfRule type="expression" dxfId="2051" priority="33" stopIfTrue="1">
      <formula>OR($E73="国", $E73="道")</formula>
    </cfRule>
    <cfRule type="expression" dxfId="2050" priority="34" stopIfTrue="1">
      <formula>OR($C73="札幌市", $C73="小樽市", $C73="函館市", $C73="旭川市")</formula>
    </cfRule>
    <cfRule type="expression" dxfId="2049" priority="35" stopIfTrue="1">
      <formula>OR($E73="所", $E73="圏", $E73="局")</formula>
    </cfRule>
    <cfRule type="expression" dxfId="2048" priority="36">
      <formula>OR($E73="市", $E73="町", $E73="村")</formula>
    </cfRule>
  </conditionalFormatting>
  <conditionalFormatting sqref="A74:AA74">
    <cfRule type="expression" dxfId="2047" priority="29" stopIfTrue="1">
      <formula>OR($E74="国", $E74="道")</formula>
    </cfRule>
    <cfRule type="expression" dxfId="2046" priority="30" stopIfTrue="1">
      <formula>OR($C74="札幌市", $C74="小樽市", $C74="函館市", $C74="旭川市")</formula>
    </cfRule>
    <cfRule type="expression" dxfId="2045" priority="31" stopIfTrue="1">
      <formula>OR($E74="所", $E74="圏", $E74="局")</formula>
    </cfRule>
    <cfRule type="expression" dxfId="2044" priority="32">
      <formula>OR($E74="市", $E74="町", $E74="村")</formula>
    </cfRule>
  </conditionalFormatting>
  <conditionalFormatting sqref="A75:AA75">
    <cfRule type="expression" dxfId="2043" priority="25" stopIfTrue="1">
      <formula>OR($E75="国", $E75="道")</formula>
    </cfRule>
    <cfRule type="expression" dxfId="2042" priority="26" stopIfTrue="1">
      <formula>OR($C75="札幌市", $C75="小樽市", $C75="函館市", $C75="旭川市")</formula>
    </cfRule>
    <cfRule type="expression" dxfId="2041" priority="27" stopIfTrue="1">
      <formula>OR($E75="所", $E75="圏", $E75="局")</formula>
    </cfRule>
    <cfRule type="expression" dxfId="2040" priority="28">
      <formula>OR($E75="市", $E75="町", $E75="村")</formula>
    </cfRule>
  </conditionalFormatting>
  <conditionalFormatting sqref="A76:AA76">
    <cfRule type="expression" dxfId="2039" priority="21" stopIfTrue="1">
      <formula>OR($E76="国", $E76="道")</formula>
    </cfRule>
    <cfRule type="expression" dxfId="2038" priority="22" stopIfTrue="1">
      <formula>OR($C76="札幌市", $C76="小樽市", $C76="函館市", $C76="旭川市")</formula>
    </cfRule>
    <cfRule type="expression" dxfId="2037" priority="23" stopIfTrue="1">
      <formula>OR($E76="所", $E76="圏", $E76="局")</formula>
    </cfRule>
    <cfRule type="expression" dxfId="2036" priority="24">
      <formula>OR($E76="市", $E76="町", $E76="村")</formula>
    </cfRule>
  </conditionalFormatting>
  <conditionalFormatting sqref="A77:AA77">
    <cfRule type="expression" dxfId="2035" priority="17" stopIfTrue="1">
      <formula>OR($E77="国", $E77="道")</formula>
    </cfRule>
    <cfRule type="expression" dxfId="2034" priority="18" stopIfTrue="1">
      <formula>OR($C77="札幌市", $C77="小樽市", $C77="函館市", $C77="旭川市")</formula>
    </cfRule>
    <cfRule type="expression" dxfId="2033" priority="19" stopIfTrue="1">
      <formula>OR($E77="所", $E77="圏", $E77="局")</formula>
    </cfRule>
    <cfRule type="expression" dxfId="2032" priority="20">
      <formula>OR($E77="市", $E77="町", $E77="村")</formula>
    </cfRule>
  </conditionalFormatting>
  <conditionalFormatting sqref="A78:AA78">
    <cfRule type="expression" dxfId="2031" priority="13" stopIfTrue="1">
      <formula>OR($E78="国", $E78="道")</formula>
    </cfRule>
    <cfRule type="expression" dxfId="2030" priority="14" stopIfTrue="1">
      <formula>OR($C78="札幌市", $C78="小樽市", $C78="函館市", $C78="旭川市")</formula>
    </cfRule>
    <cfRule type="expression" dxfId="2029" priority="15" stopIfTrue="1">
      <formula>OR($E78="所", $E78="圏", $E78="局")</formula>
    </cfRule>
    <cfRule type="expression" dxfId="2028" priority="16">
      <formula>OR($E78="市", $E78="町", $E78="村")</formula>
    </cfRule>
  </conditionalFormatting>
  <conditionalFormatting sqref="A79:AA79">
    <cfRule type="expression" dxfId="2027" priority="9" stopIfTrue="1">
      <formula>OR($E79="国", $E79="道")</formula>
    </cfRule>
    <cfRule type="expression" dxfId="2026" priority="10" stopIfTrue="1">
      <formula>OR($C79="札幌市", $C79="小樽市", $C79="函館市", $C79="旭川市")</formula>
    </cfRule>
    <cfRule type="expression" dxfId="2025" priority="11" stopIfTrue="1">
      <formula>OR($E79="所", $E79="圏", $E79="局")</formula>
    </cfRule>
    <cfRule type="expression" dxfId="2024" priority="12">
      <formula>OR($E79="市", $E79="町", $E79="村")</formula>
    </cfRule>
  </conditionalFormatting>
  <conditionalFormatting sqref="A80:AA80">
    <cfRule type="expression" dxfId="2023" priority="5" stopIfTrue="1">
      <formula>OR($E80="国", $E80="道")</formula>
    </cfRule>
    <cfRule type="expression" dxfId="2022" priority="6" stopIfTrue="1">
      <formula>OR($C80="札幌市", $C80="小樽市", $C80="函館市", $C80="旭川市")</formula>
    </cfRule>
    <cfRule type="expression" dxfId="2021" priority="7" stopIfTrue="1">
      <formula>OR($E80="所", $E80="圏", $E80="局")</formula>
    </cfRule>
    <cfRule type="expression" dxfId="2020" priority="8">
      <formula>OR($E80="市", $E80="町", $E80="村")</formula>
    </cfRule>
  </conditionalFormatting>
  <conditionalFormatting sqref="A81:AA81">
    <cfRule type="expression" dxfId="2019" priority="1" stopIfTrue="1">
      <formula>OR($E81="国", $E81="道")</formula>
    </cfRule>
    <cfRule type="expression" dxfId="2018" priority="2" stopIfTrue="1">
      <formula>OR($C81="札幌市", $C81="小樽市", $C81="函館市", $C81="旭川市")</formula>
    </cfRule>
    <cfRule type="expression" dxfId="2017" priority="3" stopIfTrue="1">
      <formula>OR($E81="所", $E81="圏", $E81="局")</formula>
    </cfRule>
    <cfRule type="expression" dxfId="2016" priority="4">
      <formula>OR($E81="市", $E81="町", $E81="村")</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6" width="12.625" style="156" customWidth="1"/>
    <col min="7" max="10" width="8.625" style="156" customWidth="1"/>
    <col min="11" max="16384" width="9" style="156"/>
  </cols>
  <sheetData>
    <row r="1" spans="1:11" s="167" customFormat="1" ht="18.75">
      <c r="A1" s="103" t="s">
        <v>454</v>
      </c>
      <c r="B1" s="105"/>
      <c r="C1" s="105"/>
      <c r="D1" s="105"/>
      <c r="E1" s="105"/>
      <c r="F1" s="103"/>
      <c r="G1" s="103"/>
      <c r="H1" s="103"/>
      <c r="I1" s="103"/>
      <c r="J1" s="104" t="s">
        <v>229</v>
      </c>
    </row>
    <row r="2" spans="1:11" ht="15">
      <c r="A2" s="76"/>
      <c r="B2" s="77"/>
      <c r="C2" s="77"/>
      <c r="D2" s="77"/>
      <c r="E2" s="77"/>
      <c r="F2" s="76"/>
      <c r="G2" s="76"/>
      <c r="H2" s="76"/>
      <c r="I2" s="76"/>
      <c r="J2" s="76"/>
    </row>
    <row r="3" spans="1:11" ht="66" customHeight="1">
      <c r="A3" s="166"/>
      <c r="B3" s="164"/>
      <c r="C3" s="164"/>
      <c r="D3" s="164"/>
      <c r="E3" s="164"/>
      <c r="F3" s="170" t="s">
        <v>70</v>
      </c>
      <c r="G3" s="173" t="s">
        <v>453</v>
      </c>
      <c r="H3" s="173" t="s">
        <v>452</v>
      </c>
      <c r="I3" s="173" t="s">
        <v>451</v>
      </c>
      <c r="J3" s="172" t="s">
        <v>450</v>
      </c>
    </row>
    <row r="4" spans="1:11" ht="15">
      <c r="A4" s="159" t="s">
        <v>257</v>
      </c>
      <c r="B4" s="158" t="s">
        <v>70</v>
      </c>
      <c r="C4" s="158" t="s">
        <v>36</v>
      </c>
      <c r="D4" s="158" t="s">
        <v>182</v>
      </c>
      <c r="E4" s="158" t="s">
        <v>35</v>
      </c>
      <c r="F4" s="93">
        <v>114207</v>
      </c>
      <c r="G4" s="92">
        <v>12662</v>
      </c>
      <c r="H4" s="92">
        <v>32550</v>
      </c>
      <c r="I4" s="92">
        <v>66058</v>
      </c>
      <c r="J4" s="91">
        <v>2937</v>
      </c>
    </row>
    <row r="5" spans="1:11" ht="15">
      <c r="A5" s="123"/>
      <c r="B5" s="122" t="s">
        <v>68</v>
      </c>
      <c r="C5" s="122" t="s">
        <v>36</v>
      </c>
      <c r="D5" s="122" t="s">
        <v>181</v>
      </c>
      <c r="E5" s="122" t="s">
        <v>35</v>
      </c>
      <c r="F5" s="117">
        <v>54995</v>
      </c>
      <c r="G5" s="116">
        <v>4713</v>
      </c>
      <c r="H5" s="116">
        <v>17831</v>
      </c>
      <c r="I5" s="116">
        <v>31093</v>
      </c>
      <c r="J5" s="115">
        <v>1358</v>
      </c>
    </row>
    <row r="6" spans="1:11" ht="15">
      <c r="A6" s="114"/>
      <c r="B6" s="113" t="s">
        <v>66</v>
      </c>
      <c r="C6" s="113" t="s">
        <v>36</v>
      </c>
      <c r="D6" s="113" t="s">
        <v>180</v>
      </c>
      <c r="E6" s="113" t="s">
        <v>35</v>
      </c>
      <c r="F6" s="108">
        <v>59212</v>
      </c>
      <c r="G6" s="107">
        <v>7949</v>
      </c>
      <c r="H6" s="107">
        <v>14719</v>
      </c>
      <c r="I6" s="107">
        <v>34965</v>
      </c>
      <c r="J6" s="106">
        <v>1579</v>
      </c>
    </row>
    <row r="7" spans="1:11" ht="15">
      <c r="A7" s="159" t="s">
        <v>256</v>
      </c>
      <c r="B7" s="158" t="s">
        <v>70</v>
      </c>
      <c r="C7" s="158" t="s">
        <v>34</v>
      </c>
      <c r="D7" s="158" t="s">
        <v>178</v>
      </c>
      <c r="E7" s="158" t="s">
        <v>33</v>
      </c>
      <c r="F7" s="93">
        <v>4909</v>
      </c>
      <c r="G7" s="92">
        <v>537</v>
      </c>
      <c r="H7" s="92">
        <v>1371</v>
      </c>
      <c r="I7" s="92">
        <v>2914</v>
      </c>
      <c r="J7" s="91">
        <v>87</v>
      </c>
      <c r="K7" s="171"/>
    </row>
    <row r="8" spans="1:11" ht="15">
      <c r="A8" s="123"/>
      <c r="B8" s="122" t="s">
        <v>68</v>
      </c>
      <c r="C8" s="122" t="s">
        <v>34</v>
      </c>
      <c r="D8" s="122" t="s">
        <v>177</v>
      </c>
      <c r="E8" s="122" t="s">
        <v>33</v>
      </c>
      <c r="F8" s="117">
        <v>2488</v>
      </c>
      <c r="G8" s="116">
        <v>216</v>
      </c>
      <c r="H8" s="116">
        <v>787</v>
      </c>
      <c r="I8" s="116">
        <v>1451</v>
      </c>
      <c r="J8" s="115">
        <v>34</v>
      </c>
    </row>
    <row r="9" spans="1:11" ht="15">
      <c r="A9" s="114"/>
      <c r="B9" s="113" t="s">
        <v>66</v>
      </c>
      <c r="C9" s="113" t="s">
        <v>34</v>
      </c>
      <c r="D9" s="113" t="s">
        <v>176</v>
      </c>
      <c r="E9" s="113" t="s">
        <v>33</v>
      </c>
      <c r="F9" s="108">
        <v>2421</v>
      </c>
      <c r="G9" s="107">
        <v>321</v>
      </c>
      <c r="H9" s="107">
        <v>584</v>
      </c>
      <c r="I9" s="107">
        <v>1463</v>
      </c>
      <c r="J9" s="106">
        <v>53</v>
      </c>
    </row>
    <row r="10" spans="1:11" ht="15">
      <c r="A10" s="159" t="s">
        <v>255</v>
      </c>
      <c r="B10" s="158" t="s">
        <v>70</v>
      </c>
      <c r="C10" s="158" t="s">
        <v>172</v>
      </c>
      <c r="D10" s="158" t="s">
        <v>175</v>
      </c>
      <c r="E10" s="158" t="s">
        <v>12</v>
      </c>
      <c r="F10" s="93">
        <v>405</v>
      </c>
      <c r="G10" s="92">
        <v>40</v>
      </c>
      <c r="H10" s="92">
        <v>119</v>
      </c>
      <c r="I10" s="92">
        <v>240</v>
      </c>
      <c r="J10" s="91">
        <v>6</v>
      </c>
      <c r="K10" s="171"/>
    </row>
    <row r="11" spans="1:11" ht="15">
      <c r="A11" s="123"/>
      <c r="B11" s="122" t="s">
        <v>68</v>
      </c>
      <c r="C11" s="122" t="s">
        <v>172</v>
      </c>
      <c r="D11" s="122" t="s">
        <v>174</v>
      </c>
      <c r="E11" s="122" t="s">
        <v>12</v>
      </c>
      <c r="F11" s="117">
        <v>200</v>
      </c>
      <c r="G11" s="116">
        <v>14</v>
      </c>
      <c r="H11" s="116">
        <v>61</v>
      </c>
      <c r="I11" s="116">
        <v>122</v>
      </c>
      <c r="J11" s="115">
        <v>3</v>
      </c>
    </row>
    <row r="12" spans="1:11" ht="15">
      <c r="A12" s="114"/>
      <c r="B12" s="113" t="s">
        <v>66</v>
      </c>
      <c r="C12" s="113" t="s">
        <v>172</v>
      </c>
      <c r="D12" s="113" t="s">
        <v>173</v>
      </c>
      <c r="E12" s="113" t="s">
        <v>12</v>
      </c>
      <c r="F12" s="108">
        <v>205</v>
      </c>
      <c r="G12" s="107">
        <v>26</v>
      </c>
      <c r="H12" s="107">
        <v>58</v>
      </c>
      <c r="I12" s="107">
        <v>118</v>
      </c>
      <c r="J12" s="106">
        <v>3</v>
      </c>
    </row>
    <row r="13" spans="1:11" ht="15">
      <c r="A13" s="159" t="s">
        <v>254</v>
      </c>
      <c r="B13" s="158" t="s">
        <v>70</v>
      </c>
      <c r="C13" s="158" t="s">
        <v>167</v>
      </c>
      <c r="D13" s="158" t="s">
        <v>170</v>
      </c>
      <c r="E13" s="158" t="s">
        <v>10</v>
      </c>
      <c r="F13" s="93">
        <v>137</v>
      </c>
      <c r="G13" s="92">
        <v>17</v>
      </c>
      <c r="H13" s="92">
        <v>37</v>
      </c>
      <c r="I13" s="92">
        <v>81</v>
      </c>
      <c r="J13" s="91">
        <v>2</v>
      </c>
      <c r="K13" s="171"/>
    </row>
    <row r="14" spans="1:11" ht="15">
      <c r="A14" s="123"/>
      <c r="B14" s="122" t="s">
        <v>68</v>
      </c>
      <c r="C14" s="122" t="s">
        <v>167</v>
      </c>
      <c r="D14" s="122" t="s">
        <v>169</v>
      </c>
      <c r="E14" s="122" t="s">
        <v>10</v>
      </c>
      <c r="F14" s="117">
        <v>65</v>
      </c>
      <c r="G14" s="116">
        <v>8</v>
      </c>
      <c r="H14" s="116">
        <v>16</v>
      </c>
      <c r="I14" s="116">
        <v>40</v>
      </c>
      <c r="J14" s="115">
        <v>1</v>
      </c>
    </row>
    <row r="15" spans="1:11" ht="15">
      <c r="A15" s="114"/>
      <c r="B15" s="113" t="s">
        <v>66</v>
      </c>
      <c r="C15" s="113" t="s">
        <v>167</v>
      </c>
      <c r="D15" s="113" t="s">
        <v>168</v>
      </c>
      <c r="E15" s="113" t="s">
        <v>10</v>
      </c>
      <c r="F15" s="108">
        <v>72</v>
      </c>
      <c r="G15" s="107">
        <v>9</v>
      </c>
      <c r="H15" s="107">
        <v>21</v>
      </c>
      <c r="I15" s="107">
        <v>41</v>
      </c>
      <c r="J15" s="106">
        <v>1</v>
      </c>
    </row>
    <row r="16" spans="1:11" ht="15">
      <c r="A16" s="159" t="s">
        <v>253</v>
      </c>
      <c r="B16" s="158" t="s">
        <v>70</v>
      </c>
      <c r="C16" s="158" t="s">
        <v>163</v>
      </c>
      <c r="D16" s="158" t="s">
        <v>166</v>
      </c>
      <c r="E16" s="158" t="s">
        <v>21</v>
      </c>
      <c r="F16" s="93">
        <v>39</v>
      </c>
      <c r="G16" s="92">
        <v>5</v>
      </c>
      <c r="H16" s="92">
        <v>14</v>
      </c>
      <c r="I16" s="92">
        <v>20</v>
      </c>
      <c r="J16" s="91" t="s">
        <v>4</v>
      </c>
      <c r="K16" s="171"/>
    </row>
    <row r="17" spans="1:10" ht="15">
      <c r="A17" s="123"/>
      <c r="B17" s="122" t="s">
        <v>68</v>
      </c>
      <c r="C17" s="122" t="s">
        <v>163</v>
      </c>
      <c r="D17" s="122" t="s">
        <v>165</v>
      </c>
      <c r="E17" s="122" t="s">
        <v>21</v>
      </c>
      <c r="F17" s="117">
        <v>18</v>
      </c>
      <c r="G17" s="116">
        <v>1</v>
      </c>
      <c r="H17" s="116">
        <v>4</v>
      </c>
      <c r="I17" s="116">
        <v>13</v>
      </c>
      <c r="J17" s="115" t="s">
        <v>4</v>
      </c>
    </row>
    <row r="18" spans="1:10" ht="15">
      <c r="A18" s="114"/>
      <c r="B18" s="113" t="s">
        <v>66</v>
      </c>
      <c r="C18" s="113" t="s">
        <v>163</v>
      </c>
      <c r="D18" s="113" t="s">
        <v>164</v>
      </c>
      <c r="E18" s="113" t="s">
        <v>21</v>
      </c>
      <c r="F18" s="108">
        <v>21</v>
      </c>
      <c r="G18" s="107">
        <v>4</v>
      </c>
      <c r="H18" s="107">
        <v>10</v>
      </c>
      <c r="I18" s="107">
        <v>7</v>
      </c>
      <c r="J18" s="106" t="s">
        <v>4</v>
      </c>
    </row>
    <row r="19" spans="1:10" ht="15">
      <c r="A19" s="159" t="s">
        <v>252</v>
      </c>
      <c r="B19" s="158" t="s">
        <v>70</v>
      </c>
      <c r="C19" s="158" t="s">
        <v>159</v>
      </c>
      <c r="D19" s="158" t="s">
        <v>162</v>
      </c>
      <c r="E19" s="158" t="s">
        <v>5</v>
      </c>
      <c r="F19" s="93">
        <v>15</v>
      </c>
      <c r="G19" s="92">
        <v>3</v>
      </c>
      <c r="H19" s="92">
        <v>4</v>
      </c>
      <c r="I19" s="92">
        <v>8</v>
      </c>
      <c r="J19" s="91" t="s">
        <v>4</v>
      </c>
    </row>
    <row r="20" spans="1:10" ht="15">
      <c r="A20" s="123"/>
      <c r="B20" s="122" t="s">
        <v>68</v>
      </c>
      <c r="C20" s="122" t="s">
        <v>159</v>
      </c>
      <c r="D20" s="122" t="s">
        <v>161</v>
      </c>
      <c r="E20" s="122" t="s">
        <v>5</v>
      </c>
      <c r="F20" s="117">
        <v>7</v>
      </c>
      <c r="G20" s="116">
        <v>2</v>
      </c>
      <c r="H20" s="116">
        <v>2</v>
      </c>
      <c r="I20" s="116">
        <v>3</v>
      </c>
      <c r="J20" s="115" t="s">
        <v>4</v>
      </c>
    </row>
    <row r="21" spans="1:10" ht="15">
      <c r="A21" s="114"/>
      <c r="B21" s="113" t="s">
        <v>66</v>
      </c>
      <c r="C21" s="113" t="s">
        <v>159</v>
      </c>
      <c r="D21" s="113" t="s">
        <v>160</v>
      </c>
      <c r="E21" s="113" t="s">
        <v>5</v>
      </c>
      <c r="F21" s="108">
        <v>8</v>
      </c>
      <c r="G21" s="107">
        <v>1</v>
      </c>
      <c r="H21" s="107">
        <v>2</v>
      </c>
      <c r="I21" s="107">
        <v>5</v>
      </c>
      <c r="J21" s="106" t="s">
        <v>4</v>
      </c>
    </row>
    <row r="22" spans="1:10" ht="15">
      <c r="A22" s="159" t="s">
        <v>251</v>
      </c>
      <c r="B22" s="158" t="s">
        <v>70</v>
      </c>
      <c r="C22" s="158" t="s">
        <v>155</v>
      </c>
      <c r="D22" s="158" t="s">
        <v>158</v>
      </c>
      <c r="E22" s="158" t="s">
        <v>5</v>
      </c>
      <c r="F22" s="93">
        <v>8</v>
      </c>
      <c r="G22" s="92">
        <v>3</v>
      </c>
      <c r="H22" s="92">
        <v>1</v>
      </c>
      <c r="I22" s="92">
        <v>3</v>
      </c>
      <c r="J22" s="91">
        <v>1</v>
      </c>
    </row>
    <row r="23" spans="1:10" ht="15">
      <c r="A23" s="123"/>
      <c r="B23" s="122" t="s">
        <v>68</v>
      </c>
      <c r="C23" s="122" t="s">
        <v>155</v>
      </c>
      <c r="D23" s="122" t="s">
        <v>157</v>
      </c>
      <c r="E23" s="122" t="s">
        <v>5</v>
      </c>
      <c r="F23" s="117">
        <v>2</v>
      </c>
      <c r="G23" s="116">
        <v>1</v>
      </c>
      <c r="H23" s="116" t="s">
        <v>4</v>
      </c>
      <c r="I23" s="116">
        <v>1</v>
      </c>
      <c r="J23" s="115" t="s">
        <v>4</v>
      </c>
    </row>
    <row r="24" spans="1:10" ht="15">
      <c r="A24" s="114"/>
      <c r="B24" s="113" t="s">
        <v>66</v>
      </c>
      <c r="C24" s="113" t="s">
        <v>155</v>
      </c>
      <c r="D24" s="113" t="s">
        <v>156</v>
      </c>
      <c r="E24" s="113" t="s">
        <v>5</v>
      </c>
      <c r="F24" s="108">
        <v>6</v>
      </c>
      <c r="G24" s="107">
        <v>2</v>
      </c>
      <c r="H24" s="107">
        <v>1</v>
      </c>
      <c r="I24" s="107">
        <v>2</v>
      </c>
      <c r="J24" s="106">
        <v>1</v>
      </c>
    </row>
    <row r="25" spans="1:10" ht="15">
      <c r="A25" s="159" t="s">
        <v>250</v>
      </c>
      <c r="B25" s="158" t="s">
        <v>70</v>
      </c>
      <c r="C25" s="158" t="s">
        <v>150</v>
      </c>
      <c r="D25" s="158" t="s">
        <v>153</v>
      </c>
      <c r="E25" s="158" t="s">
        <v>5</v>
      </c>
      <c r="F25" s="93">
        <v>8</v>
      </c>
      <c r="G25" s="92" t="s">
        <v>4</v>
      </c>
      <c r="H25" s="92">
        <v>4</v>
      </c>
      <c r="I25" s="92">
        <v>4</v>
      </c>
      <c r="J25" s="91" t="s">
        <v>4</v>
      </c>
    </row>
    <row r="26" spans="1:10" ht="15">
      <c r="A26" s="123"/>
      <c r="B26" s="122" t="s">
        <v>68</v>
      </c>
      <c r="C26" s="122" t="s">
        <v>150</v>
      </c>
      <c r="D26" s="122" t="s">
        <v>152</v>
      </c>
      <c r="E26" s="122" t="s">
        <v>5</v>
      </c>
      <c r="F26" s="117">
        <v>4</v>
      </c>
      <c r="G26" s="116" t="s">
        <v>4</v>
      </c>
      <c r="H26" s="116">
        <v>3</v>
      </c>
      <c r="I26" s="116">
        <v>1</v>
      </c>
      <c r="J26" s="115" t="s">
        <v>4</v>
      </c>
    </row>
    <row r="27" spans="1:10" ht="15">
      <c r="A27" s="114"/>
      <c r="B27" s="113" t="s">
        <v>66</v>
      </c>
      <c r="C27" s="113" t="s">
        <v>150</v>
      </c>
      <c r="D27" s="113" t="s">
        <v>151</v>
      </c>
      <c r="E27" s="113" t="s">
        <v>5</v>
      </c>
      <c r="F27" s="108">
        <v>4</v>
      </c>
      <c r="G27" s="107" t="s">
        <v>4</v>
      </c>
      <c r="H27" s="107">
        <v>1</v>
      </c>
      <c r="I27" s="107">
        <v>3</v>
      </c>
      <c r="J27" s="106" t="s">
        <v>4</v>
      </c>
    </row>
    <row r="28" spans="1:10" ht="15">
      <c r="A28" s="159" t="s">
        <v>249</v>
      </c>
      <c r="B28" s="158" t="s">
        <v>70</v>
      </c>
      <c r="C28" s="158" t="s">
        <v>146</v>
      </c>
      <c r="D28" s="158" t="s">
        <v>149</v>
      </c>
      <c r="E28" s="158" t="s">
        <v>5</v>
      </c>
      <c r="F28" s="93">
        <v>8</v>
      </c>
      <c r="G28" s="92">
        <v>1</v>
      </c>
      <c r="H28" s="92">
        <v>1</v>
      </c>
      <c r="I28" s="92">
        <v>6</v>
      </c>
      <c r="J28" s="91" t="s">
        <v>4</v>
      </c>
    </row>
    <row r="29" spans="1:10" ht="15">
      <c r="A29" s="123"/>
      <c r="B29" s="122" t="s">
        <v>68</v>
      </c>
      <c r="C29" s="122" t="s">
        <v>146</v>
      </c>
      <c r="D29" s="122" t="s">
        <v>148</v>
      </c>
      <c r="E29" s="122" t="s">
        <v>5</v>
      </c>
      <c r="F29" s="117">
        <v>3</v>
      </c>
      <c r="G29" s="116" t="s">
        <v>4</v>
      </c>
      <c r="H29" s="116" t="s">
        <v>4</v>
      </c>
      <c r="I29" s="116">
        <v>3</v>
      </c>
      <c r="J29" s="115" t="s">
        <v>4</v>
      </c>
    </row>
    <row r="30" spans="1:10" ht="15">
      <c r="A30" s="114"/>
      <c r="B30" s="113" t="s">
        <v>66</v>
      </c>
      <c r="C30" s="113" t="s">
        <v>146</v>
      </c>
      <c r="D30" s="113" t="s">
        <v>147</v>
      </c>
      <c r="E30" s="113" t="s">
        <v>5</v>
      </c>
      <c r="F30" s="108">
        <v>5</v>
      </c>
      <c r="G30" s="107">
        <v>1</v>
      </c>
      <c r="H30" s="107">
        <v>1</v>
      </c>
      <c r="I30" s="107">
        <v>3</v>
      </c>
      <c r="J30" s="106" t="s">
        <v>4</v>
      </c>
    </row>
    <row r="31" spans="1:10" ht="15">
      <c r="A31" s="159" t="s">
        <v>248</v>
      </c>
      <c r="B31" s="158" t="s">
        <v>70</v>
      </c>
      <c r="C31" s="158" t="s">
        <v>142</v>
      </c>
      <c r="D31" s="158" t="s">
        <v>145</v>
      </c>
      <c r="E31" s="158" t="s">
        <v>5</v>
      </c>
      <c r="F31" s="93">
        <v>33</v>
      </c>
      <c r="G31" s="92">
        <v>4</v>
      </c>
      <c r="H31" s="92">
        <v>6</v>
      </c>
      <c r="I31" s="92">
        <v>22</v>
      </c>
      <c r="J31" s="91">
        <v>1</v>
      </c>
    </row>
    <row r="32" spans="1:10" ht="15">
      <c r="A32" s="123"/>
      <c r="B32" s="122" t="s">
        <v>68</v>
      </c>
      <c r="C32" s="122" t="s">
        <v>142</v>
      </c>
      <c r="D32" s="122" t="s">
        <v>144</v>
      </c>
      <c r="E32" s="122" t="s">
        <v>5</v>
      </c>
      <c r="F32" s="117">
        <v>20</v>
      </c>
      <c r="G32" s="116">
        <v>4</v>
      </c>
      <c r="H32" s="116">
        <v>3</v>
      </c>
      <c r="I32" s="116">
        <v>12</v>
      </c>
      <c r="J32" s="115">
        <v>1</v>
      </c>
    </row>
    <row r="33" spans="1:10" ht="15">
      <c r="A33" s="114"/>
      <c r="B33" s="113" t="s">
        <v>66</v>
      </c>
      <c r="C33" s="113" t="s">
        <v>142</v>
      </c>
      <c r="D33" s="113" t="s">
        <v>143</v>
      </c>
      <c r="E33" s="113" t="s">
        <v>5</v>
      </c>
      <c r="F33" s="108">
        <v>13</v>
      </c>
      <c r="G33" s="107" t="s">
        <v>4</v>
      </c>
      <c r="H33" s="107">
        <v>3</v>
      </c>
      <c r="I33" s="107">
        <v>10</v>
      </c>
      <c r="J33" s="106" t="s">
        <v>4</v>
      </c>
    </row>
    <row r="34" spans="1:10" ht="15">
      <c r="A34" s="159" t="s">
        <v>247</v>
      </c>
      <c r="B34" s="158" t="s">
        <v>70</v>
      </c>
      <c r="C34" s="158" t="s">
        <v>138</v>
      </c>
      <c r="D34" s="158" t="s">
        <v>141</v>
      </c>
      <c r="E34" s="158" t="s">
        <v>5</v>
      </c>
      <c r="F34" s="93">
        <v>8</v>
      </c>
      <c r="G34" s="92" t="s">
        <v>4</v>
      </c>
      <c r="H34" s="92">
        <v>1</v>
      </c>
      <c r="I34" s="92">
        <v>7</v>
      </c>
      <c r="J34" s="91" t="s">
        <v>4</v>
      </c>
    </row>
    <row r="35" spans="1:10" ht="15">
      <c r="A35" s="123"/>
      <c r="B35" s="122" t="s">
        <v>68</v>
      </c>
      <c r="C35" s="122" t="s">
        <v>138</v>
      </c>
      <c r="D35" s="122" t="s">
        <v>140</v>
      </c>
      <c r="E35" s="122" t="s">
        <v>5</v>
      </c>
      <c r="F35" s="117">
        <v>2</v>
      </c>
      <c r="G35" s="116" t="s">
        <v>4</v>
      </c>
      <c r="H35" s="116" t="s">
        <v>4</v>
      </c>
      <c r="I35" s="116">
        <v>2</v>
      </c>
      <c r="J35" s="115" t="s">
        <v>4</v>
      </c>
    </row>
    <row r="36" spans="1:10" ht="15">
      <c r="A36" s="114"/>
      <c r="B36" s="113" t="s">
        <v>66</v>
      </c>
      <c r="C36" s="113" t="s">
        <v>138</v>
      </c>
      <c r="D36" s="113" t="s">
        <v>139</v>
      </c>
      <c r="E36" s="113" t="s">
        <v>5</v>
      </c>
      <c r="F36" s="108">
        <v>6</v>
      </c>
      <c r="G36" s="107" t="s">
        <v>4</v>
      </c>
      <c r="H36" s="107">
        <v>1</v>
      </c>
      <c r="I36" s="107">
        <v>5</v>
      </c>
      <c r="J36" s="106" t="s">
        <v>4</v>
      </c>
    </row>
    <row r="37" spans="1:10" ht="15">
      <c r="A37" s="159" t="s">
        <v>246</v>
      </c>
      <c r="B37" s="158" t="s">
        <v>70</v>
      </c>
      <c r="C37" s="158" t="s">
        <v>134</v>
      </c>
      <c r="D37" s="158" t="s">
        <v>137</v>
      </c>
      <c r="E37" s="158" t="s">
        <v>5</v>
      </c>
      <c r="F37" s="93">
        <v>18</v>
      </c>
      <c r="G37" s="92">
        <v>1</v>
      </c>
      <c r="H37" s="92">
        <v>6</v>
      </c>
      <c r="I37" s="92">
        <v>11</v>
      </c>
      <c r="J37" s="91" t="s">
        <v>4</v>
      </c>
    </row>
    <row r="38" spans="1:10" ht="15">
      <c r="A38" s="123"/>
      <c r="B38" s="122" t="s">
        <v>68</v>
      </c>
      <c r="C38" s="122" t="s">
        <v>134</v>
      </c>
      <c r="D38" s="122" t="s">
        <v>136</v>
      </c>
      <c r="E38" s="122" t="s">
        <v>5</v>
      </c>
      <c r="F38" s="117">
        <v>9</v>
      </c>
      <c r="G38" s="116" t="s">
        <v>4</v>
      </c>
      <c r="H38" s="116">
        <v>4</v>
      </c>
      <c r="I38" s="116">
        <v>5</v>
      </c>
      <c r="J38" s="115" t="s">
        <v>4</v>
      </c>
    </row>
    <row r="39" spans="1:10" ht="15">
      <c r="A39" s="123"/>
      <c r="B39" s="122" t="s">
        <v>66</v>
      </c>
      <c r="C39" s="122" t="s">
        <v>134</v>
      </c>
      <c r="D39" s="122" t="s">
        <v>135</v>
      </c>
      <c r="E39" s="122" t="s">
        <v>5</v>
      </c>
      <c r="F39" s="117">
        <v>9</v>
      </c>
      <c r="G39" s="116">
        <v>1</v>
      </c>
      <c r="H39" s="116">
        <v>2</v>
      </c>
      <c r="I39" s="116">
        <v>6</v>
      </c>
      <c r="J39" s="115" t="s">
        <v>4</v>
      </c>
    </row>
    <row r="40" spans="1:10" ht="15">
      <c r="A40" s="159" t="s">
        <v>245</v>
      </c>
      <c r="B40" s="158" t="s">
        <v>70</v>
      </c>
      <c r="C40" s="158" t="s">
        <v>130</v>
      </c>
      <c r="D40" s="158" t="s">
        <v>133</v>
      </c>
      <c r="E40" s="158" t="s">
        <v>21</v>
      </c>
      <c r="F40" s="93">
        <v>268</v>
      </c>
      <c r="G40" s="92">
        <v>23</v>
      </c>
      <c r="H40" s="92">
        <v>82</v>
      </c>
      <c r="I40" s="92">
        <v>159</v>
      </c>
      <c r="J40" s="91">
        <v>4</v>
      </c>
    </row>
    <row r="41" spans="1:10" ht="15">
      <c r="A41" s="123"/>
      <c r="B41" s="122" t="s">
        <v>68</v>
      </c>
      <c r="C41" s="122" t="s">
        <v>130</v>
      </c>
      <c r="D41" s="122" t="s">
        <v>132</v>
      </c>
      <c r="E41" s="122" t="s">
        <v>21</v>
      </c>
      <c r="F41" s="117">
        <v>135</v>
      </c>
      <c r="G41" s="116">
        <v>6</v>
      </c>
      <c r="H41" s="116">
        <v>45</v>
      </c>
      <c r="I41" s="116">
        <v>82</v>
      </c>
      <c r="J41" s="115">
        <v>2</v>
      </c>
    </row>
    <row r="42" spans="1:10" ht="15">
      <c r="A42" s="114"/>
      <c r="B42" s="113" t="s">
        <v>66</v>
      </c>
      <c r="C42" s="113" t="s">
        <v>130</v>
      </c>
      <c r="D42" s="113" t="s">
        <v>131</v>
      </c>
      <c r="E42" s="113" t="s">
        <v>21</v>
      </c>
      <c r="F42" s="108">
        <v>133</v>
      </c>
      <c r="G42" s="107">
        <v>17</v>
      </c>
      <c r="H42" s="107">
        <v>37</v>
      </c>
      <c r="I42" s="107">
        <v>77</v>
      </c>
      <c r="J42" s="106">
        <v>2</v>
      </c>
    </row>
    <row r="43" spans="1:10" ht="15">
      <c r="A43" s="159" t="s">
        <v>244</v>
      </c>
      <c r="B43" s="158" t="s">
        <v>70</v>
      </c>
      <c r="C43" s="158" t="s">
        <v>126</v>
      </c>
      <c r="D43" s="158" t="s">
        <v>129</v>
      </c>
      <c r="E43" s="158" t="s">
        <v>12</v>
      </c>
      <c r="F43" s="93">
        <v>35</v>
      </c>
      <c r="G43" s="92">
        <v>3</v>
      </c>
      <c r="H43" s="92">
        <v>10</v>
      </c>
      <c r="I43" s="92">
        <v>21</v>
      </c>
      <c r="J43" s="91">
        <v>1</v>
      </c>
    </row>
    <row r="44" spans="1:10" ht="15">
      <c r="A44" s="123"/>
      <c r="B44" s="122" t="s">
        <v>68</v>
      </c>
      <c r="C44" s="122" t="s">
        <v>126</v>
      </c>
      <c r="D44" s="122" t="s">
        <v>128</v>
      </c>
      <c r="E44" s="122" t="s">
        <v>12</v>
      </c>
      <c r="F44" s="117">
        <v>24</v>
      </c>
      <c r="G44" s="116">
        <v>1</v>
      </c>
      <c r="H44" s="116">
        <v>7</v>
      </c>
      <c r="I44" s="116">
        <v>16</v>
      </c>
      <c r="J44" s="115" t="s">
        <v>4</v>
      </c>
    </row>
    <row r="45" spans="1:10" ht="15">
      <c r="A45" s="114"/>
      <c r="B45" s="113" t="s">
        <v>66</v>
      </c>
      <c r="C45" s="113" t="s">
        <v>126</v>
      </c>
      <c r="D45" s="113" t="s">
        <v>127</v>
      </c>
      <c r="E45" s="113" t="s">
        <v>12</v>
      </c>
      <c r="F45" s="108">
        <v>11</v>
      </c>
      <c r="G45" s="107">
        <v>2</v>
      </c>
      <c r="H45" s="107">
        <v>3</v>
      </c>
      <c r="I45" s="107">
        <v>5</v>
      </c>
      <c r="J45" s="106">
        <v>1</v>
      </c>
    </row>
    <row r="46" spans="1:10" ht="15">
      <c r="A46" s="159" t="s">
        <v>243</v>
      </c>
      <c r="B46" s="158" t="s">
        <v>70</v>
      </c>
      <c r="C46" s="158" t="s">
        <v>121</v>
      </c>
      <c r="D46" s="158" t="s">
        <v>124</v>
      </c>
      <c r="E46" s="158" t="s">
        <v>10</v>
      </c>
      <c r="F46" s="93">
        <v>35</v>
      </c>
      <c r="G46" s="92">
        <v>3</v>
      </c>
      <c r="H46" s="92">
        <v>10</v>
      </c>
      <c r="I46" s="92">
        <v>21</v>
      </c>
      <c r="J46" s="91">
        <v>1</v>
      </c>
    </row>
    <row r="47" spans="1:10" ht="15">
      <c r="A47" s="123"/>
      <c r="B47" s="122" t="s">
        <v>68</v>
      </c>
      <c r="C47" s="122" t="s">
        <v>121</v>
      </c>
      <c r="D47" s="122" t="s">
        <v>123</v>
      </c>
      <c r="E47" s="122" t="s">
        <v>10</v>
      </c>
      <c r="F47" s="117">
        <v>24</v>
      </c>
      <c r="G47" s="116">
        <v>1</v>
      </c>
      <c r="H47" s="116">
        <v>7</v>
      </c>
      <c r="I47" s="116">
        <v>16</v>
      </c>
      <c r="J47" s="115" t="s">
        <v>4</v>
      </c>
    </row>
    <row r="48" spans="1:10" ht="15">
      <c r="A48" s="114"/>
      <c r="B48" s="113" t="s">
        <v>66</v>
      </c>
      <c r="C48" s="113" t="s">
        <v>121</v>
      </c>
      <c r="D48" s="113" t="s">
        <v>122</v>
      </c>
      <c r="E48" s="113" t="s">
        <v>10</v>
      </c>
      <c r="F48" s="108">
        <v>11</v>
      </c>
      <c r="G48" s="107">
        <v>2</v>
      </c>
      <c r="H48" s="107">
        <v>3</v>
      </c>
      <c r="I48" s="107">
        <v>5</v>
      </c>
      <c r="J48" s="106">
        <v>1</v>
      </c>
    </row>
    <row r="49" spans="1:10" ht="15">
      <c r="A49" s="159" t="s">
        <v>242</v>
      </c>
      <c r="B49" s="158" t="s">
        <v>70</v>
      </c>
      <c r="C49" s="158" t="s">
        <v>116</v>
      </c>
      <c r="D49" s="158" t="s">
        <v>119</v>
      </c>
      <c r="E49" s="158" t="s">
        <v>5</v>
      </c>
      <c r="F49" s="93">
        <v>10</v>
      </c>
      <c r="G49" s="92">
        <v>1</v>
      </c>
      <c r="H49" s="92">
        <v>4</v>
      </c>
      <c r="I49" s="92">
        <v>5</v>
      </c>
      <c r="J49" s="91" t="s">
        <v>4</v>
      </c>
    </row>
    <row r="50" spans="1:10" ht="15">
      <c r="A50" s="123"/>
      <c r="B50" s="122" t="s">
        <v>68</v>
      </c>
      <c r="C50" s="122" t="s">
        <v>116</v>
      </c>
      <c r="D50" s="122" t="s">
        <v>118</v>
      </c>
      <c r="E50" s="122" t="s">
        <v>5</v>
      </c>
      <c r="F50" s="117">
        <v>6</v>
      </c>
      <c r="G50" s="116" t="s">
        <v>4</v>
      </c>
      <c r="H50" s="116">
        <v>2</v>
      </c>
      <c r="I50" s="116">
        <v>4</v>
      </c>
      <c r="J50" s="115" t="s">
        <v>4</v>
      </c>
    </row>
    <row r="51" spans="1:10" ht="15">
      <c r="A51" s="114"/>
      <c r="B51" s="113" t="s">
        <v>66</v>
      </c>
      <c r="C51" s="113" t="s">
        <v>116</v>
      </c>
      <c r="D51" s="113" t="s">
        <v>117</v>
      </c>
      <c r="E51" s="113" t="s">
        <v>5</v>
      </c>
      <c r="F51" s="108">
        <v>4</v>
      </c>
      <c r="G51" s="107">
        <v>1</v>
      </c>
      <c r="H51" s="107">
        <v>2</v>
      </c>
      <c r="I51" s="107">
        <v>1</v>
      </c>
      <c r="J51" s="106" t="s">
        <v>4</v>
      </c>
    </row>
    <row r="52" spans="1:10" ht="15">
      <c r="A52" s="159" t="s">
        <v>241</v>
      </c>
      <c r="B52" s="158" t="s">
        <v>70</v>
      </c>
      <c r="C52" s="158" t="s">
        <v>111</v>
      </c>
      <c r="D52" s="158" t="s">
        <v>114</v>
      </c>
      <c r="E52" s="158" t="s">
        <v>5</v>
      </c>
      <c r="F52" s="93">
        <v>4</v>
      </c>
      <c r="G52" s="92" t="s">
        <v>4</v>
      </c>
      <c r="H52" s="92">
        <v>1</v>
      </c>
      <c r="I52" s="92">
        <v>3</v>
      </c>
      <c r="J52" s="91" t="s">
        <v>4</v>
      </c>
    </row>
    <row r="53" spans="1:10" ht="15">
      <c r="A53" s="123"/>
      <c r="B53" s="122" t="s">
        <v>68</v>
      </c>
      <c r="C53" s="122" t="s">
        <v>111</v>
      </c>
      <c r="D53" s="122" t="s">
        <v>113</v>
      </c>
      <c r="E53" s="122" t="s">
        <v>5</v>
      </c>
      <c r="F53" s="117">
        <v>2</v>
      </c>
      <c r="G53" s="116" t="s">
        <v>4</v>
      </c>
      <c r="H53" s="116">
        <v>1</v>
      </c>
      <c r="I53" s="116">
        <v>1</v>
      </c>
      <c r="J53" s="115" t="s">
        <v>4</v>
      </c>
    </row>
    <row r="54" spans="1:10" ht="15">
      <c r="A54" s="114"/>
      <c r="B54" s="113" t="s">
        <v>66</v>
      </c>
      <c r="C54" s="113" t="s">
        <v>111</v>
      </c>
      <c r="D54" s="113" t="s">
        <v>112</v>
      </c>
      <c r="E54" s="113" t="s">
        <v>5</v>
      </c>
      <c r="F54" s="108">
        <v>2</v>
      </c>
      <c r="G54" s="107" t="s">
        <v>4</v>
      </c>
      <c r="H54" s="107" t="s">
        <v>4</v>
      </c>
      <c r="I54" s="107">
        <v>2</v>
      </c>
      <c r="J54" s="106" t="s">
        <v>4</v>
      </c>
    </row>
    <row r="55" spans="1:10" ht="15">
      <c r="A55" s="159" t="s">
        <v>240</v>
      </c>
      <c r="B55" s="158" t="s">
        <v>70</v>
      </c>
      <c r="C55" s="158" t="s">
        <v>106</v>
      </c>
      <c r="D55" s="158" t="s">
        <v>109</v>
      </c>
      <c r="E55" s="158" t="s">
        <v>5</v>
      </c>
      <c r="F55" s="93">
        <v>11</v>
      </c>
      <c r="G55" s="92">
        <v>1</v>
      </c>
      <c r="H55" s="92">
        <v>3</v>
      </c>
      <c r="I55" s="92">
        <v>6</v>
      </c>
      <c r="J55" s="91">
        <v>1</v>
      </c>
    </row>
    <row r="56" spans="1:10" ht="15">
      <c r="A56" s="123"/>
      <c r="B56" s="122" t="s">
        <v>68</v>
      </c>
      <c r="C56" s="122" t="s">
        <v>106</v>
      </c>
      <c r="D56" s="122" t="s">
        <v>108</v>
      </c>
      <c r="E56" s="122" t="s">
        <v>5</v>
      </c>
      <c r="F56" s="117">
        <v>8</v>
      </c>
      <c r="G56" s="116" t="s">
        <v>4</v>
      </c>
      <c r="H56" s="116">
        <v>2</v>
      </c>
      <c r="I56" s="116">
        <v>6</v>
      </c>
      <c r="J56" s="115" t="s">
        <v>4</v>
      </c>
    </row>
    <row r="57" spans="1:10" ht="15">
      <c r="A57" s="114"/>
      <c r="B57" s="113" t="s">
        <v>66</v>
      </c>
      <c r="C57" s="113" t="s">
        <v>106</v>
      </c>
      <c r="D57" s="113" t="s">
        <v>107</v>
      </c>
      <c r="E57" s="113" t="s">
        <v>5</v>
      </c>
      <c r="F57" s="108">
        <v>3</v>
      </c>
      <c r="G57" s="107">
        <v>1</v>
      </c>
      <c r="H57" s="107">
        <v>1</v>
      </c>
      <c r="I57" s="107" t="s">
        <v>4</v>
      </c>
      <c r="J57" s="106">
        <v>1</v>
      </c>
    </row>
    <row r="58" spans="1:10" ht="15">
      <c r="A58" s="159" t="s">
        <v>239</v>
      </c>
      <c r="B58" s="158" t="s">
        <v>70</v>
      </c>
      <c r="C58" s="158" t="s">
        <v>101</v>
      </c>
      <c r="D58" s="158" t="s">
        <v>104</v>
      </c>
      <c r="E58" s="158" t="s">
        <v>5</v>
      </c>
      <c r="F58" s="93">
        <v>8</v>
      </c>
      <c r="G58" s="92" t="s">
        <v>4</v>
      </c>
      <c r="H58" s="92">
        <v>2</v>
      </c>
      <c r="I58" s="92">
        <v>6</v>
      </c>
      <c r="J58" s="91" t="s">
        <v>4</v>
      </c>
    </row>
    <row r="59" spans="1:10" ht="15">
      <c r="A59" s="123"/>
      <c r="B59" s="122" t="s">
        <v>68</v>
      </c>
      <c r="C59" s="122" t="s">
        <v>101</v>
      </c>
      <c r="D59" s="122" t="s">
        <v>103</v>
      </c>
      <c r="E59" s="122" t="s">
        <v>5</v>
      </c>
      <c r="F59" s="117">
        <v>6</v>
      </c>
      <c r="G59" s="116" t="s">
        <v>4</v>
      </c>
      <c r="H59" s="116">
        <v>2</v>
      </c>
      <c r="I59" s="116">
        <v>4</v>
      </c>
      <c r="J59" s="115" t="s">
        <v>4</v>
      </c>
    </row>
    <row r="60" spans="1:10" ht="15">
      <c r="A60" s="123"/>
      <c r="B60" s="122" t="s">
        <v>66</v>
      </c>
      <c r="C60" s="122" t="s">
        <v>101</v>
      </c>
      <c r="D60" s="122" t="s">
        <v>102</v>
      </c>
      <c r="E60" s="122" t="s">
        <v>5</v>
      </c>
      <c r="F60" s="117">
        <v>2</v>
      </c>
      <c r="G60" s="116" t="s">
        <v>4</v>
      </c>
      <c r="H60" s="116" t="s">
        <v>4</v>
      </c>
      <c r="I60" s="116">
        <v>2</v>
      </c>
      <c r="J60" s="115" t="s">
        <v>4</v>
      </c>
    </row>
    <row r="61" spans="1:10" ht="15">
      <c r="A61" s="159" t="s">
        <v>238</v>
      </c>
      <c r="B61" s="158" t="s">
        <v>70</v>
      </c>
      <c r="C61" s="158" t="s">
        <v>96</v>
      </c>
      <c r="D61" s="158" t="s">
        <v>99</v>
      </c>
      <c r="E61" s="158" t="s">
        <v>5</v>
      </c>
      <c r="F61" s="93">
        <v>2</v>
      </c>
      <c r="G61" s="92">
        <v>1</v>
      </c>
      <c r="H61" s="92" t="s">
        <v>4</v>
      </c>
      <c r="I61" s="92">
        <v>1</v>
      </c>
      <c r="J61" s="91" t="s">
        <v>4</v>
      </c>
    </row>
    <row r="62" spans="1:10" ht="15">
      <c r="A62" s="123"/>
      <c r="B62" s="122" t="s">
        <v>68</v>
      </c>
      <c r="C62" s="122" t="s">
        <v>96</v>
      </c>
      <c r="D62" s="122" t="s">
        <v>98</v>
      </c>
      <c r="E62" s="122" t="s">
        <v>5</v>
      </c>
      <c r="F62" s="117">
        <v>2</v>
      </c>
      <c r="G62" s="116">
        <v>1</v>
      </c>
      <c r="H62" s="116" t="s">
        <v>4</v>
      </c>
      <c r="I62" s="116">
        <v>1</v>
      </c>
      <c r="J62" s="115" t="s">
        <v>4</v>
      </c>
    </row>
    <row r="63" spans="1:10" ht="15">
      <c r="A63" s="114"/>
      <c r="B63" s="113" t="s">
        <v>66</v>
      </c>
      <c r="C63" s="113" t="s">
        <v>96</v>
      </c>
      <c r="D63" s="113" t="s">
        <v>97</v>
      </c>
      <c r="E63" s="113" t="s">
        <v>5</v>
      </c>
      <c r="F63" s="108" t="s">
        <v>4</v>
      </c>
      <c r="G63" s="107" t="s">
        <v>4</v>
      </c>
      <c r="H63" s="107" t="s">
        <v>4</v>
      </c>
      <c r="I63" s="107" t="s">
        <v>4</v>
      </c>
      <c r="J63" s="106" t="s">
        <v>4</v>
      </c>
    </row>
    <row r="64" spans="1:10" ht="15">
      <c r="A64" s="159" t="s">
        <v>237</v>
      </c>
      <c r="B64" s="158" t="s">
        <v>70</v>
      </c>
      <c r="C64" s="158" t="s">
        <v>91</v>
      </c>
      <c r="D64" s="158" t="s">
        <v>94</v>
      </c>
      <c r="E64" s="158" t="s">
        <v>12</v>
      </c>
      <c r="F64" s="93">
        <v>53</v>
      </c>
      <c r="G64" s="92">
        <v>6</v>
      </c>
      <c r="H64" s="92">
        <v>15</v>
      </c>
      <c r="I64" s="92">
        <v>32</v>
      </c>
      <c r="J64" s="91" t="s">
        <v>4</v>
      </c>
    </row>
    <row r="65" spans="1:10" ht="15">
      <c r="A65" s="123"/>
      <c r="B65" s="122" t="s">
        <v>68</v>
      </c>
      <c r="C65" s="122" t="s">
        <v>91</v>
      </c>
      <c r="D65" s="122" t="s">
        <v>93</v>
      </c>
      <c r="E65" s="122" t="s">
        <v>12</v>
      </c>
      <c r="F65" s="117">
        <v>21</v>
      </c>
      <c r="G65" s="116">
        <v>1</v>
      </c>
      <c r="H65" s="116">
        <v>9</v>
      </c>
      <c r="I65" s="116">
        <v>11</v>
      </c>
      <c r="J65" s="115" t="s">
        <v>4</v>
      </c>
    </row>
    <row r="66" spans="1:10" ht="15">
      <c r="A66" s="114"/>
      <c r="B66" s="113" t="s">
        <v>66</v>
      </c>
      <c r="C66" s="113" t="s">
        <v>91</v>
      </c>
      <c r="D66" s="113" t="s">
        <v>92</v>
      </c>
      <c r="E66" s="113" t="s">
        <v>12</v>
      </c>
      <c r="F66" s="108">
        <v>32</v>
      </c>
      <c r="G66" s="107">
        <v>5</v>
      </c>
      <c r="H66" s="107">
        <v>6</v>
      </c>
      <c r="I66" s="107">
        <v>21</v>
      </c>
      <c r="J66" s="106" t="s">
        <v>4</v>
      </c>
    </row>
    <row r="67" spans="1:10" ht="15">
      <c r="A67" s="159" t="s">
        <v>236</v>
      </c>
      <c r="B67" s="158" t="s">
        <v>70</v>
      </c>
      <c r="C67" s="158" t="s">
        <v>86</v>
      </c>
      <c r="D67" s="158" t="s">
        <v>89</v>
      </c>
      <c r="E67" s="158" t="s">
        <v>10</v>
      </c>
      <c r="F67" s="93">
        <v>53</v>
      </c>
      <c r="G67" s="92">
        <v>6</v>
      </c>
      <c r="H67" s="92">
        <v>15</v>
      </c>
      <c r="I67" s="92">
        <v>32</v>
      </c>
      <c r="J67" s="91" t="s">
        <v>4</v>
      </c>
    </row>
    <row r="68" spans="1:10" ht="15">
      <c r="A68" s="123"/>
      <c r="B68" s="122" t="s">
        <v>68</v>
      </c>
      <c r="C68" s="122" t="s">
        <v>86</v>
      </c>
      <c r="D68" s="122" t="s">
        <v>88</v>
      </c>
      <c r="E68" s="122" t="s">
        <v>10</v>
      </c>
      <c r="F68" s="117">
        <v>21</v>
      </c>
      <c r="G68" s="116">
        <v>1</v>
      </c>
      <c r="H68" s="116">
        <v>9</v>
      </c>
      <c r="I68" s="116">
        <v>11</v>
      </c>
      <c r="J68" s="115" t="s">
        <v>4</v>
      </c>
    </row>
    <row r="69" spans="1:10" ht="15">
      <c r="A69" s="114"/>
      <c r="B69" s="113" t="s">
        <v>66</v>
      </c>
      <c r="C69" s="113" t="s">
        <v>86</v>
      </c>
      <c r="D69" s="113" t="s">
        <v>87</v>
      </c>
      <c r="E69" s="113" t="s">
        <v>10</v>
      </c>
      <c r="F69" s="108">
        <v>32</v>
      </c>
      <c r="G69" s="107">
        <v>5</v>
      </c>
      <c r="H69" s="107">
        <v>6</v>
      </c>
      <c r="I69" s="107">
        <v>21</v>
      </c>
      <c r="J69" s="106" t="s">
        <v>4</v>
      </c>
    </row>
    <row r="70" spans="1:10" ht="15">
      <c r="A70" s="159" t="s">
        <v>235</v>
      </c>
      <c r="B70" s="158" t="s">
        <v>70</v>
      </c>
      <c r="C70" s="158" t="s">
        <v>82</v>
      </c>
      <c r="D70" s="158" t="s">
        <v>85</v>
      </c>
      <c r="E70" s="158" t="s">
        <v>5</v>
      </c>
      <c r="F70" s="93">
        <v>19</v>
      </c>
      <c r="G70" s="92">
        <v>2</v>
      </c>
      <c r="H70" s="92">
        <v>6</v>
      </c>
      <c r="I70" s="92">
        <v>11</v>
      </c>
      <c r="J70" s="91" t="s">
        <v>4</v>
      </c>
    </row>
    <row r="71" spans="1:10" ht="15">
      <c r="A71" s="123"/>
      <c r="B71" s="122" t="s">
        <v>68</v>
      </c>
      <c r="C71" s="122" t="s">
        <v>82</v>
      </c>
      <c r="D71" s="122" t="s">
        <v>84</v>
      </c>
      <c r="E71" s="122" t="s">
        <v>5</v>
      </c>
      <c r="F71" s="117">
        <v>6</v>
      </c>
      <c r="G71" s="116" t="s">
        <v>4</v>
      </c>
      <c r="H71" s="116">
        <v>4</v>
      </c>
      <c r="I71" s="116">
        <v>2</v>
      </c>
      <c r="J71" s="115" t="s">
        <v>4</v>
      </c>
    </row>
    <row r="72" spans="1:10" ht="15">
      <c r="A72" s="114"/>
      <c r="B72" s="113" t="s">
        <v>66</v>
      </c>
      <c r="C72" s="113" t="s">
        <v>82</v>
      </c>
      <c r="D72" s="113" t="s">
        <v>83</v>
      </c>
      <c r="E72" s="113" t="s">
        <v>5</v>
      </c>
      <c r="F72" s="108">
        <v>13</v>
      </c>
      <c r="G72" s="107">
        <v>2</v>
      </c>
      <c r="H72" s="107">
        <v>2</v>
      </c>
      <c r="I72" s="107">
        <v>9</v>
      </c>
      <c r="J72" s="106" t="s">
        <v>4</v>
      </c>
    </row>
    <row r="73" spans="1:10" ht="15">
      <c r="A73" s="159" t="s">
        <v>234</v>
      </c>
      <c r="B73" s="158" t="s">
        <v>70</v>
      </c>
      <c r="C73" s="158" t="s">
        <v>77</v>
      </c>
      <c r="D73" s="158" t="s">
        <v>80</v>
      </c>
      <c r="E73" s="158" t="s">
        <v>5</v>
      </c>
      <c r="F73" s="93">
        <v>9</v>
      </c>
      <c r="G73" s="92">
        <v>1</v>
      </c>
      <c r="H73" s="92">
        <v>4</v>
      </c>
      <c r="I73" s="92">
        <v>4</v>
      </c>
      <c r="J73" s="91" t="s">
        <v>4</v>
      </c>
    </row>
    <row r="74" spans="1:10" ht="15">
      <c r="A74" s="123"/>
      <c r="B74" s="122" t="s">
        <v>68</v>
      </c>
      <c r="C74" s="122" t="s">
        <v>77</v>
      </c>
      <c r="D74" s="122" t="s">
        <v>79</v>
      </c>
      <c r="E74" s="122" t="s">
        <v>5</v>
      </c>
      <c r="F74" s="117">
        <v>3</v>
      </c>
      <c r="G74" s="116" t="s">
        <v>4</v>
      </c>
      <c r="H74" s="116">
        <v>2</v>
      </c>
      <c r="I74" s="116">
        <v>1</v>
      </c>
      <c r="J74" s="115" t="s">
        <v>4</v>
      </c>
    </row>
    <row r="75" spans="1:10" ht="15">
      <c r="A75" s="114"/>
      <c r="B75" s="113" t="s">
        <v>66</v>
      </c>
      <c r="C75" s="113" t="s">
        <v>77</v>
      </c>
      <c r="D75" s="113" t="s">
        <v>78</v>
      </c>
      <c r="E75" s="113" t="s">
        <v>5</v>
      </c>
      <c r="F75" s="108">
        <v>6</v>
      </c>
      <c r="G75" s="107">
        <v>1</v>
      </c>
      <c r="H75" s="107">
        <v>2</v>
      </c>
      <c r="I75" s="107">
        <v>3</v>
      </c>
      <c r="J75" s="106" t="s">
        <v>4</v>
      </c>
    </row>
    <row r="76" spans="1:10" ht="15">
      <c r="A76" s="159" t="s">
        <v>233</v>
      </c>
      <c r="B76" s="158" t="s">
        <v>70</v>
      </c>
      <c r="C76" s="158" t="s">
        <v>72</v>
      </c>
      <c r="D76" s="158" t="s">
        <v>75</v>
      </c>
      <c r="E76" s="158" t="s">
        <v>5</v>
      </c>
      <c r="F76" s="93">
        <v>12</v>
      </c>
      <c r="G76" s="92">
        <v>3</v>
      </c>
      <c r="H76" s="92">
        <v>2</v>
      </c>
      <c r="I76" s="92">
        <v>7</v>
      </c>
      <c r="J76" s="91" t="s">
        <v>4</v>
      </c>
    </row>
    <row r="77" spans="1:10" ht="15">
      <c r="A77" s="123"/>
      <c r="B77" s="122" t="s">
        <v>68</v>
      </c>
      <c r="C77" s="122" t="s">
        <v>72</v>
      </c>
      <c r="D77" s="122" t="s">
        <v>74</v>
      </c>
      <c r="E77" s="122" t="s">
        <v>5</v>
      </c>
      <c r="F77" s="117">
        <v>6</v>
      </c>
      <c r="G77" s="116">
        <v>1</v>
      </c>
      <c r="H77" s="116">
        <v>1</v>
      </c>
      <c r="I77" s="116">
        <v>4</v>
      </c>
      <c r="J77" s="115" t="s">
        <v>4</v>
      </c>
    </row>
    <row r="78" spans="1:10" ht="15">
      <c r="A78" s="114"/>
      <c r="B78" s="113" t="s">
        <v>66</v>
      </c>
      <c r="C78" s="113" t="s">
        <v>72</v>
      </c>
      <c r="D78" s="113" t="s">
        <v>73</v>
      </c>
      <c r="E78" s="113" t="s">
        <v>5</v>
      </c>
      <c r="F78" s="108">
        <v>6</v>
      </c>
      <c r="G78" s="107">
        <v>2</v>
      </c>
      <c r="H78" s="107">
        <v>1</v>
      </c>
      <c r="I78" s="107">
        <v>3</v>
      </c>
      <c r="J78" s="106" t="s">
        <v>4</v>
      </c>
    </row>
    <row r="79" spans="1:10" ht="15">
      <c r="A79" s="159" t="s">
        <v>232</v>
      </c>
      <c r="B79" s="158" t="s">
        <v>70</v>
      </c>
      <c r="C79" s="158" t="s">
        <v>64</v>
      </c>
      <c r="D79" s="158" t="s">
        <v>69</v>
      </c>
      <c r="E79" s="158" t="s">
        <v>5</v>
      </c>
      <c r="F79" s="93">
        <v>13</v>
      </c>
      <c r="G79" s="92" t="s">
        <v>4</v>
      </c>
      <c r="H79" s="92">
        <v>3</v>
      </c>
      <c r="I79" s="92">
        <v>10</v>
      </c>
      <c r="J79" s="91" t="s">
        <v>4</v>
      </c>
    </row>
    <row r="80" spans="1:10" ht="15">
      <c r="A80" s="123"/>
      <c r="B80" s="122" t="s">
        <v>68</v>
      </c>
      <c r="C80" s="122" t="s">
        <v>64</v>
      </c>
      <c r="D80" s="122" t="s">
        <v>67</v>
      </c>
      <c r="E80" s="122" t="s">
        <v>5</v>
      </c>
      <c r="F80" s="117">
        <v>6</v>
      </c>
      <c r="G80" s="116" t="s">
        <v>4</v>
      </c>
      <c r="H80" s="116">
        <v>2</v>
      </c>
      <c r="I80" s="116">
        <v>4</v>
      </c>
      <c r="J80" s="115" t="s">
        <v>4</v>
      </c>
    </row>
    <row r="81" spans="1:10" ht="15">
      <c r="A81" s="123"/>
      <c r="B81" s="122" t="s">
        <v>66</v>
      </c>
      <c r="C81" s="122" t="s">
        <v>64</v>
      </c>
      <c r="D81" s="122" t="s">
        <v>65</v>
      </c>
      <c r="E81" s="122" t="s">
        <v>5</v>
      </c>
      <c r="F81" s="117">
        <v>7</v>
      </c>
      <c r="G81" s="116" t="s">
        <v>4</v>
      </c>
      <c r="H81" s="116">
        <v>1</v>
      </c>
      <c r="I81" s="116">
        <v>6</v>
      </c>
      <c r="J81" s="115" t="s">
        <v>4</v>
      </c>
    </row>
    <row r="82" spans="1:10" ht="15">
      <c r="A82" s="78" t="s">
        <v>63</v>
      </c>
      <c r="B82" s="76" t="s">
        <v>62</v>
      </c>
    </row>
  </sheetData>
  <phoneticPr fontId="6"/>
  <conditionalFormatting sqref="A4:J4 A61:J61 A64:J64 A67:J67 A70:J70 A73:J73 A76:J76 A79:J79 G5:H60 G62:H63 G65:H66 G68:H69 G71:H72 G74:H75 G77:H78 G80:H81">
    <cfRule type="expression" dxfId="2015" priority="273" stopIfTrue="1">
      <formula>OR($E4="国", $E4="道")</formula>
    </cfRule>
    <cfRule type="expression" dxfId="2014" priority="274" stopIfTrue="1">
      <formula>OR($C4="札幌市", $C4="小樽市", $C4="函館市", $C4="旭川市")</formula>
    </cfRule>
    <cfRule type="expression" dxfId="2013" priority="275" stopIfTrue="1">
      <formula>OR($E4="所", $E4="圏", $E4="局")</formula>
    </cfRule>
    <cfRule type="expression" dxfId="2012" priority="276">
      <formula>OR($E4="市", $E4="町", $E4="村")</formula>
    </cfRule>
  </conditionalFormatting>
  <conditionalFormatting sqref="A5:J5 A43:J60 A62:J63 A65:J66 A68:J81">
    <cfRule type="expression" dxfId="2011" priority="269" stopIfTrue="1">
      <formula>OR($E5="国", $E5="道")</formula>
    </cfRule>
    <cfRule type="expression" dxfId="2010" priority="270" stopIfTrue="1">
      <formula>OR($C5="札幌市", $C5="小樽市", $C5="函館市", $C5="旭川市")</formula>
    </cfRule>
    <cfRule type="expression" dxfId="2009" priority="271" stopIfTrue="1">
      <formula>OR($E5="所", $E5="圏", $E5="局")</formula>
    </cfRule>
    <cfRule type="expression" dxfId="2008" priority="272">
      <formula>OR($E5="市", $E5="町", $E5="村")</formula>
    </cfRule>
  </conditionalFormatting>
  <conditionalFormatting sqref="A6:J6">
    <cfRule type="expression" dxfId="2007" priority="265" stopIfTrue="1">
      <formula>OR($E6="国", $E6="道")</formula>
    </cfRule>
    <cfRule type="expression" dxfId="2006" priority="266" stopIfTrue="1">
      <formula>OR($C6="札幌市", $C6="小樽市", $C6="函館市", $C6="旭川市")</formula>
    </cfRule>
    <cfRule type="expression" dxfId="2005" priority="267" stopIfTrue="1">
      <formula>OR($E6="所", $E6="圏", $E6="局")</formula>
    </cfRule>
    <cfRule type="expression" dxfId="2004" priority="268">
      <formula>OR($E6="市", $E6="町", $E6="村")</formula>
    </cfRule>
  </conditionalFormatting>
  <conditionalFormatting sqref="A7:J7">
    <cfRule type="expression" dxfId="2003" priority="261" stopIfTrue="1">
      <formula>OR($E7="国", $E7="道")</formula>
    </cfRule>
    <cfRule type="expression" dxfId="2002" priority="262" stopIfTrue="1">
      <formula>OR($C7="札幌市", $C7="小樽市", $C7="函館市", $C7="旭川市")</formula>
    </cfRule>
    <cfRule type="expression" dxfId="2001" priority="263" stopIfTrue="1">
      <formula>OR($E7="所", $E7="圏", $E7="局")</formula>
    </cfRule>
    <cfRule type="expression" dxfId="2000" priority="264">
      <formula>OR($E7="市", $E7="町", $E7="村")</formula>
    </cfRule>
  </conditionalFormatting>
  <conditionalFormatting sqref="A8:J8">
    <cfRule type="expression" dxfId="1999" priority="257" stopIfTrue="1">
      <formula>OR($E8="国", $E8="道")</formula>
    </cfRule>
    <cfRule type="expression" dxfId="1998" priority="258" stopIfTrue="1">
      <formula>OR($C8="札幌市", $C8="小樽市", $C8="函館市", $C8="旭川市")</formula>
    </cfRule>
    <cfRule type="expression" dxfId="1997" priority="259" stopIfTrue="1">
      <formula>OR($E8="所", $E8="圏", $E8="局")</formula>
    </cfRule>
    <cfRule type="expression" dxfId="1996" priority="260">
      <formula>OR($E8="市", $E8="町", $E8="村")</formula>
    </cfRule>
  </conditionalFormatting>
  <conditionalFormatting sqref="A9:J9">
    <cfRule type="expression" dxfId="1995" priority="253" stopIfTrue="1">
      <formula>OR($E9="国", $E9="道")</formula>
    </cfRule>
    <cfRule type="expression" dxfId="1994" priority="254" stopIfTrue="1">
      <formula>OR($C9="札幌市", $C9="小樽市", $C9="函館市", $C9="旭川市")</formula>
    </cfRule>
    <cfRule type="expression" dxfId="1993" priority="255" stopIfTrue="1">
      <formula>OR($E9="所", $E9="圏", $E9="局")</formula>
    </cfRule>
    <cfRule type="expression" dxfId="1992" priority="256">
      <formula>OR($E9="市", $E9="町", $E9="村")</formula>
    </cfRule>
  </conditionalFormatting>
  <conditionalFormatting sqref="A10:J10">
    <cfRule type="expression" dxfId="1991" priority="249" stopIfTrue="1">
      <formula>OR($E10="国", $E10="道")</formula>
    </cfRule>
    <cfRule type="expression" dxfId="1990" priority="250" stopIfTrue="1">
      <formula>OR($C10="札幌市", $C10="小樽市", $C10="函館市", $C10="旭川市")</formula>
    </cfRule>
    <cfRule type="expression" dxfId="1989" priority="251" stopIfTrue="1">
      <formula>OR($E10="所", $E10="圏", $E10="局")</formula>
    </cfRule>
    <cfRule type="expression" dxfId="1988" priority="252">
      <formula>OR($E10="市", $E10="町", $E10="村")</formula>
    </cfRule>
  </conditionalFormatting>
  <conditionalFormatting sqref="A11:J11">
    <cfRule type="expression" dxfId="1987" priority="245" stopIfTrue="1">
      <formula>OR($E11="国", $E11="道")</formula>
    </cfRule>
    <cfRule type="expression" dxfId="1986" priority="246" stopIfTrue="1">
      <formula>OR($C11="札幌市", $C11="小樽市", $C11="函館市", $C11="旭川市")</formula>
    </cfRule>
    <cfRule type="expression" dxfId="1985" priority="247" stopIfTrue="1">
      <formula>OR($E11="所", $E11="圏", $E11="局")</formula>
    </cfRule>
    <cfRule type="expression" dxfId="1984" priority="248">
      <formula>OR($E11="市", $E11="町", $E11="村")</formula>
    </cfRule>
  </conditionalFormatting>
  <conditionalFormatting sqref="A12:J12">
    <cfRule type="expression" dxfId="1983" priority="241" stopIfTrue="1">
      <formula>OR($E12="国", $E12="道")</formula>
    </cfRule>
    <cfRule type="expression" dxfId="1982" priority="242" stopIfTrue="1">
      <formula>OR($C12="札幌市", $C12="小樽市", $C12="函館市", $C12="旭川市")</formula>
    </cfRule>
    <cfRule type="expression" dxfId="1981" priority="243" stopIfTrue="1">
      <formula>OR($E12="所", $E12="圏", $E12="局")</formula>
    </cfRule>
    <cfRule type="expression" dxfId="1980" priority="244">
      <formula>OR($E12="市", $E12="町", $E12="村")</formula>
    </cfRule>
  </conditionalFormatting>
  <conditionalFormatting sqref="A13:J13">
    <cfRule type="expression" dxfId="1979" priority="237" stopIfTrue="1">
      <formula>OR($E13="国", $E13="道")</formula>
    </cfRule>
    <cfRule type="expression" dxfId="1978" priority="238" stopIfTrue="1">
      <formula>OR($C13="札幌市", $C13="小樽市", $C13="函館市", $C13="旭川市")</formula>
    </cfRule>
    <cfRule type="expression" dxfId="1977" priority="239" stopIfTrue="1">
      <formula>OR($E13="所", $E13="圏", $E13="局")</formula>
    </cfRule>
    <cfRule type="expression" dxfId="1976" priority="240">
      <formula>OR($E13="市", $E13="町", $E13="村")</formula>
    </cfRule>
  </conditionalFormatting>
  <conditionalFormatting sqref="A14:J14">
    <cfRule type="expression" dxfId="1975" priority="233" stopIfTrue="1">
      <formula>OR($E14="国", $E14="道")</formula>
    </cfRule>
    <cfRule type="expression" dxfId="1974" priority="234" stopIfTrue="1">
      <formula>OR($C14="札幌市", $C14="小樽市", $C14="函館市", $C14="旭川市")</formula>
    </cfRule>
    <cfRule type="expression" dxfId="1973" priority="235" stopIfTrue="1">
      <formula>OR($E14="所", $E14="圏", $E14="局")</formula>
    </cfRule>
    <cfRule type="expression" dxfId="1972" priority="236">
      <formula>OR($E14="市", $E14="町", $E14="村")</formula>
    </cfRule>
  </conditionalFormatting>
  <conditionalFormatting sqref="A15:J15">
    <cfRule type="expression" dxfId="1971" priority="229" stopIfTrue="1">
      <formula>OR($E15="国", $E15="道")</formula>
    </cfRule>
    <cfRule type="expression" dxfId="1970" priority="230" stopIfTrue="1">
      <formula>OR($C15="札幌市", $C15="小樽市", $C15="函館市", $C15="旭川市")</formula>
    </cfRule>
    <cfRule type="expression" dxfId="1969" priority="231" stopIfTrue="1">
      <formula>OR($E15="所", $E15="圏", $E15="局")</formula>
    </cfRule>
    <cfRule type="expression" dxfId="1968" priority="232">
      <formula>OR($E15="市", $E15="町", $E15="村")</formula>
    </cfRule>
  </conditionalFormatting>
  <conditionalFormatting sqref="A16:J16">
    <cfRule type="expression" dxfId="1967" priority="225" stopIfTrue="1">
      <formula>OR($E16="国", $E16="道")</formula>
    </cfRule>
    <cfRule type="expression" dxfId="1966" priority="226" stopIfTrue="1">
      <formula>OR($C16="札幌市", $C16="小樽市", $C16="函館市", $C16="旭川市")</formula>
    </cfRule>
    <cfRule type="expression" dxfId="1965" priority="227" stopIfTrue="1">
      <formula>OR($E16="所", $E16="圏", $E16="局")</formula>
    </cfRule>
    <cfRule type="expression" dxfId="1964" priority="228">
      <formula>OR($E16="市", $E16="町", $E16="村")</formula>
    </cfRule>
  </conditionalFormatting>
  <conditionalFormatting sqref="A17:J17">
    <cfRule type="expression" dxfId="1963" priority="221" stopIfTrue="1">
      <formula>OR($E17="国", $E17="道")</formula>
    </cfRule>
    <cfRule type="expression" dxfId="1962" priority="222" stopIfTrue="1">
      <formula>OR($C17="札幌市", $C17="小樽市", $C17="函館市", $C17="旭川市")</formula>
    </cfRule>
    <cfRule type="expression" dxfId="1961" priority="223" stopIfTrue="1">
      <formula>OR($E17="所", $E17="圏", $E17="局")</formula>
    </cfRule>
    <cfRule type="expression" dxfId="1960" priority="224">
      <formula>OR($E17="市", $E17="町", $E17="村")</formula>
    </cfRule>
  </conditionalFormatting>
  <conditionalFormatting sqref="A18:J18">
    <cfRule type="expression" dxfId="1959" priority="217" stopIfTrue="1">
      <formula>OR($E18="国", $E18="道")</formula>
    </cfRule>
    <cfRule type="expression" dxfId="1958" priority="218" stopIfTrue="1">
      <formula>OR($C18="札幌市", $C18="小樽市", $C18="函館市", $C18="旭川市")</formula>
    </cfRule>
    <cfRule type="expression" dxfId="1957" priority="219" stopIfTrue="1">
      <formula>OR($E18="所", $E18="圏", $E18="局")</formula>
    </cfRule>
    <cfRule type="expression" dxfId="1956" priority="220">
      <formula>OR($E18="市", $E18="町", $E18="村")</formula>
    </cfRule>
  </conditionalFormatting>
  <conditionalFormatting sqref="A19:J19">
    <cfRule type="expression" dxfId="1955" priority="213" stopIfTrue="1">
      <formula>OR($E19="国", $E19="道")</formula>
    </cfRule>
    <cfRule type="expression" dxfId="1954" priority="214" stopIfTrue="1">
      <formula>OR($C19="札幌市", $C19="小樽市", $C19="函館市", $C19="旭川市")</formula>
    </cfRule>
    <cfRule type="expression" dxfId="1953" priority="215" stopIfTrue="1">
      <formula>OR($E19="所", $E19="圏", $E19="局")</formula>
    </cfRule>
    <cfRule type="expression" dxfId="1952" priority="216">
      <formula>OR($E19="市", $E19="町", $E19="村")</formula>
    </cfRule>
  </conditionalFormatting>
  <conditionalFormatting sqref="A20:J20">
    <cfRule type="expression" dxfId="1951" priority="209" stopIfTrue="1">
      <formula>OR($E20="国", $E20="道")</formula>
    </cfRule>
    <cfRule type="expression" dxfId="1950" priority="210" stopIfTrue="1">
      <formula>OR($C20="札幌市", $C20="小樽市", $C20="函館市", $C20="旭川市")</formula>
    </cfRule>
    <cfRule type="expression" dxfId="1949" priority="211" stopIfTrue="1">
      <formula>OR($E20="所", $E20="圏", $E20="局")</formula>
    </cfRule>
    <cfRule type="expression" dxfId="1948" priority="212">
      <formula>OR($E20="市", $E20="町", $E20="村")</formula>
    </cfRule>
  </conditionalFormatting>
  <conditionalFormatting sqref="A21:J21">
    <cfRule type="expression" dxfId="1947" priority="205" stopIfTrue="1">
      <formula>OR($E21="国", $E21="道")</formula>
    </cfRule>
    <cfRule type="expression" dxfId="1946" priority="206" stopIfTrue="1">
      <formula>OR($C21="札幌市", $C21="小樽市", $C21="函館市", $C21="旭川市")</formula>
    </cfRule>
    <cfRule type="expression" dxfId="1945" priority="207" stopIfTrue="1">
      <formula>OR($E21="所", $E21="圏", $E21="局")</formula>
    </cfRule>
    <cfRule type="expression" dxfId="1944" priority="208">
      <formula>OR($E21="市", $E21="町", $E21="村")</formula>
    </cfRule>
  </conditionalFormatting>
  <conditionalFormatting sqref="A22:J22">
    <cfRule type="expression" dxfId="1943" priority="201" stopIfTrue="1">
      <formula>OR($E22="国", $E22="道")</formula>
    </cfRule>
    <cfRule type="expression" dxfId="1942" priority="202" stopIfTrue="1">
      <formula>OR($C22="札幌市", $C22="小樽市", $C22="函館市", $C22="旭川市")</formula>
    </cfRule>
    <cfRule type="expression" dxfId="1941" priority="203" stopIfTrue="1">
      <formula>OR($E22="所", $E22="圏", $E22="局")</formula>
    </cfRule>
    <cfRule type="expression" dxfId="1940" priority="204">
      <formula>OR($E22="市", $E22="町", $E22="村")</formula>
    </cfRule>
  </conditionalFormatting>
  <conditionalFormatting sqref="A23:J23">
    <cfRule type="expression" dxfId="1939" priority="197" stopIfTrue="1">
      <formula>OR($E23="国", $E23="道")</formula>
    </cfRule>
    <cfRule type="expression" dxfId="1938" priority="198" stopIfTrue="1">
      <formula>OR($C23="札幌市", $C23="小樽市", $C23="函館市", $C23="旭川市")</formula>
    </cfRule>
    <cfRule type="expression" dxfId="1937" priority="199" stopIfTrue="1">
      <formula>OR($E23="所", $E23="圏", $E23="局")</formula>
    </cfRule>
    <cfRule type="expression" dxfId="1936" priority="200">
      <formula>OR($E23="市", $E23="町", $E23="村")</formula>
    </cfRule>
  </conditionalFormatting>
  <conditionalFormatting sqref="A24:J24">
    <cfRule type="expression" dxfId="1935" priority="193" stopIfTrue="1">
      <formula>OR($E24="国", $E24="道")</formula>
    </cfRule>
    <cfRule type="expression" dxfId="1934" priority="194" stopIfTrue="1">
      <formula>OR($C24="札幌市", $C24="小樽市", $C24="函館市", $C24="旭川市")</formula>
    </cfRule>
    <cfRule type="expression" dxfId="1933" priority="195" stopIfTrue="1">
      <formula>OR($E24="所", $E24="圏", $E24="局")</formula>
    </cfRule>
    <cfRule type="expression" dxfId="1932" priority="196">
      <formula>OR($E24="市", $E24="町", $E24="村")</formula>
    </cfRule>
  </conditionalFormatting>
  <conditionalFormatting sqref="A25:J25">
    <cfRule type="expression" dxfId="1931" priority="189" stopIfTrue="1">
      <formula>OR($E25="国", $E25="道")</formula>
    </cfRule>
    <cfRule type="expression" dxfId="1930" priority="190" stopIfTrue="1">
      <formula>OR($C25="札幌市", $C25="小樽市", $C25="函館市", $C25="旭川市")</formula>
    </cfRule>
    <cfRule type="expression" dxfId="1929" priority="191" stopIfTrue="1">
      <formula>OR($E25="所", $E25="圏", $E25="局")</formula>
    </cfRule>
    <cfRule type="expression" dxfId="1928" priority="192">
      <formula>OR($E25="市", $E25="町", $E25="村")</formula>
    </cfRule>
  </conditionalFormatting>
  <conditionalFormatting sqref="A26:J26">
    <cfRule type="expression" dxfId="1927" priority="185" stopIfTrue="1">
      <formula>OR($E26="国", $E26="道")</formula>
    </cfRule>
    <cfRule type="expression" dxfId="1926" priority="186" stopIfTrue="1">
      <formula>OR($C26="札幌市", $C26="小樽市", $C26="函館市", $C26="旭川市")</formula>
    </cfRule>
    <cfRule type="expression" dxfId="1925" priority="187" stopIfTrue="1">
      <formula>OR($E26="所", $E26="圏", $E26="局")</formula>
    </cfRule>
    <cfRule type="expression" dxfId="1924" priority="188">
      <formula>OR($E26="市", $E26="町", $E26="村")</formula>
    </cfRule>
  </conditionalFormatting>
  <conditionalFormatting sqref="A27:J27">
    <cfRule type="expression" dxfId="1923" priority="181" stopIfTrue="1">
      <formula>OR($E27="国", $E27="道")</formula>
    </cfRule>
    <cfRule type="expression" dxfId="1922" priority="182" stopIfTrue="1">
      <formula>OR($C27="札幌市", $C27="小樽市", $C27="函館市", $C27="旭川市")</formula>
    </cfRule>
    <cfRule type="expression" dxfId="1921" priority="183" stopIfTrue="1">
      <formula>OR($E27="所", $E27="圏", $E27="局")</formula>
    </cfRule>
    <cfRule type="expression" dxfId="1920" priority="184">
      <formula>OR($E27="市", $E27="町", $E27="村")</formula>
    </cfRule>
  </conditionalFormatting>
  <conditionalFormatting sqref="A28:J28">
    <cfRule type="expression" dxfId="1919" priority="177" stopIfTrue="1">
      <formula>OR($E28="国", $E28="道")</formula>
    </cfRule>
    <cfRule type="expression" dxfId="1918" priority="178" stopIfTrue="1">
      <formula>OR($C28="札幌市", $C28="小樽市", $C28="函館市", $C28="旭川市")</formula>
    </cfRule>
    <cfRule type="expression" dxfId="1917" priority="179" stopIfTrue="1">
      <formula>OR($E28="所", $E28="圏", $E28="局")</formula>
    </cfRule>
    <cfRule type="expression" dxfId="1916" priority="180">
      <formula>OR($E28="市", $E28="町", $E28="村")</formula>
    </cfRule>
  </conditionalFormatting>
  <conditionalFormatting sqref="A29:J29">
    <cfRule type="expression" dxfId="1915" priority="173" stopIfTrue="1">
      <formula>OR($E29="国", $E29="道")</formula>
    </cfRule>
    <cfRule type="expression" dxfId="1914" priority="174" stopIfTrue="1">
      <formula>OR($C29="札幌市", $C29="小樽市", $C29="函館市", $C29="旭川市")</formula>
    </cfRule>
    <cfRule type="expression" dxfId="1913" priority="175" stopIfTrue="1">
      <formula>OR($E29="所", $E29="圏", $E29="局")</formula>
    </cfRule>
    <cfRule type="expression" dxfId="1912" priority="176">
      <formula>OR($E29="市", $E29="町", $E29="村")</formula>
    </cfRule>
  </conditionalFormatting>
  <conditionalFormatting sqref="A30:J30">
    <cfRule type="expression" dxfId="1911" priority="169" stopIfTrue="1">
      <formula>OR($E30="国", $E30="道")</formula>
    </cfRule>
    <cfRule type="expression" dxfId="1910" priority="170" stopIfTrue="1">
      <formula>OR($C30="札幌市", $C30="小樽市", $C30="函館市", $C30="旭川市")</formula>
    </cfRule>
    <cfRule type="expression" dxfId="1909" priority="171" stopIfTrue="1">
      <formula>OR($E30="所", $E30="圏", $E30="局")</formula>
    </cfRule>
    <cfRule type="expression" dxfId="1908" priority="172">
      <formula>OR($E30="市", $E30="町", $E30="村")</formula>
    </cfRule>
  </conditionalFormatting>
  <conditionalFormatting sqref="A31:J31">
    <cfRule type="expression" dxfId="1907" priority="165" stopIfTrue="1">
      <formula>OR($E31="国", $E31="道")</formula>
    </cfRule>
    <cfRule type="expression" dxfId="1906" priority="166" stopIfTrue="1">
      <formula>OR($C31="札幌市", $C31="小樽市", $C31="函館市", $C31="旭川市")</formula>
    </cfRule>
    <cfRule type="expression" dxfId="1905" priority="167" stopIfTrue="1">
      <formula>OR($E31="所", $E31="圏", $E31="局")</formula>
    </cfRule>
    <cfRule type="expression" dxfId="1904" priority="168">
      <formula>OR($E31="市", $E31="町", $E31="村")</formula>
    </cfRule>
  </conditionalFormatting>
  <conditionalFormatting sqref="A32:J32">
    <cfRule type="expression" dxfId="1903" priority="161" stopIfTrue="1">
      <formula>OR($E32="国", $E32="道")</formula>
    </cfRule>
    <cfRule type="expression" dxfId="1902" priority="162" stopIfTrue="1">
      <formula>OR($C32="札幌市", $C32="小樽市", $C32="函館市", $C32="旭川市")</formula>
    </cfRule>
    <cfRule type="expression" dxfId="1901" priority="163" stopIfTrue="1">
      <formula>OR($E32="所", $E32="圏", $E32="局")</formula>
    </cfRule>
    <cfRule type="expression" dxfId="1900" priority="164">
      <formula>OR($E32="市", $E32="町", $E32="村")</formula>
    </cfRule>
  </conditionalFormatting>
  <conditionalFormatting sqref="A33:J33">
    <cfRule type="expression" dxfId="1899" priority="157" stopIfTrue="1">
      <formula>OR($E33="国", $E33="道")</formula>
    </cfRule>
    <cfRule type="expression" dxfId="1898" priority="158" stopIfTrue="1">
      <formula>OR($C33="札幌市", $C33="小樽市", $C33="函館市", $C33="旭川市")</formula>
    </cfRule>
    <cfRule type="expression" dxfId="1897" priority="159" stopIfTrue="1">
      <formula>OR($E33="所", $E33="圏", $E33="局")</formula>
    </cfRule>
    <cfRule type="expression" dxfId="1896" priority="160">
      <formula>OR($E33="市", $E33="町", $E33="村")</formula>
    </cfRule>
  </conditionalFormatting>
  <conditionalFormatting sqref="A34:J34">
    <cfRule type="expression" dxfId="1895" priority="153" stopIfTrue="1">
      <formula>OR($E34="国", $E34="道")</formula>
    </cfRule>
    <cfRule type="expression" dxfId="1894" priority="154" stopIfTrue="1">
      <formula>OR($C34="札幌市", $C34="小樽市", $C34="函館市", $C34="旭川市")</formula>
    </cfRule>
    <cfRule type="expression" dxfId="1893" priority="155" stopIfTrue="1">
      <formula>OR($E34="所", $E34="圏", $E34="局")</formula>
    </cfRule>
    <cfRule type="expression" dxfId="1892" priority="156">
      <formula>OR($E34="市", $E34="町", $E34="村")</formula>
    </cfRule>
  </conditionalFormatting>
  <conditionalFormatting sqref="A35:J35">
    <cfRule type="expression" dxfId="1891" priority="149" stopIfTrue="1">
      <formula>OR($E35="国", $E35="道")</formula>
    </cfRule>
    <cfRule type="expression" dxfId="1890" priority="150" stopIfTrue="1">
      <formula>OR($C35="札幌市", $C35="小樽市", $C35="函館市", $C35="旭川市")</formula>
    </cfRule>
    <cfRule type="expression" dxfId="1889" priority="151" stopIfTrue="1">
      <formula>OR($E35="所", $E35="圏", $E35="局")</formula>
    </cfRule>
    <cfRule type="expression" dxfId="1888" priority="152">
      <formula>OR($E35="市", $E35="町", $E35="村")</formula>
    </cfRule>
  </conditionalFormatting>
  <conditionalFormatting sqref="A36:J36">
    <cfRule type="expression" dxfId="1887" priority="145" stopIfTrue="1">
      <formula>OR($E36="国", $E36="道")</formula>
    </cfRule>
    <cfRule type="expression" dxfId="1886" priority="146" stopIfTrue="1">
      <formula>OR($C36="札幌市", $C36="小樽市", $C36="函館市", $C36="旭川市")</formula>
    </cfRule>
    <cfRule type="expression" dxfId="1885" priority="147" stopIfTrue="1">
      <formula>OR($E36="所", $E36="圏", $E36="局")</formula>
    </cfRule>
    <cfRule type="expression" dxfId="1884" priority="148">
      <formula>OR($E36="市", $E36="町", $E36="村")</formula>
    </cfRule>
  </conditionalFormatting>
  <conditionalFormatting sqref="A37:J37">
    <cfRule type="expression" dxfId="1883" priority="141" stopIfTrue="1">
      <formula>OR($E37="国", $E37="道")</formula>
    </cfRule>
    <cfRule type="expression" dxfId="1882" priority="142" stopIfTrue="1">
      <formula>OR($C37="札幌市", $C37="小樽市", $C37="函館市", $C37="旭川市")</formula>
    </cfRule>
    <cfRule type="expression" dxfId="1881" priority="143" stopIfTrue="1">
      <formula>OR($E37="所", $E37="圏", $E37="局")</formula>
    </cfRule>
    <cfRule type="expression" dxfId="1880" priority="144">
      <formula>OR($E37="市", $E37="町", $E37="村")</formula>
    </cfRule>
  </conditionalFormatting>
  <conditionalFormatting sqref="A38:J38">
    <cfRule type="expression" dxfId="1879" priority="137" stopIfTrue="1">
      <formula>OR($E38="国", $E38="道")</formula>
    </cfRule>
    <cfRule type="expression" dxfId="1878" priority="138" stopIfTrue="1">
      <formula>OR($C38="札幌市", $C38="小樽市", $C38="函館市", $C38="旭川市")</formula>
    </cfRule>
    <cfRule type="expression" dxfId="1877" priority="139" stopIfTrue="1">
      <formula>OR($E38="所", $E38="圏", $E38="局")</formula>
    </cfRule>
    <cfRule type="expression" dxfId="1876" priority="140">
      <formula>OR($E38="市", $E38="町", $E38="村")</formula>
    </cfRule>
  </conditionalFormatting>
  <conditionalFormatting sqref="A39:J39">
    <cfRule type="expression" dxfId="1875" priority="133" stopIfTrue="1">
      <formula>OR($E39="国", $E39="道")</formula>
    </cfRule>
    <cfRule type="expression" dxfId="1874" priority="134" stopIfTrue="1">
      <formula>OR($C39="札幌市", $C39="小樽市", $C39="函館市", $C39="旭川市")</formula>
    </cfRule>
    <cfRule type="expression" dxfId="1873" priority="135" stopIfTrue="1">
      <formula>OR($E39="所", $E39="圏", $E39="局")</formula>
    </cfRule>
    <cfRule type="expression" dxfId="1872" priority="136">
      <formula>OR($E39="市", $E39="町", $E39="村")</formula>
    </cfRule>
  </conditionalFormatting>
  <conditionalFormatting sqref="A40:J40">
    <cfRule type="expression" dxfId="1871" priority="129" stopIfTrue="1">
      <formula>OR($E40="国", $E40="道")</formula>
    </cfRule>
    <cfRule type="expression" dxfId="1870" priority="130" stopIfTrue="1">
      <formula>OR($C40="札幌市", $C40="小樽市", $C40="函館市", $C40="旭川市")</formula>
    </cfRule>
    <cfRule type="expression" dxfId="1869" priority="131" stopIfTrue="1">
      <formula>OR($E40="所", $E40="圏", $E40="局")</formula>
    </cfRule>
    <cfRule type="expression" dxfId="1868" priority="132">
      <formula>OR($E40="市", $E40="町", $E40="村")</formula>
    </cfRule>
  </conditionalFormatting>
  <conditionalFormatting sqref="A41:J41">
    <cfRule type="expression" dxfId="1867" priority="125" stopIfTrue="1">
      <formula>OR($E41="国", $E41="道")</formula>
    </cfRule>
    <cfRule type="expression" dxfId="1866" priority="126" stopIfTrue="1">
      <formula>OR($C41="札幌市", $C41="小樽市", $C41="函館市", $C41="旭川市")</formula>
    </cfRule>
    <cfRule type="expression" dxfId="1865" priority="127" stopIfTrue="1">
      <formula>OR($E41="所", $E41="圏", $E41="局")</formula>
    </cfRule>
    <cfRule type="expression" dxfId="1864" priority="128">
      <formula>OR($E41="市", $E41="町", $E41="村")</formula>
    </cfRule>
  </conditionalFormatting>
  <conditionalFormatting sqref="A42:J42">
    <cfRule type="expression" dxfId="1863" priority="121" stopIfTrue="1">
      <formula>OR($E42="国", $E42="道")</formula>
    </cfRule>
    <cfRule type="expression" dxfId="1862" priority="122" stopIfTrue="1">
      <formula>OR($C42="札幌市", $C42="小樽市", $C42="函館市", $C42="旭川市")</formula>
    </cfRule>
    <cfRule type="expression" dxfId="1861" priority="123" stopIfTrue="1">
      <formula>OR($E42="所", $E42="圏", $E42="局")</formula>
    </cfRule>
    <cfRule type="expression" dxfId="1860" priority="124">
      <formula>OR($E42="市", $E42="町", $E42="村")</formula>
    </cfRule>
  </conditionalFormatting>
  <conditionalFormatting sqref="A43:J43">
    <cfRule type="expression" dxfId="1859" priority="117" stopIfTrue="1">
      <formula>OR($E43="国", $E43="道")</formula>
    </cfRule>
    <cfRule type="expression" dxfId="1858" priority="118" stopIfTrue="1">
      <formula>OR($C43="札幌市", $C43="小樽市", $C43="函館市", $C43="旭川市")</formula>
    </cfRule>
    <cfRule type="expression" dxfId="1857" priority="119" stopIfTrue="1">
      <formula>OR($E43="所", $E43="圏", $E43="局")</formula>
    </cfRule>
    <cfRule type="expression" dxfId="1856" priority="120">
      <formula>OR($E43="市", $E43="町", $E43="村")</formula>
    </cfRule>
  </conditionalFormatting>
  <conditionalFormatting sqref="A44:J44">
    <cfRule type="expression" dxfId="1855" priority="113" stopIfTrue="1">
      <formula>OR($E44="国", $E44="道")</formula>
    </cfRule>
    <cfRule type="expression" dxfId="1854" priority="114" stopIfTrue="1">
      <formula>OR($C44="札幌市", $C44="小樽市", $C44="函館市", $C44="旭川市")</formula>
    </cfRule>
    <cfRule type="expression" dxfId="1853" priority="115" stopIfTrue="1">
      <formula>OR($E44="所", $E44="圏", $E44="局")</formula>
    </cfRule>
    <cfRule type="expression" dxfId="1852" priority="116">
      <formula>OR($E44="市", $E44="町", $E44="村")</formula>
    </cfRule>
  </conditionalFormatting>
  <conditionalFormatting sqref="A45:J45">
    <cfRule type="expression" dxfId="1851" priority="109" stopIfTrue="1">
      <formula>OR($E45="国", $E45="道")</formula>
    </cfRule>
    <cfRule type="expression" dxfId="1850" priority="110" stopIfTrue="1">
      <formula>OR($C45="札幌市", $C45="小樽市", $C45="函館市", $C45="旭川市")</formula>
    </cfRule>
    <cfRule type="expression" dxfId="1849" priority="111" stopIfTrue="1">
      <formula>OR($E45="所", $E45="圏", $E45="局")</formula>
    </cfRule>
    <cfRule type="expression" dxfId="1848" priority="112">
      <formula>OR($E45="市", $E45="町", $E45="村")</formula>
    </cfRule>
  </conditionalFormatting>
  <conditionalFormatting sqref="A46:J46">
    <cfRule type="expression" dxfId="1847" priority="105" stopIfTrue="1">
      <formula>OR($E46="国", $E46="道")</formula>
    </cfRule>
    <cfRule type="expression" dxfId="1846" priority="106" stopIfTrue="1">
      <formula>OR($C46="札幌市", $C46="小樽市", $C46="函館市", $C46="旭川市")</formula>
    </cfRule>
    <cfRule type="expression" dxfId="1845" priority="107" stopIfTrue="1">
      <formula>OR($E46="所", $E46="圏", $E46="局")</formula>
    </cfRule>
    <cfRule type="expression" dxfId="1844" priority="108">
      <formula>OR($E46="市", $E46="町", $E46="村")</formula>
    </cfRule>
  </conditionalFormatting>
  <conditionalFormatting sqref="A47:J47">
    <cfRule type="expression" dxfId="1843" priority="101" stopIfTrue="1">
      <formula>OR($E47="国", $E47="道")</formula>
    </cfRule>
    <cfRule type="expression" dxfId="1842" priority="102" stopIfTrue="1">
      <formula>OR($C47="札幌市", $C47="小樽市", $C47="函館市", $C47="旭川市")</formula>
    </cfRule>
    <cfRule type="expression" dxfId="1841" priority="103" stopIfTrue="1">
      <formula>OR($E47="所", $E47="圏", $E47="局")</formula>
    </cfRule>
    <cfRule type="expression" dxfId="1840" priority="104">
      <formula>OR($E47="市", $E47="町", $E47="村")</formula>
    </cfRule>
  </conditionalFormatting>
  <conditionalFormatting sqref="A48:J48">
    <cfRule type="expression" dxfId="1839" priority="97" stopIfTrue="1">
      <formula>OR($E48="国", $E48="道")</formula>
    </cfRule>
    <cfRule type="expression" dxfId="1838" priority="98" stopIfTrue="1">
      <formula>OR($C48="札幌市", $C48="小樽市", $C48="函館市", $C48="旭川市")</formula>
    </cfRule>
    <cfRule type="expression" dxfId="1837" priority="99" stopIfTrue="1">
      <formula>OR($E48="所", $E48="圏", $E48="局")</formula>
    </cfRule>
    <cfRule type="expression" dxfId="1836" priority="100">
      <formula>OR($E48="市", $E48="町", $E48="村")</formula>
    </cfRule>
  </conditionalFormatting>
  <conditionalFormatting sqref="A49:J49">
    <cfRule type="expression" dxfId="1835" priority="93" stopIfTrue="1">
      <formula>OR($E49="国", $E49="道")</formula>
    </cfRule>
    <cfRule type="expression" dxfId="1834" priority="94" stopIfTrue="1">
      <formula>OR($C49="札幌市", $C49="小樽市", $C49="函館市", $C49="旭川市")</formula>
    </cfRule>
    <cfRule type="expression" dxfId="1833" priority="95" stopIfTrue="1">
      <formula>OR($E49="所", $E49="圏", $E49="局")</formula>
    </cfRule>
    <cfRule type="expression" dxfId="1832" priority="96">
      <formula>OR($E49="市", $E49="町", $E49="村")</formula>
    </cfRule>
  </conditionalFormatting>
  <conditionalFormatting sqref="A50:J50">
    <cfRule type="expression" dxfId="1831" priority="89" stopIfTrue="1">
      <formula>OR($E50="国", $E50="道")</formula>
    </cfRule>
    <cfRule type="expression" dxfId="1830" priority="90" stopIfTrue="1">
      <formula>OR($C50="札幌市", $C50="小樽市", $C50="函館市", $C50="旭川市")</formula>
    </cfRule>
    <cfRule type="expression" dxfId="1829" priority="91" stopIfTrue="1">
      <formula>OR($E50="所", $E50="圏", $E50="局")</formula>
    </cfRule>
    <cfRule type="expression" dxfId="1828" priority="92">
      <formula>OR($E50="市", $E50="町", $E50="村")</formula>
    </cfRule>
  </conditionalFormatting>
  <conditionalFormatting sqref="A51:J51">
    <cfRule type="expression" dxfId="1827" priority="85" stopIfTrue="1">
      <formula>OR($E51="国", $E51="道")</formula>
    </cfRule>
    <cfRule type="expression" dxfId="1826" priority="86" stopIfTrue="1">
      <formula>OR($C51="札幌市", $C51="小樽市", $C51="函館市", $C51="旭川市")</formula>
    </cfRule>
    <cfRule type="expression" dxfId="1825" priority="87" stopIfTrue="1">
      <formula>OR($E51="所", $E51="圏", $E51="局")</formula>
    </cfRule>
    <cfRule type="expression" dxfId="1824" priority="88">
      <formula>OR($E51="市", $E51="町", $E51="村")</formula>
    </cfRule>
  </conditionalFormatting>
  <conditionalFormatting sqref="A52:J52">
    <cfRule type="expression" dxfId="1823" priority="81" stopIfTrue="1">
      <formula>OR($E52="国", $E52="道")</formula>
    </cfRule>
    <cfRule type="expression" dxfId="1822" priority="82" stopIfTrue="1">
      <formula>OR($C52="札幌市", $C52="小樽市", $C52="函館市", $C52="旭川市")</formula>
    </cfRule>
    <cfRule type="expression" dxfId="1821" priority="83" stopIfTrue="1">
      <formula>OR($E52="所", $E52="圏", $E52="局")</formula>
    </cfRule>
    <cfRule type="expression" dxfId="1820" priority="84">
      <formula>OR($E52="市", $E52="町", $E52="村")</formula>
    </cfRule>
  </conditionalFormatting>
  <conditionalFormatting sqref="A53:J53">
    <cfRule type="expression" dxfId="1819" priority="77" stopIfTrue="1">
      <formula>OR($E53="国", $E53="道")</formula>
    </cfRule>
    <cfRule type="expression" dxfId="1818" priority="78" stopIfTrue="1">
      <formula>OR($C53="札幌市", $C53="小樽市", $C53="函館市", $C53="旭川市")</formula>
    </cfRule>
    <cfRule type="expression" dxfId="1817" priority="79" stopIfTrue="1">
      <formula>OR($E53="所", $E53="圏", $E53="局")</formula>
    </cfRule>
    <cfRule type="expression" dxfId="1816" priority="80">
      <formula>OR($E53="市", $E53="町", $E53="村")</formula>
    </cfRule>
  </conditionalFormatting>
  <conditionalFormatting sqref="A54:J54">
    <cfRule type="expression" dxfId="1815" priority="73" stopIfTrue="1">
      <formula>OR($E54="国", $E54="道")</formula>
    </cfRule>
    <cfRule type="expression" dxfId="1814" priority="74" stopIfTrue="1">
      <formula>OR($C54="札幌市", $C54="小樽市", $C54="函館市", $C54="旭川市")</formula>
    </cfRule>
    <cfRule type="expression" dxfId="1813" priority="75" stopIfTrue="1">
      <formula>OR($E54="所", $E54="圏", $E54="局")</formula>
    </cfRule>
    <cfRule type="expression" dxfId="1812" priority="76">
      <formula>OR($E54="市", $E54="町", $E54="村")</formula>
    </cfRule>
  </conditionalFormatting>
  <conditionalFormatting sqref="A55:J55">
    <cfRule type="expression" dxfId="1811" priority="69" stopIfTrue="1">
      <formula>OR($E55="国", $E55="道")</formula>
    </cfRule>
    <cfRule type="expression" dxfId="1810" priority="70" stopIfTrue="1">
      <formula>OR($C55="札幌市", $C55="小樽市", $C55="函館市", $C55="旭川市")</formula>
    </cfRule>
    <cfRule type="expression" dxfId="1809" priority="71" stopIfTrue="1">
      <formula>OR($E55="所", $E55="圏", $E55="局")</formula>
    </cfRule>
    <cfRule type="expression" dxfId="1808" priority="72">
      <formula>OR($E55="市", $E55="町", $E55="村")</formula>
    </cfRule>
  </conditionalFormatting>
  <conditionalFormatting sqref="A56:J56">
    <cfRule type="expression" dxfId="1807" priority="65" stopIfTrue="1">
      <formula>OR($E56="国", $E56="道")</formula>
    </cfRule>
    <cfRule type="expression" dxfId="1806" priority="66" stopIfTrue="1">
      <formula>OR($C56="札幌市", $C56="小樽市", $C56="函館市", $C56="旭川市")</formula>
    </cfRule>
    <cfRule type="expression" dxfId="1805" priority="67" stopIfTrue="1">
      <formula>OR($E56="所", $E56="圏", $E56="局")</formula>
    </cfRule>
    <cfRule type="expression" dxfId="1804" priority="68">
      <formula>OR($E56="市", $E56="町", $E56="村")</formula>
    </cfRule>
  </conditionalFormatting>
  <conditionalFormatting sqref="A57:J57">
    <cfRule type="expression" dxfId="1803" priority="61" stopIfTrue="1">
      <formula>OR($E57="国", $E57="道")</formula>
    </cfRule>
    <cfRule type="expression" dxfId="1802" priority="62" stopIfTrue="1">
      <formula>OR($C57="札幌市", $C57="小樽市", $C57="函館市", $C57="旭川市")</formula>
    </cfRule>
    <cfRule type="expression" dxfId="1801" priority="63" stopIfTrue="1">
      <formula>OR($E57="所", $E57="圏", $E57="局")</formula>
    </cfRule>
    <cfRule type="expression" dxfId="1800" priority="64">
      <formula>OR($E57="市", $E57="町", $E57="村")</formula>
    </cfRule>
  </conditionalFormatting>
  <conditionalFormatting sqref="A58:J58">
    <cfRule type="expression" dxfId="1799" priority="57" stopIfTrue="1">
      <formula>OR($E58="国", $E58="道")</formula>
    </cfRule>
    <cfRule type="expression" dxfId="1798" priority="58" stopIfTrue="1">
      <formula>OR($C58="札幌市", $C58="小樽市", $C58="函館市", $C58="旭川市")</formula>
    </cfRule>
    <cfRule type="expression" dxfId="1797" priority="59" stopIfTrue="1">
      <formula>OR($E58="所", $E58="圏", $E58="局")</formula>
    </cfRule>
    <cfRule type="expression" dxfId="1796" priority="60">
      <formula>OR($E58="市", $E58="町", $E58="村")</formula>
    </cfRule>
  </conditionalFormatting>
  <conditionalFormatting sqref="A59:J59">
    <cfRule type="expression" dxfId="1795" priority="53" stopIfTrue="1">
      <formula>OR($E59="国", $E59="道")</formula>
    </cfRule>
    <cfRule type="expression" dxfId="1794" priority="54" stopIfTrue="1">
      <formula>OR($C59="札幌市", $C59="小樽市", $C59="函館市", $C59="旭川市")</formula>
    </cfRule>
    <cfRule type="expression" dxfId="1793" priority="55" stopIfTrue="1">
      <formula>OR($E59="所", $E59="圏", $E59="局")</formula>
    </cfRule>
    <cfRule type="expression" dxfId="1792" priority="56">
      <formula>OR($E59="市", $E59="町", $E59="村")</formula>
    </cfRule>
  </conditionalFormatting>
  <conditionalFormatting sqref="A60:J60">
    <cfRule type="expression" dxfId="1791" priority="49" stopIfTrue="1">
      <formula>OR($E60="国", $E60="道")</formula>
    </cfRule>
    <cfRule type="expression" dxfId="1790" priority="50" stopIfTrue="1">
      <formula>OR($C60="札幌市", $C60="小樽市", $C60="函館市", $C60="旭川市")</formula>
    </cfRule>
    <cfRule type="expression" dxfId="1789" priority="51" stopIfTrue="1">
      <formula>OR($E60="所", $E60="圏", $E60="局")</formula>
    </cfRule>
    <cfRule type="expression" dxfId="1788" priority="52">
      <formula>OR($E60="市", $E60="町", $E60="村")</formula>
    </cfRule>
  </conditionalFormatting>
  <conditionalFormatting sqref="A70:J70">
    <cfRule type="expression" dxfId="1787" priority="45" stopIfTrue="1">
      <formula>OR($E70="国", $E70="道")</formula>
    </cfRule>
    <cfRule type="expression" dxfId="1786" priority="46" stopIfTrue="1">
      <formula>OR($C70="札幌市", $C70="小樽市", $C70="函館市", $C70="旭川市")</formula>
    </cfRule>
    <cfRule type="expression" dxfId="1785" priority="47" stopIfTrue="1">
      <formula>OR($E70="所", $E70="圏", $E70="局")</formula>
    </cfRule>
    <cfRule type="expression" dxfId="1784" priority="48">
      <formula>OR($E70="市", $E70="町", $E70="村")</formula>
    </cfRule>
  </conditionalFormatting>
  <conditionalFormatting sqref="A71:J71">
    <cfRule type="expression" dxfId="1783" priority="41" stopIfTrue="1">
      <formula>OR($E71="国", $E71="道")</formula>
    </cfRule>
    <cfRule type="expression" dxfId="1782" priority="42" stopIfTrue="1">
      <formula>OR($C71="札幌市", $C71="小樽市", $C71="函館市", $C71="旭川市")</formula>
    </cfRule>
    <cfRule type="expression" dxfId="1781" priority="43" stopIfTrue="1">
      <formula>OR($E71="所", $E71="圏", $E71="局")</formula>
    </cfRule>
    <cfRule type="expression" dxfId="1780" priority="44">
      <formula>OR($E71="市", $E71="町", $E71="村")</formula>
    </cfRule>
  </conditionalFormatting>
  <conditionalFormatting sqref="A72:J72">
    <cfRule type="expression" dxfId="1779" priority="37" stopIfTrue="1">
      <formula>OR($E72="国", $E72="道")</formula>
    </cfRule>
    <cfRule type="expression" dxfId="1778" priority="38" stopIfTrue="1">
      <formula>OR($C72="札幌市", $C72="小樽市", $C72="函館市", $C72="旭川市")</formula>
    </cfRule>
    <cfRule type="expression" dxfId="1777" priority="39" stopIfTrue="1">
      <formula>OR($E72="所", $E72="圏", $E72="局")</formula>
    </cfRule>
    <cfRule type="expression" dxfId="1776" priority="40">
      <formula>OR($E72="市", $E72="町", $E72="村")</formula>
    </cfRule>
  </conditionalFormatting>
  <conditionalFormatting sqref="A73:J73">
    <cfRule type="expression" dxfId="1775" priority="33" stopIfTrue="1">
      <formula>OR($E73="国", $E73="道")</formula>
    </cfRule>
    <cfRule type="expression" dxfId="1774" priority="34" stopIfTrue="1">
      <formula>OR($C73="札幌市", $C73="小樽市", $C73="函館市", $C73="旭川市")</formula>
    </cfRule>
    <cfRule type="expression" dxfId="1773" priority="35" stopIfTrue="1">
      <formula>OR($E73="所", $E73="圏", $E73="局")</formula>
    </cfRule>
    <cfRule type="expression" dxfId="1772" priority="36">
      <formula>OR($E73="市", $E73="町", $E73="村")</formula>
    </cfRule>
  </conditionalFormatting>
  <conditionalFormatting sqref="A74:J74">
    <cfRule type="expression" dxfId="1771" priority="29" stopIfTrue="1">
      <formula>OR($E74="国", $E74="道")</formula>
    </cfRule>
    <cfRule type="expression" dxfId="1770" priority="30" stopIfTrue="1">
      <formula>OR($C74="札幌市", $C74="小樽市", $C74="函館市", $C74="旭川市")</formula>
    </cfRule>
    <cfRule type="expression" dxfId="1769" priority="31" stopIfTrue="1">
      <formula>OR($E74="所", $E74="圏", $E74="局")</formula>
    </cfRule>
    <cfRule type="expression" dxfId="1768" priority="32">
      <formula>OR($E74="市", $E74="町", $E74="村")</formula>
    </cfRule>
  </conditionalFormatting>
  <conditionalFormatting sqref="A75:J75">
    <cfRule type="expression" dxfId="1767" priority="25" stopIfTrue="1">
      <formula>OR($E75="国", $E75="道")</formula>
    </cfRule>
    <cfRule type="expression" dxfId="1766" priority="26" stopIfTrue="1">
      <formula>OR($C75="札幌市", $C75="小樽市", $C75="函館市", $C75="旭川市")</formula>
    </cfRule>
    <cfRule type="expression" dxfId="1765" priority="27" stopIfTrue="1">
      <formula>OR($E75="所", $E75="圏", $E75="局")</formula>
    </cfRule>
    <cfRule type="expression" dxfId="1764" priority="28">
      <formula>OR($E75="市", $E75="町", $E75="村")</formula>
    </cfRule>
  </conditionalFormatting>
  <conditionalFormatting sqref="A76:J76">
    <cfRule type="expression" dxfId="1763" priority="21" stopIfTrue="1">
      <formula>OR($E76="国", $E76="道")</formula>
    </cfRule>
    <cfRule type="expression" dxfId="1762" priority="22" stopIfTrue="1">
      <formula>OR($C76="札幌市", $C76="小樽市", $C76="函館市", $C76="旭川市")</formula>
    </cfRule>
    <cfRule type="expression" dxfId="1761" priority="23" stopIfTrue="1">
      <formula>OR($E76="所", $E76="圏", $E76="局")</formula>
    </cfRule>
    <cfRule type="expression" dxfId="1760" priority="24">
      <formula>OR($E76="市", $E76="町", $E76="村")</formula>
    </cfRule>
  </conditionalFormatting>
  <conditionalFormatting sqref="A77:J77">
    <cfRule type="expression" dxfId="1759" priority="17" stopIfTrue="1">
      <formula>OR($E77="国", $E77="道")</formula>
    </cfRule>
    <cfRule type="expression" dxfId="1758" priority="18" stopIfTrue="1">
      <formula>OR($C77="札幌市", $C77="小樽市", $C77="函館市", $C77="旭川市")</formula>
    </cfRule>
    <cfRule type="expression" dxfId="1757" priority="19" stopIfTrue="1">
      <formula>OR($E77="所", $E77="圏", $E77="局")</formula>
    </cfRule>
    <cfRule type="expression" dxfId="1756" priority="20">
      <formula>OR($E77="市", $E77="町", $E77="村")</formula>
    </cfRule>
  </conditionalFormatting>
  <conditionalFormatting sqref="A78:J78">
    <cfRule type="expression" dxfId="1755" priority="13" stopIfTrue="1">
      <formula>OR($E78="国", $E78="道")</formula>
    </cfRule>
    <cfRule type="expression" dxfId="1754" priority="14" stopIfTrue="1">
      <formula>OR($C78="札幌市", $C78="小樽市", $C78="函館市", $C78="旭川市")</formula>
    </cfRule>
    <cfRule type="expression" dxfId="1753" priority="15" stopIfTrue="1">
      <formula>OR($E78="所", $E78="圏", $E78="局")</formula>
    </cfRule>
    <cfRule type="expression" dxfId="1752" priority="16">
      <formula>OR($E78="市", $E78="町", $E78="村")</formula>
    </cfRule>
  </conditionalFormatting>
  <conditionalFormatting sqref="A79:J79">
    <cfRule type="expression" dxfId="1751" priority="9" stopIfTrue="1">
      <formula>OR($E79="国", $E79="道")</formula>
    </cfRule>
    <cfRule type="expression" dxfId="1750" priority="10" stopIfTrue="1">
      <formula>OR($C79="札幌市", $C79="小樽市", $C79="函館市", $C79="旭川市")</formula>
    </cfRule>
    <cfRule type="expression" dxfId="1749" priority="11" stopIfTrue="1">
      <formula>OR($E79="所", $E79="圏", $E79="局")</formula>
    </cfRule>
    <cfRule type="expression" dxfId="1748" priority="12">
      <formula>OR($E79="市", $E79="町", $E79="村")</formula>
    </cfRule>
  </conditionalFormatting>
  <conditionalFormatting sqref="A80:J80">
    <cfRule type="expression" dxfId="1747" priority="5" stopIfTrue="1">
      <formula>OR($E80="国", $E80="道")</formula>
    </cfRule>
    <cfRule type="expression" dxfId="1746" priority="6" stopIfTrue="1">
      <formula>OR($C80="札幌市", $C80="小樽市", $C80="函館市", $C80="旭川市")</formula>
    </cfRule>
    <cfRule type="expression" dxfId="1745" priority="7" stopIfTrue="1">
      <formula>OR($E80="所", $E80="圏", $E80="局")</formula>
    </cfRule>
    <cfRule type="expression" dxfId="1744" priority="8">
      <formula>OR($E80="市", $E80="町", $E80="村")</formula>
    </cfRule>
  </conditionalFormatting>
  <conditionalFormatting sqref="A81:J81">
    <cfRule type="expression" dxfId="1743" priority="1" stopIfTrue="1">
      <formula>OR($E81="国", $E81="道")</formula>
    </cfRule>
    <cfRule type="expression" dxfId="1742" priority="2" stopIfTrue="1">
      <formula>OR($C81="札幌市", $C81="小樽市", $C81="函館市", $C81="旭川市")</formula>
    </cfRule>
    <cfRule type="expression" dxfId="1741" priority="3" stopIfTrue="1">
      <formula>OR($E81="所", $E81="圏", $E81="局")</formula>
    </cfRule>
    <cfRule type="expression" dxfId="1740" priority="4">
      <formula>OR($E81="市", $E81="町", $E81="村")</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4.875" style="156" customWidth="1"/>
    <col min="2" max="2" width="4.625" style="157" customWidth="1"/>
    <col min="3" max="3" width="4.625" style="157" hidden="1" customWidth="1"/>
    <col min="4" max="5" width="11.625" style="157" hidden="1" customWidth="1"/>
    <col min="6" max="27" width="8.625" style="156" customWidth="1"/>
    <col min="28" max="16384" width="9" style="156"/>
  </cols>
  <sheetData>
    <row r="1" spans="1:27" s="167" customFormat="1" ht="18" customHeight="1">
      <c r="A1" s="103" t="s">
        <v>455</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12662</v>
      </c>
      <c r="G4" s="92">
        <v>3</v>
      </c>
      <c r="H4" s="92">
        <v>5</v>
      </c>
      <c r="I4" s="92">
        <v>9</v>
      </c>
      <c r="J4" s="92">
        <v>10</v>
      </c>
      <c r="K4" s="92">
        <v>17</v>
      </c>
      <c r="L4" s="92">
        <v>32</v>
      </c>
      <c r="M4" s="92">
        <v>56</v>
      </c>
      <c r="N4" s="92">
        <v>157</v>
      </c>
      <c r="O4" s="92">
        <v>410</v>
      </c>
      <c r="P4" s="92">
        <v>491</v>
      </c>
      <c r="Q4" s="92">
        <v>637</v>
      </c>
      <c r="R4" s="92">
        <v>664</v>
      </c>
      <c r="S4" s="92">
        <v>994</v>
      </c>
      <c r="T4" s="92">
        <v>1160</v>
      </c>
      <c r="U4" s="92">
        <v>1350</v>
      </c>
      <c r="V4" s="92">
        <v>1618</v>
      </c>
      <c r="W4" s="92">
        <v>2044</v>
      </c>
      <c r="X4" s="92">
        <v>1721</v>
      </c>
      <c r="Y4" s="92">
        <v>991</v>
      </c>
      <c r="Z4" s="92">
        <v>248</v>
      </c>
      <c r="AA4" s="91">
        <v>42</v>
      </c>
    </row>
    <row r="5" spans="1:27" ht="15">
      <c r="A5" s="123"/>
      <c r="B5" s="122" t="s">
        <v>68</v>
      </c>
      <c r="C5" s="122" t="s">
        <v>36</v>
      </c>
      <c r="D5" s="122" t="s">
        <v>181</v>
      </c>
      <c r="E5" s="122" t="s">
        <v>35</v>
      </c>
      <c r="F5" s="117">
        <v>4713</v>
      </c>
      <c r="G5" s="116">
        <v>2</v>
      </c>
      <c r="H5" s="116">
        <v>1</v>
      </c>
      <c r="I5" s="116">
        <v>5</v>
      </c>
      <c r="J5" s="116">
        <v>7</v>
      </c>
      <c r="K5" s="116">
        <v>14</v>
      </c>
      <c r="L5" s="116">
        <v>17</v>
      </c>
      <c r="M5" s="116">
        <v>38</v>
      </c>
      <c r="N5" s="116">
        <v>105</v>
      </c>
      <c r="O5" s="116">
        <v>264</v>
      </c>
      <c r="P5" s="116">
        <v>289</v>
      </c>
      <c r="Q5" s="116">
        <v>353</v>
      </c>
      <c r="R5" s="116">
        <v>378</v>
      </c>
      <c r="S5" s="116">
        <v>502</v>
      </c>
      <c r="T5" s="116">
        <v>522</v>
      </c>
      <c r="U5" s="116">
        <v>563</v>
      </c>
      <c r="V5" s="116">
        <v>565</v>
      </c>
      <c r="W5" s="116">
        <v>562</v>
      </c>
      <c r="X5" s="116">
        <v>357</v>
      </c>
      <c r="Y5" s="116">
        <v>145</v>
      </c>
      <c r="Z5" s="116">
        <v>19</v>
      </c>
      <c r="AA5" s="115">
        <v>2</v>
      </c>
    </row>
    <row r="6" spans="1:27" ht="15">
      <c r="A6" s="114"/>
      <c r="B6" s="113" t="s">
        <v>66</v>
      </c>
      <c r="C6" s="113" t="s">
        <v>36</v>
      </c>
      <c r="D6" s="113" t="s">
        <v>180</v>
      </c>
      <c r="E6" s="113" t="s">
        <v>35</v>
      </c>
      <c r="F6" s="108">
        <v>7949</v>
      </c>
      <c r="G6" s="107">
        <v>1</v>
      </c>
      <c r="H6" s="107">
        <v>4</v>
      </c>
      <c r="I6" s="107">
        <v>4</v>
      </c>
      <c r="J6" s="107">
        <v>3</v>
      </c>
      <c r="K6" s="107">
        <v>3</v>
      </c>
      <c r="L6" s="107">
        <v>15</v>
      </c>
      <c r="M6" s="107">
        <v>18</v>
      </c>
      <c r="N6" s="107">
        <v>52</v>
      </c>
      <c r="O6" s="107">
        <v>146</v>
      </c>
      <c r="P6" s="107">
        <v>202</v>
      </c>
      <c r="Q6" s="107">
        <v>284</v>
      </c>
      <c r="R6" s="107">
        <v>286</v>
      </c>
      <c r="S6" s="107">
        <v>492</v>
      </c>
      <c r="T6" s="107">
        <v>638</v>
      </c>
      <c r="U6" s="107">
        <v>787</v>
      </c>
      <c r="V6" s="107">
        <v>1053</v>
      </c>
      <c r="W6" s="107">
        <v>1482</v>
      </c>
      <c r="X6" s="107">
        <v>1364</v>
      </c>
      <c r="Y6" s="107">
        <v>846</v>
      </c>
      <c r="Z6" s="107">
        <v>229</v>
      </c>
      <c r="AA6" s="106">
        <v>40</v>
      </c>
    </row>
    <row r="7" spans="1:27" ht="15">
      <c r="A7" s="159" t="s">
        <v>256</v>
      </c>
      <c r="B7" s="158" t="s">
        <v>70</v>
      </c>
      <c r="C7" s="158" t="s">
        <v>34</v>
      </c>
      <c r="D7" s="158" t="s">
        <v>178</v>
      </c>
      <c r="E7" s="158" t="s">
        <v>33</v>
      </c>
      <c r="F7" s="93">
        <v>537</v>
      </c>
      <c r="G7" s="92" t="s">
        <v>4</v>
      </c>
      <c r="H7" s="92" t="s">
        <v>4</v>
      </c>
      <c r="I7" s="92">
        <v>1</v>
      </c>
      <c r="J7" s="92" t="s">
        <v>4</v>
      </c>
      <c r="K7" s="92" t="s">
        <v>4</v>
      </c>
      <c r="L7" s="92" t="s">
        <v>4</v>
      </c>
      <c r="M7" s="92">
        <v>2</v>
      </c>
      <c r="N7" s="92">
        <v>8</v>
      </c>
      <c r="O7" s="92">
        <v>17</v>
      </c>
      <c r="P7" s="92">
        <v>27</v>
      </c>
      <c r="Q7" s="92">
        <v>21</v>
      </c>
      <c r="R7" s="92">
        <v>22</v>
      </c>
      <c r="S7" s="92">
        <v>59</v>
      </c>
      <c r="T7" s="92">
        <v>43</v>
      </c>
      <c r="U7" s="92">
        <v>46</v>
      </c>
      <c r="V7" s="92">
        <v>59</v>
      </c>
      <c r="W7" s="92">
        <v>87</v>
      </c>
      <c r="X7" s="92">
        <v>73</v>
      </c>
      <c r="Y7" s="92">
        <v>55</v>
      </c>
      <c r="Z7" s="92">
        <v>17</v>
      </c>
      <c r="AA7" s="91" t="s">
        <v>4</v>
      </c>
    </row>
    <row r="8" spans="1:27" ht="15">
      <c r="A8" s="123"/>
      <c r="B8" s="122" t="s">
        <v>68</v>
      </c>
      <c r="C8" s="122" t="s">
        <v>34</v>
      </c>
      <c r="D8" s="122" t="s">
        <v>177</v>
      </c>
      <c r="E8" s="122" t="s">
        <v>33</v>
      </c>
      <c r="F8" s="117">
        <v>216</v>
      </c>
      <c r="G8" s="116" t="s">
        <v>4</v>
      </c>
      <c r="H8" s="116" t="s">
        <v>4</v>
      </c>
      <c r="I8" s="116" t="s">
        <v>4</v>
      </c>
      <c r="J8" s="116" t="s">
        <v>4</v>
      </c>
      <c r="K8" s="116" t="s">
        <v>4</v>
      </c>
      <c r="L8" s="116" t="s">
        <v>4</v>
      </c>
      <c r="M8" s="116">
        <v>2</v>
      </c>
      <c r="N8" s="116">
        <v>4</v>
      </c>
      <c r="O8" s="116">
        <v>13</v>
      </c>
      <c r="P8" s="116">
        <v>15</v>
      </c>
      <c r="Q8" s="116">
        <v>10</v>
      </c>
      <c r="R8" s="116">
        <v>12</v>
      </c>
      <c r="S8" s="116">
        <v>36</v>
      </c>
      <c r="T8" s="116">
        <v>22</v>
      </c>
      <c r="U8" s="116">
        <v>21</v>
      </c>
      <c r="V8" s="116">
        <v>24</v>
      </c>
      <c r="W8" s="116">
        <v>28</v>
      </c>
      <c r="X8" s="116">
        <v>21</v>
      </c>
      <c r="Y8" s="116">
        <v>7</v>
      </c>
      <c r="Z8" s="116">
        <v>1</v>
      </c>
      <c r="AA8" s="115" t="s">
        <v>4</v>
      </c>
    </row>
    <row r="9" spans="1:27" ht="15">
      <c r="A9" s="114"/>
      <c r="B9" s="113" t="s">
        <v>66</v>
      </c>
      <c r="C9" s="113" t="s">
        <v>34</v>
      </c>
      <c r="D9" s="113" t="s">
        <v>176</v>
      </c>
      <c r="E9" s="113" t="s">
        <v>33</v>
      </c>
      <c r="F9" s="108">
        <v>321</v>
      </c>
      <c r="G9" s="107" t="s">
        <v>4</v>
      </c>
      <c r="H9" s="107" t="s">
        <v>4</v>
      </c>
      <c r="I9" s="107">
        <v>1</v>
      </c>
      <c r="J9" s="107" t="s">
        <v>4</v>
      </c>
      <c r="K9" s="107" t="s">
        <v>4</v>
      </c>
      <c r="L9" s="107" t="s">
        <v>4</v>
      </c>
      <c r="M9" s="107" t="s">
        <v>4</v>
      </c>
      <c r="N9" s="107">
        <v>4</v>
      </c>
      <c r="O9" s="107">
        <v>4</v>
      </c>
      <c r="P9" s="107">
        <v>12</v>
      </c>
      <c r="Q9" s="107">
        <v>11</v>
      </c>
      <c r="R9" s="107">
        <v>10</v>
      </c>
      <c r="S9" s="107">
        <v>23</v>
      </c>
      <c r="T9" s="107">
        <v>21</v>
      </c>
      <c r="U9" s="107">
        <v>25</v>
      </c>
      <c r="V9" s="107">
        <v>35</v>
      </c>
      <c r="W9" s="107">
        <v>59</v>
      </c>
      <c r="X9" s="107">
        <v>52</v>
      </c>
      <c r="Y9" s="107">
        <v>48</v>
      </c>
      <c r="Z9" s="107">
        <v>16</v>
      </c>
      <c r="AA9" s="106" t="s">
        <v>4</v>
      </c>
    </row>
    <row r="10" spans="1:27" ht="15">
      <c r="A10" s="159" t="s">
        <v>255</v>
      </c>
      <c r="B10" s="158" t="s">
        <v>70</v>
      </c>
      <c r="C10" s="158" t="s">
        <v>172</v>
      </c>
      <c r="D10" s="158" t="s">
        <v>175</v>
      </c>
      <c r="E10" s="158" t="s">
        <v>12</v>
      </c>
      <c r="F10" s="93">
        <v>40</v>
      </c>
      <c r="G10" s="92" t="s">
        <v>4</v>
      </c>
      <c r="H10" s="92" t="s">
        <v>4</v>
      </c>
      <c r="I10" s="92" t="s">
        <v>4</v>
      </c>
      <c r="J10" s="92" t="s">
        <v>4</v>
      </c>
      <c r="K10" s="92" t="s">
        <v>4</v>
      </c>
      <c r="L10" s="92" t="s">
        <v>4</v>
      </c>
      <c r="M10" s="92" t="s">
        <v>4</v>
      </c>
      <c r="N10" s="92">
        <v>1</v>
      </c>
      <c r="O10" s="92">
        <v>1</v>
      </c>
      <c r="P10" s="92">
        <v>2</v>
      </c>
      <c r="Q10" s="92">
        <v>1</v>
      </c>
      <c r="R10" s="92">
        <v>3</v>
      </c>
      <c r="S10" s="92" t="s">
        <v>4</v>
      </c>
      <c r="T10" s="92">
        <v>7</v>
      </c>
      <c r="U10" s="92">
        <v>6</v>
      </c>
      <c r="V10" s="92">
        <v>4</v>
      </c>
      <c r="W10" s="92">
        <v>3</v>
      </c>
      <c r="X10" s="92">
        <v>6</v>
      </c>
      <c r="Y10" s="92">
        <v>5</v>
      </c>
      <c r="Z10" s="92">
        <v>1</v>
      </c>
      <c r="AA10" s="91" t="s">
        <v>4</v>
      </c>
    </row>
    <row r="11" spans="1:27" ht="15">
      <c r="A11" s="123"/>
      <c r="B11" s="122" t="s">
        <v>68</v>
      </c>
      <c r="C11" s="122" t="s">
        <v>172</v>
      </c>
      <c r="D11" s="122" t="s">
        <v>174</v>
      </c>
      <c r="E11" s="122" t="s">
        <v>12</v>
      </c>
      <c r="F11" s="117">
        <v>14</v>
      </c>
      <c r="G11" s="116" t="s">
        <v>4</v>
      </c>
      <c r="H11" s="116" t="s">
        <v>4</v>
      </c>
      <c r="I11" s="116" t="s">
        <v>4</v>
      </c>
      <c r="J11" s="116" t="s">
        <v>4</v>
      </c>
      <c r="K11" s="116" t="s">
        <v>4</v>
      </c>
      <c r="L11" s="116" t="s">
        <v>4</v>
      </c>
      <c r="M11" s="116" t="s">
        <v>4</v>
      </c>
      <c r="N11" s="116">
        <v>1</v>
      </c>
      <c r="O11" s="116" t="s">
        <v>4</v>
      </c>
      <c r="P11" s="116">
        <v>1</v>
      </c>
      <c r="Q11" s="116" t="s">
        <v>4</v>
      </c>
      <c r="R11" s="116">
        <v>3</v>
      </c>
      <c r="S11" s="116" t="s">
        <v>4</v>
      </c>
      <c r="T11" s="116">
        <v>4</v>
      </c>
      <c r="U11" s="116">
        <v>2</v>
      </c>
      <c r="V11" s="116">
        <v>2</v>
      </c>
      <c r="W11" s="116" t="s">
        <v>4</v>
      </c>
      <c r="X11" s="116">
        <v>1</v>
      </c>
      <c r="Y11" s="116" t="s">
        <v>4</v>
      </c>
      <c r="Z11" s="116" t="s">
        <v>4</v>
      </c>
      <c r="AA11" s="115" t="s">
        <v>4</v>
      </c>
    </row>
    <row r="12" spans="1:27" ht="15">
      <c r="A12" s="114"/>
      <c r="B12" s="113" t="s">
        <v>66</v>
      </c>
      <c r="C12" s="113" t="s">
        <v>172</v>
      </c>
      <c r="D12" s="113" t="s">
        <v>173</v>
      </c>
      <c r="E12" s="113" t="s">
        <v>12</v>
      </c>
      <c r="F12" s="108">
        <v>26</v>
      </c>
      <c r="G12" s="107" t="s">
        <v>4</v>
      </c>
      <c r="H12" s="107" t="s">
        <v>4</v>
      </c>
      <c r="I12" s="107" t="s">
        <v>4</v>
      </c>
      <c r="J12" s="107" t="s">
        <v>4</v>
      </c>
      <c r="K12" s="107" t="s">
        <v>4</v>
      </c>
      <c r="L12" s="107" t="s">
        <v>4</v>
      </c>
      <c r="M12" s="107" t="s">
        <v>4</v>
      </c>
      <c r="N12" s="107" t="s">
        <v>4</v>
      </c>
      <c r="O12" s="107">
        <v>1</v>
      </c>
      <c r="P12" s="107">
        <v>1</v>
      </c>
      <c r="Q12" s="107">
        <v>1</v>
      </c>
      <c r="R12" s="107" t="s">
        <v>4</v>
      </c>
      <c r="S12" s="107" t="s">
        <v>4</v>
      </c>
      <c r="T12" s="107">
        <v>3</v>
      </c>
      <c r="U12" s="107">
        <v>4</v>
      </c>
      <c r="V12" s="107">
        <v>2</v>
      </c>
      <c r="W12" s="107">
        <v>3</v>
      </c>
      <c r="X12" s="107">
        <v>5</v>
      </c>
      <c r="Y12" s="107">
        <v>5</v>
      </c>
      <c r="Z12" s="107">
        <v>1</v>
      </c>
      <c r="AA12" s="106" t="s">
        <v>4</v>
      </c>
    </row>
    <row r="13" spans="1:27" ht="15">
      <c r="A13" s="159" t="s">
        <v>254</v>
      </c>
      <c r="B13" s="158" t="s">
        <v>70</v>
      </c>
      <c r="C13" s="158" t="s">
        <v>167</v>
      </c>
      <c r="D13" s="158" t="s">
        <v>170</v>
      </c>
      <c r="E13" s="158" t="s">
        <v>10</v>
      </c>
      <c r="F13" s="93">
        <v>17</v>
      </c>
      <c r="G13" s="92" t="s">
        <v>4</v>
      </c>
      <c r="H13" s="92" t="s">
        <v>4</v>
      </c>
      <c r="I13" s="92" t="s">
        <v>4</v>
      </c>
      <c r="J13" s="92" t="s">
        <v>4</v>
      </c>
      <c r="K13" s="92" t="s">
        <v>4</v>
      </c>
      <c r="L13" s="92" t="s">
        <v>4</v>
      </c>
      <c r="M13" s="92" t="s">
        <v>4</v>
      </c>
      <c r="N13" s="92" t="s">
        <v>4</v>
      </c>
      <c r="O13" s="92">
        <v>1</v>
      </c>
      <c r="P13" s="92">
        <v>1</v>
      </c>
      <c r="Q13" s="92" t="s">
        <v>4</v>
      </c>
      <c r="R13" s="92">
        <v>2</v>
      </c>
      <c r="S13" s="92" t="s">
        <v>4</v>
      </c>
      <c r="T13" s="92">
        <v>3</v>
      </c>
      <c r="U13" s="92">
        <v>4</v>
      </c>
      <c r="V13" s="92">
        <v>3</v>
      </c>
      <c r="W13" s="92" t="s">
        <v>4</v>
      </c>
      <c r="X13" s="92">
        <v>2</v>
      </c>
      <c r="Y13" s="92">
        <v>1</v>
      </c>
      <c r="Z13" s="92" t="s">
        <v>4</v>
      </c>
      <c r="AA13" s="91" t="s">
        <v>4</v>
      </c>
    </row>
    <row r="14" spans="1:27" ht="15">
      <c r="A14" s="123"/>
      <c r="B14" s="122" t="s">
        <v>68</v>
      </c>
      <c r="C14" s="122" t="s">
        <v>167</v>
      </c>
      <c r="D14" s="122" t="s">
        <v>169</v>
      </c>
      <c r="E14" s="122" t="s">
        <v>10</v>
      </c>
      <c r="F14" s="117">
        <v>8</v>
      </c>
      <c r="G14" s="116" t="s">
        <v>4</v>
      </c>
      <c r="H14" s="116" t="s">
        <v>4</v>
      </c>
      <c r="I14" s="116" t="s">
        <v>4</v>
      </c>
      <c r="J14" s="116" t="s">
        <v>4</v>
      </c>
      <c r="K14" s="116" t="s">
        <v>4</v>
      </c>
      <c r="L14" s="116" t="s">
        <v>4</v>
      </c>
      <c r="M14" s="116" t="s">
        <v>4</v>
      </c>
      <c r="N14" s="116" t="s">
        <v>4</v>
      </c>
      <c r="O14" s="116" t="s">
        <v>4</v>
      </c>
      <c r="P14" s="116" t="s">
        <v>4</v>
      </c>
      <c r="Q14" s="116" t="s">
        <v>4</v>
      </c>
      <c r="R14" s="116">
        <v>2</v>
      </c>
      <c r="S14" s="116" t="s">
        <v>4</v>
      </c>
      <c r="T14" s="116">
        <v>3</v>
      </c>
      <c r="U14" s="116">
        <v>1</v>
      </c>
      <c r="V14" s="116">
        <v>1</v>
      </c>
      <c r="W14" s="116" t="s">
        <v>4</v>
      </c>
      <c r="X14" s="116">
        <v>1</v>
      </c>
      <c r="Y14" s="116" t="s">
        <v>4</v>
      </c>
      <c r="Z14" s="116" t="s">
        <v>4</v>
      </c>
      <c r="AA14" s="115" t="s">
        <v>4</v>
      </c>
    </row>
    <row r="15" spans="1:27" ht="15">
      <c r="A15" s="114"/>
      <c r="B15" s="113" t="s">
        <v>66</v>
      </c>
      <c r="C15" s="113" t="s">
        <v>167</v>
      </c>
      <c r="D15" s="113" t="s">
        <v>168</v>
      </c>
      <c r="E15" s="113" t="s">
        <v>10</v>
      </c>
      <c r="F15" s="108">
        <v>9</v>
      </c>
      <c r="G15" s="107" t="s">
        <v>4</v>
      </c>
      <c r="H15" s="107" t="s">
        <v>4</v>
      </c>
      <c r="I15" s="107" t="s">
        <v>4</v>
      </c>
      <c r="J15" s="107" t="s">
        <v>4</v>
      </c>
      <c r="K15" s="107" t="s">
        <v>4</v>
      </c>
      <c r="L15" s="107" t="s">
        <v>4</v>
      </c>
      <c r="M15" s="107" t="s">
        <v>4</v>
      </c>
      <c r="N15" s="107" t="s">
        <v>4</v>
      </c>
      <c r="O15" s="107">
        <v>1</v>
      </c>
      <c r="P15" s="107">
        <v>1</v>
      </c>
      <c r="Q15" s="107" t="s">
        <v>4</v>
      </c>
      <c r="R15" s="107" t="s">
        <v>4</v>
      </c>
      <c r="S15" s="107" t="s">
        <v>4</v>
      </c>
      <c r="T15" s="107" t="s">
        <v>4</v>
      </c>
      <c r="U15" s="107">
        <v>3</v>
      </c>
      <c r="V15" s="107">
        <v>2</v>
      </c>
      <c r="W15" s="107" t="s">
        <v>4</v>
      </c>
      <c r="X15" s="107">
        <v>1</v>
      </c>
      <c r="Y15" s="107">
        <v>1</v>
      </c>
      <c r="Z15" s="107" t="s">
        <v>4</v>
      </c>
      <c r="AA15" s="106" t="s">
        <v>4</v>
      </c>
    </row>
    <row r="16" spans="1:27" ht="15">
      <c r="A16" s="159" t="s">
        <v>253</v>
      </c>
      <c r="B16" s="158" t="s">
        <v>70</v>
      </c>
      <c r="C16" s="158" t="s">
        <v>163</v>
      </c>
      <c r="D16" s="158" t="s">
        <v>166</v>
      </c>
      <c r="E16" s="158" t="s">
        <v>21</v>
      </c>
      <c r="F16" s="93">
        <v>5</v>
      </c>
      <c r="G16" s="92" t="s">
        <v>4</v>
      </c>
      <c r="H16" s="92" t="s">
        <v>4</v>
      </c>
      <c r="I16" s="92" t="s">
        <v>4</v>
      </c>
      <c r="J16" s="92" t="s">
        <v>4</v>
      </c>
      <c r="K16" s="92" t="s">
        <v>4</v>
      </c>
      <c r="L16" s="92" t="s">
        <v>4</v>
      </c>
      <c r="M16" s="92" t="s">
        <v>4</v>
      </c>
      <c r="N16" s="92" t="s">
        <v>4</v>
      </c>
      <c r="O16" s="92" t="s">
        <v>4</v>
      </c>
      <c r="P16" s="92">
        <v>1</v>
      </c>
      <c r="Q16" s="92" t="s">
        <v>4</v>
      </c>
      <c r="R16" s="92">
        <v>1</v>
      </c>
      <c r="S16" s="92" t="s">
        <v>4</v>
      </c>
      <c r="T16" s="92" t="s">
        <v>4</v>
      </c>
      <c r="U16" s="92" t="s">
        <v>4</v>
      </c>
      <c r="V16" s="92">
        <v>1</v>
      </c>
      <c r="W16" s="92" t="s">
        <v>4</v>
      </c>
      <c r="X16" s="92">
        <v>1</v>
      </c>
      <c r="Y16" s="92">
        <v>1</v>
      </c>
      <c r="Z16" s="92" t="s">
        <v>4</v>
      </c>
      <c r="AA16" s="91" t="s">
        <v>4</v>
      </c>
    </row>
    <row r="17" spans="1:27" ht="15">
      <c r="A17" s="123"/>
      <c r="B17" s="122" t="s">
        <v>68</v>
      </c>
      <c r="C17" s="122" t="s">
        <v>163</v>
      </c>
      <c r="D17" s="122" t="s">
        <v>165</v>
      </c>
      <c r="E17" s="122" t="s">
        <v>21</v>
      </c>
      <c r="F17" s="117">
        <v>1</v>
      </c>
      <c r="G17" s="116" t="s">
        <v>4</v>
      </c>
      <c r="H17" s="116" t="s">
        <v>4</v>
      </c>
      <c r="I17" s="116" t="s">
        <v>4</v>
      </c>
      <c r="J17" s="116" t="s">
        <v>4</v>
      </c>
      <c r="K17" s="116" t="s">
        <v>4</v>
      </c>
      <c r="L17" s="116" t="s">
        <v>4</v>
      </c>
      <c r="M17" s="116" t="s">
        <v>4</v>
      </c>
      <c r="N17" s="116" t="s">
        <v>4</v>
      </c>
      <c r="O17" s="116" t="s">
        <v>4</v>
      </c>
      <c r="P17" s="116" t="s">
        <v>4</v>
      </c>
      <c r="Q17" s="116" t="s">
        <v>4</v>
      </c>
      <c r="R17" s="116">
        <v>1</v>
      </c>
      <c r="S17" s="116" t="s">
        <v>4</v>
      </c>
      <c r="T17" s="116" t="s">
        <v>4</v>
      </c>
      <c r="U17" s="116" t="s">
        <v>4</v>
      </c>
      <c r="V17" s="116" t="s">
        <v>4</v>
      </c>
      <c r="W17" s="116" t="s">
        <v>4</v>
      </c>
      <c r="X17" s="116" t="s">
        <v>4</v>
      </c>
      <c r="Y17" s="116" t="s">
        <v>4</v>
      </c>
      <c r="Z17" s="116" t="s">
        <v>4</v>
      </c>
      <c r="AA17" s="115" t="s">
        <v>4</v>
      </c>
    </row>
    <row r="18" spans="1:27" ht="15">
      <c r="A18" s="114"/>
      <c r="B18" s="113" t="s">
        <v>66</v>
      </c>
      <c r="C18" s="113" t="s">
        <v>163</v>
      </c>
      <c r="D18" s="113" t="s">
        <v>164</v>
      </c>
      <c r="E18" s="113" t="s">
        <v>21</v>
      </c>
      <c r="F18" s="108">
        <v>4</v>
      </c>
      <c r="G18" s="107" t="s">
        <v>4</v>
      </c>
      <c r="H18" s="107" t="s">
        <v>4</v>
      </c>
      <c r="I18" s="107" t="s">
        <v>4</v>
      </c>
      <c r="J18" s="107" t="s">
        <v>4</v>
      </c>
      <c r="K18" s="107" t="s">
        <v>4</v>
      </c>
      <c r="L18" s="107" t="s">
        <v>4</v>
      </c>
      <c r="M18" s="107" t="s">
        <v>4</v>
      </c>
      <c r="N18" s="107" t="s">
        <v>4</v>
      </c>
      <c r="O18" s="107" t="s">
        <v>4</v>
      </c>
      <c r="P18" s="107">
        <v>1</v>
      </c>
      <c r="Q18" s="107" t="s">
        <v>4</v>
      </c>
      <c r="R18" s="107" t="s">
        <v>4</v>
      </c>
      <c r="S18" s="107" t="s">
        <v>4</v>
      </c>
      <c r="T18" s="107" t="s">
        <v>4</v>
      </c>
      <c r="U18" s="107" t="s">
        <v>4</v>
      </c>
      <c r="V18" s="107">
        <v>1</v>
      </c>
      <c r="W18" s="107" t="s">
        <v>4</v>
      </c>
      <c r="X18" s="107">
        <v>1</v>
      </c>
      <c r="Y18" s="107">
        <v>1</v>
      </c>
      <c r="Z18" s="107" t="s">
        <v>4</v>
      </c>
      <c r="AA18" s="106" t="s">
        <v>4</v>
      </c>
    </row>
    <row r="19" spans="1:27" ht="15">
      <c r="A19" s="159" t="s">
        <v>252</v>
      </c>
      <c r="B19" s="158" t="s">
        <v>70</v>
      </c>
      <c r="C19" s="158" t="s">
        <v>159</v>
      </c>
      <c r="D19" s="158" t="s">
        <v>162</v>
      </c>
      <c r="E19" s="158" t="s">
        <v>5</v>
      </c>
      <c r="F19" s="93">
        <v>3</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v>2</v>
      </c>
      <c r="V19" s="92">
        <v>1</v>
      </c>
      <c r="W19" s="92" t="s">
        <v>4</v>
      </c>
      <c r="X19" s="92" t="s">
        <v>4</v>
      </c>
      <c r="Y19" s="92" t="s">
        <v>4</v>
      </c>
      <c r="Z19" s="92" t="s">
        <v>4</v>
      </c>
      <c r="AA19" s="91" t="s">
        <v>4</v>
      </c>
    </row>
    <row r="20" spans="1:27" ht="15">
      <c r="A20" s="123"/>
      <c r="B20" s="122" t="s">
        <v>68</v>
      </c>
      <c r="C20" s="122" t="s">
        <v>159</v>
      </c>
      <c r="D20" s="122" t="s">
        <v>161</v>
      </c>
      <c r="E20" s="122" t="s">
        <v>5</v>
      </c>
      <c r="F20" s="117">
        <v>2</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v>1</v>
      </c>
      <c r="V20" s="116">
        <v>1</v>
      </c>
      <c r="W20" s="116" t="s">
        <v>4</v>
      </c>
      <c r="X20" s="116" t="s">
        <v>4</v>
      </c>
      <c r="Y20" s="116" t="s">
        <v>4</v>
      </c>
      <c r="Z20" s="116" t="s">
        <v>4</v>
      </c>
      <c r="AA20" s="115" t="s">
        <v>4</v>
      </c>
    </row>
    <row r="21" spans="1:27" ht="15">
      <c r="A21" s="114"/>
      <c r="B21" s="113" t="s">
        <v>66</v>
      </c>
      <c r="C21" s="113" t="s">
        <v>159</v>
      </c>
      <c r="D21" s="113" t="s">
        <v>160</v>
      </c>
      <c r="E21" s="113" t="s">
        <v>5</v>
      </c>
      <c r="F21" s="108">
        <v>1</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v>1</v>
      </c>
      <c r="V21" s="107" t="s">
        <v>4</v>
      </c>
      <c r="W21" s="107" t="s">
        <v>4</v>
      </c>
      <c r="X21" s="107" t="s">
        <v>4</v>
      </c>
      <c r="Y21" s="107" t="s">
        <v>4</v>
      </c>
      <c r="Z21" s="107" t="s">
        <v>4</v>
      </c>
      <c r="AA21" s="106" t="s">
        <v>4</v>
      </c>
    </row>
    <row r="22" spans="1:27" ht="15">
      <c r="A22" s="159" t="s">
        <v>251</v>
      </c>
      <c r="B22" s="158" t="s">
        <v>70</v>
      </c>
      <c r="C22" s="158" t="s">
        <v>155</v>
      </c>
      <c r="D22" s="158" t="s">
        <v>158</v>
      </c>
      <c r="E22" s="158" t="s">
        <v>5</v>
      </c>
      <c r="F22" s="93">
        <v>3</v>
      </c>
      <c r="G22" s="92" t="s">
        <v>4</v>
      </c>
      <c r="H22" s="92" t="s">
        <v>4</v>
      </c>
      <c r="I22" s="92" t="s">
        <v>4</v>
      </c>
      <c r="J22" s="92" t="s">
        <v>4</v>
      </c>
      <c r="K22" s="92" t="s">
        <v>4</v>
      </c>
      <c r="L22" s="92" t="s">
        <v>4</v>
      </c>
      <c r="M22" s="92" t="s">
        <v>4</v>
      </c>
      <c r="N22" s="92" t="s">
        <v>4</v>
      </c>
      <c r="O22" s="92" t="s">
        <v>4</v>
      </c>
      <c r="P22" s="92" t="s">
        <v>4</v>
      </c>
      <c r="Q22" s="92" t="s">
        <v>4</v>
      </c>
      <c r="R22" s="92" t="s">
        <v>4</v>
      </c>
      <c r="S22" s="92" t="s">
        <v>4</v>
      </c>
      <c r="T22" s="92">
        <v>1</v>
      </c>
      <c r="U22" s="92">
        <v>1</v>
      </c>
      <c r="V22" s="92">
        <v>1</v>
      </c>
      <c r="W22" s="92" t="s">
        <v>4</v>
      </c>
      <c r="X22" s="92" t="s">
        <v>4</v>
      </c>
      <c r="Y22" s="92" t="s">
        <v>4</v>
      </c>
      <c r="Z22" s="92" t="s">
        <v>4</v>
      </c>
      <c r="AA22" s="91" t="s">
        <v>4</v>
      </c>
    </row>
    <row r="23" spans="1:27" ht="15">
      <c r="A23" s="123"/>
      <c r="B23" s="122" t="s">
        <v>68</v>
      </c>
      <c r="C23" s="122" t="s">
        <v>155</v>
      </c>
      <c r="D23" s="122" t="s">
        <v>157</v>
      </c>
      <c r="E23" s="122" t="s">
        <v>5</v>
      </c>
      <c r="F23" s="117">
        <v>1</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v>1</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2</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v>1</v>
      </c>
      <c r="V24" s="107">
        <v>1</v>
      </c>
      <c r="W24" s="107" t="s">
        <v>4</v>
      </c>
      <c r="X24" s="107" t="s">
        <v>4</v>
      </c>
      <c r="Y24" s="107" t="s">
        <v>4</v>
      </c>
      <c r="Z24" s="107" t="s">
        <v>4</v>
      </c>
      <c r="AA24" s="106" t="s">
        <v>4</v>
      </c>
    </row>
    <row r="25" spans="1:27" ht="15">
      <c r="A25" s="159" t="s">
        <v>250</v>
      </c>
      <c r="B25" s="158" t="s">
        <v>70</v>
      </c>
      <c r="C25" s="158" t="s">
        <v>150</v>
      </c>
      <c r="D25" s="158" t="s">
        <v>153</v>
      </c>
      <c r="E25" s="158" t="s">
        <v>5</v>
      </c>
      <c r="F25" s="93" t="s">
        <v>4</v>
      </c>
      <c r="G25" s="92" t="s">
        <v>4</v>
      </c>
      <c r="H25" s="92" t="s">
        <v>4</v>
      </c>
      <c r="I25" s="92" t="s">
        <v>4</v>
      </c>
      <c r="J25" s="92" t="s">
        <v>4</v>
      </c>
      <c r="K25" s="92" t="s">
        <v>4</v>
      </c>
      <c r="L25" s="92" t="s">
        <v>4</v>
      </c>
      <c r="M25" s="92" t="s">
        <v>4</v>
      </c>
      <c r="N25" s="92" t="s">
        <v>4</v>
      </c>
      <c r="O25" s="92" t="s">
        <v>4</v>
      </c>
      <c r="P25" s="92" t="s">
        <v>4</v>
      </c>
      <c r="Q25" s="92" t="s">
        <v>4</v>
      </c>
      <c r="R25" s="92" t="s">
        <v>4</v>
      </c>
      <c r="S25" s="92" t="s">
        <v>4</v>
      </c>
      <c r="T25" s="92" t="s">
        <v>4</v>
      </c>
      <c r="U25" s="92" t="s">
        <v>4</v>
      </c>
      <c r="V25" s="92" t="s">
        <v>4</v>
      </c>
      <c r="W25" s="92" t="s">
        <v>4</v>
      </c>
      <c r="X25" s="92" t="s">
        <v>4</v>
      </c>
      <c r="Y25" s="92" t="s">
        <v>4</v>
      </c>
      <c r="Z25" s="92" t="s">
        <v>4</v>
      </c>
      <c r="AA25" s="91" t="s">
        <v>4</v>
      </c>
    </row>
    <row r="26" spans="1:27" ht="15">
      <c r="A26" s="123"/>
      <c r="B26" s="122" t="s">
        <v>68</v>
      </c>
      <c r="C26" s="122" t="s">
        <v>150</v>
      </c>
      <c r="D26" s="122" t="s">
        <v>152</v>
      </c>
      <c r="E26" s="122" t="s">
        <v>5</v>
      </c>
      <c r="F26" s="117" t="s">
        <v>4</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t="s">
        <v>4</v>
      </c>
      <c r="U26" s="116" t="s">
        <v>4</v>
      </c>
      <c r="V26" s="116" t="s">
        <v>4</v>
      </c>
      <c r="W26" s="116" t="s">
        <v>4</v>
      </c>
      <c r="X26" s="116" t="s">
        <v>4</v>
      </c>
      <c r="Y26" s="116" t="s">
        <v>4</v>
      </c>
      <c r="Z26" s="116" t="s">
        <v>4</v>
      </c>
      <c r="AA26" s="115" t="s">
        <v>4</v>
      </c>
    </row>
    <row r="27" spans="1:27" ht="15">
      <c r="A27" s="114"/>
      <c r="B27" s="113" t="s">
        <v>66</v>
      </c>
      <c r="C27" s="113" t="s">
        <v>150</v>
      </c>
      <c r="D27" s="113" t="s">
        <v>151</v>
      </c>
      <c r="E27" s="113" t="s">
        <v>5</v>
      </c>
      <c r="F27" s="108" t="s">
        <v>4</v>
      </c>
      <c r="G27" s="107" t="s">
        <v>4</v>
      </c>
      <c r="H27" s="107" t="s">
        <v>4</v>
      </c>
      <c r="I27" s="107" t="s">
        <v>4</v>
      </c>
      <c r="J27" s="107" t="s">
        <v>4</v>
      </c>
      <c r="K27" s="107" t="s">
        <v>4</v>
      </c>
      <c r="L27" s="107" t="s">
        <v>4</v>
      </c>
      <c r="M27" s="107" t="s">
        <v>4</v>
      </c>
      <c r="N27" s="107" t="s">
        <v>4</v>
      </c>
      <c r="O27" s="107" t="s">
        <v>4</v>
      </c>
      <c r="P27" s="107" t="s">
        <v>4</v>
      </c>
      <c r="Q27" s="107" t="s">
        <v>4</v>
      </c>
      <c r="R27" s="107" t="s">
        <v>4</v>
      </c>
      <c r="S27" s="107" t="s">
        <v>4</v>
      </c>
      <c r="T27" s="107" t="s">
        <v>4</v>
      </c>
      <c r="U27" s="107" t="s">
        <v>4</v>
      </c>
      <c r="V27" s="107" t="s">
        <v>4</v>
      </c>
      <c r="W27" s="107" t="s">
        <v>4</v>
      </c>
      <c r="X27" s="107" t="s">
        <v>4</v>
      </c>
      <c r="Y27" s="107" t="s">
        <v>4</v>
      </c>
      <c r="Z27" s="107" t="s">
        <v>4</v>
      </c>
      <c r="AA27" s="106" t="s">
        <v>4</v>
      </c>
    </row>
    <row r="28" spans="1:27" ht="15">
      <c r="A28" s="159" t="s">
        <v>249</v>
      </c>
      <c r="B28" s="158" t="s">
        <v>70</v>
      </c>
      <c r="C28" s="158" t="s">
        <v>146</v>
      </c>
      <c r="D28" s="158" t="s">
        <v>149</v>
      </c>
      <c r="E28" s="158" t="s">
        <v>5</v>
      </c>
      <c r="F28" s="93">
        <v>1</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v>1</v>
      </c>
      <c r="V28" s="92" t="s">
        <v>4</v>
      </c>
      <c r="W28" s="92" t="s">
        <v>4</v>
      </c>
      <c r="X28" s="92" t="s">
        <v>4</v>
      </c>
      <c r="Y28" s="92" t="s">
        <v>4</v>
      </c>
      <c r="Z28" s="92" t="s">
        <v>4</v>
      </c>
      <c r="AA28" s="91" t="s">
        <v>4</v>
      </c>
    </row>
    <row r="29" spans="1:27" ht="15">
      <c r="A29" s="123"/>
      <c r="B29" s="122" t="s">
        <v>68</v>
      </c>
      <c r="C29" s="122" t="s">
        <v>146</v>
      </c>
      <c r="D29" s="122" t="s">
        <v>148</v>
      </c>
      <c r="E29" s="122" t="s">
        <v>5</v>
      </c>
      <c r="F29" s="117" t="s">
        <v>4</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t="s">
        <v>4</v>
      </c>
      <c r="X29" s="116" t="s">
        <v>4</v>
      </c>
      <c r="Y29" s="116" t="s">
        <v>4</v>
      </c>
      <c r="Z29" s="116" t="s">
        <v>4</v>
      </c>
      <c r="AA29" s="115" t="s">
        <v>4</v>
      </c>
    </row>
    <row r="30" spans="1:27" ht="15">
      <c r="A30" s="114"/>
      <c r="B30" s="113" t="s">
        <v>66</v>
      </c>
      <c r="C30" s="113" t="s">
        <v>146</v>
      </c>
      <c r="D30" s="113" t="s">
        <v>147</v>
      </c>
      <c r="E30" s="113" t="s">
        <v>5</v>
      </c>
      <c r="F30" s="108">
        <v>1</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v>1</v>
      </c>
      <c r="V30" s="107" t="s">
        <v>4</v>
      </c>
      <c r="W30" s="107" t="s">
        <v>4</v>
      </c>
      <c r="X30" s="107" t="s">
        <v>4</v>
      </c>
      <c r="Y30" s="107" t="s">
        <v>4</v>
      </c>
      <c r="Z30" s="107" t="s">
        <v>4</v>
      </c>
      <c r="AA30" s="106" t="s">
        <v>4</v>
      </c>
    </row>
    <row r="31" spans="1:27" ht="15">
      <c r="A31" s="159" t="s">
        <v>248</v>
      </c>
      <c r="B31" s="158" t="s">
        <v>70</v>
      </c>
      <c r="C31" s="158" t="s">
        <v>142</v>
      </c>
      <c r="D31" s="158" t="s">
        <v>145</v>
      </c>
      <c r="E31" s="158" t="s">
        <v>5</v>
      </c>
      <c r="F31" s="93">
        <v>4</v>
      </c>
      <c r="G31" s="92" t="s">
        <v>4</v>
      </c>
      <c r="H31" s="92" t="s">
        <v>4</v>
      </c>
      <c r="I31" s="92" t="s">
        <v>4</v>
      </c>
      <c r="J31" s="92" t="s">
        <v>4</v>
      </c>
      <c r="K31" s="92" t="s">
        <v>4</v>
      </c>
      <c r="L31" s="92" t="s">
        <v>4</v>
      </c>
      <c r="M31" s="92" t="s">
        <v>4</v>
      </c>
      <c r="N31" s="92" t="s">
        <v>4</v>
      </c>
      <c r="O31" s="92" t="s">
        <v>4</v>
      </c>
      <c r="P31" s="92" t="s">
        <v>4</v>
      </c>
      <c r="Q31" s="92" t="s">
        <v>4</v>
      </c>
      <c r="R31" s="92">
        <v>1</v>
      </c>
      <c r="S31" s="92" t="s">
        <v>4</v>
      </c>
      <c r="T31" s="92">
        <v>2</v>
      </c>
      <c r="U31" s="92" t="s">
        <v>4</v>
      </c>
      <c r="V31" s="92" t="s">
        <v>4</v>
      </c>
      <c r="W31" s="92" t="s">
        <v>4</v>
      </c>
      <c r="X31" s="92">
        <v>1</v>
      </c>
      <c r="Y31" s="92" t="s">
        <v>4</v>
      </c>
      <c r="Z31" s="92" t="s">
        <v>4</v>
      </c>
      <c r="AA31" s="91" t="s">
        <v>4</v>
      </c>
    </row>
    <row r="32" spans="1:27" ht="15">
      <c r="A32" s="123"/>
      <c r="B32" s="122" t="s">
        <v>68</v>
      </c>
      <c r="C32" s="122" t="s">
        <v>142</v>
      </c>
      <c r="D32" s="122" t="s">
        <v>144</v>
      </c>
      <c r="E32" s="122" t="s">
        <v>5</v>
      </c>
      <c r="F32" s="117">
        <v>4</v>
      </c>
      <c r="G32" s="116" t="s">
        <v>4</v>
      </c>
      <c r="H32" s="116" t="s">
        <v>4</v>
      </c>
      <c r="I32" s="116" t="s">
        <v>4</v>
      </c>
      <c r="J32" s="116" t="s">
        <v>4</v>
      </c>
      <c r="K32" s="116" t="s">
        <v>4</v>
      </c>
      <c r="L32" s="116" t="s">
        <v>4</v>
      </c>
      <c r="M32" s="116" t="s">
        <v>4</v>
      </c>
      <c r="N32" s="116" t="s">
        <v>4</v>
      </c>
      <c r="O32" s="116" t="s">
        <v>4</v>
      </c>
      <c r="P32" s="116" t="s">
        <v>4</v>
      </c>
      <c r="Q32" s="116" t="s">
        <v>4</v>
      </c>
      <c r="R32" s="116">
        <v>1</v>
      </c>
      <c r="S32" s="116" t="s">
        <v>4</v>
      </c>
      <c r="T32" s="116">
        <v>2</v>
      </c>
      <c r="U32" s="116" t="s">
        <v>4</v>
      </c>
      <c r="V32" s="116" t="s">
        <v>4</v>
      </c>
      <c r="W32" s="116" t="s">
        <v>4</v>
      </c>
      <c r="X32" s="116">
        <v>1</v>
      </c>
      <c r="Y32" s="116" t="s">
        <v>4</v>
      </c>
      <c r="Z32" s="116" t="s">
        <v>4</v>
      </c>
      <c r="AA32" s="115" t="s">
        <v>4</v>
      </c>
    </row>
    <row r="33" spans="1:27" ht="15">
      <c r="A33" s="114"/>
      <c r="B33" s="113" t="s">
        <v>66</v>
      </c>
      <c r="C33" s="113" t="s">
        <v>142</v>
      </c>
      <c r="D33" s="113" t="s">
        <v>143</v>
      </c>
      <c r="E33" s="113" t="s">
        <v>5</v>
      </c>
      <c r="F33" s="108" t="s">
        <v>4</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t="s">
        <v>4</v>
      </c>
      <c r="U33" s="107" t="s">
        <v>4</v>
      </c>
      <c r="V33" s="107" t="s">
        <v>4</v>
      </c>
      <c r="W33" s="107" t="s">
        <v>4</v>
      </c>
      <c r="X33" s="107" t="s">
        <v>4</v>
      </c>
      <c r="Y33" s="107" t="s">
        <v>4</v>
      </c>
      <c r="Z33" s="107" t="s">
        <v>4</v>
      </c>
      <c r="AA33" s="106" t="s">
        <v>4</v>
      </c>
    </row>
    <row r="34" spans="1:27" ht="15">
      <c r="A34" s="159" t="s">
        <v>247</v>
      </c>
      <c r="B34" s="158" t="s">
        <v>70</v>
      </c>
      <c r="C34" s="158" t="s">
        <v>138</v>
      </c>
      <c r="D34" s="158" t="s">
        <v>141</v>
      </c>
      <c r="E34" s="158" t="s">
        <v>5</v>
      </c>
      <c r="F34" s="93" t="s">
        <v>4</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t="s">
        <v>4</v>
      </c>
      <c r="V34" s="92" t="s">
        <v>4</v>
      </c>
      <c r="W34" s="92" t="s">
        <v>4</v>
      </c>
      <c r="X34" s="92" t="s">
        <v>4</v>
      </c>
      <c r="Y34" s="92" t="s">
        <v>4</v>
      </c>
      <c r="Z34" s="92" t="s">
        <v>4</v>
      </c>
      <c r="AA34" s="91" t="s">
        <v>4</v>
      </c>
    </row>
    <row r="35" spans="1:27" ht="15">
      <c r="A35" s="123"/>
      <c r="B35" s="122" t="s">
        <v>68</v>
      </c>
      <c r="C35" s="122" t="s">
        <v>138</v>
      </c>
      <c r="D35" s="122" t="s">
        <v>140</v>
      </c>
      <c r="E35" s="122" t="s">
        <v>5</v>
      </c>
      <c r="F35" s="117" t="s">
        <v>4</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t="s">
        <v>4</v>
      </c>
      <c r="V35" s="116" t="s">
        <v>4</v>
      </c>
      <c r="W35" s="116" t="s">
        <v>4</v>
      </c>
      <c r="X35" s="116" t="s">
        <v>4</v>
      </c>
      <c r="Y35" s="116" t="s">
        <v>4</v>
      </c>
      <c r="Z35" s="116" t="s">
        <v>4</v>
      </c>
      <c r="AA35" s="115" t="s">
        <v>4</v>
      </c>
    </row>
    <row r="36" spans="1:27" ht="15">
      <c r="A36" s="114"/>
      <c r="B36" s="113" t="s">
        <v>66</v>
      </c>
      <c r="C36" s="113" t="s">
        <v>138</v>
      </c>
      <c r="D36" s="113" t="s">
        <v>139</v>
      </c>
      <c r="E36" s="113" t="s">
        <v>5</v>
      </c>
      <c r="F36" s="108" t="s">
        <v>4</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t="s">
        <v>4</v>
      </c>
      <c r="X36" s="107" t="s">
        <v>4</v>
      </c>
      <c r="Y36" s="107" t="s">
        <v>4</v>
      </c>
      <c r="Z36" s="107" t="s">
        <v>4</v>
      </c>
      <c r="AA36" s="106" t="s">
        <v>4</v>
      </c>
    </row>
    <row r="37" spans="1:27" ht="15">
      <c r="A37" s="159" t="s">
        <v>246</v>
      </c>
      <c r="B37" s="158" t="s">
        <v>70</v>
      </c>
      <c r="C37" s="158" t="s">
        <v>134</v>
      </c>
      <c r="D37" s="158" t="s">
        <v>137</v>
      </c>
      <c r="E37" s="158" t="s">
        <v>5</v>
      </c>
      <c r="F37" s="93">
        <v>1</v>
      </c>
      <c r="G37" s="92" t="s">
        <v>4</v>
      </c>
      <c r="H37" s="92" t="s">
        <v>4</v>
      </c>
      <c r="I37" s="92" t="s">
        <v>4</v>
      </c>
      <c r="J37" s="92" t="s">
        <v>4</v>
      </c>
      <c r="K37" s="92" t="s">
        <v>4</v>
      </c>
      <c r="L37" s="92" t="s">
        <v>4</v>
      </c>
      <c r="M37" s="92" t="s">
        <v>4</v>
      </c>
      <c r="N37" s="92" t="s">
        <v>4</v>
      </c>
      <c r="O37" s="92">
        <v>1</v>
      </c>
      <c r="P37" s="92" t="s">
        <v>4</v>
      </c>
      <c r="Q37" s="92" t="s">
        <v>4</v>
      </c>
      <c r="R37" s="92" t="s">
        <v>4</v>
      </c>
      <c r="S37" s="92" t="s">
        <v>4</v>
      </c>
      <c r="T37" s="92" t="s">
        <v>4</v>
      </c>
      <c r="U37" s="92" t="s">
        <v>4</v>
      </c>
      <c r="V37" s="92" t="s">
        <v>4</v>
      </c>
      <c r="W37" s="92" t="s">
        <v>4</v>
      </c>
      <c r="X37" s="92" t="s">
        <v>4</v>
      </c>
      <c r="Y37" s="92" t="s">
        <v>4</v>
      </c>
      <c r="Z37" s="92" t="s">
        <v>4</v>
      </c>
      <c r="AA37" s="91" t="s">
        <v>4</v>
      </c>
    </row>
    <row r="38" spans="1:27" ht="15">
      <c r="A38" s="123"/>
      <c r="B38" s="122" t="s">
        <v>68</v>
      </c>
      <c r="C38" s="122" t="s">
        <v>134</v>
      </c>
      <c r="D38" s="122" t="s">
        <v>136</v>
      </c>
      <c r="E38" s="122" t="s">
        <v>5</v>
      </c>
      <c r="F38" s="117" t="s">
        <v>4</v>
      </c>
      <c r="G38" s="116" t="s">
        <v>4</v>
      </c>
      <c r="H38" s="116" t="s">
        <v>4</v>
      </c>
      <c r="I38" s="116" t="s">
        <v>4</v>
      </c>
      <c r="J38" s="116" t="s">
        <v>4</v>
      </c>
      <c r="K38" s="116" t="s">
        <v>4</v>
      </c>
      <c r="L38" s="116" t="s">
        <v>4</v>
      </c>
      <c r="M38" s="116" t="s">
        <v>4</v>
      </c>
      <c r="N38" s="116" t="s">
        <v>4</v>
      </c>
      <c r="O38" s="116" t="s">
        <v>4</v>
      </c>
      <c r="P38" s="116" t="s">
        <v>4</v>
      </c>
      <c r="Q38" s="116" t="s">
        <v>4</v>
      </c>
      <c r="R38" s="116" t="s">
        <v>4</v>
      </c>
      <c r="S38" s="116" t="s">
        <v>4</v>
      </c>
      <c r="T38" s="116" t="s">
        <v>4</v>
      </c>
      <c r="U38" s="116" t="s">
        <v>4</v>
      </c>
      <c r="V38" s="116" t="s">
        <v>4</v>
      </c>
      <c r="W38" s="116" t="s">
        <v>4</v>
      </c>
      <c r="X38" s="116" t="s">
        <v>4</v>
      </c>
      <c r="Y38" s="116" t="s">
        <v>4</v>
      </c>
      <c r="Z38" s="116" t="s">
        <v>4</v>
      </c>
      <c r="AA38" s="115" t="s">
        <v>4</v>
      </c>
    </row>
    <row r="39" spans="1:27" ht="15">
      <c r="A39" s="123"/>
      <c r="B39" s="122" t="s">
        <v>66</v>
      </c>
      <c r="C39" s="122" t="s">
        <v>134</v>
      </c>
      <c r="D39" s="122" t="s">
        <v>135</v>
      </c>
      <c r="E39" s="122" t="s">
        <v>5</v>
      </c>
      <c r="F39" s="117">
        <v>1</v>
      </c>
      <c r="G39" s="116" t="s">
        <v>4</v>
      </c>
      <c r="H39" s="116" t="s">
        <v>4</v>
      </c>
      <c r="I39" s="116" t="s">
        <v>4</v>
      </c>
      <c r="J39" s="116" t="s">
        <v>4</v>
      </c>
      <c r="K39" s="116" t="s">
        <v>4</v>
      </c>
      <c r="L39" s="116" t="s">
        <v>4</v>
      </c>
      <c r="M39" s="116" t="s">
        <v>4</v>
      </c>
      <c r="N39" s="116" t="s">
        <v>4</v>
      </c>
      <c r="O39" s="116">
        <v>1</v>
      </c>
      <c r="P39" s="116" t="s">
        <v>4</v>
      </c>
      <c r="Q39" s="116" t="s">
        <v>4</v>
      </c>
      <c r="R39" s="116" t="s">
        <v>4</v>
      </c>
      <c r="S39" s="116" t="s">
        <v>4</v>
      </c>
      <c r="T39" s="116" t="s">
        <v>4</v>
      </c>
      <c r="U39" s="116" t="s">
        <v>4</v>
      </c>
      <c r="V39" s="116" t="s">
        <v>4</v>
      </c>
      <c r="W39" s="116" t="s">
        <v>4</v>
      </c>
      <c r="X39" s="116" t="s">
        <v>4</v>
      </c>
      <c r="Y39" s="116" t="s">
        <v>4</v>
      </c>
      <c r="Z39" s="116" t="s">
        <v>4</v>
      </c>
      <c r="AA39" s="115" t="s">
        <v>4</v>
      </c>
    </row>
    <row r="40" spans="1:27" ht="15">
      <c r="A40" s="159" t="s">
        <v>245</v>
      </c>
      <c r="B40" s="158" t="s">
        <v>70</v>
      </c>
      <c r="C40" s="158" t="s">
        <v>130</v>
      </c>
      <c r="D40" s="158" t="s">
        <v>133</v>
      </c>
      <c r="E40" s="158" t="s">
        <v>21</v>
      </c>
      <c r="F40" s="93">
        <v>23</v>
      </c>
      <c r="G40" s="92" t="s">
        <v>4</v>
      </c>
      <c r="H40" s="92" t="s">
        <v>4</v>
      </c>
      <c r="I40" s="92" t="s">
        <v>4</v>
      </c>
      <c r="J40" s="92" t="s">
        <v>4</v>
      </c>
      <c r="K40" s="92" t="s">
        <v>4</v>
      </c>
      <c r="L40" s="92" t="s">
        <v>4</v>
      </c>
      <c r="M40" s="92" t="s">
        <v>4</v>
      </c>
      <c r="N40" s="92">
        <v>1</v>
      </c>
      <c r="O40" s="92" t="s">
        <v>4</v>
      </c>
      <c r="P40" s="92">
        <v>1</v>
      </c>
      <c r="Q40" s="92">
        <v>1</v>
      </c>
      <c r="R40" s="92">
        <v>1</v>
      </c>
      <c r="S40" s="92" t="s">
        <v>4</v>
      </c>
      <c r="T40" s="92">
        <v>4</v>
      </c>
      <c r="U40" s="92">
        <v>2</v>
      </c>
      <c r="V40" s="92">
        <v>1</v>
      </c>
      <c r="W40" s="92">
        <v>3</v>
      </c>
      <c r="X40" s="92">
        <v>4</v>
      </c>
      <c r="Y40" s="92">
        <v>4</v>
      </c>
      <c r="Z40" s="92">
        <v>1</v>
      </c>
      <c r="AA40" s="91" t="s">
        <v>4</v>
      </c>
    </row>
    <row r="41" spans="1:27" ht="15">
      <c r="A41" s="123"/>
      <c r="B41" s="122" t="s">
        <v>68</v>
      </c>
      <c r="C41" s="122" t="s">
        <v>130</v>
      </c>
      <c r="D41" s="122" t="s">
        <v>132</v>
      </c>
      <c r="E41" s="122" t="s">
        <v>21</v>
      </c>
      <c r="F41" s="117">
        <v>6</v>
      </c>
      <c r="G41" s="116" t="s">
        <v>4</v>
      </c>
      <c r="H41" s="116" t="s">
        <v>4</v>
      </c>
      <c r="I41" s="116" t="s">
        <v>4</v>
      </c>
      <c r="J41" s="116" t="s">
        <v>4</v>
      </c>
      <c r="K41" s="116" t="s">
        <v>4</v>
      </c>
      <c r="L41" s="116" t="s">
        <v>4</v>
      </c>
      <c r="M41" s="116" t="s">
        <v>4</v>
      </c>
      <c r="N41" s="116">
        <v>1</v>
      </c>
      <c r="O41" s="116" t="s">
        <v>4</v>
      </c>
      <c r="P41" s="116">
        <v>1</v>
      </c>
      <c r="Q41" s="116" t="s">
        <v>4</v>
      </c>
      <c r="R41" s="116">
        <v>1</v>
      </c>
      <c r="S41" s="116" t="s">
        <v>4</v>
      </c>
      <c r="T41" s="116">
        <v>1</v>
      </c>
      <c r="U41" s="116">
        <v>1</v>
      </c>
      <c r="V41" s="116">
        <v>1</v>
      </c>
      <c r="W41" s="116" t="s">
        <v>4</v>
      </c>
      <c r="X41" s="116" t="s">
        <v>4</v>
      </c>
      <c r="Y41" s="116" t="s">
        <v>4</v>
      </c>
      <c r="Z41" s="116" t="s">
        <v>4</v>
      </c>
      <c r="AA41" s="115" t="s">
        <v>4</v>
      </c>
    </row>
    <row r="42" spans="1:27" ht="15">
      <c r="A42" s="114"/>
      <c r="B42" s="113" t="s">
        <v>66</v>
      </c>
      <c r="C42" s="113" t="s">
        <v>130</v>
      </c>
      <c r="D42" s="113" t="s">
        <v>131</v>
      </c>
      <c r="E42" s="113" t="s">
        <v>21</v>
      </c>
      <c r="F42" s="108">
        <v>17</v>
      </c>
      <c r="G42" s="107" t="s">
        <v>4</v>
      </c>
      <c r="H42" s="107" t="s">
        <v>4</v>
      </c>
      <c r="I42" s="107" t="s">
        <v>4</v>
      </c>
      <c r="J42" s="107" t="s">
        <v>4</v>
      </c>
      <c r="K42" s="107" t="s">
        <v>4</v>
      </c>
      <c r="L42" s="107" t="s">
        <v>4</v>
      </c>
      <c r="M42" s="107" t="s">
        <v>4</v>
      </c>
      <c r="N42" s="107" t="s">
        <v>4</v>
      </c>
      <c r="O42" s="107" t="s">
        <v>4</v>
      </c>
      <c r="P42" s="107" t="s">
        <v>4</v>
      </c>
      <c r="Q42" s="107">
        <v>1</v>
      </c>
      <c r="R42" s="107" t="s">
        <v>4</v>
      </c>
      <c r="S42" s="107" t="s">
        <v>4</v>
      </c>
      <c r="T42" s="107">
        <v>3</v>
      </c>
      <c r="U42" s="107">
        <v>1</v>
      </c>
      <c r="V42" s="107" t="s">
        <v>4</v>
      </c>
      <c r="W42" s="107">
        <v>3</v>
      </c>
      <c r="X42" s="107">
        <v>4</v>
      </c>
      <c r="Y42" s="107">
        <v>4</v>
      </c>
      <c r="Z42" s="107">
        <v>1</v>
      </c>
      <c r="AA42" s="106" t="s">
        <v>4</v>
      </c>
    </row>
    <row r="43" spans="1:27" ht="15">
      <c r="A43" s="159" t="s">
        <v>244</v>
      </c>
      <c r="B43" s="158" t="s">
        <v>70</v>
      </c>
      <c r="C43" s="158" t="s">
        <v>126</v>
      </c>
      <c r="D43" s="158" t="s">
        <v>129</v>
      </c>
      <c r="E43" s="158" t="s">
        <v>12</v>
      </c>
      <c r="F43" s="93">
        <v>3</v>
      </c>
      <c r="G43" s="92" t="s">
        <v>4</v>
      </c>
      <c r="H43" s="92" t="s">
        <v>4</v>
      </c>
      <c r="I43" s="92" t="s">
        <v>4</v>
      </c>
      <c r="J43" s="92" t="s">
        <v>4</v>
      </c>
      <c r="K43" s="92" t="s">
        <v>4</v>
      </c>
      <c r="L43" s="92" t="s">
        <v>4</v>
      </c>
      <c r="M43" s="92" t="s">
        <v>4</v>
      </c>
      <c r="N43" s="92" t="s">
        <v>4</v>
      </c>
      <c r="O43" s="92" t="s">
        <v>4</v>
      </c>
      <c r="P43" s="92" t="s">
        <v>4</v>
      </c>
      <c r="Q43" s="92" t="s">
        <v>4</v>
      </c>
      <c r="R43" s="92" t="s">
        <v>4</v>
      </c>
      <c r="S43" s="92" t="s">
        <v>4</v>
      </c>
      <c r="T43" s="92" t="s">
        <v>4</v>
      </c>
      <c r="U43" s="92" t="s">
        <v>4</v>
      </c>
      <c r="V43" s="92" t="s">
        <v>4</v>
      </c>
      <c r="W43" s="92">
        <v>1</v>
      </c>
      <c r="X43" s="92">
        <v>2</v>
      </c>
      <c r="Y43" s="92" t="s">
        <v>4</v>
      </c>
      <c r="Z43" s="92" t="s">
        <v>4</v>
      </c>
      <c r="AA43" s="91" t="s">
        <v>4</v>
      </c>
    </row>
    <row r="44" spans="1:27" ht="15">
      <c r="A44" s="123"/>
      <c r="B44" s="122" t="s">
        <v>68</v>
      </c>
      <c r="C44" s="122" t="s">
        <v>126</v>
      </c>
      <c r="D44" s="122" t="s">
        <v>128</v>
      </c>
      <c r="E44" s="122" t="s">
        <v>12</v>
      </c>
      <c r="F44" s="117">
        <v>1</v>
      </c>
      <c r="G44" s="116" t="s">
        <v>4</v>
      </c>
      <c r="H44" s="116" t="s">
        <v>4</v>
      </c>
      <c r="I44" s="116" t="s">
        <v>4</v>
      </c>
      <c r="J44" s="116" t="s">
        <v>4</v>
      </c>
      <c r="K44" s="116" t="s">
        <v>4</v>
      </c>
      <c r="L44" s="116" t="s">
        <v>4</v>
      </c>
      <c r="M44" s="116" t="s">
        <v>4</v>
      </c>
      <c r="N44" s="116" t="s">
        <v>4</v>
      </c>
      <c r="O44" s="116" t="s">
        <v>4</v>
      </c>
      <c r="P44" s="116" t="s">
        <v>4</v>
      </c>
      <c r="Q44" s="116" t="s">
        <v>4</v>
      </c>
      <c r="R44" s="116" t="s">
        <v>4</v>
      </c>
      <c r="S44" s="116" t="s">
        <v>4</v>
      </c>
      <c r="T44" s="116" t="s">
        <v>4</v>
      </c>
      <c r="U44" s="116" t="s">
        <v>4</v>
      </c>
      <c r="V44" s="116" t="s">
        <v>4</v>
      </c>
      <c r="W44" s="116" t="s">
        <v>4</v>
      </c>
      <c r="X44" s="116">
        <v>1</v>
      </c>
      <c r="Y44" s="116" t="s">
        <v>4</v>
      </c>
      <c r="Z44" s="116" t="s">
        <v>4</v>
      </c>
      <c r="AA44" s="115" t="s">
        <v>4</v>
      </c>
    </row>
    <row r="45" spans="1:27" ht="15">
      <c r="A45" s="114"/>
      <c r="B45" s="113" t="s">
        <v>66</v>
      </c>
      <c r="C45" s="113" t="s">
        <v>126</v>
      </c>
      <c r="D45" s="113" t="s">
        <v>127</v>
      </c>
      <c r="E45" s="113" t="s">
        <v>12</v>
      </c>
      <c r="F45" s="108">
        <v>2</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t="s">
        <v>4</v>
      </c>
      <c r="U45" s="107" t="s">
        <v>4</v>
      </c>
      <c r="V45" s="107" t="s">
        <v>4</v>
      </c>
      <c r="W45" s="107">
        <v>1</v>
      </c>
      <c r="X45" s="107">
        <v>1</v>
      </c>
      <c r="Y45" s="107" t="s">
        <v>4</v>
      </c>
      <c r="Z45" s="107" t="s">
        <v>4</v>
      </c>
      <c r="AA45" s="106" t="s">
        <v>4</v>
      </c>
    </row>
    <row r="46" spans="1:27" ht="15">
      <c r="A46" s="159" t="s">
        <v>243</v>
      </c>
      <c r="B46" s="158" t="s">
        <v>70</v>
      </c>
      <c r="C46" s="158" t="s">
        <v>121</v>
      </c>
      <c r="D46" s="158" t="s">
        <v>124</v>
      </c>
      <c r="E46" s="158" t="s">
        <v>10</v>
      </c>
      <c r="F46" s="93">
        <v>3</v>
      </c>
      <c r="G46" s="92" t="s">
        <v>4</v>
      </c>
      <c r="H46" s="92" t="s">
        <v>4</v>
      </c>
      <c r="I46" s="92" t="s">
        <v>4</v>
      </c>
      <c r="J46" s="92" t="s">
        <v>4</v>
      </c>
      <c r="K46" s="92" t="s">
        <v>4</v>
      </c>
      <c r="L46" s="92" t="s">
        <v>4</v>
      </c>
      <c r="M46" s="92" t="s">
        <v>4</v>
      </c>
      <c r="N46" s="92" t="s">
        <v>4</v>
      </c>
      <c r="O46" s="92" t="s">
        <v>4</v>
      </c>
      <c r="P46" s="92" t="s">
        <v>4</v>
      </c>
      <c r="Q46" s="92" t="s">
        <v>4</v>
      </c>
      <c r="R46" s="92" t="s">
        <v>4</v>
      </c>
      <c r="S46" s="92" t="s">
        <v>4</v>
      </c>
      <c r="T46" s="92" t="s">
        <v>4</v>
      </c>
      <c r="U46" s="92" t="s">
        <v>4</v>
      </c>
      <c r="V46" s="92" t="s">
        <v>4</v>
      </c>
      <c r="W46" s="92">
        <v>1</v>
      </c>
      <c r="X46" s="92">
        <v>2</v>
      </c>
      <c r="Y46" s="92" t="s">
        <v>4</v>
      </c>
      <c r="Z46" s="92" t="s">
        <v>4</v>
      </c>
      <c r="AA46" s="91" t="s">
        <v>4</v>
      </c>
    </row>
    <row r="47" spans="1:27" ht="15">
      <c r="A47" s="123"/>
      <c r="B47" s="122" t="s">
        <v>68</v>
      </c>
      <c r="C47" s="122" t="s">
        <v>121</v>
      </c>
      <c r="D47" s="122" t="s">
        <v>123</v>
      </c>
      <c r="E47" s="122" t="s">
        <v>10</v>
      </c>
      <c r="F47" s="117">
        <v>1</v>
      </c>
      <c r="G47" s="116" t="s">
        <v>4</v>
      </c>
      <c r="H47" s="116" t="s">
        <v>4</v>
      </c>
      <c r="I47" s="116" t="s">
        <v>4</v>
      </c>
      <c r="J47" s="116" t="s">
        <v>4</v>
      </c>
      <c r="K47" s="116" t="s">
        <v>4</v>
      </c>
      <c r="L47" s="116" t="s">
        <v>4</v>
      </c>
      <c r="M47" s="116" t="s">
        <v>4</v>
      </c>
      <c r="N47" s="116" t="s">
        <v>4</v>
      </c>
      <c r="O47" s="116" t="s">
        <v>4</v>
      </c>
      <c r="P47" s="116" t="s">
        <v>4</v>
      </c>
      <c r="Q47" s="116" t="s">
        <v>4</v>
      </c>
      <c r="R47" s="116" t="s">
        <v>4</v>
      </c>
      <c r="S47" s="116" t="s">
        <v>4</v>
      </c>
      <c r="T47" s="116" t="s">
        <v>4</v>
      </c>
      <c r="U47" s="116" t="s">
        <v>4</v>
      </c>
      <c r="V47" s="116" t="s">
        <v>4</v>
      </c>
      <c r="W47" s="116" t="s">
        <v>4</v>
      </c>
      <c r="X47" s="116">
        <v>1</v>
      </c>
      <c r="Y47" s="116" t="s">
        <v>4</v>
      </c>
      <c r="Z47" s="116" t="s">
        <v>4</v>
      </c>
      <c r="AA47" s="115" t="s">
        <v>4</v>
      </c>
    </row>
    <row r="48" spans="1:27" ht="15">
      <c r="A48" s="114"/>
      <c r="B48" s="113" t="s">
        <v>66</v>
      </c>
      <c r="C48" s="113" t="s">
        <v>121</v>
      </c>
      <c r="D48" s="113" t="s">
        <v>122</v>
      </c>
      <c r="E48" s="113" t="s">
        <v>10</v>
      </c>
      <c r="F48" s="108">
        <v>2</v>
      </c>
      <c r="G48" s="107" t="s">
        <v>4</v>
      </c>
      <c r="H48" s="107" t="s">
        <v>4</v>
      </c>
      <c r="I48" s="107" t="s">
        <v>4</v>
      </c>
      <c r="J48" s="107" t="s">
        <v>4</v>
      </c>
      <c r="K48" s="107" t="s">
        <v>4</v>
      </c>
      <c r="L48" s="107" t="s">
        <v>4</v>
      </c>
      <c r="M48" s="107" t="s">
        <v>4</v>
      </c>
      <c r="N48" s="107" t="s">
        <v>4</v>
      </c>
      <c r="O48" s="107" t="s">
        <v>4</v>
      </c>
      <c r="P48" s="107" t="s">
        <v>4</v>
      </c>
      <c r="Q48" s="107" t="s">
        <v>4</v>
      </c>
      <c r="R48" s="107" t="s">
        <v>4</v>
      </c>
      <c r="S48" s="107" t="s">
        <v>4</v>
      </c>
      <c r="T48" s="107" t="s">
        <v>4</v>
      </c>
      <c r="U48" s="107" t="s">
        <v>4</v>
      </c>
      <c r="V48" s="107" t="s">
        <v>4</v>
      </c>
      <c r="W48" s="107">
        <v>1</v>
      </c>
      <c r="X48" s="107">
        <v>1</v>
      </c>
      <c r="Y48" s="107" t="s">
        <v>4</v>
      </c>
      <c r="Z48" s="107" t="s">
        <v>4</v>
      </c>
      <c r="AA48" s="106" t="s">
        <v>4</v>
      </c>
    </row>
    <row r="49" spans="1:27" ht="15">
      <c r="A49" s="159" t="s">
        <v>242</v>
      </c>
      <c r="B49" s="158" t="s">
        <v>70</v>
      </c>
      <c r="C49" s="158" t="s">
        <v>116</v>
      </c>
      <c r="D49" s="158" t="s">
        <v>119</v>
      </c>
      <c r="E49" s="158" t="s">
        <v>5</v>
      </c>
      <c r="F49" s="93">
        <v>1</v>
      </c>
      <c r="G49" s="92" t="s">
        <v>4</v>
      </c>
      <c r="H49" s="92" t="s">
        <v>4</v>
      </c>
      <c r="I49" s="92" t="s">
        <v>4</v>
      </c>
      <c r="J49" s="92" t="s">
        <v>4</v>
      </c>
      <c r="K49" s="92" t="s">
        <v>4</v>
      </c>
      <c r="L49" s="92" t="s">
        <v>4</v>
      </c>
      <c r="M49" s="92" t="s">
        <v>4</v>
      </c>
      <c r="N49" s="92" t="s">
        <v>4</v>
      </c>
      <c r="O49" s="92" t="s">
        <v>4</v>
      </c>
      <c r="P49" s="92" t="s">
        <v>4</v>
      </c>
      <c r="Q49" s="92" t="s">
        <v>4</v>
      </c>
      <c r="R49" s="92" t="s">
        <v>4</v>
      </c>
      <c r="S49" s="92" t="s">
        <v>4</v>
      </c>
      <c r="T49" s="92" t="s">
        <v>4</v>
      </c>
      <c r="U49" s="92" t="s">
        <v>4</v>
      </c>
      <c r="V49" s="92" t="s">
        <v>4</v>
      </c>
      <c r="W49" s="92" t="s">
        <v>4</v>
      </c>
      <c r="X49" s="92">
        <v>1</v>
      </c>
      <c r="Y49" s="92" t="s">
        <v>4</v>
      </c>
      <c r="Z49" s="92" t="s">
        <v>4</v>
      </c>
      <c r="AA49" s="91" t="s">
        <v>4</v>
      </c>
    </row>
    <row r="50" spans="1:27" ht="15">
      <c r="A50" s="123"/>
      <c r="B50" s="122" t="s">
        <v>68</v>
      </c>
      <c r="C50" s="122" t="s">
        <v>116</v>
      </c>
      <c r="D50" s="122" t="s">
        <v>118</v>
      </c>
      <c r="E50" s="122" t="s">
        <v>5</v>
      </c>
      <c r="F50" s="117" t="s">
        <v>4</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t="s">
        <v>4</v>
      </c>
      <c r="V50" s="116" t="s">
        <v>4</v>
      </c>
      <c r="W50" s="116" t="s">
        <v>4</v>
      </c>
      <c r="X50" s="116" t="s">
        <v>4</v>
      </c>
      <c r="Y50" s="116" t="s">
        <v>4</v>
      </c>
      <c r="Z50" s="116" t="s">
        <v>4</v>
      </c>
      <c r="AA50" s="115" t="s">
        <v>4</v>
      </c>
    </row>
    <row r="51" spans="1:27" ht="15">
      <c r="A51" s="114"/>
      <c r="B51" s="113" t="s">
        <v>66</v>
      </c>
      <c r="C51" s="113" t="s">
        <v>116</v>
      </c>
      <c r="D51" s="113" t="s">
        <v>117</v>
      </c>
      <c r="E51" s="113" t="s">
        <v>5</v>
      </c>
      <c r="F51" s="108">
        <v>1</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t="s">
        <v>4</v>
      </c>
      <c r="W51" s="107" t="s">
        <v>4</v>
      </c>
      <c r="X51" s="107">
        <v>1</v>
      </c>
      <c r="Y51" s="107" t="s">
        <v>4</v>
      </c>
      <c r="Z51" s="107" t="s">
        <v>4</v>
      </c>
      <c r="AA51" s="106" t="s">
        <v>4</v>
      </c>
    </row>
    <row r="52" spans="1:27" ht="15">
      <c r="A52" s="159" t="s">
        <v>241</v>
      </c>
      <c r="B52" s="158" t="s">
        <v>70</v>
      </c>
      <c r="C52" s="158" t="s">
        <v>111</v>
      </c>
      <c r="D52" s="158" t="s">
        <v>114</v>
      </c>
      <c r="E52" s="158" t="s">
        <v>5</v>
      </c>
      <c r="F52" s="93" t="s">
        <v>4</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t="s">
        <v>4</v>
      </c>
      <c r="V52" s="92" t="s">
        <v>4</v>
      </c>
      <c r="W52" s="92" t="s">
        <v>4</v>
      </c>
      <c r="X52" s="92" t="s">
        <v>4</v>
      </c>
      <c r="Y52" s="92" t="s">
        <v>4</v>
      </c>
      <c r="Z52" s="92" t="s">
        <v>4</v>
      </c>
      <c r="AA52" s="91" t="s">
        <v>4</v>
      </c>
    </row>
    <row r="53" spans="1:27" ht="15">
      <c r="A53" s="123"/>
      <c r="B53" s="122" t="s">
        <v>68</v>
      </c>
      <c r="C53" s="122" t="s">
        <v>111</v>
      </c>
      <c r="D53" s="122" t="s">
        <v>113</v>
      </c>
      <c r="E53" s="122" t="s">
        <v>5</v>
      </c>
      <c r="F53" s="117" t="s">
        <v>4</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t="s">
        <v>4</v>
      </c>
      <c r="W53" s="116" t="s">
        <v>4</v>
      </c>
      <c r="X53" s="116" t="s">
        <v>4</v>
      </c>
      <c r="Y53" s="116" t="s">
        <v>4</v>
      </c>
      <c r="Z53" s="116" t="s">
        <v>4</v>
      </c>
      <c r="AA53" s="115" t="s">
        <v>4</v>
      </c>
    </row>
    <row r="54" spans="1:27" ht="15">
      <c r="A54" s="114"/>
      <c r="B54" s="113" t="s">
        <v>66</v>
      </c>
      <c r="C54" s="113" t="s">
        <v>111</v>
      </c>
      <c r="D54" s="113" t="s">
        <v>112</v>
      </c>
      <c r="E54" s="113" t="s">
        <v>5</v>
      </c>
      <c r="F54" s="108" t="s">
        <v>4</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v>1</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t="s">
        <v>4</v>
      </c>
      <c r="W55" s="92">
        <v>1</v>
      </c>
      <c r="X55" s="92" t="s">
        <v>4</v>
      </c>
      <c r="Y55" s="92" t="s">
        <v>4</v>
      </c>
      <c r="Z55" s="92" t="s">
        <v>4</v>
      </c>
      <c r="AA55" s="91" t="s">
        <v>4</v>
      </c>
    </row>
    <row r="56" spans="1:27" ht="15">
      <c r="A56" s="123"/>
      <c r="B56" s="122" t="s">
        <v>68</v>
      </c>
      <c r="C56" s="122" t="s">
        <v>106</v>
      </c>
      <c r="D56" s="122" t="s">
        <v>108</v>
      </c>
      <c r="E56" s="122" t="s">
        <v>5</v>
      </c>
      <c r="F56" s="117" t="s">
        <v>4</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t="s">
        <v>4</v>
      </c>
      <c r="W56" s="116" t="s">
        <v>4</v>
      </c>
      <c r="X56" s="116" t="s">
        <v>4</v>
      </c>
      <c r="Y56" s="116" t="s">
        <v>4</v>
      </c>
      <c r="Z56" s="116" t="s">
        <v>4</v>
      </c>
      <c r="AA56" s="115" t="s">
        <v>4</v>
      </c>
    </row>
    <row r="57" spans="1:27" ht="15">
      <c r="A57" s="114"/>
      <c r="B57" s="113" t="s">
        <v>66</v>
      </c>
      <c r="C57" s="113" t="s">
        <v>106</v>
      </c>
      <c r="D57" s="113" t="s">
        <v>107</v>
      </c>
      <c r="E57" s="113" t="s">
        <v>5</v>
      </c>
      <c r="F57" s="108">
        <v>1</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v>1</v>
      </c>
      <c r="X57" s="107" t="s">
        <v>4</v>
      </c>
      <c r="Y57" s="107" t="s">
        <v>4</v>
      </c>
      <c r="Z57" s="107" t="s">
        <v>4</v>
      </c>
      <c r="AA57" s="106" t="s">
        <v>4</v>
      </c>
    </row>
    <row r="58" spans="1:27" ht="15">
      <c r="A58" s="159" t="s">
        <v>239</v>
      </c>
      <c r="B58" s="158" t="s">
        <v>70</v>
      </c>
      <c r="C58" s="158" t="s">
        <v>101</v>
      </c>
      <c r="D58" s="158" t="s">
        <v>104</v>
      </c>
      <c r="E58" s="158" t="s">
        <v>5</v>
      </c>
      <c r="F58" s="93" t="s">
        <v>4</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t="s">
        <v>4</v>
      </c>
      <c r="V58" s="92" t="s">
        <v>4</v>
      </c>
      <c r="W58" s="92" t="s">
        <v>4</v>
      </c>
      <c r="X58" s="92" t="s">
        <v>4</v>
      </c>
      <c r="Y58" s="92" t="s">
        <v>4</v>
      </c>
      <c r="Z58" s="92" t="s">
        <v>4</v>
      </c>
      <c r="AA58" s="91" t="s">
        <v>4</v>
      </c>
    </row>
    <row r="59" spans="1:27" ht="15">
      <c r="A59" s="123"/>
      <c r="B59" s="122" t="s">
        <v>68</v>
      </c>
      <c r="C59" s="122" t="s">
        <v>101</v>
      </c>
      <c r="D59" s="122" t="s">
        <v>103</v>
      </c>
      <c r="E59" s="122" t="s">
        <v>5</v>
      </c>
      <c r="F59" s="117" t="s">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t="s">
        <v>4</v>
      </c>
      <c r="V59" s="116" t="s">
        <v>4</v>
      </c>
      <c r="W59" s="116" t="s">
        <v>4</v>
      </c>
      <c r="X59" s="116" t="s">
        <v>4</v>
      </c>
      <c r="Y59" s="116" t="s">
        <v>4</v>
      </c>
      <c r="Z59" s="116" t="s">
        <v>4</v>
      </c>
      <c r="AA59" s="115" t="s">
        <v>4</v>
      </c>
    </row>
    <row r="60" spans="1:27" ht="15">
      <c r="A60" s="123"/>
      <c r="B60" s="122" t="s">
        <v>66</v>
      </c>
      <c r="C60" s="122" t="s">
        <v>101</v>
      </c>
      <c r="D60" s="122" t="s">
        <v>102</v>
      </c>
      <c r="E60" s="122" t="s">
        <v>5</v>
      </c>
      <c r="F60" s="117" t="s">
        <v>4</v>
      </c>
      <c r="G60" s="116" t="s">
        <v>4</v>
      </c>
      <c r="H60" s="116" t="s">
        <v>4</v>
      </c>
      <c r="I60" s="116" t="s">
        <v>4</v>
      </c>
      <c r="J60" s="116" t="s">
        <v>4</v>
      </c>
      <c r="K60" s="116" t="s">
        <v>4</v>
      </c>
      <c r="L60" s="116" t="s">
        <v>4</v>
      </c>
      <c r="M60" s="116" t="s">
        <v>4</v>
      </c>
      <c r="N60" s="116" t="s">
        <v>4</v>
      </c>
      <c r="O60" s="116" t="s">
        <v>4</v>
      </c>
      <c r="P60" s="116" t="s">
        <v>4</v>
      </c>
      <c r="Q60" s="116" t="s">
        <v>4</v>
      </c>
      <c r="R60" s="116" t="s">
        <v>4</v>
      </c>
      <c r="S60" s="116" t="s">
        <v>4</v>
      </c>
      <c r="T60" s="116" t="s">
        <v>4</v>
      </c>
      <c r="U60" s="116" t="s">
        <v>4</v>
      </c>
      <c r="V60" s="116" t="s">
        <v>4</v>
      </c>
      <c r="W60" s="116" t="s">
        <v>4</v>
      </c>
      <c r="X60" s="116" t="s">
        <v>4</v>
      </c>
      <c r="Y60" s="116" t="s">
        <v>4</v>
      </c>
      <c r="Z60" s="116" t="s">
        <v>4</v>
      </c>
      <c r="AA60" s="115" t="s">
        <v>4</v>
      </c>
    </row>
    <row r="61" spans="1:27" ht="15">
      <c r="A61" s="159" t="s">
        <v>238</v>
      </c>
      <c r="B61" s="158" t="s">
        <v>70</v>
      </c>
      <c r="C61" s="158" t="s">
        <v>96</v>
      </c>
      <c r="D61" s="158" t="s">
        <v>99</v>
      </c>
      <c r="E61" s="158" t="s">
        <v>5</v>
      </c>
      <c r="F61" s="93">
        <v>1</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t="s">
        <v>4</v>
      </c>
      <c r="W61" s="92" t="s">
        <v>4</v>
      </c>
      <c r="X61" s="92">
        <v>1</v>
      </c>
      <c r="Y61" s="92" t="s">
        <v>4</v>
      </c>
      <c r="Z61" s="92" t="s">
        <v>4</v>
      </c>
      <c r="AA61" s="91" t="s">
        <v>4</v>
      </c>
    </row>
    <row r="62" spans="1:27" ht="15">
      <c r="A62" s="123"/>
      <c r="B62" s="122" t="s">
        <v>68</v>
      </c>
      <c r="C62" s="122" t="s">
        <v>96</v>
      </c>
      <c r="D62" s="122" t="s">
        <v>98</v>
      </c>
      <c r="E62" s="122" t="s">
        <v>5</v>
      </c>
      <c r="F62" s="117">
        <v>1</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t="s">
        <v>4</v>
      </c>
      <c r="W62" s="116" t="s">
        <v>4</v>
      </c>
      <c r="X62" s="116">
        <v>1</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6</v>
      </c>
      <c r="G64" s="92" t="s">
        <v>4</v>
      </c>
      <c r="H64" s="92" t="s">
        <v>4</v>
      </c>
      <c r="I64" s="92" t="s">
        <v>4</v>
      </c>
      <c r="J64" s="92" t="s">
        <v>4</v>
      </c>
      <c r="K64" s="92" t="s">
        <v>4</v>
      </c>
      <c r="L64" s="92" t="s">
        <v>4</v>
      </c>
      <c r="M64" s="92" t="s">
        <v>4</v>
      </c>
      <c r="N64" s="92" t="s">
        <v>4</v>
      </c>
      <c r="O64" s="92" t="s">
        <v>4</v>
      </c>
      <c r="P64" s="92" t="s">
        <v>4</v>
      </c>
      <c r="Q64" s="92" t="s">
        <v>4</v>
      </c>
      <c r="R64" s="92" t="s">
        <v>4</v>
      </c>
      <c r="S64" s="92" t="s">
        <v>4</v>
      </c>
      <c r="T64" s="92" t="s">
        <v>4</v>
      </c>
      <c r="U64" s="92" t="s">
        <v>4</v>
      </c>
      <c r="V64" s="92">
        <v>1</v>
      </c>
      <c r="W64" s="92">
        <v>2</v>
      </c>
      <c r="X64" s="92">
        <v>1</v>
      </c>
      <c r="Y64" s="92">
        <v>2</v>
      </c>
      <c r="Z64" s="92" t="s">
        <v>4</v>
      </c>
      <c r="AA64" s="91" t="s">
        <v>4</v>
      </c>
    </row>
    <row r="65" spans="1:27" ht="15">
      <c r="A65" s="123"/>
      <c r="B65" s="122" t="s">
        <v>68</v>
      </c>
      <c r="C65" s="122" t="s">
        <v>91</v>
      </c>
      <c r="D65" s="122" t="s">
        <v>93</v>
      </c>
      <c r="E65" s="122" t="s">
        <v>12</v>
      </c>
      <c r="F65" s="117">
        <v>1</v>
      </c>
      <c r="G65" s="116" t="s">
        <v>4</v>
      </c>
      <c r="H65" s="116" t="s">
        <v>4</v>
      </c>
      <c r="I65" s="116" t="s">
        <v>4</v>
      </c>
      <c r="J65" s="116" t="s">
        <v>4</v>
      </c>
      <c r="K65" s="116" t="s">
        <v>4</v>
      </c>
      <c r="L65" s="116" t="s">
        <v>4</v>
      </c>
      <c r="M65" s="116" t="s">
        <v>4</v>
      </c>
      <c r="N65" s="116" t="s">
        <v>4</v>
      </c>
      <c r="O65" s="116" t="s">
        <v>4</v>
      </c>
      <c r="P65" s="116" t="s">
        <v>4</v>
      </c>
      <c r="Q65" s="116" t="s">
        <v>4</v>
      </c>
      <c r="R65" s="116" t="s">
        <v>4</v>
      </c>
      <c r="S65" s="116" t="s">
        <v>4</v>
      </c>
      <c r="T65" s="116" t="s">
        <v>4</v>
      </c>
      <c r="U65" s="116" t="s">
        <v>4</v>
      </c>
      <c r="V65" s="116" t="s">
        <v>4</v>
      </c>
      <c r="W65" s="116">
        <v>1</v>
      </c>
      <c r="X65" s="116" t="s">
        <v>4</v>
      </c>
      <c r="Y65" s="116" t="s">
        <v>4</v>
      </c>
      <c r="Z65" s="116" t="s">
        <v>4</v>
      </c>
      <c r="AA65" s="115" t="s">
        <v>4</v>
      </c>
    </row>
    <row r="66" spans="1:27" ht="15">
      <c r="A66" s="123"/>
      <c r="B66" s="122" t="s">
        <v>66</v>
      </c>
      <c r="C66" s="122" t="s">
        <v>91</v>
      </c>
      <c r="D66" s="122" t="s">
        <v>92</v>
      </c>
      <c r="E66" s="122" t="s">
        <v>12</v>
      </c>
      <c r="F66" s="117">
        <v>5</v>
      </c>
      <c r="G66" s="116" t="s">
        <v>4</v>
      </c>
      <c r="H66" s="116" t="s">
        <v>4</v>
      </c>
      <c r="I66" s="116" t="s">
        <v>4</v>
      </c>
      <c r="J66" s="116" t="s">
        <v>4</v>
      </c>
      <c r="K66" s="116" t="s">
        <v>4</v>
      </c>
      <c r="L66" s="116" t="s">
        <v>4</v>
      </c>
      <c r="M66" s="116" t="s">
        <v>4</v>
      </c>
      <c r="N66" s="116" t="s">
        <v>4</v>
      </c>
      <c r="O66" s="116" t="s">
        <v>4</v>
      </c>
      <c r="P66" s="116" t="s">
        <v>4</v>
      </c>
      <c r="Q66" s="116" t="s">
        <v>4</v>
      </c>
      <c r="R66" s="116" t="s">
        <v>4</v>
      </c>
      <c r="S66" s="116" t="s">
        <v>4</v>
      </c>
      <c r="T66" s="116" t="s">
        <v>4</v>
      </c>
      <c r="U66" s="116" t="s">
        <v>4</v>
      </c>
      <c r="V66" s="116">
        <v>1</v>
      </c>
      <c r="W66" s="116">
        <v>1</v>
      </c>
      <c r="X66" s="116">
        <v>1</v>
      </c>
      <c r="Y66" s="116">
        <v>2</v>
      </c>
      <c r="Z66" s="116" t="s">
        <v>4</v>
      </c>
      <c r="AA66" s="115" t="s">
        <v>4</v>
      </c>
    </row>
    <row r="67" spans="1:27" ht="15">
      <c r="A67" s="159" t="s">
        <v>236</v>
      </c>
      <c r="B67" s="158" t="s">
        <v>70</v>
      </c>
      <c r="C67" s="158" t="s">
        <v>86</v>
      </c>
      <c r="D67" s="158" t="s">
        <v>89</v>
      </c>
      <c r="E67" s="158" t="s">
        <v>10</v>
      </c>
      <c r="F67" s="93">
        <v>6</v>
      </c>
      <c r="G67" s="92" t="s">
        <v>4</v>
      </c>
      <c r="H67" s="92" t="s">
        <v>4</v>
      </c>
      <c r="I67" s="92" t="s">
        <v>4</v>
      </c>
      <c r="J67" s="92" t="s">
        <v>4</v>
      </c>
      <c r="K67" s="92" t="s">
        <v>4</v>
      </c>
      <c r="L67" s="92" t="s">
        <v>4</v>
      </c>
      <c r="M67" s="92" t="s">
        <v>4</v>
      </c>
      <c r="N67" s="92" t="s">
        <v>4</v>
      </c>
      <c r="O67" s="92" t="s">
        <v>4</v>
      </c>
      <c r="P67" s="92" t="s">
        <v>4</v>
      </c>
      <c r="Q67" s="92" t="s">
        <v>4</v>
      </c>
      <c r="R67" s="92" t="s">
        <v>4</v>
      </c>
      <c r="S67" s="92" t="s">
        <v>4</v>
      </c>
      <c r="T67" s="92" t="s">
        <v>4</v>
      </c>
      <c r="U67" s="92" t="s">
        <v>4</v>
      </c>
      <c r="V67" s="92">
        <v>1</v>
      </c>
      <c r="W67" s="92">
        <v>2</v>
      </c>
      <c r="X67" s="92">
        <v>1</v>
      </c>
      <c r="Y67" s="92">
        <v>2</v>
      </c>
      <c r="Z67" s="92" t="s">
        <v>4</v>
      </c>
      <c r="AA67" s="91" t="s">
        <v>4</v>
      </c>
    </row>
    <row r="68" spans="1:27" ht="15">
      <c r="A68" s="123"/>
      <c r="B68" s="122" t="s">
        <v>68</v>
      </c>
      <c r="C68" s="122" t="s">
        <v>86</v>
      </c>
      <c r="D68" s="122" t="s">
        <v>88</v>
      </c>
      <c r="E68" s="122" t="s">
        <v>10</v>
      </c>
      <c r="F68" s="117">
        <v>1</v>
      </c>
      <c r="G68" s="116" t="s">
        <v>4</v>
      </c>
      <c r="H68" s="116" t="s">
        <v>4</v>
      </c>
      <c r="I68" s="116" t="s">
        <v>4</v>
      </c>
      <c r="J68" s="116" t="s">
        <v>4</v>
      </c>
      <c r="K68" s="116" t="s">
        <v>4</v>
      </c>
      <c r="L68" s="116" t="s">
        <v>4</v>
      </c>
      <c r="M68" s="116" t="s">
        <v>4</v>
      </c>
      <c r="N68" s="116" t="s">
        <v>4</v>
      </c>
      <c r="O68" s="116" t="s">
        <v>4</v>
      </c>
      <c r="P68" s="116" t="s">
        <v>4</v>
      </c>
      <c r="Q68" s="116" t="s">
        <v>4</v>
      </c>
      <c r="R68" s="116" t="s">
        <v>4</v>
      </c>
      <c r="S68" s="116" t="s">
        <v>4</v>
      </c>
      <c r="T68" s="116" t="s">
        <v>4</v>
      </c>
      <c r="U68" s="116" t="s">
        <v>4</v>
      </c>
      <c r="V68" s="116" t="s">
        <v>4</v>
      </c>
      <c r="W68" s="116">
        <v>1</v>
      </c>
      <c r="X68" s="116" t="s">
        <v>4</v>
      </c>
      <c r="Y68" s="116" t="s">
        <v>4</v>
      </c>
      <c r="Z68" s="116" t="s">
        <v>4</v>
      </c>
      <c r="AA68" s="115" t="s">
        <v>4</v>
      </c>
    </row>
    <row r="69" spans="1:27" ht="15">
      <c r="A69" s="114"/>
      <c r="B69" s="113" t="s">
        <v>66</v>
      </c>
      <c r="C69" s="113" t="s">
        <v>86</v>
      </c>
      <c r="D69" s="113" t="s">
        <v>87</v>
      </c>
      <c r="E69" s="113" t="s">
        <v>10</v>
      </c>
      <c r="F69" s="108">
        <v>5</v>
      </c>
      <c r="G69" s="107" t="s">
        <v>4</v>
      </c>
      <c r="H69" s="107" t="s">
        <v>4</v>
      </c>
      <c r="I69" s="107" t="s">
        <v>4</v>
      </c>
      <c r="J69" s="107" t="s">
        <v>4</v>
      </c>
      <c r="K69" s="107" t="s">
        <v>4</v>
      </c>
      <c r="L69" s="107" t="s">
        <v>4</v>
      </c>
      <c r="M69" s="107" t="s">
        <v>4</v>
      </c>
      <c r="N69" s="107" t="s">
        <v>4</v>
      </c>
      <c r="O69" s="107" t="s">
        <v>4</v>
      </c>
      <c r="P69" s="107" t="s">
        <v>4</v>
      </c>
      <c r="Q69" s="107" t="s">
        <v>4</v>
      </c>
      <c r="R69" s="107" t="s">
        <v>4</v>
      </c>
      <c r="S69" s="107" t="s">
        <v>4</v>
      </c>
      <c r="T69" s="107" t="s">
        <v>4</v>
      </c>
      <c r="U69" s="107" t="s">
        <v>4</v>
      </c>
      <c r="V69" s="107">
        <v>1</v>
      </c>
      <c r="W69" s="107">
        <v>1</v>
      </c>
      <c r="X69" s="107">
        <v>1</v>
      </c>
      <c r="Y69" s="107">
        <v>2</v>
      </c>
      <c r="Z69" s="107" t="s">
        <v>4</v>
      </c>
      <c r="AA69" s="106" t="s">
        <v>4</v>
      </c>
    </row>
    <row r="70" spans="1:27" ht="15">
      <c r="A70" s="159" t="s">
        <v>235</v>
      </c>
      <c r="B70" s="158" t="s">
        <v>70</v>
      </c>
      <c r="C70" s="158" t="s">
        <v>82</v>
      </c>
      <c r="D70" s="158" t="s">
        <v>85</v>
      </c>
      <c r="E70" s="158" t="s">
        <v>5</v>
      </c>
      <c r="F70" s="93">
        <v>2</v>
      </c>
      <c r="G70" s="92" t="s">
        <v>4</v>
      </c>
      <c r="H70" s="92" t="s">
        <v>4</v>
      </c>
      <c r="I70" s="92" t="s">
        <v>4</v>
      </c>
      <c r="J70" s="92" t="s">
        <v>4</v>
      </c>
      <c r="K70" s="92" t="s">
        <v>4</v>
      </c>
      <c r="L70" s="92" t="s">
        <v>4</v>
      </c>
      <c r="M70" s="92" t="s">
        <v>4</v>
      </c>
      <c r="N70" s="92" t="s">
        <v>4</v>
      </c>
      <c r="O70" s="92" t="s">
        <v>4</v>
      </c>
      <c r="P70" s="92" t="s">
        <v>4</v>
      </c>
      <c r="Q70" s="92" t="s">
        <v>4</v>
      </c>
      <c r="R70" s="92" t="s">
        <v>4</v>
      </c>
      <c r="S70" s="92" t="s">
        <v>4</v>
      </c>
      <c r="T70" s="92" t="s">
        <v>4</v>
      </c>
      <c r="U70" s="92" t="s">
        <v>4</v>
      </c>
      <c r="V70" s="92" t="s">
        <v>4</v>
      </c>
      <c r="W70" s="92" t="s">
        <v>4</v>
      </c>
      <c r="X70" s="92" t="s">
        <v>4</v>
      </c>
      <c r="Y70" s="92">
        <v>2</v>
      </c>
      <c r="Z70" s="92" t="s">
        <v>4</v>
      </c>
      <c r="AA70" s="91" t="s">
        <v>4</v>
      </c>
    </row>
    <row r="71" spans="1:27" ht="15">
      <c r="A71" s="123"/>
      <c r="B71" s="122" t="s">
        <v>68</v>
      </c>
      <c r="C71" s="122" t="s">
        <v>82</v>
      </c>
      <c r="D71" s="122" t="s">
        <v>84</v>
      </c>
      <c r="E71" s="122" t="s">
        <v>5</v>
      </c>
      <c r="F71" s="117" t="s">
        <v>4</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t="s">
        <v>4</v>
      </c>
      <c r="U71" s="116" t="s">
        <v>4</v>
      </c>
      <c r="V71" s="116" t="s">
        <v>4</v>
      </c>
      <c r="W71" s="116" t="s">
        <v>4</v>
      </c>
      <c r="X71" s="116" t="s">
        <v>4</v>
      </c>
      <c r="Y71" s="116" t="s">
        <v>4</v>
      </c>
      <c r="Z71" s="116" t="s">
        <v>4</v>
      </c>
      <c r="AA71" s="115" t="s">
        <v>4</v>
      </c>
    </row>
    <row r="72" spans="1:27" ht="15">
      <c r="A72" s="114"/>
      <c r="B72" s="113" t="s">
        <v>66</v>
      </c>
      <c r="C72" s="113" t="s">
        <v>82</v>
      </c>
      <c r="D72" s="113" t="s">
        <v>83</v>
      </c>
      <c r="E72" s="113" t="s">
        <v>5</v>
      </c>
      <c r="F72" s="108">
        <v>2</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t="s">
        <v>4</v>
      </c>
      <c r="V72" s="107" t="s">
        <v>4</v>
      </c>
      <c r="W72" s="107" t="s">
        <v>4</v>
      </c>
      <c r="X72" s="107" t="s">
        <v>4</v>
      </c>
      <c r="Y72" s="107">
        <v>2</v>
      </c>
      <c r="Z72" s="107" t="s">
        <v>4</v>
      </c>
      <c r="AA72" s="106" t="s">
        <v>4</v>
      </c>
    </row>
    <row r="73" spans="1:27" ht="15">
      <c r="A73" s="159" t="s">
        <v>234</v>
      </c>
      <c r="B73" s="158" t="s">
        <v>70</v>
      </c>
      <c r="C73" s="158" t="s">
        <v>77</v>
      </c>
      <c r="D73" s="158" t="s">
        <v>80</v>
      </c>
      <c r="E73" s="158" t="s">
        <v>5</v>
      </c>
      <c r="F73" s="93">
        <v>1</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t="s">
        <v>4</v>
      </c>
      <c r="V73" s="92" t="s">
        <v>4</v>
      </c>
      <c r="W73" s="92" t="s">
        <v>4</v>
      </c>
      <c r="X73" s="92">
        <v>1</v>
      </c>
      <c r="Y73" s="92" t="s">
        <v>4</v>
      </c>
      <c r="Z73" s="92" t="s">
        <v>4</v>
      </c>
      <c r="AA73" s="91" t="s">
        <v>4</v>
      </c>
    </row>
    <row r="74" spans="1:27" ht="15">
      <c r="A74" s="123"/>
      <c r="B74" s="122" t="s">
        <v>68</v>
      </c>
      <c r="C74" s="122" t="s">
        <v>77</v>
      </c>
      <c r="D74" s="122" t="s">
        <v>79</v>
      </c>
      <c r="E74" s="122" t="s">
        <v>5</v>
      </c>
      <c r="F74" s="117" t="s">
        <v>4</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t="s">
        <v>4</v>
      </c>
      <c r="W74" s="116" t="s">
        <v>4</v>
      </c>
      <c r="X74" s="116" t="s">
        <v>4</v>
      </c>
      <c r="Y74" s="116" t="s">
        <v>4</v>
      </c>
      <c r="Z74" s="116" t="s">
        <v>4</v>
      </c>
      <c r="AA74" s="115" t="s">
        <v>4</v>
      </c>
    </row>
    <row r="75" spans="1:27" ht="15">
      <c r="A75" s="114"/>
      <c r="B75" s="113" t="s">
        <v>66</v>
      </c>
      <c r="C75" s="113" t="s">
        <v>77</v>
      </c>
      <c r="D75" s="113" t="s">
        <v>78</v>
      </c>
      <c r="E75" s="113" t="s">
        <v>5</v>
      </c>
      <c r="F75" s="108">
        <v>1</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t="s">
        <v>4</v>
      </c>
      <c r="W75" s="107" t="s">
        <v>4</v>
      </c>
      <c r="X75" s="107">
        <v>1</v>
      </c>
      <c r="Y75" s="107" t="s">
        <v>4</v>
      </c>
      <c r="Z75" s="107" t="s">
        <v>4</v>
      </c>
      <c r="AA75" s="106" t="s">
        <v>4</v>
      </c>
    </row>
    <row r="76" spans="1:27" ht="15">
      <c r="A76" s="159" t="s">
        <v>233</v>
      </c>
      <c r="B76" s="158" t="s">
        <v>70</v>
      </c>
      <c r="C76" s="158" t="s">
        <v>72</v>
      </c>
      <c r="D76" s="158" t="s">
        <v>75</v>
      </c>
      <c r="E76" s="158" t="s">
        <v>5</v>
      </c>
      <c r="F76" s="93">
        <v>3</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v>1</v>
      </c>
      <c r="W76" s="92">
        <v>2</v>
      </c>
      <c r="X76" s="92" t="s">
        <v>4</v>
      </c>
      <c r="Y76" s="92" t="s">
        <v>4</v>
      </c>
      <c r="Z76" s="92" t="s">
        <v>4</v>
      </c>
      <c r="AA76" s="91" t="s">
        <v>4</v>
      </c>
    </row>
    <row r="77" spans="1:27" ht="15">
      <c r="A77" s="123"/>
      <c r="B77" s="122" t="s">
        <v>68</v>
      </c>
      <c r="C77" s="122" t="s">
        <v>72</v>
      </c>
      <c r="D77" s="122" t="s">
        <v>74</v>
      </c>
      <c r="E77" s="122" t="s">
        <v>5</v>
      </c>
      <c r="F77" s="117">
        <v>1</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t="s">
        <v>4</v>
      </c>
      <c r="W77" s="116">
        <v>1</v>
      </c>
      <c r="X77" s="116" t="s">
        <v>4</v>
      </c>
      <c r="Y77" s="116" t="s">
        <v>4</v>
      </c>
      <c r="Z77" s="116" t="s">
        <v>4</v>
      </c>
      <c r="AA77" s="115" t="s">
        <v>4</v>
      </c>
    </row>
    <row r="78" spans="1:27" ht="15">
      <c r="A78" s="114"/>
      <c r="B78" s="113" t="s">
        <v>66</v>
      </c>
      <c r="C78" s="113" t="s">
        <v>72</v>
      </c>
      <c r="D78" s="113" t="s">
        <v>73</v>
      </c>
      <c r="E78" s="113" t="s">
        <v>5</v>
      </c>
      <c r="F78" s="108">
        <v>2</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v>1</v>
      </c>
      <c r="W78" s="107">
        <v>1</v>
      </c>
      <c r="X78" s="107" t="s">
        <v>4</v>
      </c>
      <c r="Y78" s="107" t="s">
        <v>4</v>
      </c>
      <c r="Z78" s="107" t="s">
        <v>4</v>
      </c>
      <c r="AA78" s="106" t="s">
        <v>4</v>
      </c>
    </row>
    <row r="79" spans="1:27" ht="15">
      <c r="A79" s="159" t="s">
        <v>232</v>
      </c>
      <c r="B79" s="158" t="s">
        <v>70</v>
      </c>
      <c r="C79" s="158" t="s">
        <v>64</v>
      </c>
      <c r="D79" s="158" t="s">
        <v>69</v>
      </c>
      <c r="E79" s="158" t="s">
        <v>5</v>
      </c>
      <c r="F79" s="93" t="s">
        <v>4</v>
      </c>
      <c r="G79" s="92" t="s">
        <v>4</v>
      </c>
      <c r="H79" s="92" t="s">
        <v>4</v>
      </c>
      <c r="I79" s="92" t="s">
        <v>4</v>
      </c>
      <c r="J79" s="92" t="s">
        <v>4</v>
      </c>
      <c r="K79" s="92" t="s">
        <v>4</v>
      </c>
      <c r="L79" s="92" t="s">
        <v>4</v>
      </c>
      <c r="M79" s="92" t="s">
        <v>4</v>
      </c>
      <c r="N79" s="92" t="s">
        <v>4</v>
      </c>
      <c r="O79" s="92" t="s">
        <v>4</v>
      </c>
      <c r="P79" s="92" t="s">
        <v>4</v>
      </c>
      <c r="Q79" s="92" t="s">
        <v>4</v>
      </c>
      <c r="R79" s="92" t="s">
        <v>4</v>
      </c>
      <c r="S79" s="92" t="s">
        <v>4</v>
      </c>
      <c r="T79" s="92" t="s">
        <v>4</v>
      </c>
      <c r="U79" s="92" t="s">
        <v>4</v>
      </c>
      <c r="V79" s="92" t="s">
        <v>4</v>
      </c>
      <c r="W79" s="92" t="s">
        <v>4</v>
      </c>
      <c r="X79" s="92" t="s">
        <v>4</v>
      </c>
      <c r="Y79" s="92" t="s">
        <v>4</v>
      </c>
      <c r="Z79" s="92" t="s">
        <v>4</v>
      </c>
      <c r="AA79" s="91" t="s">
        <v>4</v>
      </c>
    </row>
    <row r="80" spans="1:27" ht="15">
      <c r="A80" s="123"/>
      <c r="B80" s="122" t="s">
        <v>68</v>
      </c>
      <c r="C80" s="122" t="s">
        <v>64</v>
      </c>
      <c r="D80" s="122" t="s">
        <v>67</v>
      </c>
      <c r="E80" s="122" t="s">
        <v>5</v>
      </c>
      <c r="F80" s="117" t="s">
        <v>4</v>
      </c>
      <c r="G80" s="116" t="s">
        <v>4</v>
      </c>
      <c r="H80" s="116" t="s">
        <v>4</v>
      </c>
      <c r="I80" s="116" t="s">
        <v>4</v>
      </c>
      <c r="J80" s="116" t="s">
        <v>4</v>
      </c>
      <c r="K80" s="116" t="s">
        <v>4</v>
      </c>
      <c r="L80" s="116" t="s">
        <v>4</v>
      </c>
      <c r="M80" s="116" t="s">
        <v>4</v>
      </c>
      <c r="N80" s="116" t="s">
        <v>4</v>
      </c>
      <c r="O80" s="116" t="s">
        <v>4</v>
      </c>
      <c r="P80" s="116" t="s">
        <v>4</v>
      </c>
      <c r="Q80" s="116" t="s">
        <v>4</v>
      </c>
      <c r="R80" s="116" t="s">
        <v>4</v>
      </c>
      <c r="S80" s="116" t="s">
        <v>4</v>
      </c>
      <c r="T80" s="116" t="s">
        <v>4</v>
      </c>
      <c r="U80" s="116" t="s">
        <v>4</v>
      </c>
      <c r="V80" s="116" t="s">
        <v>4</v>
      </c>
      <c r="W80" s="116" t="s">
        <v>4</v>
      </c>
      <c r="X80" s="116" t="s">
        <v>4</v>
      </c>
      <c r="Y80" s="116" t="s">
        <v>4</v>
      </c>
      <c r="Z80" s="116" t="s">
        <v>4</v>
      </c>
      <c r="AA80" s="115" t="s">
        <v>4</v>
      </c>
    </row>
    <row r="81" spans="1:27" ht="15">
      <c r="A81" s="123"/>
      <c r="B81" s="122" t="s">
        <v>66</v>
      </c>
      <c r="C81" s="122" t="s">
        <v>64</v>
      </c>
      <c r="D81" s="122" t="s">
        <v>65</v>
      </c>
      <c r="E81" s="122" t="s">
        <v>5</v>
      </c>
      <c r="F81" s="117" t="s">
        <v>4</v>
      </c>
      <c r="G81" s="116" t="s">
        <v>4</v>
      </c>
      <c r="H81" s="116" t="s">
        <v>4</v>
      </c>
      <c r="I81" s="116" t="s">
        <v>4</v>
      </c>
      <c r="J81" s="116" t="s">
        <v>4</v>
      </c>
      <c r="K81" s="116" t="s">
        <v>4</v>
      </c>
      <c r="L81" s="116" t="s">
        <v>4</v>
      </c>
      <c r="M81" s="116" t="s">
        <v>4</v>
      </c>
      <c r="N81" s="116" t="s">
        <v>4</v>
      </c>
      <c r="O81" s="116" t="s">
        <v>4</v>
      </c>
      <c r="P81" s="116" t="s">
        <v>4</v>
      </c>
      <c r="Q81" s="116" t="s">
        <v>4</v>
      </c>
      <c r="R81" s="116" t="s">
        <v>4</v>
      </c>
      <c r="S81" s="116" t="s">
        <v>4</v>
      </c>
      <c r="T81" s="116" t="s">
        <v>4</v>
      </c>
      <c r="U81" s="116" t="s">
        <v>4</v>
      </c>
      <c r="V81" s="116" t="s">
        <v>4</v>
      </c>
      <c r="W81" s="116" t="s">
        <v>4</v>
      </c>
      <c r="X81" s="116" t="s">
        <v>4</v>
      </c>
      <c r="Y81" s="116" t="s">
        <v>4</v>
      </c>
      <c r="Z81" s="116" t="s">
        <v>4</v>
      </c>
      <c r="AA81" s="115"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1739" priority="273" stopIfTrue="1">
      <formula>OR($E4="国", $E4="道")</formula>
    </cfRule>
    <cfRule type="expression" dxfId="1738" priority="274" stopIfTrue="1">
      <formula>OR($C4="札幌市", $C4="小樽市", $C4="函館市", $C4="旭川市")</formula>
    </cfRule>
    <cfRule type="expression" dxfId="1737" priority="275" stopIfTrue="1">
      <formula>OR($E4="所", $E4="圏", $E4="局")</formula>
    </cfRule>
    <cfRule type="expression" dxfId="1736" priority="276">
      <formula>OR($E4="市", $E4="町", $E4="村")</formula>
    </cfRule>
  </conditionalFormatting>
  <conditionalFormatting sqref="A5:AA5 A43:AA60 A62:AA63 A65:AA66 A68:AA81">
    <cfRule type="expression" dxfId="1735" priority="269" stopIfTrue="1">
      <formula>OR($E5="国", $E5="道")</formula>
    </cfRule>
    <cfRule type="expression" dxfId="1734" priority="270" stopIfTrue="1">
      <formula>OR($C5="札幌市", $C5="小樽市", $C5="函館市", $C5="旭川市")</formula>
    </cfRule>
    <cfRule type="expression" dxfId="1733" priority="271" stopIfTrue="1">
      <formula>OR($E5="所", $E5="圏", $E5="局")</formula>
    </cfRule>
    <cfRule type="expression" dxfId="1732" priority="272">
      <formula>OR($E5="市", $E5="町", $E5="村")</formula>
    </cfRule>
  </conditionalFormatting>
  <conditionalFormatting sqref="A6:AA6">
    <cfRule type="expression" dxfId="1731" priority="265" stopIfTrue="1">
      <formula>OR($E6="国", $E6="道")</formula>
    </cfRule>
    <cfRule type="expression" dxfId="1730" priority="266" stopIfTrue="1">
      <formula>OR($C6="札幌市", $C6="小樽市", $C6="函館市", $C6="旭川市")</formula>
    </cfRule>
    <cfRule type="expression" dxfId="1729" priority="267" stopIfTrue="1">
      <formula>OR($E6="所", $E6="圏", $E6="局")</formula>
    </cfRule>
    <cfRule type="expression" dxfId="1728" priority="268">
      <formula>OR($E6="市", $E6="町", $E6="村")</formula>
    </cfRule>
  </conditionalFormatting>
  <conditionalFormatting sqref="A7:AA7">
    <cfRule type="expression" dxfId="1727" priority="261" stopIfTrue="1">
      <formula>OR($E7="国", $E7="道")</formula>
    </cfRule>
    <cfRule type="expression" dxfId="1726" priority="262" stopIfTrue="1">
      <formula>OR($C7="札幌市", $C7="小樽市", $C7="函館市", $C7="旭川市")</formula>
    </cfRule>
    <cfRule type="expression" dxfId="1725" priority="263" stopIfTrue="1">
      <formula>OR($E7="所", $E7="圏", $E7="局")</formula>
    </cfRule>
    <cfRule type="expression" dxfId="1724" priority="264">
      <formula>OR($E7="市", $E7="町", $E7="村")</formula>
    </cfRule>
  </conditionalFormatting>
  <conditionalFormatting sqref="A8:AA8">
    <cfRule type="expression" dxfId="1723" priority="257" stopIfTrue="1">
      <formula>OR($E8="国", $E8="道")</formula>
    </cfRule>
    <cfRule type="expression" dxfId="1722" priority="258" stopIfTrue="1">
      <formula>OR($C8="札幌市", $C8="小樽市", $C8="函館市", $C8="旭川市")</formula>
    </cfRule>
    <cfRule type="expression" dxfId="1721" priority="259" stopIfTrue="1">
      <formula>OR($E8="所", $E8="圏", $E8="局")</formula>
    </cfRule>
    <cfRule type="expression" dxfId="1720" priority="260">
      <formula>OR($E8="市", $E8="町", $E8="村")</formula>
    </cfRule>
  </conditionalFormatting>
  <conditionalFormatting sqref="A9:AA9">
    <cfRule type="expression" dxfId="1719" priority="253" stopIfTrue="1">
      <formula>OR($E9="国", $E9="道")</formula>
    </cfRule>
    <cfRule type="expression" dxfId="1718" priority="254" stopIfTrue="1">
      <formula>OR($C9="札幌市", $C9="小樽市", $C9="函館市", $C9="旭川市")</formula>
    </cfRule>
    <cfRule type="expression" dxfId="1717" priority="255" stopIfTrue="1">
      <formula>OR($E9="所", $E9="圏", $E9="局")</formula>
    </cfRule>
    <cfRule type="expression" dxfId="1716" priority="256">
      <formula>OR($E9="市", $E9="町", $E9="村")</formula>
    </cfRule>
  </conditionalFormatting>
  <conditionalFormatting sqref="A10:AA10">
    <cfRule type="expression" dxfId="1715" priority="249" stopIfTrue="1">
      <formula>OR($E10="国", $E10="道")</formula>
    </cfRule>
    <cfRule type="expression" dxfId="1714" priority="250" stopIfTrue="1">
      <formula>OR($C10="札幌市", $C10="小樽市", $C10="函館市", $C10="旭川市")</formula>
    </cfRule>
    <cfRule type="expression" dxfId="1713" priority="251" stopIfTrue="1">
      <formula>OR($E10="所", $E10="圏", $E10="局")</formula>
    </cfRule>
    <cfRule type="expression" dxfId="1712" priority="252">
      <formula>OR($E10="市", $E10="町", $E10="村")</formula>
    </cfRule>
  </conditionalFormatting>
  <conditionalFormatting sqref="A11:AA11">
    <cfRule type="expression" dxfId="1711" priority="245" stopIfTrue="1">
      <formula>OR($E11="国", $E11="道")</formula>
    </cfRule>
    <cfRule type="expression" dxfId="1710" priority="246" stopIfTrue="1">
      <formula>OR($C11="札幌市", $C11="小樽市", $C11="函館市", $C11="旭川市")</formula>
    </cfRule>
    <cfRule type="expression" dxfId="1709" priority="247" stopIfTrue="1">
      <formula>OR($E11="所", $E11="圏", $E11="局")</formula>
    </cfRule>
    <cfRule type="expression" dxfId="1708" priority="248">
      <formula>OR($E11="市", $E11="町", $E11="村")</formula>
    </cfRule>
  </conditionalFormatting>
  <conditionalFormatting sqref="A12:AA12">
    <cfRule type="expression" dxfId="1707" priority="241" stopIfTrue="1">
      <formula>OR($E12="国", $E12="道")</formula>
    </cfRule>
    <cfRule type="expression" dxfId="1706" priority="242" stopIfTrue="1">
      <formula>OR($C12="札幌市", $C12="小樽市", $C12="函館市", $C12="旭川市")</formula>
    </cfRule>
    <cfRule type="expression" dxfId="1705" priority="243" stopIfTrue="1">
      <formula>OR($E12="所", $E12="圏", $E12="局")</formula>
    </cfRule>
    <cfRule type="expression" dxfId="1704" priority="244">
      <formula>OR($E12="市", $E12="町", $E12="村")</formula>
    </cfRule>
  </conditionalFormatting>
  <conditionalFormatting sqref="A13:AA13">
    <cfRule type="expression" dxfId="1703" priority="237" stopIfTrue="1">
      <formula>OR($E13="国", $E13="道")</formula>
    </cfRule>
    <cfRule type="expression" dxfId="1702" priority="238" stopIfTrue="1">
      <formula>OR($C13="札幌市", $C13="小樽市", $C13="函館市", $C13="旭川市")</formula>
    </cfRule>
    <cfRule type="expression" dxfId="1701" priority="239" stopIfTrue="1">
      <formula>OR($E13="所", $E13="圏", $E13="局")</formula>
    </cfRule>
    <cfRule type="expression" dxfId="1700" priority="240">
      <formula>OR($E13="市", $E13="町", $E13="村")</formula>
    </cfRule>
  </conditionalFormatting>
  <conditionalFormatting sqref="A14:AA14">
    <cfRule type="expression" dxfId="1699" priority="233" stopIfTrue="1">
      <formula>OR($E14="国", $E14="道")</formula>
    </cfRule>
    <cfRule type="expression" dxfId="1698" priority="234" stopIfTrue="1">
      <formula>OR($C14="札幌市", $C14="小樽市", $C14="函館市", $C14="旭川市")</formula>
    </cfRule>
    <cfRule type="expression" dxfId="1697" priority="235" stopIfTrue="1">
      <formula>OR($E14="所", $E14="圏", $E14="局")</formula>
    </cfRule>
    <cfRule type="expression" dxfId="1696" priority="236">
      <formula>OR($E14="市", $E14="町", $E14="村")</formula>
    </cfRule>
  </conditionalFormatting>
  <conditionalFormatting sqref="A15:AA15">
    <cfRule type="expression" dxfId="1695" priority="229" stopIfTrue="1">
      <formula>OR($E15="国", $E15="道")</formula>
    </cfRule>
    <cfRule type="expression" dxfId="1694" priority="230" stopIfTrue="1">
      <formula>OR($C15="札幌市", $C15="小樽市", $C15="函館市", $C15="旭川市")</formula>
    </cfRule>
    <cfRule type="expression" dxfId="1693" priority="231" stopIfTrue="1">
      <formula>OR($E15="所", $E15="圏", $E15="局")</formula>
    </cfRule>
    <cfRule type="expression" dxfId="1692" priority="232">
      <formula>OR($E15="市", $E15="町", $E15="村")</formula>
    </cfRule>
  </conditionalFormatting>
  <conditionalFormatting sqref="A16:AA16">
    <cfRule type="expression" dxfId="1691" priority="225" stopIfTrue="1">
      <formula>OR($E16="国", $E16="道")</formula>
    </cfRule>
    <cfRule type="expression" dxfId="1690" priority="226" stopIfTrue="1">
      <formula>OR($C16="札幌市", $C16="小樽市", $C16="函館市", $C16="旭川市")</formula>
    </cfRule>
    <cfRule type="expression" dxfId="1689" priority="227" stopIfTrue="1">
      <formula>OR($E16="所", $E16="圏", $E16="局")</formula>
    </cfRule>
    <cfRule type="expression" dxfId="1688" priority="228">
      <formula>OR($E16="市", $E16="町", $E16="村")</formula>
    </cfRule>
  </conditionalFormatting>
  <conditionalFormatting sqref="A17:AA17">
    <cfRule type="expression" dxfId="1687" priority="221" stopIfTrue="1">
      <formula>OR($E17="国", $E17="道")</formula>
    </cfRule>
    <cfRule type="expression" dxfId="1686" priority="222" stopIfTrue="1">
      <formula>OR($C17="札幌市", $C17="小樽市", $C17="函館市", $C17="旭川市")</formula>
    </cfRule>
    <cfRule type="expression" dxfId="1685" priority="223" stopIfTrue="1">
      <formula>OR($E17="所", $E17="圏", $E17="局")</formula>
    </cfRule>
    <cfRule type="expression" dxfId="1684" priority="224">
      <formula>OR($E17="市", $E17="町", $E17="村")</formula>
    </cfRule>
  </conditionalFormatting>
  <conditionalFormatting sqref="A18:AA18">
    <cfRule type="expression" dxfId="1683" priority="217" stopIfTrue="1">
      <formula>OR($E18="国", $E18="道")</formula>
    </cfRule>
    <cfRule type="expression" dxfId="1682" priority="218" stopIfTrue="1">
      <formula>OR($C18="札幌市", $C18="小樽市", $C18="函館市", $C18="旭川市")</formula>
    </cfRule>
    <cfRule type="expression" dxfId="1681" priority="219" stopIfTrue="1">
      <formula>OR($E18="所", $E18="圏", $E18="局")</formula>
    </cfRule>
    <cfRule type="expression" dxfId="1680" priority="220">
      <formula>OR($E18="市", $E18="町", $E18="村")</formula>
    </cfRule>
  </conditionalFormatting>
  <conditionalFormatting sqref="A19:AA19">
    <cfRule type="expression" dxfId="1679" priority="213" stopIfTrue="1">
      <formula>OR($E19="国", $E19="道")</formula>
    </cfRule>
    <cfRule type="expression" dxfId="1678" priority="214" stopIfTrue="1">
      <formula>OR($C19="札幌市", $C19="小樽市", $C19="函館市", $C19="旭川市")</formula>
    </cfRule>
    <cfRule type="expression" dxfId="1677" priority="215" stopIfTrue="1">
      <formula>OR($E19="所", $E19="圏", $E19="局")</formula>
    </cfRule>
    <cfRule type="expression" dxfId="1676" priority="216">
      <formula>OR($E19="市", $E19="町", $E19="村")</formula>
    </cfRule>
  </conditionalFormatting>
  <conditionalFormatting sqref="A20:AA20">
    <cfRule type="expression" dxfId="1675" priority="209" stopIfTrue="1">
      <formula>OR($E20="国", $E20="道")</formula>
    </cfRule>
    <cfRule type="expression" dxfId="1674" priority="210" stopIfTrue="1">
      <formula>OR($C20="札幌市", $C20="小樽市", $C20="函館市", $C20="旭川市")</formula>
    </cfRule>
    <cfRule type="expression" dxfId="1673" priority="211" stopIfTrue="1">
      <formula>OR($E20="所", $E20="圏", $E20="局")</formula>
    </cfRule>
    <cfRule type="expression" dxfId="1672" priority="212">
      <formula>OR($E20="市", $E20="町", $E20="村")</formula>
    </cfRule>
  </conditionalFormatting>
  <conditionalFormatting sqref="A21:AA21">
    <cfRule type="expression" dxfId="1671" priority="205" stopIfTrue="1">
      <formula>OR($E21="国", $E21="道")</formula>
    </cfRule>
    <cfRule type="expression" dxfId="1670" priority="206" stopIfTrue="1">
      <formula>OR($C21="札幌市", $C21="小樽市", $C21="函館市", $C21="旭川市")</formula>
    </cfRule>
    <cfRule type="expression" dxfId="1669" priority="207" stopIfTrue="1">
      <formula>OR($E21="所", $E21="圏", $E21="局")</formula>
    </cfRule>
    <cfRule type="expression" dxfId="1668" priority="208">
      <formula>OR($E21="市", $E21="町", $E21="村")</formula>
    </cfRule>
  </conditionalFormatting>
  <conditionalFormatting sqref="A22:AA22">
    <cfRule type="expression" dxfId="1667" priority="201" stopIfTrue="1">
      <formula>OR($E22="国", $E22="道")</formula>
    </cfRule>
    <cfRule type="expression" dxfId="1666" priority="202" stopIfTrue="1">
      <formula>OR($C22="札幌市", $C22="小樽市", $C22="函館市", $C22="旭川市")</formula>
    </cfRule>
    <cfRule type="expression" dxfId="1665" priority="203" stopIfTrue="1">
      <formula>OR($E22="所", $E22="圏", $E22="局")</formula>
    </cfRule>
    <cfRule type="expression" dxfId="1664" priority="204">
      <formula>OR($E22="市", $E22="町", $E22="村")</formula>
    </cfRule>
  </conditionalFormatting>
  <conditionalFormatting sqref="A23:AA23">
    <cfRule type="expression" dxfId="1663" priority="197" stopIfTrue="1">
      <formula>OR($E23="国", $E23="道")</formula>
    </cfRule>
    <cfRule type="expression" dxfId="1662" priority="198" stopIfTrue="1">
      <formula>OR($C23="札幌市", $C23="小樽市", $C23="函館市", $C23="旭川市")</formula>
    </cfRule>
    <cfRule type="expression" dxfId="1661" priority="199" stopIfTrue="1">
      <formula>OR($E23="所", $E23="圏", $E23="局")</formula>
    </cfRule>
    <cfRule type="expression" dxfId="1660" priority="200">
      <formula>OR($E23="市", $E23="町", $E23="村")</formula>
    </cfRule>
  </conditionalFormatting>
  <conditionalFormatting sqref="A24:AA24">
    <cfRule type="expression" dxfId="1659" priority="193" stopIfTrue="1">
      <formula>OR($E24="国", $E24="道")</formula>
    </cfRule>
    <cfRule type="expression" dxfId="1658" priority="194" stopIfTrue="1">
      <formula>OR($C24="札幌市", $C24="小樽市", $C24="函館市", $C24="旭川市")</formula>
    </cfRule>
    <cfRule type="expression" dxfId="1657" priority="195" stopIfTrue="1">
      <formula>OR($E24="所", $E24="圏", $E24="局")</formula>
    </cfRule>
    <cfRule type="expression" dxfId="1656" priority="196">
      <formula>OR($E24="市", $E24="町", $E24="村")</formula>
    </cfRule>
  </conditionalFormatting>
  <conditionalFormatting sqref="A25:AA25">
    <cfRule type="expression" dxfId="1655" priority="189" stopIfTrue="1">
      <formula>OR($E25="国", $E25="道")</formula>
    </cfRule>
    <cfRule type="expression" dxfId="1654" priority="190" stopIfTrue="1">
      <formula>OR($C25="札幌市", $C25="小樽市", $C25="函館市", $C25="旭川市")</formula>
    </cfRule>
    <cfRule type="expression" dxfId="1653" priority="191" stopIfTrue="1">
      <formula>OR($E25="所", $E25="圏", $E25="局")</formula>
    </cfRule>
    <cfRule type="expression" dxfId="1652" priority="192">
      <formula>OR($E25="市", $E25="町", $E25="村")</formula>
    </cfRule>
  </conditionalFormatting>
  <conditionalFormatting sqref="A26:AA26">
    <cfRule type="expression" dxfId="1651" priority="185" stopIfTrue="1">
      <formula>OR($E26="国", $E26="道")</formula>
    </cfRule>
    <cfRule type="expression" dxfId="1650" priority="186" stopIfTrue="1">
      <formula>OR($C26="札幌市", $C26="小樽市", $C26="函館市", $C26="旭川市")</formula>
    </cfRule>
    <cfRule type="expression" dxfId="1649" priority="187" stopIfTrue="1">
      <formula>OR($E26="所", $E26="圏", $E26="局")</formula>
    </cfRule>
    <cfRule type="expression" dxfId="1648" priority="188">
      <formula>OR($E26="市", $E26="町", $E26="村")</formula>
    </cfRule>
  </conditionalFormatting>
  <conditionalFormatting sqref="A27:AA27">
    <cfRule type="expression" dxfId="1647" priority="181" stopIfTrue="1">
      <formula>OR($E27="国", $E27="道")</formula>
    </cfRule>
    <cfRule type="expression" dxfId="1646" priority="182" stopIfTrue="1">
      <formula>OR($C27="札幌市", $C27="小樽市", $C27="函館市", $C27="旭川市")</formula>
    </cfRule>
    <cfRule type="expression" dxfId="1645" priority="183" stopIfTrue="1">
      <formula>OR($E27="所", $E27="圏", $E27="局")</formula>
    </cfRule>
    <cfRule type="expression" dxfId="1644" priority="184">
      <formula>OR($E27="市", $E27="町", $E27="村")</formula>
    </cfRule>
  </conditionalFormatting>
  <conditionalFormatting sqref="A28:AA28">
    <cfRule type="expression" dxfId="1643" priority="177" stopIfTrue="1">
      <formula>OR($E28="国", $E28="道")</formula>
    </cfRule>
    <cfRule type="expression" dxfId="1642" priority="178" stopIfTrue="1">
      <formula>OR($C28="札幌市", $C28="小樽市", $C28="函館市", $C28="旭川市")</formula>
    </cfRule>
    <cfRule type="expression" dxfId="1641" priority="179" stopIfTrue="1">
      <formula>OR($E28="所", $E28="圏", $E28="局")</formula>
    </cfRule>
    <cfRule type="expression" dxfId="1640" priority="180">
      <formula>OR($E28="市", $E28="町", $E28="村")</formula>
    </cfRule>
  </conditionalFormatting>
  <conditionalFormatting sqref="A29:AA29">
    <cfRule type="expression" dxfId="1639" priority="173" stopIfTrue="1">
      <formula>OR($E29="国", $E29="道")</formula>
    </cfRule>
    <cfRule type="expression" dxfId="1638" priority="174" stopIfTrue="1">
      <formula>OR($C29="札幌市", $C29="小樽市", $C29="函館市", $C29="旭川市")</formula>
    </cfRule>
    <cfRule type="expression" dxfId="1637" priority="175" stopIfTrue="1">
      <formula>OR($E29="所", $E29="圏", $E29="局")</formula>
    </cfRule>
    <cfRule type="expression" dxfId="1636" priority="176">
      <formula>OR($E29="市", $E29="町", $E29="村")</formula>
    </cfRule>
  </conditionalFormatting>
  <conditionalFormatting sqref="A30:AA30">
    <cfRule type="expression" dxfId="1635" priority="169" stopIfTrue="1">
      <formula>OR($E30="国", $E30="道")</formula>
    </cfRule>
    <cfRule type="expression" dxfId="1634" priority="170" stopIfTrue="1">
      <formula>OR($C30="札幌市", $C30="小樽市", $C30="函館市", $C30="旭川市")</formula>
    </cfRule>
    <cfRule type="expression" dxfId="1633" priority="171" stopIfTrue="1">
      <formula>OR($E30="所", $E30="圏", $E30="局")</formula>
    </cfRule>
    <cfRule type="expression" dxfId="1632" priority="172">
      <formula>OR($E30="市", $E30="町", $E30="村")</formula>
    </cfRule>
  </conditionalFormatting>
  <conditionalFormatting sqref="A31:AA31">
    <cfRule type="expression" dxfId="1631" priority="165" stopIfTrue="1">
      <formula>OR($E31="国", $E31="道")</formula>
    </cfRule>
    <cfRule type="expression" dxfId="1630" priority="166" stopIfTrue="1">
      <formula>OR($C31="札幌市", $C31="小樽市", $C31="函館市", $C31="旭川市")</formula>
    </cfRule>
    <cfRule type="expression" dxfId="1629" priority="167" stopIfTrue="1">
      <formula>OR($E31="所", $E31="圏", $E31="局")</formula>
    </cfRule>
    <cfRule type="expression" dxfId="1628" priority="168">
      <formula>OR($E31="市", $E31="町", $E31="村")</formula>
    </cfRule>
  </conditionalFormatting>
  <conditionalFormatting sqref="A32:AA32">
    <cfRule type="expression" dxfId="1627" priority="161" stopIfTrue="1">
      <formula>OR($E32="国", $E32="道")</formula>
    </cfRule>
    <cfRule type="expression" dxfId="1626" priority="162" stopIfTrue="1">
      <formula>OR($C32="札幌市", $C32="小樽市", $C32="函館市", $C32="旭川市")</formula>
    </cfRule>
    <cfRule type="expression" dxfId="1625" priority="163" stopIfTrue="1">
      <formula>OR($E32="所", $E32="圏", $E32="局")</formula>
    </cfRule>
    <cfRule type="expression" dxfId="1624" priority="164">
      <formula>OR($E32="市", $E32="町", $E32="村")</formula>
    </cfRule>
  </conditionalFormatting>
  <conditionalFormatting sqref="A33:AA33">
    <cfRule type="expression" dxfId="1623" priority="157" stopIfTrue="1">
      <formula>OR($E33="国", $E33="道")</formula>
    </cfRule>
    <cfRule type="expression" dxfId="1622" priority="158" stopIfTrue="1">
      <formula>OR($C33="札幌市", $C33="小樽市", $C33="函館市", $C33="旭川市")</formula>
    </cfRule>
    <cfRule type="expression" dxfId="1621" priority="159" stopIfTrue="1">
      <formula>OR($E33="所", $E33="圏", $E33="局")</formula>
    </cfRule>
    <cfRule type="expression" dxfId="1620" priority="160">
      <formula>OR($E33="市", $E33="町", $E33="村")</formula>
    </cfRule>
  </conditionalFormatting>
  <conditionalFormatting sqref="A34:AA34">
    <cfRule type="expression" dxfId="1619" priority="153" stopIfTrue="1">
      <formula>OR($E34="国", $E34="道")</formula>
    </cfRule>
    <cfRule type="expression" dxfId="1618" priority="154" stopIfTrue="1">
      <formula>OR($C34="札幌市", $C34="小樽市", $C34="函館市", $C34="旭川市")</formula>
    </cfRule>
    <cfRule type="expression" dxfId="1617" priority="155" stopIfTrue="1">
      <formula>OR($E34="所", $E34="圏", $E34="局")</formula>
    </cfRule>
    <cfRule type="expression" dxfId="1616" priority="156">
      <formula>OR($E34="市", $E34="町", $E34="村")</formula>
    </cfRule>
  </conditionalFormatting>
  <conditionalFormatting sqref="A35:AA35">
    <cfRule type="expression" dxfId="1615" priority="149" stopIfTrue="1">
      <formula>OR($E35="国", $E35="道")</formula>
    </cfRule>
    <cfRule type="expression" dxfId="1614" priority="150" stopIfTrue="1">
      <formula>OR($C35="札幌市", $C35="小樽市", $C35="函館市", $C35="旭川市")</formula>
    </cfRule>
    <cfRule type="expression" dxfId="1613" priority="151" stopIfTrue="1">
      <formula>OR($E35="所", $E35="圏", $E35="局")</formula>
    </cfRule>
    <cfRule type="expression" dxfId="1612" priority="152">
      <formula>OR($E35="市", $E35="町", $E35="村")</formula>
    </cfRule>
  </conditionalFormatting>
  <conditionalFormatting sqref="A36:AA36">
    <cfRule type="expression" dxfId="1611" priority="145" stopIfTrue="1">
      <formula>OR($E36="国", $E36="道")</formula>
    </cfRule>
    <cfRule type="expression" dxfId="1610" priority="146" stopIfTrue="1">
      <formula>OR($C36="札幌市", $C36="小樽市", $C36="函館市", $C36="旭川市")</formula>
    </cfRule>
    <cfRule type="expression" dxfId="1609" priority="147" stopIfTrue="1">
      <formula>OR($E36="所", $E36="圏", $E36="局")</formula>
    </cfRule>
    <cfRule type="expression" dxfId="1608" priority="148">
      <formula>OR($E36="市", $E36="町", $E36="村")</formula>
    </cfRule>
  </conditionalFormatting>
  <conditionalFormatting sqref="A37:AA37">
    <cfRule type="expression" dxfId="1607" priority="141" stopIfTrue="1">
      <formula>OR($E37="国", $E37="道")</formula>
    </cfRule>
    <cfRule type="expression" dxfId="1606" priority="142" stopIfTrue="1">
      <formula>OR($C37="札幌市", $C37="小樽市", $C37="函館市", $C37="旭川市")</formula>
    </cfRule>
    <cfRule type="expression" dxfId="1605" priority="143" stopIfTrue="1">
      <formula>OR($E37="所", $E37="圏", $E37="局")</formula>
    </cfRule>
    <cfRule type="expression" dxfId="1604" priority="144">
      <formula>OR($E37="市", $E37="町", $E37="村")</formula>
    </cfRule>
  </conditionalFormatting>
  <conditionalFormatting sqref="A38:AA38">
    <cfRule type="expression" dxfId="1603" priority="137" stopIfTrue="1">
      <formula>OR($E38="国", $E38="道")</formula>
    </cfRule>
    <cfRule type="expression" dxfId="1602" priority="138" stopIfTrue="1">
      <formula>OR($C38="札幌市", $C38="小樽市", $C38="函館市", $C38="旭川市")</formula>
    </cfRule>
    <cfRule type="expression" dxfId="1601" priority="139" stopIfTrue="1">
      <formula>OR($E38="所", $E38="圏", $E38="局")</formula>
    </cfRule>
    <cfRule type="expression" dxfId="1600" priority="140">
      <formula>OR($E38="市", $E38="町", $E38="村")</formula>
    </cfRule>
  </conditionalFormatting>
  <conditionalFormatting sqref="A39:AA39">
    <cfRule type="expression" dxfId="1599" priority="133" stopIfTrue="1">
      <formula>OR($E39="国", $E39="道")</formula>
    </cfRule>
    <cfRule type="expression" dxfId="1598" priority="134" stopIfTrue="1">
      <formula>OR($C39="札幌市", $C39="小樽市", $C39="函館市", $C39="旭川市")</formula>
    </cfRule>
    <cfRule type="expression" dxfId="1597" priority="135" stopIfTrue="1">
      <formula>OR($E39="所", $E39="圏", $E39="局")</formula>
    </cfRule>
    <cfRule type="expression" dxfId="1596" priority="136">
      <formula>OR($E39="市", $E39="町", $E39="村")</formula>
    </cfRule>
  </conditionalFormatting>
  <conditionalFormatting sqref="A40:AA40">
    <cfRule type="expression" dxfId="1595" priority="129" stopIfTrue="1">
      <formula>OR($E40="国", $E40="道")</formula>
    </cfRule>
    <cfRule type="expression" dxfId="1594" priority="130" stopIfTrue="1">
      <formula>OR($C40="札幌市", $C40="小樽市", $C40="函館市", $C40="旭川市")</formula>
    </cfRule>
    <cfRule type="expression" dxfId="1593" priority="131" stopIfTrue="1">
      <formula>OR($E40="所", $E40="圏", $E40="局")</formula>
    </cfRule>
    <cfRule type="expression" dxfId="1592" priority="132">
      <formula>OR($E40="市", $E40="町", $E40="村")</formula>
    </cfRule>
  </conditionalFormatting>
  <conditionalFormatting sqref="A41:AA41">
    <cfRule type="expression" dxfId="1591" priority="125" stopIfTrue="1">
      <formula>OR($E41="国", $E41="道")</formula>
    </cfRule>
    <cfRule type="expression" dxfId="1590" priority="126" stopIfTrue="1">
      <formula>OR($C41="札幌市", $C41="小樽市", $C41="函館市", $C41="旭川市")</formula>
    </cfRule>
    <cfRule type="expression" dxfId="1589" priority="127" stopIfTrue="1">
      <formula>OR($E41="所", $E41="圏", $E41="局")</formula>
    </cfRule>
    <cfRule type="expression" dxfId="1588" priority="128">
      <formula>OR($E41="市", $E41="町", $E41="村")</formula>
    </cfRule>
  </conditionalFormatting>
  <conditionalFormatting sqref="A42:AA42">
    <cfRule type="expression" dxfId="1587" priority="121" stopIfTrue="1">
      <formula>OR($E42="国", $E42="道")</formula>
    </cfRule>
    <cfRule type="expression" dxfId="1586" priority="122" stopIfTrue="1">
      <formula>OR($C42="札幌市", $C42="小樽市", $C42="函館市", $C42="旭川市")</formula>
    </cfRule>
    <cfRule type="expression" dxfId="1585" priority="123" stopIfTrue="1">
      <formula>OR($E42="所", $E42="圏", $E42="局")</formula>
    </cfRule>
    <cfRule type="expression" dxfId="1584" priority="124">
      <formula>OR($E42="市", $E42="町", $E42="村")</formula>
    </cfRule>
  </conditionalFormatting>
  <conditionalFormatting sqref="A43:AA43">
    <cfRule type="expression" dxfId="1583" priority="117" stopIfTrue="1">
      <formula>OR($E43="国", $E43="道")</formula>
    </cfRule>
    <cfRule type="expression" dxfId="1582" priority="118" stopIfTrue="1">
      <formula>OR($C43="札幌市", $C43="小樽市", $C43="函館市", $C43="旭川市")</formula>
    </cfRule>
    <cfRule type="expression" dxfId="1581" priority="119" stopIfTrue="1">
      <formula>OR($E43="所", $E43="圏", $E43="局")</formula>
    </cfRule>
    <cfRule type="expression" dxfId="1580" priority="120">
      <formula>OR($E43="市", $E43="町", $E43="村")</formula>
    </cfRule>
  </conditionalFormatting>
  <conditionalFormatting sqref="A44:AA44">
    <cfRule type="expression" dxfId="1579" priority="113" stopIfTrue="1">
      <formula>OR($E44="国", $E44="道")</formula>
    </cfRule>
    <cfRule type="expression" dxfId="1578" priority="114" stopIfTrue="1">
      <formula>OR($C44="札幌市", $C44="小樽市", $C44="函館市", $C44="旭川市")</formula>
    </cfRule>
    <cfRule type="expression" dxfId="1577" priority="115" stopIfTrue="1">
      <formula>OR($E44="所", $E44="圏", $E44="局")</formula>
    </cfRule>
    <cfRule type="expression" dxfId="1576" priority="116">
      <formula>OR($E44="市", $E44="町", $E44="村")</formula>
    </cfRule>
  </conditionalFormatting>
  <conditionalFormatting sqref="A45:AA45">
    <cfRule type="expression" dxfId="1575" priority="109" stopIfTrue="1">
      <formula>OR($E45="国", $E45="道")</formula>
    </cfRule>
    <cfRule type="expression" dxfId="1574" priority="110" stopIfTrue="1">
      <formula>OR($C45="札幌市", $C45="小樽市", $C45="函館市", $C45="旭川市")</formula>
    </cfRule>
    <cfRule type="expression" dxfId="1573" priority="111" stopIfTrue="1">
      <formula>OR($E45="所", $E45="圏", $E45="局")</formula>
    </cfRule>
    <cfRule type="expression" dxfId="1572" priority="112">
      <formula>OR($E45="市", $E45="町", $E45="村")</formula>
    </cfRule>
  </conditionalFormatting>
  <conditionalFormatting sqref="A46:AA46">
    <cfRule type="expression" dxfId="1571" priority="105" stopIfTrue="1">
      <formula>OR($E46="国", $E46="道")</formula>
    </cfRule>
    <cfRule type="expression" dxfId="1570" priority="106" stopIfTrue="1">
      <formula>OR($C46="札幌市", $C46="小樽市", $C46="函館市", $C46="旭川市")</formula>
    </cfRule>
    <cfRule type="expression" dxfId="1569" priority="107" stopIfTrue="1">
      <formula>OR($E46="所", $E46="圏", $E46="局")</formula>
    </cfRule>
    <cfRule type="expression" dxfId="1568" priority="108">
      <formula>OR($E46="市", $E46="町", $E46="村")</formula>
    </cfRule>
  </conditionalFormatting>
  <conditionalFormatting sqref="A47:AA47">
    <cfRule type="expression" dxfId="1567" priority="101" stopIfTrue="1">
      <formula>OR($E47="国", $E47="道")</formula>
    </cfRule>
    <cfRule type="expression" dxfId="1566" priority="102" stopIfTrue="1">
      <formula>OR($C47="札幌市", $C47="小樽市", $C47="函館市", $C47="旭川市")</formula>
    </cfRule>
    <cfRule type="expression" dxfId="1565" priority="103" stopIfTrue="1">
      <formula>OR($E47="所", $E47="圏", $E47="局")</formula>
    </cfRule>
    <cfRule type="expression" dxfId="1564" priority="104">
      <formula>OR($E47="市", $E47="町", $E47="村")</formula>
    </cfRule>
  </conditionalFormatting>
  <conditionalFormatting sqref="A48:AA48">
    <cfRule type="expression" dxfId="1563" priority="97" stopIfTrue="1">
      <formula>OR($E48="国", $E48="道")</formula>
    </cfRule>
    <cfRule type="expression" dxfId="1562" priority="98" stopIfTrue="1">
      <formula>OR($C48="札幌市", $C48="小樽市", $C48="函館市", $C48="旭川市")</formula>
    </cfRule>
    <cfRule type="expression" dxfId="1561" priority="99" stopIfTrue="1">
      <formula>OR($E48="所", $E48="圏", $E48="局")</formula>
    </cfRule>
    <cfRule type="expression" dxfId="1560" priority="100">
      <formula>OR($E48="市", $E48="町", $E48="村")</formula>
    </cfRule>
  </conditionalFormatting>
  <conditionalFormatting sqref="A49:AA49">
    <cfRule type="expression" dxfId="1559" priority="93" stopIfTrue="1">
      <formula>OR($E49="国", $E49="道")</formula>
    </cfRule>
    <cfRule type="expression" dxfId="1558" priority="94" stopIfTrue="1">
      <formula>OR($C49="札幌市", $C49="小樽市", $C49="函館市", $C49="旭川市")</formula>
    </cfRule>
    <cfRule type="expression" dxfId="1557" priority="95" stopIfTrue="1">
      <formula>OR($E49="所", $E49="圏", $E49="局")</formula>
    </cfRule>
    <cfRule type="expression" dxfId="1556" priority="96">
      <formula>OR($E49="市", $E49="町", $E49="村")</formula>
    </cfRule>
  </conditionalFormatting>
  <conditionalFormatting sqref="A50:AA50">
    <cfRule type="expression" dxfId="1555" priority="89" stopIfTrue="1">
      <formula>OR($E50="国", $E50="道")</formula>
    </cfRule>
    <cfRule type="expression" dxfId="1554" priority="90" stopIfTrue="1">
      <formula>OR($C50="札幌市", $C50="小樽市", $C50="函館市", $C50="旭川市")</formula>
    </cfRule>
    <cfRule type="expression" dxfId="1553" priority="91" stopIfTrue="1">
      <formula>OR($E50="所", $E50="圏", $E50="局")</formula>
    </cfRule>
    <cfRule type="expression" dxfId="1552" priority="92">
      <formula>OR($E50="市", $E50="町", $E50="村")</formula>
    </cfRule>
  </conditionalFormatting>
  <conditionalFormatting sqref="A51:AA51">
    <cfRule type="expression" dxfId="1551" priority="85" stopIfTrue="1">
      <formula>OR($E51="国", $E51="道")</formula>
    </cfRule>
    <cfRule type="expression" dxfId="1550" priority="86" stopIfTrue="1">
      <formula>OR($C51="札幌市", $C51="小樽市", $C51="函館市", $C51="旭川市")</formula>
    </cfRule>
    <cfRule type="expression" dxfId="1549" priority="87" stopIfTrue="1">
      <formula>OR($E51="所", $E51="圏", $E51="局")</formula>
    </cfRule>
    <cfRule type="expression" dxfId="1548" priority="88">
      <formula>OR($E51="市", $E51="町", $E51="村")</formula>
    </cfRule>
  </conditionalFormatting>
  <conditionalFormatting sqref="A52:AA52">
    <cfRule type="expression" dxfId="1547" priority="81" stopIfTrue="1">
      <formula>OR($E52="国", $E52="道")</formula>
    </cfRule>
    <cfRule type="expression" dxfId="1546" priority="82" stopIfTrue="1">
      <formula>OR($C52="札幌市", $C52="小樽市", $C52="函館市", $C52="旭川市")</formula>
    </cfRule>
    <cfRule type="expression" dxfId="1545" priority="83" stopIfTrue="1">
      <formula>OR($E52="所", $E52="圏", $E52="局")</formula>
    </cfRule>
    <cfRule type="expression" dxfId="1544" priority="84">
      <formula>OR($E52="市", $E52="町", $E52="村")</formula>
    </cfRule>
  </conditionalFormatting>
  <conditionalFormatting sqref="A53:AA53">
    <cfRule type="expression" dxfId="1543" priority="77" stopIfTrue="1">
      <formula>OR($E53="国", $E53="道")</formula>
    </cfRule>
    <cfRule type="expression" dxfId="1542" priority="78" stopIfTrue="1">
      <formula>OR($C53="札幌市", $C53="小樽市", $C53="函館市", $C53="旭川市")</formula>
    </cfRule>
    <cfRule type="expression" dxfId="1541" priority="79" stopIfTrue="1">
      <formula>OR($E53="所", $E53="圏", $E53="局")</formula>
    </cfRule>
    <cfRule type="expression" dxfId="1540" priority="80">
      <formula>OR($E53="市", $E53="町", $E53="村")</formula>
    </cfRule>
  </conditionalFormatting>
  <conditionalFormatting sqref="A54:AA54">
    <cfRule type="expression" dxfId="1539" priority="73" stopIfTrue="1">
      <formula>OR($E54="国", $E54="道")</formula>
    </cfRule>
    <cfRule type="expression" dxfId="1538" priority="74" stopIfTrue="1">
      <formula>OR($C54="札幌市", $C54="小樽市", $C54="函館市", $C54="旭川市")</formula>
    </cfRule>
    <cfRule type="expression" dxfId="1537" priority="75" stopIfTrue="1">
      <formula>OR($E54="所", $E54="圏", $E54="局")</formula>
    </cfRule>
    <cfRule type="expression" dxfId="1536" priority="76">
      <formula>OR($E54="市", $E54="町", $E54="村")</formula>
    </cfRule>
  </conditionalFormatting>
  <conditionalFormatting sqref="A55:AA55">
    <cfRule type="expression" dxfId="1535" priority="69" stopIfTrue="1">
      <formula>OR($E55="国", $E55="道")</formula>
    </cfRule>
    <cfRule type="expression" dxfId="1534" priority="70" stopIfTrue="1">
      <formula>OR($C55="札幌市", $C55="小樽市", $C55="函館市", $C55="旭川市")</formula>
    </cfRule>
    <cfRule type="expression" dxfId="1533" priority="71" stopIfTrue="1">
      <formula>OR($E55="所", $E55="圏", $E55="局")</formula>
    </cfRule>
    <cfRule type="expression" dxfId="1532" priority="72">
      <formula>OR($E55="市", $E55="町", $E55="村")</formula>
    </cfRule>
  </conditionalFormatting>
  <conditionalFormatting sqref="A56:AA56">
    <cfRule type="expression" dxfId="1531" priority="65" stopIfTrue="1">
      <formula>OR($E56="国", $E56="道")</formula>
    </cfRule>
    <cfRule type="expression" dxfId="1530" priority="66" stopIfTrue="1">
      <formula>OR($C56="札幌市", $C56="小樽市", $C56="函館市", $C56="旭川市")</formula>
    </cfRule>
    <cfRule type="expression" dxfId="1529" priority="67" stopIfTrue="1">
      <formula>OR($E56="所", $E56="圏", $E56="局")</formula>
    </cfRule>
    <cfRule type="expression" dxfId="1528" priority="68">
      <formula>OR($E56="市", $E56="町", $E56="村")</formula>
    </cfRule>
  </conditionalFormatting>
  <conditionalFormatting sqref="A57:AA57">
    <cfRule type="expression" dxfId="1527" priority="61" stopIfTrue="1">
      <formula>OR($E57="国", $E57="道")</formula>
    </cfRule>
    <cfRule type="expression" dxfId="1526" priority="62" stopIfTrue="1">
      <formula>OR($C57="札幌市", $C57="小樽市", $C57="函館市", $C57="旭川市")</formula>
    </cfRule>
    <cfRule type="expression" dxfId="1525" priority="63" stopIfTrue="1">
      <formula>OR($E57="所", $E57="圏", $E57="局")</formula>
    </cfRule>
    <cfRule type="expression" dxfId="1524" priority="64">
      <formula>OR($E57="市", $E57="町", $E57="村")</formula>
    </cfRule>
  </conditionalFormatting>
  <conditionalFormatting sqref="A58:AA58">
    <cfRule type="expression" dxfId="1523" priority="57" stopIfTrue="1">
      <formula>OR($E58="国", $E58="道")</formula>
    </cfRule>
    <cfRule type="expression" dxfId="1522" priority="58" stopIfTrue="1">
      <formula>OR($C58="札幌市", $C58="小樽市", $C58="函館市", $C58="旭川市")</formula>
    </cfRule>
    <cfRule type="expression" dxfId="1521" priority="59" stopIfTrue="1">
      <formula>OR($E58="所", $E58="圏", $E58="局")</formula>
    </cfRule>
    <cfRule type="expression" dxfId="1520" priority="60">
      <formula>OR($E58="市", $E58="町", $E58="村")</formula>
    </cfRule>
  </conditionalFormatting>
  <conditionalFormatting sqref="A59:AA59">
    <cfRule type="expression" dxfId="1519" priority="53" stopIfTrue="1">
      <formula>OR($E59="国", $E59="道")</formula>
    </cfRule>
    <cfRule type="expression" dxfId="1518" priority="54" stopIfTrue="1">
      <formula>OR($C59="札幌市", $C59="小樽市", $C59="函館市", $C59="旭川市")</formula>
    </cfRule>
    <cfRule type="expression" dxfId="1517" priority="55" stopIfTrue="1">
      <formula>OR($E59="所", $E59="圏", $E59="局")</formula>
    </cfRule>
    <cfRule type="expression" dxfId="1516" priority="56">
      <formula>OR($E59="市", $E59="町", $E59="村")</formula>
    </cfRule>
  </conditionalFormatting>
  <conditionalFormatting sqref="A60:AA60">
    <cfRule type="expression" dxfId="1515" priority="49" stopIfTrue="1">
      <formula>OR($E60="国", $E60="道")</formula>
    </cfRule>
    <cfRule type="expression" dxfId="1514" priority="50" stopIfTrue="1">
      <formula>OR($C60="札幌市", $C60="小樽市", $C60="函館市", $C60="旭川市")</formula>
    </cfRule>
    <cfRule type="expression" dxfId="1513" priority="51" stopIfTrue="1">
      <formula>OR($E60="所", $E60="圏", $E60="局")</formula>
    </cfRule>
    <cfRule type="expression" dxfId="1512" priority="52">
      <formula>OR($E60="市", $E60="町", $E60="村")</formula>
    </cfRule>
  </conditionalFormatting>
  <conditionalFormatting sqref="A70:AA70">
    <cfRule type="expression" dxfId="1511" priority="45" stopIfTrue="1">
      <formula>OR($E70="国", $E70="道")</formula>
    </cfRule>
    <cfRule type="expression" dxfId="1510" priority="46" stopIfTrue="1">
      <formula>OR($C70="札幌市", $C70="小樽市", $C70="函館市", $C70="旭川市")</formula>
    </cfRule>
    <cfRule type="expression" dxfId="1509" priority="47" stopIfTrue="1">
      <formula>OR($E70="所", $E70="圏", $E70="局")</formula>
    </cfRule>
    <cfRule type="expression" dxfId="1508" priority="48">
      <formula>OR($E70="市", $E70="町", $E70="村")</formula>
    </cfRule>
  </conditionalFormatting>
  <conditionalFormatting sqref="A71:AA71">
    <cfRule type="expression" dxfId="1507" priority="41" stopIfTrue="1">
      <formula>OR($E71="国", $E71="道")</formula>
    </cfRule>
    <cfRule type="expression" dxfId="1506" priority="42" stopIfTrue="1">
      <formula>OR($C71="札幌市", $C71="小樽市", $C71="函館市", $C71="旭川市")</formula>
    </cfRule>
    <cfRule type="expression" dxfId="1505" priority="43" stopIfTrue="1">
      <formula>OR($E71="所", $E71="圏", $E71="局")</formula>
    </cfRule>
    <cfRule type="expression" dxfId="1504" priority="44">
      <formula>OR($E71="市", $E71="町", $E71="村")</formula>
    </cfRule>
  </conditionalFormatting>
  <conditionalFormatting sqref="A72:AA72">
    <cfRule type="expression" dxfId="1503" priority="37" stopIfTrue="1">
      <formula>OR($E72="国", $E72="道")</formula>
    </cfRule>
    <cfRule type="expression" dxfId="1502" priority="38" stopIfTrue="1">
      <formula>OR($C72="札幌市", $C72="小樽市", $C72="函館市", $C72="旭川市")</formula>
    </cfRule>
    <cfRule type="expression" dxfId="1501" priority="39" stopIfTrue="1">
      <formula>OR($E72="所", $E72="圏", $E72="局")</formula>
    </cfRule>
    <cfRule type="expression" dxfId="1500" priority="40">
      <formula>OR($E72="市", $E72="町", $E72="村")</formula>
    </cfRule>
  </conditionalFormatting>
  <conditionalFormatting sqref="A73:AA73">
    <cfRule type="expression" dxfId="1499" priority="33" stopIfTrue="1">
      <formula>OR($E73="国", $E73="道")</formula>
    </cfRule>
    <cfRule type="expression" dxfId="1498" priority="34" stopIfTrue="1">
      <formula>OR($C73="札幌市", $C73="小樽市", $C73="函館市", $C73="旭川市")</formula>
    </cfRule>
    <cfRule type="expression" dxfId="1497" priority="35" stopIfTrue="1">
      <formula>OR($E73="所", $E73="圏", $E73="局")</formula>
    </cfRule>
    <cfRule type="expression" dxfId="1496" priority="36">
      <formula>OR($E73="市", $E73="町", $E73="村")</formula>
    </cfRule>
  </conditionalFormatting>
  <conditionalFormatting sqref="A74:AA74">
    <cfRule type="expression" dxfId="1495" priority="29" stopIfTrue="1">
      <formula>OR($E74="国", $E74="道")</formula>
    </cfRule>
    <cfRule type="expression" dxfId="1494" priority="30" stopIfTrue="1">
      <formula>OR($C74="札幌市", $C74="小樽市", $C74="函館市", $C74="旭川市")</formula>
    </cfRule>
    <cfRule type="expression" dxfId="1493" priority="31" stopIfTrue="1">
      <formula>OR($E74="所", $E74="圏", $E74="局")</formula>
    </cfRule>
    <cfRule type="expression" dxfId="1492" priority="32">
      <formula>OR($E74="市", $E74="町", $E74="村")</formula>
    </cfRule>
  </conditionalFormatting>
  <conditionalFormatting sqref="A75:AA75">
    <cfRule type="expression" dxfId="1491" priority="25" stopIfTrue="1">
      <formula>OR($E75="国", $E75="道")</formula>
    </cfRule>
    <cfRule type="expression" dxfId="1490" priority="26" stopIfTrue="1">
      <formula>OR($C75="札幌市", $C75="小樽市", $C75="函館市", $C75="旭川市")</formula>
    </cfRule>
    <cfRule type="expression" dxfId="1489" priority="27" stopIfTrue="1">
      <formula>OR($E75="所", $E75="圏", $E75="局")</formula>
    </cfRule>
    <cfRule type="expression" dxfId="1488" priority="28">
      <formula>OR($E75="市", $E75="町", $E75="村")</formula>
    </cfRule>
  </conditionalFormatting>
  <conditionalFormatting sqref="A76:AA76">
    <cfRule type="expression" dxfId="1487" priority="21" stopIfTrue="1">
      <formula>OR($E76="国", $E76="道")</formula>
    </cfRule>
    <cfRule type="expression" dxfId="1486" priority="22" stopIfTrue="1">
      <formula>OR($C76="札幌市", $C76="小樽市", $C76="函館市", $C76="旭川市")</formula>
    </cfRule>
    <cfRule type="expression" dxfId="1485" priority="23" stopIfTrue="1">
      <formula>OR($E76="所", $E76="圏", $E76="局")</formula>
    </cfRule>
    <cfRule type="expression" dxfId="1484" priority="24">
      <formula>OR($E76="市", $E76="町", $E76="村")</formula>
    </cfRule>
  </conditionalFormatting>
  <conditionalFormatting sqref="A77:AA77">
    <cfRule type="expression" dxfId="1483" priority="17" stopIfTrue="1">
      <formula>OR($E77="国", $E77="道")</formula>
    </cfRule>
    <cfRule type="expression" dxfId="1482" priority="18" stopIfTrue="1">
      <formula>OR($C77="札幌市", $C77="小樽市", $C77="函館市", $C77="旭川市")</formula>
    </cfRule>
    <cfRule type="expression" dxfId="1481" priority="19" stopIfTrue="1">
      <formula>OR($E77="所", $E77="圏", $E77="局")</formula>
    </cfRule>
    <cfRule type="expression" dxfId="1480" priority="20">
      <formula>OR($E77="市", $E77="町", $E77="村")</formula>
    </cfRule>
  </conditionalFormatting>
  <conditionalFormatting sqref="A78:AA78">
    <cfRule type="expression" dxfId="1479" priority="13" stopIfTrue="1">
      <formula>OR($E78="国", $E78="道")</formula>
    </cfRule>
    <cfRule type="expression" dxfId="1478" priority="14" stopIfTrue="1">
      <formula>OR($C78="札幌市", $C78="小樽市", $C78="函館市", $C78="旭川市")</formula>
    </cfRule>
    <cfRule type="expression" dxfId="1477" priority="15" stopIfTrue="1">
      <formula>OR($E78="所", $E78="圏", $E78="局")</formula>
    </cfRule>
    <cfRule type="expression" dxfId="1476" priority="16">
      <formula>OR($E78="市", $E78="町", $E78="村")</formula>
    </cfRule>
  </conditionalFormatting>
  <conditionalFormatting sqref="A79:AA79">
    <cfRule type="expression" dxfId="1475" priority="9" stopIfTrue="1">
      <formula>OR($E79="国", $E79="道")</formula>
    </cfRule>
    <cfRule type="expression" dxfId="1474" priority="10" stopIfTrue="1">
      <formula>OR($C79="札幌市", $C79="小樽市", $C79="函館市", $C79="旭川市")</formula>
    </cfRule>
    <cfRule type="expression" dxfId="1473" priority="11" stopIfTrue="1">
      <formula>OR($E79="所", $E79="圏", $E79="局")</formula>
    </cfRule>
    <cfRule type="expression" dxfId="1472" priority="12">
      <formula>OR($E79="市", $E79="町", $E79="村")</formula>
    </cfRule>
  </conditionalFormatting>
  <conditionalFormatting sqref="A80:AA80">
    <cfRule type="expression" dxfId="1471" priority="5" stopIfTrue="1">
      <formula>OR($E80="国", $E80="道")</formula>
    </cfRule>
    <cfRule type="expression" dxfId="1470" priority="6" stopIfTrue="1">
      <formula>OR($C80="札幌市", $C80="小樽市", $C80="函館市", $C80="旭川市")</formula>
    </cfRule>
    <cfRule type="expression" dxfId="1469" priority="7" stopIfTrue="1">
      <formula>OR($E80="所", $E80="圏", $E80="局")</formula>
    </cfRule>
    <cfRule type="expression" dxfId="1468" priority="8">
      <formula>OR($E80="市", $E80="町", $E80="村")</formula>
    </cfRule>
  </conditionalFormatting>
  <conditionalFormatting sqref="A81:AA81">
    <cfRule type="expression" dxfId="1467" priority="1" stopIfTrue="1">
      <formula>OR($E81="国", $E81="道")</formula>
    </cfRule>
    <cfRule type="expression" dxfId="1466" priority="2" stopIfTrue="1">
      <formula>OR($C81="札幌市", $C81="小樽市", $C81="函館市", $C81="旭川市")</formula>
    </cfRule>
    <cfRule type="expression" dxfId="1465" priority="3" stopIfTrue="1">
      <formula>OR($E81="所", $E81="圏", $E81="局")</formula>
    </cfRule>
    <cfRule type="expression" dxfId="1464" priority="4">
      <formula>OR($E81="市", $E81="町", $E81="村")</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8.625" style="156" customWidth="1"/>
    <col min="28" max="16384" width="9" style="156"/>
  </cols>
  <sheetData>
    <row r="1" spans="1:27" s="167" customFormat="1" ht="18.75">
      <c r="A1" s="103" t="s">
        <v>456</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32550</v>
      </c>
      <c r="G4" s="92">
        <v>5</v>
      </c>
      <c r="H4" s="92">
        <v>7</v>
      </c>
      <c r="I4" s="92">
        <v>9</v>
      </c>
      <c r="J4" s="92">
        <v>4</v>
      </c>
      <c r="K4" s="92">
        <v>15</v>
      </c>
      <c r="L4" s="92">
        <v>21</v>
      </c>
      <c r="M4" s="92">
        <v>61</v>
      </c>
      <c r="N4" s="92">
        <v>128</v>
      </c>
      <c r="O4" s="92">
        <v>376</v>
      </c>
      <c r="P4" s="92">
        <v>548</v>
      </c>
      <c r="Q4" s="92">
        <v>891</v>
      </c>
      <c r="R4" s="92">
        <v>1182</v>
      </c>
      <c r="S4" s="92">
        <v>1876</v>
      </c>
      <c r="T4" s="92">
        <v>2658</v>
      </c>
      <c r="U4" s="92">
        <v>3239</v>
      </c>
      <c r="V4" s="92">
        <v>4549</v>
      </c>
      <c r="W4" s="92">
        <v>6183</v>
      </c>
      <c r="X4" s="92">
        <v>6018</v>
      </c>
      <c r="Y4" s="92">
        <v>3464</v>
      </c>
      <c r="Z4" s="92">
        <v>1136</v>
      </c>
      <c r="AA4" s="91">
        <v>172</v>
      </c>
    </row>
    <row r="5" spans="1:27" ht="15">
      <c r="A5" s="123"/>
      <c r="B5" s="122" t="s">
        <v>68</v>
      </c>
      <c r="C5" s="122" t="s">
        <v>36</v>
      </c>
      <c r="D5" s="122" t="s">
        <v>181</v>
      </c>
      <c r="E5" s="122" t="s">
        <v>35</v>
      </c>
      <c r="F5" s="117">
        <v>17831</v>
      </c>
      <c r="G5" s="116">
        <v>2</v>
      </c>
      <c r="H5" s="116">
        <v>1</v>
      </c>
      <c r="I5" s="116">
        <v>4</v>
      </c>
      <c r="J5" s="116">
        <v>3</v>
      </c>
      <c r="K5" s="116">
        <v>8</v>
      </c>
      <c r="L5" s="116">
        <v>15</v>
      </c>
      <c r="M5" s="116">
        <v>50</v>
      </c>
      <c r="N5" s="116">
        <v>103</v>
      </c>
      <c r="O5" s="116">
        <v>290</v>
      </c>
      <c r="P5" s="116">
        <v>434</v>
      </c>
      <c r="Q5" s="116">
        <v>660</v>
      </c>
      <c r="R5" s="116">
        <v>901</v>
      </c>
      <c r="S5" s="116">
        <v>1437</v>
      </c>
      <c r="T5" s="116">
        <v>1957</v>
      </c>
      <c r="U5" s="116">
        <v>2224</v>
      </c>
      <c r="V5" s="116">
        <v>2793</v>
      </c>
      <c r="W5" s="116">
        <v>3179</v>
      </c>
      <c r="X5" s="116">
        <v>2539</v>
      </c>
      <c r="Y5" s="116">
        <v>999</v>
      </c>
      <c r="Z5" s="116">
        <v>203</v>
      </c>
      <c r="AA5" s="115">
        <v>22</v>
      </c>
    </row>
    <row r="6" spans="1:27" ht="15">
      <c r="A6" s="114"/>
      <c r="B6" s="113" t="s">
        <v>66</v>
      </c>
      <c r="C6" s="113" t="s">
        <v>36</v>
      </c>
      <c r="D6" s="113" t="s">
        <v>180</v>
      </c>
      <c r="E6" s="113" t="s">
        <v>35</v>
      </c>
      <c r="F6" s="108">
        <v>14719</v>
      </c>
      <c r="G6" s="107">
        <v>3</v>
      </c>
      <c r="H6" s="107">
        <v>6</v>
      </c>
      <c r="I6" s="107">
        <v>5</v>
      </c>
      <c r="J6" s="107">
        <v>1</v>
      </c>
      <c r="K6" s="107">
        <v>7</v>
      </c>
      <c r="L6" s="107">
        <v>6</v>
      </c>
      <c r="M6" s="107">
        <v>11</v>
      </c>
      <c r="N6" s="107">
        <v>25</v>
      </c>
      <c r="O6" s="107">
        <v>86</v>
      </c>
      <c r="P6" s="107">
        <v>114</v>
      </c>
      <c r="Q6" s="107">
        <v>231</v>
      </c>
      <c r="R6" s="107">
        <v>281</v>
      </c>
      <c r="S6" s="107">
        <v>439</v>
      </c>
      <c r="T6" s="107">
        <v>701</v>
      </c>
      <c r="U6" s="107">
        <v>1015</v>
      </c>
      <c r="V6" s="107">
        <v>1756</v>
      </c>
      <c r="W6" s="107">
        <v>3004</v>
      </c>
      <c r="X6" s="107">
        <v>3479</v>
      </c>
      <c r="Y6" s="107">
        <v>2465</v>
      </c>
      <c r="Z6" s="107">
        <v>933</v>
      </c>
      <c r="AA6" s="106">
        <v>150</v>
      </c>
    </row>
    <row r="7" spans="1:27" ht="15">
      <c r="A7" s="159" t="s">
        <v>256</v>
      </c>
      <c r="B7" s="158" t="s">
        <v>70</v>
      </c>
      <c r="C7" s="158" t="s">
        <v>34</v>
      </c>
      <c r="D7" s="158" t="s">
        <v>178</v>
      </c>
      <c r="E7" s="158" t="s">
        <v>33</v>
      </c>
      <c r="F7" s="93">
        <v>1371</v>
      </c>
      <c r="G7" s="92" t="s">
        <v>4</v>
      </c>
      <c r="H7" s="92">
        <v>1</v>
      </c>
      <c r="I7" s="92">
        <v>1</v>
      </c>
      <c r="J7" s="92" t="s">
        <v>4</v>
      </c>
      <c r="K7" s="92">
        <v>1</v>
      </c>
      <c r="L7" s="92" t="s">
        <v>4</v>
      </c>
      <c r="M7" s="92">
        <v>4</v>
      </c>
      <c r="N7" s="92">
        <v>7</v>
      </c>
      <c r="O7" s="92">
        <v>17</v>
      </c>
      <c r="P7" s="92">
        <v>25</v>
      </c>
      <c r="Q7" s="92">
        <v>38</v>
      </c>
      <c r="R7" s="92">
        <v>65</v>
      </c>
      <c r="S7" s="92">
        <v>78</v>
      </c>
      <c r="T7" s="92">
        <v>122</v>
      </c>
      <c r="U7" s="92">
        <v>137</v>
      </c>
      <c r="V7" s="92">
        <v>201</v>
      </c>
      <c r="W7" s="92">
        <v>255</v>
      </c>
      <c r="X7" s="92">
        <v>231</v>
      </c>
      <c r="Y7" s="92">
        <v>126</v>
      </c>
      <c r="Z7" s="92">
        <v>55</v>
      </c>
      <c r="AA7" s="91">
        <v>7</v>
      </c>
    </row>
    <row r="8" spans="1:27" ht="15">
      <c r="A8" s="123"/>
      <c r="B8" s="122" t="s">
        <v>68</v>
      </c>
      <c r="C8" s="122" t="s">
        <v>34</v>
      </c>
      <c r="D8" s="122" t="s">
        <v>177</v>
      </c>
      <c r="E8" s="122" t="s">
        <v>33</v>
      </c>
      <c r="F8" s="117">
        <v>787</v>
      </c>
      <c r="G8" s="116" t="s">
        <v>4</v>
      </c>
      <c r="H8" s="116">
        <v>1</v>
      </c>
      <c r="I8" s="116" t="s">
        <v>4</v>
      </c>
      <c r="J8" s="116" t="s">
        <v>4</v>
      </c>
      <c r="K8" s="116">
        <v>1</v>
      </c>
      <c r="L8" s="116" t="s">
        <v>4</v>
      </c>
      <c r="M8" s="116">
        <v>3</v>
      </c>
      <c r="N8" s="116">
        <v>5</v>
      </c>
      <c r="O8" s="116">
        <v>14</v>
      </c>
      <c r="P8" s="116">
        <v>20</v>
      </c>
      <c r="Q8" s="116">
        <v>27</v>
      </c>
      <c r="R8" s="116">
        <v>47</v>
      </c>
      <c r="S8" s="116">
        <v>51</v>
      </c>
      <c r="T8" s="116">
        <v>83</v>
      </c>
      <c r="U8" s="116">
        <v>102</v>
      </c>
      <c r="V8" s="116">
        <v>128</v>
      </c>
      <c r="W8" s="116">
        <v>131</v>
      </c>
      <c r="X8" s="116">
        <v>117</v>
      </c>
      <c r="Y8" s="116">
        <v>47</v>
      </c>
      <c r="Z8" s="116">
        <v>10</v>
      </c>
      <c r="AA8" s="115" t="s">
        <v>4</v>
      </c>
    </row>
    <row r="9" spans="1:27" ht="15">
      <c r="A9" s="114"/>
      <c r="B9" s="113" t="s">
        <v>66</v>
      </c>
      <c r="C9" s="113" t="s">
        <v>34</v>
      </c>
      <c r="D9" s="113" t="s">
        <v>176</v>
      </c>
      <c r="E9" s="113" t="s">
        <v>33</v>
      </c>
      <c r="F9" s="108">
        <v>584</v>
      </c>
      <c r="G9" s="107" t="s">
        <v>4</v>
      </c>
      <c r="H9" s="107" t="s">
        <v>4</v>
      </c>
      <c r="I9" s="107">
        <v>1</v>
      </c>
      <c r="J9" s="107" t="s">
        <v>4</v>
      </c>
      <c r="K9" s="107" t="s">
        <v>4</v>
      </c>
      <c r="L9" s="107" t="s">
        <v>4</v>
      </c>
      <c r="M9" s="107">
        <v>1</v>
      </c>
      <c r="N9" s="107">
        <v>2</v>
      </c>
      <c r="O9" s="107">
        <v>3</v>
      </c>
      <c r="P9" s="107">
        <v>5</v>
      </c>
      <c r="Q9" s="107">
        <v>11</v>
      </c>
      <c r="R9" s="107">
        <v>18</v>
      </c>
      <c r="S9" s="107">
        <v>27</v>
      </c>
      <c r="T9" s="107">
        <v>39</v>
      </c>
      <c r="U9" s="107">
        <v>35</v>
      </c>
      <c r="V9" s="107">
        <v>73</v>
      </c>
      <c r="W9" s="107">
        <v>124</v>
      </c>
      <c r="X9" s="107">
        <v>114</v>
      </c>
      <c r="Y9" s="107">
        <v>79</v>
      </c>
      <c r="Z9" s="107">
        <v>45</v>
      </c>
      <c r="AA9" s="106">
        <v>7</v>
      </c>
    </row>
    <row r="10" spans="1:27" ht="15">
      <c r="A10" s="159" t="s">
        <v>255</v>
      </c>
      <c r="B10" s="158" t="s">
        <v>70</v>
      </c>
      <c r="C10" s="158" t="s">
        <v>172</v>
      </c>
      <c r="D10" s="158" t="s">
        <v>175</v>
      </c>
      <c r="E10" s="158" t="s">
        <v>12</v>
      </c>
      <c r="F10" s="93">
        <v>119</v>
      </c>
      <c r="G10" s="92" t="s">
        <v>4</v>
      </c>
      <c r="H10" s="92" t="s">
        <v>4</v>
      </c>
      <c r="I10" s="92" t="s">
        <v>4</v>
      </c>
      <c r="J10" s="92" t="s">
        <v>4</v>
      </c>
      <c r="K10" s="92">
        <v>1</v>
      </c>
      <c r="L10" s="92" t="s">
        <v>4</v>
      </c>
      <c r="M10" s="92" t="s">
        <v>4</v>
      </c>
      <c r="N10" s="92" t="s">
        <v>4</v>
      </c>
      <c r="O10" s="92">
        <v>1</v>
      </c>
      <c r="P10" s="92">
        <v>1</v>
      </c>
      <c r="Q10" s="92">
        <v>1</v>
      </c>
      <c r="R10" s="92">
        <v>4</v>
      </c>
      <c r="S10" s="92">
        <v>8</v>
      </c>
      <c r="T10" s="92">
        <v>8</v>
      </c>
      <c r="U10" s="92">
        <v>15</v>
      </c>
      <c r="V10" s="92">
        <v>25</v>
      </c>
      <c r="W10" s="92">
        <v>16</v>
      </c>
      <c r="X10" s="92">
        <v>25</v>
      </c>
      <c r="Y10" s="92">
        <v>10</v>
      </c>
      <c r="Z10" s="92">
        <v>2</v>
      </c>
      <c r="AA10" s="91">
        <v>2</v>
      </c>
    </row>
    <row r="11" spans="1:27" ht="15">
      <c r="A11" s="123"/>
      <c r="B11" s="122" t="s">
        <v>68</v>
      </c>
      <c r="C11" s="122" t="s">
        <v>172</v>
      </c>
      <c r="D11" s="122" t="s">
        <v>174</v>
      </c>
      <c r="E11" s="122" t="s">
        <v>12</v>
      </c>
      <c r="F11" s="117">
        <v>61</v>
      </c>
      <c r="G11" s="116" t="s">
        <v>4</v>
      </c>
      <c r="H11" s="116" t="s">
        <v>4</v>
      </c>
      <c r="I11" s="116" t="s">
        <v>4</v>
      </c>
      <c r="J11" s="116" t="s">
        <v>4</v>
      </c>
      <c r="K11" s="116">
        <v>1</v>
      </c>
      <c r="L11" s="116" t="s">
        <v>4</v>
      </c>
      <c r="M11" s="116" t="s">
        <v>4</v>
      </c>
      <c r="N11" s="116" t="s">
        <v>4</v>
      </c>
      <c r="O11" s="116">
        <v>1</v>
      </c>
      <c r="P11" s="116">
        <v>1</v>
      </c>
      <c r="Q11" s="116">
        <v>1</v>
      </c>
      <c r="R11" s="116">
        <v>2</v>
      </c>
      <c r="S11" s="116">
        <v>5</v>
      </c>
      <c r="T11" s="116">
        <v>5</v>
      </c>
      <c r="U11" s="116">
        <v>12</v>
      </c>
      <c r="V11" s="116">
        <v>14</v>
      </c>
      <c r="W11" s="116">
        <v>7</v>
      </c>
      <c r="X11" s="116">
        <v>9</v>
      </c>
      <c r="Y11" s="116">
        <v>3</v>
      </c>
      <c r="Z11" s="116" t="s">
        <v>4</v>
      </c>
      <c r="AA11" s="115" t="s">
        <v>4</v>
      </c>
    </row>
    <row r="12" spans="1:27" ht="15">
      <c r="A12" s="114"/>
      <c r="B12" s="113" t="s">
        <v>66</v>
      </c>
      <c r="C12" s="113" t="s">
        <v>172</v>
      </c>
      <c r="D12" s="113" t="s">
        <v>173</v>
      </c>
      <c r="E12" s="113" t="s">
        <v>12</v>
      </c>
      <c r="F12" s="108">
        <v>58</v>
      </c>
      <c r="G12" s="107" t="s">
        <v>4</v>
      </c>
      <c r="H12" s="107" t="s">
        <v>4</v>
      </c>
      <c r="I12" s="107" t="s">
        <v>4</v>
      </c>
      <c r="J12" s="107" t="s">
        <v>4</v>
      </c>
      <c r="K12" s="107" t="s">
        <v>4</v>
      </c>
      <c r="L12" s="107" t="s">
        <v>4</v>
      </c>
      <c r="M12" s="107" t="s">
        <v>4</v>
      </c>
      <c r="N12" s="107" t="s">
        <v>4</v>
      </c>
      <c r="O12" s="107" t="s">
        <v>4</v>
      </c>
      <c r="P12" s="107" t="s">
        <v>4</v>
      </c>
      <c r="Q12" s="107" t="s">
        <v>4</v>
      </c>
      <c r="R12" s="107">
        <v>2</v>
      </c>
      <c r="S12" s="107">
        <v>3</v>
      </c>
      <c r="T12" s="107">
        <v>3</v>
      </c>
      <c r="U12" s="107">
        <v>3</v>
      </c>
      <c r="V12" s="107">
        <v>11</v>
      </c>
      <c r="W12" s="107">
        <v>9</v>
      </c>
      <c r="X12" s="107">
        <v>16</v>
      </c>
      <c r="Y12" s="107">
        <v>7</v>
      </c>
      <c r="Z12" s="107">
        <v>2</v>
      </c>
      <c r="AA12" s="106">
        <v>2</v>
      </c>
    </row>
    <row r="13" spans="1:27" ht="15">
      <c r="A13" s="159" t="s">
        <v>254</v>
      </c>
      <c r="B13" s="158" t="s">
        <v>70</v>
      </c>
      <c r="C13" s="158" t="s">
        <v>167</v>
      </c>
      <c r="D13" s="158" t="s">
        <v>170</v>
      </c>
      <c r="E13" s="158" t="s">
        <v>10</v>
      </c>
      <c r="F13" s="93">
        <v>37</v>
      </c>
      <c r="G13" s="92" t="s">
        <v>4</v>
      </c>
      <c r="H13" s="92" t="s">
        <v>4</v>
      </c>
      <c r="I13" s="92" t="s">
        <v>4</v>
      </c>
      <c r="J13" s="92" t="s">
        <v>4</v>
      </c>
      <c r="K13" s="92">
        <v>1</v>
      </c>
      <c r="L13" s="92" t="s">
        <v>4</v>
      </c>
      <c r="M13" s="92" t="s">
        <v>4</v>
      </c>
      <c r="N13" s="92" t="s">
        <v>4</v>
      </c>
      <c r="O13" s="92" t="s">
        <v>4</v>
      </c>
      <c r="P13" s="92">
        <v>1</v>
      </c>
      <c r="Q13" s="92" t="s">
        <v>4</v>
      </c>
      <c r="R13" s="92">
        <v>1</v>
      </c>
      <c r="S13" s="92">
        <v>4</v>
      </c>
      <c r="T13" s="92">
        <v>1</v>
      </c>
      <c r="U13" s="92">
        <v>4</v>
      </c>
      <c r="V13" s="92">
        <v>7</v>
      </c>
      <c r="W13" s="92">
        <v>3</v>
      </c>
      <c r="X13" s="92">
        <v>9</v>
      </c>
      <c r="Y13" s="92">
        <v>4</v>
      </c>
      <c r="Z13" s="92" t="s">
        <v>4</v>
      </c>
      <c r="AA13" s="91">
        <v>2</v>
      </c>
    </row>
    <row r="14" spans="1:27" ht="15">
      <c r="A14" s="123"/>
      <c r="B14" s="122" t="s">
        <v>68</v>
      </c>
      <c r="C14" s="122" t="s">
        <v>167</v>
      </c>
      <c r="D14" s="122" t="s">
        <v>169</v>
      </c>
      <c r="E14" s="122" t="s">
        <v>10</v>
      </c>
      <c r="F14" s="117">
        <v>16</v>
      </c>
      <c r="G14" s="116" t="s">
        <v>4</v>
      </c>
      <c r="H14" s="116" t="s">
        <v>4</v>
      </c>
      <c r="I14" s="116" t="s">
        <v>4</v>
      </c>
      <c r="J14" s="116" t="s">
        <v>4</v>
      </c>
      <c r="K14" s="116">
        <v>1</v>
      </c>
      <c r="L14" s="116" t="s">
        <v>4</v>
      </c>
      <c r="M14" s="116" t="s">
        <v>4</v>
      </c>
      <c r="N14" s="116" t="s">
        <v>4</v>
      </c>
      <c r="O14" s="116" t="s">
        <v>4</v>
      </c>
      <c r="P14" s="116">
        <v>1</v>
      </c>
      <c r="Q14" s="116" t="s">
        <v>4</v>
      </c>
      <c r="R14" s="116">
        <v>1</v>
      </c>
      <c r="S14" s="116">
        <v>2</v>
      </c>
      <c r="T14" s="116" t="s">
        <v>4</v>
      </c>
      <c r="U14" s="116">
        <v>4</v>
      </c>
      <c r="V14" s="116">
        <v>3</v>
      </c>
      <c r="W14" s="116">
        <v>1</v>
      </c>
      <c r="X14" s="116">
        <v>1</v>
      </c>
      <c r="Y14" s="116">
        <v>2</v>
      </c>
      <c r="Z14" s="116" t="s">
        <v>4</v>
      </c>
      <c r="AA14" s="115" t="s">
        <v>4</v>
      </c>
    </row>
    <row r="15" spans="1:27" ht="15">
      <c r="A15" s="114"/>
      <c r="B15" s="113" t="s">
        <v>66</v>
      </c>
      <c r="C15" s="113" t="s">
        <v>167</v>
      </c>
      <c r="D15" s="113" t="s">
        <v>168</v>
      </c>
      <c r="E15" s="113" t="s">
        <v>10</v>
      </c>
      <c r="F15" s="108">
        <v>21</v>
      </c>
      <c r="G15" s="107" t="s">
        <v>4</v>
      </c>
      <c r="H15" s="107" t="s">
        <v>4</v>
      </c>
      <c r="I15" s="107" t="s">
        <v>4</v>
      </c>
      <c r="J15" s="107" t="s">
        <v>4</v>
      </c>
      <c r="K15" s="107" t="s">
        <v>4</v>
      </c>
      <c r="L15" s="107" t="s">
        <v>4</v>
      </c>
      <c r="M15" s="107" t="s">
        <v>4</v>
      </c>
      <c r="N15" s="107" t="s">
        <v>4</v>
      </c>
      <c r="O15" s="107" t="s">
        <v>4</v>
      </c>
      <c r="P15" s="107" t="s">
        <v>4</v>
      </c>
      <c r="Q15" s="107" t="s">
        <v>4</v>
      </c>
      <c r="R15" s="107" t="s">
        <v>4</v>
      </c>
      <c r="S15" s="107">
        <v>2</v>
      </c>
      <c r="T15" s="107">
        <v>1</v>
      </c>
      <c r="U15" s="107" t="s">
        <v>4</v>
      </c>
      <c r="V15" s="107">
        <v>4</v>
      </c>
      <c r="W15" s="107">
        <v>2</v>
      </c>
      <c r="X15" s="107">
        <v>8</v>
      </c>
      <c r="Y15" s="107">
        <v>2</v>
      </c>
      <c r="Z15" s="107" t="s">
        <v>4</v>
      </c>
      <c r="AA15" s="106">
        <v>2</v>
      </c>
    </row>
    <row r="16" spans="1:27" ht="15">
      <c r="A16" s="159" t="s">
        <v>253</v>
      </c>
      <c r="B16" s="158" t="s">
        <v>70</v>
      </c>
      <c r="C16" s="158" t="s">
        <v>163</v>
      </c>
      <c r="D16" s="158" t="s">
        <v>166</v>
      </c>
      <c r="E16" s="158" t="s">
        <v>21</v>
      </c>
      <c r="F16" s="93">
        <v>14</v>
      </c>
      <c r="G16" s="92" t="s">
        <v>4</v>
      </c>
      <c r="H16" s="92" t="s">
        <v>4</v>
      </c>
      <c r="I16" s="92" t="s">
        <v>4</v>
      </c>
      <c r="J16" s="92" t="s">
        <v>4</v>
      </c>
      <c r="K16" s="92">
        <v>1</v>
      </c>
      <c r="L16" s="92" t="s">
        <v>4</v>
      </c>
      <c r="M16" s="92" t="s">
        <v>4</v>
      </c>
      <c r="N16" s="92" t="s">
        <v>4</v>
      </c>
      <c r="O16" s="92" t="s">
        <v>4</v>
      </c>
      <c r="P16" s="92" t="s">
        <v>4</v>
      </c>
      <c r="Q16" s="92" t="s">
        <v>4</v>
      </c>
      <c r="R16" s="92" t="s">
        <v>4</v>
      </c>
      <c r="S16" s="92">
        <v>2</v>
      </c>
      <c r="T16" s="92">
        <v>1</v>
      </c>
      <c r="U16" s="92" t="s">
        <v>4</v>
      </c>
      <c r="V16" s="92">
        <v>2</v>
      </c>
      <c r="W16" s="92">
        <v>2</v>
      </c>
      <c r="X16" s="92">
        <v>3</v>
      </c>
      <c r="Y16" s="92">
        <v>1</v>
      </c>
      <c r="Z16" s="92" t="s">
        <v>4</v>
      </c>
      <c r="AA16" s="91">
        <v>2</v>
      </c>
    </row>
    <row r="17" spans="1:27" ht="15">
      <c r="A17" s="123"/>
      <c r="B17" s="122" t="s">
        <v>68</v>
      </c>
      <c r="C17" s="122" t="s">
        <v>163</v>
      </c>
      <c r="D17" s="122" t="s">
        <v>165</v>
      </c>
      <c r="E17" s="122" t="s">
        <v>21</v>
      </c>
      <c r="F17" s="117">
        <v>4</v>
      </c>
      <c r="G17" s="116" t="s">
        <v>4</v>
      </c>
      <c r="H17" s="116" t="s">
        <v>4</v>
      </c>
      <c r="I17" s="116" t="s">
        <v>4</v>
      </c>
      <c r="J17" s="116" t="s">
        <v>4</v>
      </c>
      <c r="K17" s="116">
        <v>1</v>
      </c>
      <c r="L17" s="116" t="s">
        <v>4</v>
      </c>
      <c r="M17" s="116" t="s">
        <v>4</v>
      </c>
      <c r="N17" s="116" t="s">
        <v>4</v>
      </c>
      <c r="O17" s="116" t="s">
        <v>4</v>
      </c>
      <c r="P17" s="116" t="s">
        <v>4</v>
      </c>
      <c r="Q17" s="116" t="s">
        <v>4</v>
      </c>
      <c r="R17" s="116" t="s">
        <v>4</v>
      </c>
      <c r="S17" s="116">
        <v>1</v>
      </c>
      <c r="T17" s="116" t="s">
        <v>4</v>
      </c>
      <c r="U17" s="116" t="s">
        <v>4</v>
      </c>
      <c r="V17" s="116">
        <v>1</v>
      </c>
      <c r="W17" s="116" t="s">
        <v>4</v>
      </c>
      <c r="X17" s="116">
        <v>1</v>
      </c>
      <c r="Y17" s="116" t="s">
        <v>4</v>
      </c>
      <c r="Z17" s="116" t="s">
        <v>4</v>
      </c>
      <c r="AA17" s="115" t="s">
        <v>4</v>
      </c>
    </row>
    <row r="18" spans="1:27" ht="15">
      <c r="A18" s="114"/>
      <c r="B18" s="113" t="s">
        <v>66</v>
      </c>
      <c r="C18" s="113" t="s">
        <v>163</v>
      </c>
      <c r="D18" s="113" t="s">
        <v>164</v>
      </c>
      <c r="E18" s="113" t="s">
        <v>21</v>
      </c>
      <c r="F18" s="108">
        <v>10</v>
      </c>
      <c r="G18" s="107" t="s">
        <v>4</v>
      </c>
      <c r="H18" s="107" t="s">
        <v>4</v>
      </c>
      <c r="I18" s="107" t="s">
        <v>4</v>
      </c>
      <c r="J18" s="107" t="s">
        <v>4</v>
      </c>
      <c r="K18" s="107" t="s">
        <v>4</v>
      </c>
      <c r="L18" s="107" t="s">
        <v>4</v>
      </c>
      <c r="M18" s="107" t="s">
        <v>4</v>
      </c>
      <c r="N18" s="107" t="s">
        <v>4</v>
      </c>
      <c r="O18" s="107" t="s">
        <v>4</v>
      </c>
      <c r="P18" s="107" t="s">
        <v>4</v>
      </c>
      <c r="Q18" s="107" t="s">
        <v>4</v>
      </c>
      <c r="R18" s="107" t="s">
        <v>4</v>
      </c>
      <c r="S18" s="107">
        <v>1</v>
      </c>
      <c r="T18" s="107">
        <v>1</v>
      </c>
      <c r="U18" s="107" t="s">
        <v>4</v>
      </c>
      <c r="V18" s="107">
        <v>1</v>
      </c>
      <c r="W18" s="107">
        <v>2</v>
      </c>
      <c r="X18" s="107">
        <v>2</v>
      </c>
      <c r="Y18" s="107">
        <v>1</v>
      </c>
      <c r="Z18" s="107" t="s">
        <v>4</v>
      </c>
      <c r="AA18" s="106">
        <v>2</v>
      </c>
    </row>
    <row r="19" spans="1:27" ht="15">
      <c r="A19" s="159" t="s">
        <v>252</v>
      </c>
      <c r="B19" s="158" t="s">
        <v>70</v>
      </c>
      <c r="C19" s="158" t="s">
        <v>159</v>
      </c>
      <c r="D19" s="158" t="s">
        <v>162</v>
      </c>
      <c r="E19" s="158" t="s">
        <v>5</v>
      </c>
      <c r="F19" s="93">
        <v>4</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v>1</v>
      </c>
      <c r="V19" s="92">
        <v>2</v>
      </c>
      <c r="W19" s="92" t="s">
        <v>4</v>
      </c>
      <c r="X19" s="92">
        <v>1</v>
      </c>
      <c r="Y19" s="92" t="s">
        <v>4</v>
      </c>
      <c r="Z19" s="92" t="s">
        <v>4</v>
      </c>
      <c r="AA19" s="91" t="s">
        <v>4</v>
      </c>
    </row>
    <row r="20" spans="1:27" ht="15">
      <c r="A20" s="123"/>
      <c r="B20" s="122" t="s">
        <v>68</v>
      </c>
      <c r="C20" s="122" t="s">
        <v>159</v>
      </c>
      <c r="D20" s="122" t="s">
        <v>161</v>
      </c>
      <c r="E20" s="122" t="s">
        <v>5</v>
      </c>
      <c r="F20" s="117">
        <v>2</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v>1</v>
      </c>
      <c r="V20" s="116">
        <v>1</v>
      </c>
      <c r="W20" s="116" t="s">
        <v>4</v>
      </c>
      <c r="X20" s="116" t="s">
        <v>4</v>
      </c>
      <c r="Y20" s="116" t="s">
        <v>4</v>
      </c>
      <c r="Z20" s="116" t="s">
        <v>4</v>
      </c>
      <c r="AA20" s="115" t="s">
        <v>4</v>
      </c>
    </row>
    <row r="21" spans="1:27" ht="15">
      <c r="A21" s="114"/>
      <c r="B21" s="113" t="s">
        <v>66</v>
      </c>
      <c r="C21" s="113" t="s">
        <v>159</v>
      </c>
      <c r="D21" s="113" t="s">
        <v>160</v>
      </c>
      <c r="E21" s="113" t="s">
        <v>5</v>
      </c>
      <c r="F21" s="108">
        <v>2</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t="s">
        <v>4</v>
      </c>
      <c r="V21" s="107">
        <v>1</v>
      </c>
      <c r="W21" s="107" t="s">
        <v>4</v>
      </c>
      <c r="X21" s="107">
        <v>1</v>
      </c>
      <c r="Y21" s="107" t="s">
        <v>4</v>
      </c>
      <c r="Z21" s="107" t="s">
        <v>4</v>
      </c>
      <c r="AA21" s="106" t="s">
        <v>4</v>
      </c>
    </row>
    <row r="22" spans="1:27" ht="15">
      <c r="A22" s="159" t="s">
        <v>251</v>
      </c>
      <c r="B22" s="158" t="s">
        <v>70</v>
      </c>
      <c r="C22" s="158" t="s">
        <v>155</v>
      </c>
      <c r="D22" s="158" t="s">
        <v>158</v>
      </c>
      <c r="E22" s="158" t="s">
        <v>5</v>
      </c>
      <c r="F22" s="93">
        <v>1</v>
      </c>
      <c r="G22" s="92" t="s">
        <v>4</v>
      </c>
      <c r="H22" s="92" t="s">
        <v>4</v>
      </c>
      <c r="I22" s="92" t="s">
        <v>4</v>
      </c>
      <c r="J22" s="92" t="s">
        <v>4</v>
      </c>
      <c r="K22" s="92" t="s">
        <v>4</v>
      </c>
      <c r="L22" s="92" t="s">
        <v>4</v>
      </c>
      <c r="M22" s="92" t="s">
        <v>4</v>
      </c>
      <c r="N22" s="92" t="s">
        <v>4</v>
      </c>
      <c r="O22" s="92" t="s">
        <v>4</v>
      </c>
      <c r="P22" s="92" t="s">
        <v>4</v>
      </c>
      <c r="Q22" s="92" t="s">
        <v>4</v>
      </c>
      <c r="R22" s="92" t="s">
        <v>4</v>
      </c>
      <c r="S22" s="92" t="s">
        <v>4</v>
      </c>
      <c r="T22" s="92" t="s">
        <v>4</v>
      </c>
      <c r="U22" s="92" t="s">
        <v>4</v>
      </c>
      <c r="V22" s="92" t="s">
        <v>4</v>
      </c>
      <c r="W22" s="92" t="s">
        <v>4</v>
      </c>
      <c r="X22" s="92">
        <v>1</v>
      </c>
      <c r="Y22" s="92" t="s">
        <v>4</v>
      </c>
      <c r="Z22" s="92" t="s">
        <v>4</v>
      </c>
      <c r="AA22" s="91" t="s">
        <v>4</v>
      </c>
    </row>
    <row r="23" spans="1:27" ht="15">
      <c r="A23" s="123"/>
      <c r="B23" s="122" t="s">
        <v>68</v>
      </c>
      <c r="C23" s="122" t="s">
        <v>155</v>
      </c>
      <c r="D23" s="122" t="s">
        <v>157</v>
      </c>
      <c r="E23" s="122" t="s">
        <v>5</v>
      </c>
      <c r="F23" s="117" t="s">
        <v>4</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t="s">
        <v>4</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1</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t="s">
        <v>4</v>
      </c>
      <c r="X24" s="107">
        <v>1</v>
      </c>
      <c r="Y24" s="107" t="s">
        <v>4</v>
      </c>
      <c r="Z24" s="107" t="s">
        <v>4</v>
      </c>
      <c r="AA24" s="106" t="s">
        <v>4</v>
      </c>
    </row>
    <row r="25" spans="1:27" ht="15">
      <c r="A25" s="159" t="s">
        <v>250</v>
      </c>
      <c r="B25" s="158" t="s">
        <v>70</v>
      </c>
      <c r="C25" s="158" t="s">
        <v>150</v>
      </c>
      <c r="D25" s="158" t="s">
        <v>153</v>
      </c>
      <c r="E25" s="158" t="s">
        <v>5</v>
      </c>
      <c r="F25" s="93">
        <v>4</v>
      </c>
      <c r="G25" s="92" t="s">
        <v>4</v>
      </c>
      <c r="H25" s="92" t="s">
        <v>4</v>
      </c>
      <c r="I25" s="92" t="s">
        <v>4</v>
      </c>
      <c r="J25" s="92" t="s">
        <v>4</v>
      </c>
      <c r="K25" s="92" t="s">
        <v>4</v>
      </c>
      <c r="L25" s="92" t="s">
        <v>4</v>
      </c>
      <c r="M25" s="92" t="s">
        <v>4</v>
      </c>
      <c r="N25" s="92" t="s">
        <v>4</v>
      </c>
      <c r="O25" s="92" t="s">
        <v>4</v>
      </c>
      <c r="P25" s="92">
        <v>1</v>
      </c>
      <c r="Q25" s="92" t="s">
        <v>4</v>
      </c>
      <c r="R25" s="92" t="s">
        <v>4</v>
      </c>
      <c r="S25" s="92">
        <v>1</v>
      </c>
      <c r="T25" s="92" t="s">
        <v>4</v>
      </c>
      <c r="U25" s="92">
        <v>1</v>
      </c>
      <c r="V25" s="92" t="s">
        <v>4</v>
      </c>
      <c r="W25" s="92" t="s">
        <v>4</v>
      </c>
      <c r="X25" s="92" t="s">
        <v>4</v>
      </c>
      <c r="Y25" s="92">
        <v>1</v>
      </c>
      <c r="Z25" s="92" t="s">
        <v>4</v>
      </c>
      <c r="AA25" s="91" t="s">
        <v>4</v>
      </c>
    </row>
    <row r="26" spans="1:27" ht="15">
      <c r="A26" s="123"/>
      <c r="B26" s="122" t="s">
        <v>68</v>
      </c>
      <c r="C26" s="122" t="s">
        <v>150</v>
      </c>
      <c r="D26" s="122" t="s">
        <v>152</v>
      </c>
      <c r="E26" s="122" t="s">
        <v>5</v>
      </c>
      <c r="F26" s="117">
        <v>3</v>
      </c>
      <c r="G26" s="116" t="s">
        <v>4</v>
      </c>
      <c r="H26" s="116" t="s">
        <v>4</v>
      </c>
      <c r="I26" s="116" t="s">
        <v>4</v>
      </c>
      <c r="J26" s="116" t="s">
        <v>4</v>
      </c>
      <c r="K26" s="116" t="s">
        <v>4</v>
      </c>
      <c r="L26" s="116" t="s">
        <v>4</v>
      </c>
      <c r="M26" s="116" t="s">
        <v>4</v>
      </c>
      <c r="N26" s="116" t="s">
        <v>4</v>
      </c>
      <c r="O26" s="116" t="s">
        <v>4</v>
      </c>
      <c r="P26" s="116">
        <v>1</v>
      </c>
      <c r="Q26" s="116" t="s">
        <v>4</v>
      </c>
      <c r="R26" s="116" t="s">
        <v>4</v>
      </c>
      <c r="S26" s="116" t="s">
        <v>4</v>
      </c>
      <c r="T26" s="116" t="s">
        <v>4</v>
      </c>
      <c r="U26" s="116">
        <v>1</v>
      </c>
      <c r="V26" s="116" t="s">
        <v>4</v>
      </c>
      <c r="W26" s="116" t="s">
        <v>4</v>
      </c>
      <c r="X26" s="116" t="s">
        <v>4</v>
      </c>
      <c r="Y26" s="116">
        <v>1</v>
      </c>
      <c r="Z26" s="116" t="s">
        <v>4</v>
      </c>
      <c r="AA26" s="115" t="s">
        <v>4</v>
      </c>
    </row>
    <row r="27" spans="1:27" ht="15">
      <c r="A27" s="114"/>
      <c r="B27" s="113" t="s">
        <v>66</v>
      </c>
      <c r="C27" s="113" t="s">
        <v>150</v>
      </c>
      <c r="D27" s="113" t="s">
        <v>151</v>
      </c>
      <c r="E27" s="113" t="s">
        <v>5</v>
      </c>
      <c r="F27" s="108">
        <v>1</v>
      </c>
      <c r="G27" s="107" t="s">
        <v>4</v>
      </c>
      <c r="H27" s="107" t="s">
        <v>4</v>
      </c>
      <c r="I27" s="107" t="s">
        <v>4</v>
      </c>
      <c r="J27" s="107" t="s">
        <v>4</v>
      </c>
      <c r="K27" s="107" t="s">
        <v>4</v>
      </c>
      <c r="L27" s="107" t="s">
        <v>4</v>
      </c>
      <c r="M27" s="107" t="s">
        <v>4</v>
      </c>
      <c r="N27" s="107" t="s">
        <v>4</v>
      </c>
      <c r="O27" s="107" t="s">
        <v>4</v>
      </c>
      <c r="P27" s="107" t="s">
        <v>4</v>
      </c>
      <c r="Q27" s="107" t="s">
        <v>4</v>
      </c>
      <c r="R27" s="107" t="s">
        <v>4</v>
      </c>
      <c r="S27" s="107">
        <v>1</v>
      </c>
      <c r="T27" s="107" t="s">
        <v>4</v>
      </c>
      <c r="U27" s="107" t="s">
        <v>4</v>
      </c>
      <c r="V27" s="107" t="s">
        <v>4</v>
      </c>
      <c r="W27" s="107" t="s">
        <v>4</v>
      </c>
      <c r="X27" s="107" t="s">
        <v>4</v>
      </c>
      <c r="Y27" s="107" t="s">
        <v>4</v>
      </c>
      <c r="Z27" s="107" t="s">
        <v>4</v>
      </c>
      <c r="AA27" s="106" t="s">
        <v>4</v>
      </c>
    </row>
    <row r="28" spans="1:27" ht="15">
      <c r="A28" s="159" t="s">
        <v>249</v>
      </c>
      <c r="B28" s="158" t="s">
        <v>70</v>
      </c>
      <c r="C28" s="158" t="s">
        <v>146</v>
      </c>
      <c r="D28" s="158" t="s">
        <v>149</v>
      </c>
      <c r="E28" s="158" t="s">
        <v>5</v>
      </c>
      <c r="F28" s="93">
        <v>1</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t="s">
        <v>4</v>
      </c>
      <c r="V28" s="92" t="s">
        <v>4</v>
      </c>
      <c r="W28" s="92" t="s">
        <v>4</v>
      </c>
      <c r="X28" s="92">
        <v>1</v>
      </c>
      <c r="Y28" s="92" t="s">
        <v>4</v>
      </c>
      <c r="Z28" s="92" t="s">
        <v>4</v>
      </c>
      <c r="AA28" s="91" t="s">
        <v>4</v>
      </c>
    </row>
    <row r="29" spans="1:27" ht="15">
      <c r="A29" s="123"/>
      <c r="B29" s="122" t="s">
        <v>68</v>
      </c>
      <c r="C29" s="122" t="s">
        <v>146</v>
      </c>
      <c r="D29" s="122" t="s">
        <v>148</v>
      </c>
      <c r="E29" s="122" t="s">
        <v>5</v>
      </c>
      <c r="F29" s="117" t="s">
        <v>4</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t="s">
        <v>4</v>
      </c>
      <c r="X29" s="116" t="s">
        <v>4</v>
      </c>
      <c r="Y29" s="116" t="s">
        <v>4</v>
      </c>
      <c r="Z29" s="116" t="s">
        <v>4</v>
      </c>
      <c r="AA29" s="115" t="s">
        <v>4</v>
      </c>
    </row>
    <row r="30" spans="1:27" ht="15">
      <c r="A30" s="114"/>
      <c r="B30" s="113" t="s">
        <v>66</v>
      </c>
      <c r="C30" s="113" t="s">
        <v>146</v>
      </c>
      <c r="D30" s="113" t="s">
        <v>147</v>
      </c>
      <c r="E30" s="113" t="s">
        <v>5</v>
      </c>
      <c r="F30" s="108">
        <v>1</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v>1</v>
      </c>
      <c r="Y30" s="107" t="s">
        <v>4</v>
      </c>
      <c r="Z30" s="107" t="s">
        <v>4</v>
      </c>
      <c r="AA30" s="106" t="s">
        <v>4</v>
      </c>
    </row>
    <row r="31" spans="1:27" ht="15">
      <c r="A31" s="159" t="s">
        <v>248</v>
      </c>
      <c r="B31" s="158" t="s">
        <v>70</v>
      </c>
      <c r="C31" s="158" t="s">
        <v>142</v>
      </c>
      <c r="D31" s="158" t="s">
        <v>145</v>
      </c>
      <c r="E31" s="158" t="s">
        <v>5</v>
      </c>
      <c r="F31" s="93">
        <v>6</v>
      </c>
      <c r="G31" s="92" t="s">
        <v>4</v>
      </c>
      <c r="H31" s="92" t="s">
        <v>4</v>
      </c>
      <c r="I31" s="92" t="s">
        <v>4</v>
      </c>
      <c r="J31" s="92" t="s">
        <v>4</v>
      </c>
      <c r="K31" s="92" t="s">
        <v>4</v>
      </c>
      <c r="L31" s="92" t="s">
        <v>4</v>
      </c>
      <c r="M31" s="92" t="s">
        <v>4</v>
      </c>
      <c r="N31" s="92" t="s">
        <v>4</v>
      </c>
      <c r="O31" s="92" t="s">
        <v>4</v>
      </c>
      <c r="P31" s="92" t="s">
        <v>4</v>
      </c>
      <c r="Q31" s="92" t="s">
        <v>4</v>
      </c>
      <c r="R31" s="92">
        <v>1</v>
      </c>
      <c r="S31" s="92" t="s">
        <v>4</v>
      </c>
      <c r="T31" s="92" t="s">
        <v>4</v>
      </c>
      <c r="U31" s="92">
        <v>1</v>
      </c>
      <c r="V31" s="92" t="s">
        <v>4</v>
      </c>
      <c r="W31" s="92" t="s">
        <v>4</v>
      </c>
      <c r="X31" s="92">
        <v>2</v>
      </c>
      <c r="Y31" s="92">
        <v>2</v>
      </c>
      <c r="Z31" s="92" t="s">
        <v>4</v>
      </c>
      <c r="AA31" s="91" t="s">
        <v>4</v>
      </c>
    </row>
    <row r="32" spans="1:27" ht="15">
      <c r="A32" s="123"/>
      <c r="B32" s="122" t="s">
        <v>68</v>
      </c>
      <c r="C32" s="122" t="s">
        <v>142</v>
      </c>
      <c r="D32" s="122" t="s">
        <v>144</v>
      </c>
      <c r="E32" s="122" t="s">
        <v>5</v>
      </c>
      <c r="F32" s="117">
        <v>3</v>
      </c>
      <c r="G32" s="116" t="s">
        <v>4</v>
      </c>
      <c r="H32" s="116" t="s">
        <v>4</v>
      </c>
      <c r="I32" s="116" t="s">
        <v>4</v>
      </c>
      <c r="J32" s="116" t="s">
        <v>4</v>
      </c>
      <c r="K32" s="116" t="s">
        <v>4</v>
      </c>
      <c r="L32" s="116" t="s">
        <v>4</v>
      </c>
      <c r="M32" s="116" t="s">
        <v>4</v>
      </c>
      <c r="N32" s="116" t="s">
        <v>4</v>
      </c>
      <c r="O32" s="116" t="s">
        <v>4</v>
      </c>
      <c r="P32" s="116" t="s">
        <v>4</v>
      </c>
      <c r="Q32" s="116" t="s">
        <v>4</v>
      </c>
      <c r="R32" s="116">
        <v>1</v>
      </c>
      <c r="S32" s="116" t="s">
        <v>4</v>
      </c>
      <c r="T32" s="116" t="s">
        <v>4</v>
      </c>
      <c r="U32" s="116">
        <v>1</v>
      </c>
      <c r="V32" s="116" t="s">
        <v>4</v>
      </c>
      <c r="W32" s="116" t="s">
        <v>4</v>
      </c>
      <c r="X32" s="116" t="s">
        <v>4</v>
      </c>
      <c r="Y32" s="116">
        <v>1</v>
      </c>
      <c r="Z32" s="116" t="s">
        <v>4</v>
      </c>
      <c r="AA32" s="115" t="s">
        <v>4</v>
      </c>
    </row>
    <row r="33" spans="1:27" ht="15">
      <c r="A33" s="114"/>
      <c r="B33" s="113" t="s">
        <v>66</v>
      </c>
      <c r="C33" s="113" t="s">
        <v>142</v>
      </c>
      <c r="D33" s="113" t="s">
        <v>143</v>
      </c>
      <c r="E33" s="113" t="s">
        <v>5</v>
      </c>
      <c r="F33" s="108">
        <v>3</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t="s">
        <v>4</v>
      </c>
      <c r="U33" s="107" t="s">
        <v>4</v>
      </c>
      <c r="V33" s="107" t="s">
        <v>4</v>
      </c>
      <c r="W33" s="107" t="s">
        <v>4</v>
      </c>
      <c r="X33" s="107">
        <v>2</v>
      </c>
      <c r="Y33" s="107">
        <v>1</v>
      </c>
      <c r="Z33" s="107" t="s">
        <v>4</v>
      </c>
      <c r="AA33" s="106" t="s">
        <v>4</v>
      </c>
    </row>
    <row r="34" spans="1:27" ht="15">
      <c r="A34" s="159" t="s">
        <v>247</v>
      </c>
      <c r="B34" s="158" t="s">
        <v>70</v>
      </c>
      <c r="C34" s="158" t="s">
        <v>138</v>
      </c>
      <c r="D34" s="158" t="s">
        <v>141</v>
      </c>
      <c r="E34" s="158" t="s">
        <v>5</v>
      </c>
      <c r="F34" s="93">
        <v>1</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t="s">
        <v>4</v>
      </c>
      <c r="V34" s="92" t="s">
        <v>4</v>
      </c>
      <c r="W34" s="92" t="s">
        <v>4</v>
      </c>
      <c r="X34" s="92">
        <v>1</v>
      </c>
      <c r="Y34" s="92" t="s">
        <v>4</v>
      </c>
      <c r="Z34" s="92" t="s">
        <v>4</v>
      </c>
      <c r="AA34" s="91" t="s">
        <v>4</v>
      </c>
    </row>
    <row r="35" spans="1:27" ht="15">
      <c r="A35" s="123"/>
      <c r="B35" s="122" t="s">
        <v>68</v>
      </c>
      <c r="C35" s="122" t="s">
        <v>138</v>
      </c>
      <c r="D35" s="122" t="s">
        <v>140</v>
      </c>
      <c r="E35" s="122" t="s">
        <v>5</v>
      </c>
      <c r="F35" s="117" t="s">
        <v>4</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t="s">
        <v>4</v>
      </c>
      <c r="V35" s="116" t="s">
        <v>4</v>
      </c>
      <c r="W35" s="116" t="s">
        <v>4</v>
      </c>
      <c r="X35" s="116" t="s">
        <v>4</v>
      </c>
      <c r="Y35" s="116" t="s">
        <v>4</v>
      </c>
      <c r="Z35" s="116" t="s">
        <v>4</v>
      </c>
      <c r="AA35" s="115" t="s">
        <v>4</v>
      </c>
    </row>
    <row r="36" spans="1:27" ht="15">
      <c r="A36" s="114"/>
      <c r="B36" s="113" t="s">
        <v>66</v>
      </c>
      <c r="C36" s="113" t="s">
        <v>138</v>
      </c>
      <c r="D36" s="113" t="s">
        <v>139</v>
      </c>
      <c r="E36" s="113" t="s">
        <v>5</v>
      </c>
      <c r="F36" s="108">
        <v>1</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t="s">
        <v>4</v>
      </c>
      <c r="X36" s="107">
        <v>1</v>
      </c>
      <c r="Y36" s="107" t="s">
        <v>4</v>
      </c>
      <c r="Z36" s="107" t="s">
        <v>4</v>
      </c>
      <c r="AA36" s="106" t="s">
        <v>4</v>
      </c>
    </row>
    <row r="37" spans="1:27" ht="15">
      <c r="A37" s="159" t="s">
        <v>246</v>
      </c>
      <c r="B37" s="158" t="s">
        <v>70</v>
      </c>
      <c r="C37" s="158" t="s">
        <v>134</v>
      </c>
      <c r="D37" s="158" t="s">
        <v>137</v>
      </c>
      <c r="E37" s="158" t="s">
        <v>5</v>
      </c>
      <c r="F37" s="93">
        <v>6</v>
      </c>
      <c r="G37" s="92" t="s">
        <v>4</v>
      </c>
      <c r="H37" s="92" t="s">
        <v>4</v>
      </c>
      <c r="I37" s="92" t="s">
        <v>4</v>
      </c>
      <c r="J37" s="92" t="s">
        <v>4</v>
      </c>
      <c r="K37" s="92" t="s">
        <v>4</v>
      </c>
      <c r="L37" s="92" t="s">
        <v>4</v>
      </c>
      <c r="M37" s="92" t="s">
        <v>4</v>
      </c>
      <c r="N37" s="92" t="s">
        <v>4</v>
      </c>
      <c r="O37" s="92" t="s">
        <v>4</v>
      </c>
      <c r="P37" s="92" t="s">
        <v>4</v>
      </c>
      <c r="Q37" s="92" t="s">
        <v>4</v>
      </c>
      <c r="R37" s="92" t="s">
        <v>4</v>
      </c>
      <c r="S37" s="92">
        <v>1</v>
      </c>
      <c r="T37" s="92" t="s">
        <v>4</v>
      </c>
      <c r="U37" s="92">
        <v>1</v>
      </c>
      <c r="V37" s="92">
        <v>3</v>
      </c>
      <c r="W37" s="92">
        <v>1</v>
      </c>
      <c r="X37" s="92" t="s">
        <v>4</v>
      </c>
      <c r="Y37" s="92" t="s">
        <v>4</v>
      </c>
      <c r="Z37" s="92" t="s">
        <v>4</v>
      </c>
      <c r="AA37" s="91" t="s">
        <v>4</v>
      </c>
    </row>
    <row r="38" spans="1:27" ht="15">
      <c r="A38" s="123"/>
      <c r="B38" s="122" t="s">
        <v>68</v>
      </c>
      <c r="C38" s="122" t="s">
        <v>134</v>
      </c>
      <c r="D38" s="122" t="s">
        <v>136</v>
      </c>
      <c r="E38" s="122" t="s">
        <v>5</v>
      </c>
      <c r="F38" s="117">
        <v>4</v>
      </c>
      <c r="G38" s="116" t="s">
        <v>4</v>
      </c>
      <c r="H38" s="116" t="s">
        <v>4</v>
      </c>
      <c r="I38" s="116" t="s">
        <v>4</v>
      </c>
      <c r="J38" s="116" t="s">
        <v>4</v>
      </c>
      <c r="K38" s="116" t="s">
        <v>4</v>
      </c>
      <c r="L38" s="116" t="s">
        <v>4</v>
      </c>
      <c r="M38" s="116" t="s">
        <v>4</v>
      </c>
      <c r="N38" s="116" t="s">
        <v>4</v>
      </c>
      <c r="O38" s="116" t="s">
        <v>4</v>
      </c>
      <c r="P38" s="116" t="s">
        <v>4</v>
      </c>
      <c r="Q38" s="116" t="s">
        <v>4</v>
      </c>
      <c r="R38" s="116" t="s">
        <v>4</v>
      </c>
      <c r="S38" s="116">
        <v>1</v>
      </c>
      <c r="T38" s="116" t="s">
        <v>4</v>
      </c>
      <c r="U38" s="116">
        <v>1</v>
      </c>
      <c r="V38" s="116">
        <v>1</v>
      </c>
      <c r="W38" s="116">
        <v>1</v>
      </c>
      <c r="X38" s="116" t="s">
        <v>4</v>
      </c>
      <c r="Y38" s="116" t="s">
        <v>4</v>
      </c>
      <c r="Z38" s="116" t="s">
        <v>4</v>
      </c>
      <c r="AA38" s="115" t="s">
        <v>4</v>
      </c>
    </row>
    <row r="39" spans="1:27" ht="15">
      <c r="A39" s="123"/>
      <c r="B39" s="122" t="s">
        <v>66</v>
      </c>
      <c r="C39" s="122" t="s">
        <v>134</v>
      </c>
      <c r="D39" s="122" t="s">
        <v>135</v>
      </c>
      <c r="E39" s="122" t="s">
        <v>5</v>
      </c>
      <c r="F39" s="117">
        <v>2</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t="s">
        <v>4</v>
      </c>
      <c r="U39" s="116" t="s">
        <v>4</v>
      </c>
      <c r="V39" s="116">
        <v>2</v>
      </c>
      <c r="W39" s="116" t="s">
        <v>4</v>
      </c>
      <c r="X39" s="116" t="s">
        <v>4</v>
      </c>
      <c r="Y39" s="116" t="s">
        <v>4</v>
      </c>
      <c r="Z39" s="116" t="s">
        <v>4</v>
      </c>
      <c r="AA39" s="115" t="s">
        <v>4</v>
      </c>
    </row>
    <row r="40" spans="1:27" ht="15">
      <c r="A40" s="159" t="s">
        <v>245</v>
      </c>
      <c r="B40" s="158" t="s">
        <v>70</v>
      </c>
      <c r="C40" s="158" t="s">
        <v>130</v>
      </c>
      <c r="D40" s="158" t="s">
        <v>133</v>
      </c>
      <c r="E40" s="158" t="s">
        <v>21</v>
      </c>
      <c r="F40" s="93">
        <v>82</v>
      </c>
      <c r="G40" s="92" t="s">
        <v>4</v>
      </c>
      <c r="H40" s="92" t="s">
        <v>4</v>
      </c>
      <c r="I40" s="92" t="s">
        <v>4</v>
      </c>
      <c r="J40" s="92" t="s">
        <v>4</v>
      </c>
      <c r="K40" s="92" t="s">
        <v>4</v>
      </c>
      <c r="L40" s="92" t="s">
        <v>4</v>
      </c>
      <c r="M40" s="92" t="s">
        <v>4</v>
      </c>
      <c r="N40" s="92" t="s">
        <v>4</v>
      </c>
      <c r="O40" s="92">
        <v>1</v>
      </c>
      <c r="P40" s="92" t="s">
        <v>4</v>
      </c>
      <c r="Q40" s="92">
        <v>1</v>
      </c>
      <c r="R40" s="92">
        <v>3</v>
      </c>
      <c r="S40" s="92">
        <v>4</v>
      </c>
      <c r="T40" s="92">
        <v>7</v>
      </c>
      <c r="U40" s="92">
        <v>11</v>
      </c>
      <c r="V40" s="92">
        <v>18</v>
      </c>
      <c r="W40" s="92">
        <v>13</v>
      </c>
      <c r="X40" s="92">
        <v>16</v>
      </c>
      <c r="Y40" s="92">
        <v>6</v>
      </c>
      <c r="Z40" s="92">
        <v>2</v>
      </c>
      <c r="AA40" s="91" t="s">
        <v>4</v>
      </c>
    </row>
    <row r="41" spans="1:27" ht="15">
      <c r="A41" s="123"/>
      <c r="B41" s="122" t="s">
        <v>68</v>
      </c>
      <c r="C41" s="122" t="s">
        <v>130</v>
      </c>
      <c r="D41" s="122" t="s">
        <v>132</v>
      </c>
      <c r="E41" s="122" t="s">
        <v>21</v>
      </c>
      <c r="F41" s="117">
        <v>45</v>
      </c>
      <c r="G41" s="116" t="s">
        <v>4</v>
      </c>
      <c r="H41" s="116" t="s">
        <v>4</v>
      </c>
      <c r="I41" s="116" t="s">
        <v>4</v>
      </c>
      <c r="J41" s="116" t="s">
        <v>4</v>
      </c>
      <c r="K41" s="116" t="s">
        <v>4</v>
      </c>
      <c r="L41" s="116" t="s">
        <v>4</v>
      </c>
      <c r="M41" s="116" t="s">
        <v>4</v>
      </c>
      <c r="N41" s="116" t="s">
        <v>4</v>
      </c>
      <c r="O41" s="116">
        <v>1</v>
      </c>
      <c r="P41" s="116" t="s">
        <v>4</v>
      </c>
      <c r="Q41" s="116">
        <v>1</v>
      </c>
      <c r="R41" s="116">
        <v>1</v>
      </c>
      <c r="S41" s="116">
        <v>3</v>
      </c>
      <c r="T41" s="116">
        <v>5</v>
      </c>
      <c r="U41" s="116">
        <v>8</v>
      </c>
      <c r="V41" s="116">
        <v>11</v>
      </c>
      <c r="W41" s="116">
        <v>6</v>
      </c>
      <c r="X41" s="116">
        <v>8</v>
      </c>
      <c r="Y41" s="116">
        <v>1</v>
      </c>
      <c r="Z41" s="116" t="s">
        <v>4</v>
      </c>
      <c r="AA41" s="115" t="s">
        <v>4</v>
      </c>
    </row>
    <row r="42" spans="1:27" ht="15">
      <c r="A42" s="114"/>
      <c r="B42" s="113" t="s">
        <v>66</v>
      </c>
      <c r="C42" s="113" t="s">
        <v>130</v>
      </c>
      <c r="D42" s="113" t="s">
        <v>131</v>
      </c>
      <c r="E42" s="113" t="s">
        <v>21</v>
      </c>
      <c r="F42" s="108">
        <v>37</v>
      </c>
      <c r="G42" s="107" t="s">
        <v>4</v>
      </c>
      <c r="H42" s="107" t="s">
        <v>4</v>
      </c>
      <c r="I42" s="107" t="s">
        <v>4</v>
      </c>
      <c r="J42" s="107" t="s">
        <v>4</v>
      </c>
      <c r="K42" s="107" t="s">
        <v>4</v>
      </c>
      <c r="L42" s="107" t="s">
        <v>4</v>
      </c>
      <c r="M42" s="107" t="s">
        <v>4</v>
      </c>
      <c r="N42" s="107" t="s">
        <v>4</v>
      </c>
      <c r="O42" s="107" t="s">
        <v>4</v>
      </c>
      <c r="P42" s="107" t="s">
        <v>4</v>
      </c>
      <c r="Q42" s="107" t="s">
        <v>4</v>
      </c>
      <c r="R42" s="107">
        <v>2</v>
      </c>
      <c r="S42" s="107">
        <v>1</v>
      </c>
      <c r="T42" s="107">
        <v>2</v>
      </c>
      <c r="U42" s="107">
        <v>3</v>
      </c>
      <c r="V42" s="107">
        <v>7</v>
      </c>
      <c r="W42" s="107">
        <v>7</v>
      </c>
      <c r="X42" s="107">
        <v>8</v>
      </c>
      <c r="Y42" s="107">
        <v>5</v>
      </c>
      <c r="Z42" s="107">
        <v>2</v>
      </c>
      <c r="AA42" s="106" t="s">
        <v>4</v>
      </c>
    </row>
    <row r="43" spans="1:27" ht="15">
      <c r="A43" s="159" t="s">
        <v>244</v>
      </c>
      <c r="B43" s="158" t="s">
        <v>70</v>
      </c>
      <c r="C43" s="158" t="s">
        <v>126</v>
      </c>
      <c r="D43" s="158" t="s">
        <v>129</v>
      </c>
      <c r="E43" s="158" t="s">
        <v>12</v>
      </c>
      <c r="F43" s="93">
        <v>10</v>
      </c>
      <c r="G43" s="92" t="s">
        <v>4</v>
      </c>
      <c r="H43" s="92" t="s">
        <v>4</v>
      </c>
      <c r="I43" s="92" t="s">
        <v>4</v>
      </c>
      <c r="J43" s="92" t="s">
        <v>4</v>
      </c>
      <c r="K43" s="92" t="s">
        <v>4</v>
      </c>
      <c r="L43" s="92" t="s">
        <v>4</v>
      </c>
      <c r="M43" s="92" t="s">
        <v>4</v>
      </c>
      <c r="N43" s="92" t="s">
        <v>4</v>
      </c>
      <c r="O43" s="92" t="s">
        <v>4</v>
      </c>
      <c r="P43" s="92">
        <v>1</v>
      </c>
      <c r="Q43" s="92" t="s">
        <v>4</v>
      </c>
      <c r="R43" s="92" t="s">
        <v>4</v>
      </c>
      <c r="S43" s="92">
        <v>1</v>
      </c>
      <c r="T43" s="92" t="s">
        <v>4</v>
      </c>
      <c r="U43" s="92">
        <v>2</v>
      </c>
      <c r="V43" s="92">
        <v>4</v>
      </c>
      <c r="W43" s="92">
        <v>1</v>
      </c>
      <c r="X43" s="92">
        <v>1</v>
      </c>
      <c r="Y43" s="92" t="s">
        <v>4</v>
      </c>
      <c r="Z43" s="92" t="s">
        <v>4</v>
      </c>
      <c r="AA43" s="91" t="s">
        <v>4</v>
      </c>
    </row>
    <row r="44" spans="1:27" ht="15">
      <c r="A44" s="123"/>
      <c r="B44" s="122" t="s">
        <v>68</v>
      </c>
      <c r="C44" s="122" t="s">
        <v>126</v>
      </c>
      <c r="D44" s="122" t="s">
        <v>128</v>
      </c>
      <c r="E44" s="122" t="s">
        <v>12</v>
      </c>
      <c r="F44" s="117">
        <v>7</v>
      </c>
      <c r="G44" s="116" t="s">
        <v>4</v>
      </c>
      <c r="H44" s="116" t="s">
        <v>4</v>
      </c>
      <c r="I44" s="116" t="s">
        <v>4</v>
      </c>
      <c r="J44" s="116" t="s">
        <v>4</v>
      </c>
      <c r="K44" s="116" t="s">
        <v>4</v>
      </c>
      <c r="L44" s="116" t="s">
        <v>4</v>
      </c>
      <c r="M44" s="116" t="s">
        <v>4</v>
      </c>
      <c r="N44" s="116" t="s">
        <v>4</v>
      </c>
      <c r="O44" s="116" t="s">
        <v>4</v>
      </c>
      <c r="P44" s="116">
        <v>1</v>
      </c>
      <c r="Q44" s="116" t="s">
        <v>4</v>
      </c>
      <c r="R44" s="116" t="s">
        <v>4</v>
      </c>
      <c r="S44" s="116" t="s">
        <v>4</v>
      </c>
      <c r="T44" s="116" t="s">
        <v>4</v>
      </c>
      <c r="U44" s="116">
        <v>2</v>
      </c>
      <c r="V44" s="116">
        <v>2</v>
      </c>
      <c r="W44" s="116">
        <v>1</v>
      </c>
      <c r="X44" s="116">
        <v>1</v>
      </c>
      <c r="Y44" s="116" t="s">
        <v>4</v>
      </c>
      <c r="Z44" s="116" t="s">
        <v>4</v>
      </c>
      <c r="AA44" s="115" t="s">
        <v>4</v>
      </c>
    </row>
    <row r="45" spans="1:27" ht="15">
      <c r="A45" s="114"/>
      <c r="B45" s="113" t="s">
        <v>66</v>
      </c>
      <c r="C45" s="113" t="s">
        <v>126</v>
      </c>
      <c r="D45" s="113" t="s">
        <v>127</v>
      </c>
      <c r="E45" s="113" t="s">
        <v>12</v>
      </c>
      <c r="F45" s="108">
        <v>3</v>
      </c>
      <c r="G45" s="107" t="s">
        <v>4</v>
      </c>
      <c r="H45" s="107" t="s">
        <v>4</v>
      </c>
      <c r="I45" s="107" t="s">
        <v>4</v>
      </c>
      <c r="J45" s="107" t="s">
        <v>4</v>
      </c>
      <c r="K45" s="107" t="s">
        <v>4</v>
      </c>
      <c r="L45" s="107" t="s">
        <v>4</v>
      </c>
      <c r="M45" s="107" t="s">
        <v>4</v>
      </c>
      <c r="N45" s="107" t="s">
        <v>4</v>
      </c>
      <c r="O45" s="107" t="s">
        <v>4</v>
      </c>
      <c r="P45" s="107" t="s">
        <v>4</v>
      </c>
      <c r="Q45" s="107" t="s">
        <v>4</v>
      </c>
      <c r="R45" s="107" t="s">
        <v>4</v>
      </c>
      <c r="S45" s="107">
        <v>1</v>
      </c>
      <c r="T45" s="107" t="s">
        <v>4</v>
      </c>
      <c r="U45" s="107" t="s">
        <v>4</v>
      </c>
      <c r="V45" s="107">
        <v>2</v>
      </c>
      <c r="W45" s="107" t="s">
        <v>4</v>
      </c>
      <c r="X45" s="107" t="s">
        <v>4</v>
      </c>
      <c r="Y45" s="107" t="s">
        <v>4</v>
      </c>
      <c r="Z45" s="107" t="s">
        <v>4</v>
      </c>
      <c r="AA45" s="106" t="s">
        <v>4</v>
      </c>
    </row>
    <row r="46" spans="1:27" ht="15">
      <c r="A46" s="159" t="s">
        <v>243</v>
      </c>
      <c r="B46" s="158" t="s">
        <v>70</v>
      </c>
      <c r="C46" s="158" t="s">
        <v>121</v>
      </c>
      <c r="D46" s="158" t="s">
        <v>124</v>
      </c>
      <c r="E46" s="158" t="s">
        <v>10</v>
      </c>
      <c r="F46" s="93">
        <v>10</v>
      </c>
      <c r="G46" s="92" t="s">
        <v>4</v>
      </c>
      <c r="H46" s="92" t="s">
        <v>4</v>
      </c>
      <c r="I46" s="92" t="s">
        <v>4</v>
      </c>
      <c r="J46" s="92" t="s">
        <v>4</v>
      </c>
      <c r="K46" s="92" t="s">
        <v>4</v>
      </c>
      <c r="L46" s="92" t="s">
        <v>4</v>
      </c>
      <c r="M46" s="92" t="s">
        <v>4</v>
      </c>
      <c r="N46" s="92" t="s">
        <v>4</v>
      </c>
      <c r="O46" s="92" t="s">
        <v>4</v>
      </c>
      <c r="P46" s="92">
        <v>1</v>
      </c>
      <c r="Q46" s="92" t="s">
        <v>4</v>
      </c>
      <c r="R46" s="92" t="s">
        <v>4</v>
      </c>
      <c r="S46" s="92">
        <v>1</v>
      </c>
      <c r="T46" s="92" t="s">
        <v>4</v>
      </c>
      <c r="U46" s="92">
        <v>2</v>
      </c>
      <c r="V46" s="92">
        <v>4</v>
      </c>
      <c r="W46" s="92">
        <v>1</v>
      </c>
      <c r="X46" s="92">
        <v>1</v>
      </c>
      <c r="Y46" s="92" t="s">
        <v>4</v>
      </c>
      <c r="Z46" s="92" t="s">
        <v>4</v>
      </c>
      <c r="AA46" s="91" t="s">
        <v>4</v>
      </c>
    </row>
    <row r="47" spans="1:27" ht="15">
      <c r="A47" s="123"/>
      <c r="B47" s="122" t="s">
        <v>68</v>
      </c>
      <c r="C47" s="122" t="s">
        <v>121</v>
      </c>
      <c r="D47" s="122" t="s">
        <v>123</v>
      </c>
      <c r="E47" s="122" t="s">
        <v>10</v>
      </c>
      <c r="F47" s="117">
        <v>7</v>
      </c>
      <c r="G47" s="116" t="s">
        <v>4</v>
      </c>
      <c r="H47" s="116" t="s">
        <v>4</v>
      </c>
      <c r="I47" s="116" t="s">
        <v>4</v>
      </c>
      <c r="J47" s="116" t="s">
        <v>4</v>
      </c>
      <c r="K47" s="116" t="s">
        <v>4</v>
      </c>
      <c r="L47" s="116" t="s">
        <v>4</v>
      </c>
      <c r="M47" s="116" t="s">
        <v>4</v>
      </c>
      <c r="N47" s="116" t="s">
        <v>4</v>
      </c>
      <c r="O47" s="116" t="s">
        <v>4</v>
      </c>
      <c r="P47" s="116">
        <v>1</v>
      </c>
      <c r="Q47" s="116" t="s">
        <v>4</v>
      </c>
      <c r="R47" s="116" t="s">
        <v>4</v>
      </c>
      <c r="S47" s="116" t="s">
        <v>4</v>
      </c>
      <c r="T47" s="116" t="s">
        <v>4</v>
      </c>
      <c r="U47" s="116">
        <v>2</v>
      </c>
      <c r="V47" s="116">
        <v>2</v>
      </c>
      <c r="W47" s="116">
        <v>1</v>
      </c>
      <c r="X47" s="116">
        <v>1</v>
      </c>
      <c r="Y47" s="116" t="s">
        <v>4</v>
      </c>
      <c r="Z47" s="116" t="s">
        <v>4</v>
      </c>
      <c r="AA47" s="115" t="s">
        <v>4</v>
      </c>
    </row>
    <row r="48" spans="1:27" ht="15">
      <c r="A48" s="114"/>
      <c r="B48" s="113" t="s">
        <v>66</v>
      </c>
      <c r="C48" s="113" t="s">
        <v>121</v>
      </c>
      <c r="D48" s="113" t="s">
        <v>122</v>
      </c>
      <c r="E48" s="113" t="s">
        <v>10</v>
      </c>
      <c r="F48" s="108">
        <v>3</v>
      </c>
      <c r="G48" s="107" t="s">
        <v>4</v>
      </c>
      <c r="H48" s="107" t="s">
        <v>4</v>
      </c>
      <c r="I48" s="107" t="s">
        <v>4</v>
      </c>
      <c r="J48" s="107" t="s">
        <v>4</v>
      </c>
      <c r="K48" s="107" t="s">
        <v>4</v>
      </c>
      <c r="L48" s="107" t="s">
        <v>4</v>
      </c>
      <c r="M48" s="107" t="s">
        <v>4</v>
      </c>
      <c r="N48" s="107" t="s">
        <v>4</v>
      </c>
      <c r="O48" s="107" t="s">
        <v>4</v>
      </c>
      <c r="P48" s="107" t="s">
        <v>4</v>
      </c>
      <c r="Q48" s="107" t="s">
        <v>4</v>
      </c>
      <c r="R48" s="107" t="s">
        <v>4</v>
      </c>
      <c r="S48" s="107">
        <v>1</v>
      </c>
      <c r="T48" s="107" t="s">
        <v>4</v>
      </c>
      <c r="U48" s="107" t="s">
        <v>4</v>
      </c>
      <c r="V48" s="107">
        <v>2</v>
      </c>
      <c r="W48" s="107" t="s">
        <v>4</v>
      </c>
      <c r="X48" s="107" t="s">
        <v>4</v>
      </c>
      <c r="Y48" s="107" t="s">
        <v>4</v>
      </c>
      <c r="Z48" s="107" t="s">
        <v>4</v>
      </c>
      <c r="AA48" s="106" t="s">
        <v>4</v>
      </c>
    </row>
    <row r="49" spans="1:27" ht="15">
      <c r="A49" s="159" t="s">
        <v>242</v>
      </c>
      <c r="B49" s="158" t="s">
        <v>70</v>
      </c>
      <c r="C49" s="158" t="s">
        <v>116</v>
      </c>
      <c r="D49" s="158" t="s">
        <v>119</v>
      </c>
      <c r="E49" s="158" t="s">
        <v>5</v>
      </c>
      <c r="F49" s="93">
        <v>4</v>
      </c>
      <c r="G49" s="92" t="s">
        <v>4</v>
      </c>
      <c r="H49" s="92" t="s">
        <v>4</v>
      </c>
      <c r="I49" s="92" t="s">
        <v>4</v>
      </c>
      <c r="J49" s="92" t="s">
        <v>4</v>
      </c>
      <c r="K49" s="92" t="s">
        <v>4</v>
      </c>
      <c r="L49" s="92" t="s">
        <v>4</v>
      </c>
      <c r="M49" s="92" t="s">
        <v>4</v>
      </c>
      <c r="N49" s="92" t="s">
        <v>4</v>
      </c>
      <c r="O49" s="92" t="s">
        <v>4</v>
      </c>
      <c r="P49" s="92" t="s">
        <v>4</v>
      </c>
      <c r="Q49" s="92" t="s">
        <v>4</v>
      </c>
      <c r="R49" s="92" t="s">
        <v>4</v>
      </c>
      <c r="S49" s="92">
        <v>1</v>
      </c>
      <c r="T49" s="92" t="s">
        <v>4</v>
      </c>
      <c r="U49" s="92">
        <v>1</v>
      </c>
      <c r="V49" s="92">
        <v>2</v>
      </c>
      <c r="W49" s="92" t="s">
        <v>4</v>
      </c>
      <c r="X49" s="92" t="s">
        <v>4</v>
      </c>
      <c r="Y49" s="92" t="s">
        <v>4</v>
      </c>
      <c r="Z49" s="92" t="s">
        <v>4</v>
      </c>
      <c r="AA49" s="91" t="s">
        <v>4</v>
      </c>
    </row>
    <row r="50" spans="1:27" ht="15">
      <c r="A50" s="123"/>
      <c r="B50" s="122" t="s">
        <v>68</v>
      </c>
      <c r="C50" s="122" t="s">
        <v>116</v>
      </c>
      <c r="D50" s="122" t="s">
        <v>118</v>
      </c>
      <c r="E50" s="122" t="s">
        <v>5</v>
      </c>
      <c r="F50" s="117">
        <v>2</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v>1</v>
      </c>
      <c r="V50" s="116">
        <v>1</v>
      </c>
      <c r="W50" s="116" t="s">
        <v>4</v>
      </c>
      <c r="X50" s="116" t="s">
        <v>4</v>
      </c>
      <c r="Y50" s="116" t="s">
        <v>4</v>
      </c>
      <c r="Z50" s="116" t="s">
        <v>4</v>
      </c>
      <c r="AA50" s="115" t="s">
        <v>4</v>
      </c>
    </row>
    <row r="51" spans="1:27" ht="15">
      <c r="A51" s="114"/>
      <c r="B51" s="113" t="s">
        <v>66</v>
      </c>
      <c r="C51" s="113" t="s">
        <v>116</v>
      </c>
      <c r="D51" s="113" t="s">
        <v>117</v>
      </c>
      <c r="E51" s="113" t="s">
        <v>5</v>
      </c>
      <c r="F51" s="108">
        <v>2</v>
      </c>
      <c r="G51" s="107" t="s">
        <v>4</v>
      </c>
      <c r="H51" s="107" t="s">
        <v>4</v>
      </c>
      <c r="I51" s="107" t="s">
        <v>4</v>
      </c>
      <c r="J51" s="107" t="s">
        <v>4</v>
      </c>
      <c r="K51" s="107" t="s">
        <v>4</v>
      </c>
      <c r="L51" s="107" t="s">
        <v>4</v>
      </c>
      <c r="M51" s="107" t="s">
        <v>4</v>
      </c>
      <c r="N51" s="107" t="s">
        <v>4</v>
      </c>
      <c r="O51" s="107" t="s">
        <v>4</v>
      </c>
      <c r="P51" s="107" t="s">
        <v>4</v>
      </c>
      <c r="Q51" s="107" t="s">
        <v>4</v>
      </c>
      <c r="R51" s="107" t="s">
        <v>4</v>
      </c>
      <c r="S51" s="107">
        <v>1</v>
      </c>
      <c r="T51" s="107" t="s">
        <v>4</v>
      </c>
      <c r="U51" s="107" t="s">
        <v>4</v>
      </c>
      <c r="V51" s="107">
        <v>1</v>
      </c>
      <c r="W51" s="107" t="s">
        <v>4</v>
      </c>
      <c r="X51" s="107" t="s">
        <v>4</v>
      </c>
      <c r="Y51" s="107" t="s">
        <v>4</v>
      </c>
      <c r="Z51" s="107" t="s">
        <v>4</v>
      </c>
      <c r="AA51" s="106" t="s">
        <v>4</v>
      </c>
    </row>
    <row r="52" spans="1:27" ht="15">
      <c r="A52" s="159" t="s">
        <v>241</v>
      </c>
      <c r="B52" s="158" t="s">
        <v>70</v>
      </c>
      <c r="C52" s="158" t="s">
        <v>111</v>
      </c>
      <c r="D52" s="158" t="s">
        <v>114</v>
      </c>
      <c r="E52" s="158" t="s">
        <v>5</v>
      </c>
      <c r="F52" s="93">
        <v>1</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t="s">
        <v>4</v>
      </c>
      <c r="V52" s="92" t="s">
        <v>4</v>
      </c>
      <c r="W52" s="92">
        <v>1</v>
      </c>
      <c r="X52" s="92" t="s">
        <v>4</v>
      </c>
      <c r="Y52" s="92" t="s">
        <v>4</v>
      </c>
      <c r="Z52" s="92" t="s">
        <v>4</v>
      </c>
      <c r="AA52" s="91" t="s">
        <v>4</v>
      </c>
    </row>
    <row r="53" spans="1:27" ht="15">
      <c r="A53" s="123"/>
      <c r="B53" s="122" t="s">
        <v>68</v>
      </c>
      <c r="C53" s="122" t="s">
        <v>111</v>
      </c>
      <c r="D53" s="122" t="s">
        <v>113</v>
      </c>
      <c r="E53" s="122" t="s">
        <v>5</v>
      </c>
      <c r="F53" s="117">
        <v>1</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t="s">
        <v>4</v>
      </c>
      <c r="W53" s="116">
        <v>1</v>
      </c>
      <c r="X53" s="116" t="s">
        <v>4</v>
      </c>
      <c r="Y53" s="116" t="s">
        <v>4</v>
      </c>
      <c r="Z53" s="116" t="s">
        <v>4</v>
      </c>
      <c r="AA53" s="115" t="s">
        <v>4</v>
      </c>
    </row>
    <row r="54" spans="1:27" ht="15">
      <c r="A54" s="114"/>
      <c r="B54" s="113" t="s">
        <v>66</v>
      </c>
      <c r="C54" s="113" t="s">
        <v>111</v>
      </c>
      <c r="D54" s="113" t="s">
        <v>112</v>
      </c>
      <c r="E54" s="113" t="s">
        <v>5</v>
      </c>
      <c r="F54" s="108" t="s">
        <v>4</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v>3</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v>2</v>
      </c>
      <c r="W55" s="92" t="s">
        <v>4</v>
      </c>
      <c r="X55" s="92">
        <v>1</v>
      </c>
      <c r="Y55" s="92" t="s">
        <v>4</v>
      </c>
      <c r="Z55" s="92" t="s">
        <v>4</v>
      </c>
      <c r="AA55" s="91" t="s">
        <v>4</v>
      </c>
    </row>
    <row r="56" spans="1:27" ht="15">
      <c r="A56" s="123"/>
      <c r="B56" s="122" t="s">
        <v>68</v>
      </c>
      <c r="C56" s="122" t="s">
        <v>106</v>
      </c>
      <c r="D56" s="122" t="s">
        <v>108</v>
      </c>
      <c r="E56" s="122" t="s">
        <v>5</v>
      </c>
      <c r="F56" s="117">
        <v>2</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v>1</v>
      </c>
      <c r="W56" s="116" t="s">
        <v>4</v>
      </c>
      <c r="X56" s="116">
        <v>1</v>
      </c>
      <c r="Y56" s="116" t="s">
        <v>4</v>
      </c>
      <c r="Z56" s="116" t="s">
        <v>4</v>
      </c>
      <c r="AA56" s="115" t="s">
        <v>4</v>
      </c>
    </row>
    <row r="57" spans="1:27" ht="15">
      <c r="A57" s="114"/>
      <c r="B57" s="113" t="s">
        <v>66</v>
      </c>
      <c r="C57" s="113" t="s">
        <v>106</v>
      </c>
      <c r="D57" s="113" t="s">
        <v>107</v>
      </c>
      <c r="E57" s="113" t="s">
        <v>5</v>
      </c>
      <c r="F57" s="108">
        <v>1</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v>1</v>
      </c>
      <c r="W57" s="107" t="s">
        <v>4</v>
      </c>
      <c r="X57" s="107" t="s">
        <v>4</v>
      </c>
      <c r="Y57" s="107" t="s">
        <v>4</v>
      </c>
      <c r="Z57" s="107" t="s">
        <v>4</v>
      </c>
      <c r="AA57" s="106" t="s">
        <v>4</v>
      </c>
    </row>
    <row r="58" spans="1:27" ht="15">
      <c r="A58" s="159" t="s">
        <v>239</v>
      </c>
      <c r="B58" s="158" t="s">
        <v>70</v>
      </c>
      <c r="C58" s="158" t="s">
        <v>101</v>
      </c>
      <c r="D58" s="158" t="s">
        <v>104</v>
      </c>
      <c r="E58" s="158" t="s">
        <v>5</v>
      </c>
      <c r="F58" s="93">
        <v>2</v>
      </c>
      <c r="G58" s="92" t="s">
        <v>4</v>
      </c>
      <c r="H58" s="92" t="s">
        <v>4</v>
      </c>
      <c r="I58" s="92" t="s">
        <v>4</v>
      </c>
      <c r="J58" s="92" t="s">
        <v>4</v>
      </c>
      <c r="K58" s="92" t="s">
        <v>4</v>
      </c>
      <c r="L58" s="92" t="s">
        <v>4</v>
      </c>
      <c r="M58" s="92" t="s">
        <v>4</v>
      </c>
      <c r="N58" s="92" t="s">
        <v>4</v>
      </c>
      <c r="O58" s="92" t="s">
        <v>4</v>
      </c>
      <c r="P58" s="92">
        <v>1</v>
      </c>
      <c r="Q58" s="92" t="s">
        <v>4</v>
      </c>
      <c r="R58" s="92" t="s">
        <v>4</v>
      </c>
      <c r="S58" s="92" t="s">
        <v>4</v>
      </c>
      <c r="T58" s="92" t="s">
        <v>4</v>
      </c>
      <c r="U58" s="92">
        <v>1</v>
      </c>
      <c r="V58" s="92" t="s">
        <v>4</v>
      </c>
      <c r="W58" s="92" t="s">
        <v>4</v>
      </c>
      <c r="X58" s="92" t="s">
        <v>4</v>
      </c>
      <c r="Y58" s="92" t="s">
        <v>4</v>
      </c>
      <c r="Z58" s="92" t="s">
        <v>4</v>
      </c>
      <c r="AA58" s="91" t="s">
        <v>4</v>
      </c>
    </row>
    <row r="59" spans="1:27" ht="15">
      <c r="A59" s="123"/>
      <c r="B59" s="122" t="s">
        <v>68</v>
      </c>
      <c r="C59" s="122" t="s">
        <v>101</v>
      </c>
      <c r="D59" s="122" t="s">
        <v>103</v>
      </c>
      <c r="E59" s="122" t="s">
        <v>5</v>
      </c>
      <c r="F59" s="117">
        <v>2</v>
      </c>
      <c r="G59" s="116" t="s">
        <v>4</v>
      </c>
      <c r="H59" s="116" t="s">
        <v>4</v>
      </c>
      <c r="I59" s="116" t="s">
        <v>4</v>
      </c>
      <c r="J59" s="116" t="s">
        <v>4</v>
      </c>
      <c r="K59" s="116" t="s">
        <v>4</v>
      </c>
      <c r="L59" s="116" t="s">
        <v>4</v>
      </c>
      <c r="M59" s="116" t="s">
        <v>4</v>
      </c>
      <c r="N59" s="116" t="s">
        <v>4</v>
      </c>
      <c r="O59" s="116" t="s">
        <v>4</v>
      </c>
      <c r="P59" s="116">
        <v>1</v>
      </c>
      <c r="Q59" s="116" t="s">
        <v>4</v>
      </c>
      <c r="R59" s="116" t="s">
        <v>4</v>
      </c>
      <c r="S59" s="116" t="s">
        <v>4</v>
      </c>
      <c r="T59" s="116" t="s">
        <v>4</v>
      </c>
      <c r="U59" s="116">
        <v>1</v>
      </c>
      <c r="V59" s="116" t="s">
        <v>4</v>
      </c>
      <c r="W59" s="116" t="s">
        <v>4</v>
      </c>
      <c r="X59" s="116" t="s">
        <v>4</v>
      </c>
      <c r="Y59" s="116" t="s">
        <v>4</v>
      </c>
      <c r="Z59" s="116" t="s">
        <v>4</v>
      </c>
      <c r="AA59" s="115" t="s">
        <v>4</v>
      </c>
    </row>
    <row r="60" spans="1:27" ht="15">
      <c r="A60" s="114"/>
      <c r="B60" s="113" t="s">
        <v>66</v>
      </c>
      <c r="C60" s="113" t="s">
        <v>101</v>
      </c>
      <c r="D60" s="113" t="s">
        <v>102</v>
      </c>
      <c r="E60" s="113" t="s">
        <v>5</v>
      </c>
      <c r="F60" s="108" t="s">
        <v>4</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t="s">
        <v>4</v>
      </c>
      <c r="V60" s="107" t="s">
        <v>4</v>
      </c>
      <c r="W60" s="107" t="s">
        <v>4</v>
      </c>
      <c r="X60" s="107" t="s">
        <v>4</v>
      </c>
      <c r="Y60" s="107" t="s">
        <v>4</v>
      </c>
      <c r="Z60" s="107" t="s">
        <v>4</v>
      </c>
      <c r="AA60" s="106" t="s">
        <v>4</v>
      </c>
    </row>
    <row r="61" spans="1:27" ht="15">
      <c r="A61" s="159" t="s">
        <v>238</v>
      </c>
      <c r="B61" s="158" t="s">
        <v>70</v>
      </c>
      <c r="C61" s="158" t="s">
        <v>96</v>
      </c>
      <c r="D61" s="158" t="s">
        <v>99</v>
      </c>
      <c r="E61" s="158" t="s">
        <v>5</v>
      </c>
      <c r="F61" s="93" t="s">
        <v>4</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t="s">
        <v>4</v>
      </c>
      <c r="W61" s="92" t="s">
        <v>4</v>
      </c>
      <c r="X61" s="92" t="s">
        <v>4</v>
      </c>
      <c r="Y61" s="92" t="s">
        <v>4</v>
      </c>
      <c r="Z61" s="92" t="s">
        <v>4</v>
      </c>
      <c r="AA61" s="91" t="s">
        <v>4</v>
      </c>
    </row>
    <row r="62" spans="1:27" ht="15">
      <c r="A62" s="123"/>
      <c r="B62" s="122" t="s">
        <v>68</v>
      </c>
      <c r="C62" s="122" t="s">
        <v>96</v>
      </c>
      <c r="D62" s="122" t="s">
        <v>98</v>
      </c>
      <c r="E62" s="122" t="s">
        <v>5</v>
      </c>
      <c r="F62" s="117" t="s">
        <v>4</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t="s">
        <v>4</v>
      </c>
      <c r="W62" s="116" t="s">
        <v>4</v>
      </c>
      <c r="X62" s="116" t="s">
        <v>4</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15</v>
      </c>
      <c r="G64" s="92" t="s">
        <v>4</v>
      </c>
      <c r="H64" s="92" t="s">
        <v>4</v>
      </c>
      <c r="I64" s="92" t="s">
        <v>4</v>
      </c>
      <c r="J64" s="92" t="s">
        <v>4</v>
      </c>
      <c r="K64" s="92" t="s">
        <v>4</v>
      </c>
      <c r="L64" s="92" t="s">
        <v>4</v>
      </c>
      <c r="M64" s="92" t="s">
        <v>4</v>
      </c>
      <c r="N64" s="92" t="s">
        <v>4</v>
      </c>
      <c r="O64" s="92" t="s">
        <v>4</v>
      </c>
      <c r="P64" s="92" t="s">
        <v>4</v>
      </c>
      <c r="Q64" s="92">
        <v>1</v>
      </c>
      <c r="R64" s="92">
        <v>1</v>
      </c>
      <c r="S64" s="92" t="s">
        <v>4</v>
      </c>
      <c r="T64" s="92">
        <v>1</v>
      </c>
      <c r="U64" s="92">
        <v>3</v>
      </c>
      <c r="V64" s="92">
        <v>2</v>
      </c>
      <c r="W64" s="92">
        <v>2</v>
      </c>
      <c r="X64" s="92">
        <v>3</v>
      </c>
      <c r="Y64" s="92">
        <v>2</v>
      </c>
      <c r="Z64" s="92" t="s">
        <v>4</v>
      </c>
      <c r="AA64" s="91" t="s">
        <v>4</v>
      </c>
    </row>
    <row r="65" spans="1:27" ht="15">
      <c r="A65" s="123"/>
      <c r="B65" s="122" t="s">
        <v>68</v>
      </c>
      <c r="C65" s="122" t="s">
        <v>91</v>
      </c>
      <c r="D65" s="122" t="s">
        <v>93</v>
      </c>
      <c r="E65" s="122" t="s">
        <v>12</v>
      </c>
      <c r="F65" s="117">
        <v>9</v>
      </c>
      <c r="G65" s="116" t="s">
        <v>4</v>
      </c>
      <c r="H65" s="116" t="s">
        <v>4</v>
      </c>
      <c r="I65" s="116" t="s">
        <v>4</v>
      </c>
      <c r="J65" s="116" t="s">
        <v>4</v>
      </c>
      <c r="K65" s="116" t="s">
        <v>4</v>
      </c>
      <c r="L65" s="116" t="s">
        <v>4</v>
      </c>
      <c r="M65" s="116" t="s">
        <v>4</v>
      </c>
      <c r="N65" s="116" t="s">
        <v>4</v>
      </c>
      <c r="O65" s="116" t="s">
        <v>4</v>
      </c>
      <c r="P65" s="116" t="s">
        <v>4</v>
      </c>
      <c r="Q65" s="116" t="s">
        <v>4</v>
      </c>
      <c r="R65" s="116">
        <v>1</v>
      </c>
      <c r="S65" s="116" t="s">
        <v>4</v>
      </c>
      <c r="T65" s="116">
        <v>1</v>
      </c>
      <c r="U65" s="116">
        <v>1</v>
      </c>
      <c r="V65" s="116">
        <v>1</v>
      </c>
      <c r="W65" s="116">
        <v>1</v>
      </c>
      <c r="X65" s="116">
        <v>2</v>
      </c>
      <c r="Y65" s="116">
        <v>2</v>
      </c>
      <c r="Z65" s="116" t="s">
        <v>4</v>
      </c>
      <c r="AA65" s="115" t="s">
        <v>4</v>
      </c>
    </row>
    <row r="66" spans="1:27" ht="15">
      <c r="A66" s="114"/>
      <c r="B66" s="113" t="s">
        <v>66</v>
      </c>
      <c r="C66" s="113" t="s">
        <v>91</v>
      </c>
      <c r="D66" s="113" t="s">
        <v>92</v>
      </c>
      <c r="E66" s="113" t="s">
        <v>12</v>
      </c>
      <c r="F66" s="108">
        <v>6</v>
      </c>
      <c r="G66" s="107" t="s">
        <v>4</v>
      </c>
      <c r="H66" s="107" t="s">
        <v>4</v>
      </c>
      <c r="I66" s="107" t="s">
        <v>4</v>
      </c>
      <c r="J66" s="107" t="s">
        <v>4</v>
      </c>
      <c r="K66" s="107" t="s">
        <v>4</v>
      </c>
      <c r="L66" s="107" t="s">
        <v>4</v>
      </c>
      <c r="M66" s="107" t="s">
        <v>4</v>
      </c>
      <c r="N66" s="107" t="s">
        <v>4</v>
      </c>
      <c r="O66" s="107" t="s">
        <v>4</v>
      </c>
      <c r="P66" s="107" t="s">
        <v>4</v>
      </c>
      <c r="Q66" s="107">
        <v>1</v>
      </c>
      <c r="R66" s="107" t="s">
        <v>4</v>
      </c>
      <c r="S66" s="107" t="s">
        <v>4</v>
      </c>
      <c r="T66" s="107" t="s">
        <v>4</v>
      </c>
      <c r="U66" s="107">
        <v>2</v>
      </c>
      <c r="V66" s="107">
        <v>1</v>
      </c>
      <c r="W66" s="107">
        <v>1</v>
      </c>
      <c r="X66" s="107">
        <v>1</v>
      </c>
      <c r="Y66" s="107" t="s">
        <v>4</v>
      </c>
      <c r="Z66" s="107" t="s">
        <v>4</v>
      </c>
      <c r="AA66" s="106" t="s">
        <v>4</v>
      </c>
    </row>
    <row r="67" spans="1:27" ht="15">
      <c r="A67" s="159" t="s">
        <v>236</v>
      </c>
      <c r="B67" s="158" t="s">
        <v>70</v>
      </c>
      <c r="C67" s="158" t="s">
        <v>86</v>
      </c>
      <c r="D67" s="158" t="s">
        <v>89</v>
      </c>
      <c r="E67" s="158" t="s">
        <v>10</v>
      </c>
      <c r="F67" s="93">
        <v>15</v>
      </c>
      <c r="G67" s="92" t="s">
        <v>4</v>
      </c>
      <c r="H67" s="92" t="s">
        <v>4</v>
      </c>
      <c r="I67" s="92" t="s">
        <v>4</v>
      </c>
      <c r="J67" s="92" t="s">
        <v>4</v>
      </c>
      <c r="K67" s="92" t="s">
        <v>4</v>
      </c>
      <c r="L67" s="92" t="s">
        <v>4</v>
      </c>
      <c r="M67" s="92" t="s">
        <v>4</v>
      </c>
      <c r="N67" s="92" t="s">
        <v>4</v>
      </c>
      <c r="O67" s="92" t="s">
        <v>4</v>
      </c>
      <c r="P67" s="92" t="s">
        <v>4</v>
      </c>
      <c r="Q67" s="92">
        <v>1</v>
      </c>
      <c r="R67" s="92">
        <v>1</v>
      </c>
      <c r="S67" s="92" t="s">
        <v>4</v>
      </c>
      <c r="T67" s="92">
        <v>1</v>
      </c>
      <c r="U67" s="92">
        <v>3</v>
      </c>
      <c r="V67" s="92">
        <v>2</v>
      </c>
      <c r="W67" s="92">
        <v>2</v>
      </c>
      <c r="X67" s="92">
        <v>3</v>
      </c>
      <c r="Y67" s="92">
        <v>2</v>
      </c>
      <c r="Z67" s="92" t="s">
        <v>4</v>
      </c>
      <c r="AA67" s="91" t="s">
        <v>4</v>
      </c>
    </row>
    <row r="68" spans="1:27" ht="15">
      <c r="A68" s="123"/>
      <c r="B68" s="122" t="s">
        <v>68</v>
      </c>
      <c r="C68" s="122" t="s">
        <v>86</v>
      </c>
      <c r="D68" s="122" t="s">
        <v>88</v>
      </c>
      <c r="E68" s="122" t="s">
        <v>10</v>
      </c>
      <c r="F68" s="117">
        <v>9</v>
      </c>
      <c r="G68" s="116" t="s">
        <v>4</v>
      </c>
      <c r="H68" s="116" t="s">
        <v>4</v>
      </c>
      <c r="I68" s="116" t="s">
        <v>4</v>
      </c>
      <c r="J68" s="116" t="s">
        <v>4</v>
      </c>
      <c r="K68" s="116" t="s">
        <v>4</v>
      </c>
      <c r="L68" s="116" t="s">
        <v>4</v>
      </c>
      <c r="M68" s="116" t="s">
        <v>4</v>
      </c>
      <c r="N68" s="116" t="s">
        <v>4</v>
      </c>
      <c r="O68" s="116" t="s">
        <v>4</v>
      </c>
      <c r="P68" s="116" t="s">
        <v>4</v>
      </c>
      <c r="Q68" s="116" t="s">
        <v>4</v>
      </c>
      <c r="R68" s="116">
        <v>1</v>
      </c>
      <c r="S68" s="116" t="s">
        <v>4</v>
      </c>
      <c r="T68" s="116">
        <v>1</v>
      </c>
      <c r="U68" s="116">
        <v>1</v>
      </c>
      <c r="V68" s="116">
        <v>1</v>
      </c>
      <c r="W68" s="116">
        <v>1</v>
      </c>
      <c r="X68" s="116">
        <v>2</v>
      </c>
      <c r="Y68" s="116">
        <v>2</v>
      </c>
      <c r="Z68" s="116" t="s">
        <v>4</v>
      </c>
      <c r="AA68" s="115" t="s">
        <v>4</v>
      </c>
    </row>
    <row r="69" spans="1:27" ht="15">
      <c r="A69" s="114"/>
      <c r="B69" s="113" t="s">
        <v>66</v>
      </c>
      <c r="C69" s="113" t="s">
        <v>86</v>
      </c>
      <c r="D69" s="113" t="s">
        <v>87</v>
      </c>
      <c r="E69" s="113" t="s">
        <v>10</v>
      </c>
      <c r="F69" s="108">
        <v>6</v>
      </c>
      <c r="G69" s="107" t="s">
        <v>4</v>
      </c>
      <c r="H69" s="107" t="s">
        <v>4</v>
      </c>
      <c r="I69" s="107" t="s">
        <v>4</v>
      </c>
      <c r="J69" s="107" t="s">
        <v>4</v>
      </c>
      <c r="K69" s="107" t="s">
        <v>4</v>
      </c>
      <c r="L69" s="107" t="s">
        <v>4</v>
      </c>
      <c r="M69" s="107" t="s">
        <v>4</v>
      </c>
      <c r="N69" s="107" t="s">
        <v>4</v>
      </c>
      <c r="O69" s="107" t="s">
        <v>4</v>
      </c>
      <c r="P69" s="107" t="s">
        <v>4</v>
      </c>
      <c r="Q69" s="107">
        <v>1</v>
      </c>
      <c r="R69" s="107" t="s">
        <v>4</v>
      </c>
      <c r="S69" s="107" t="s">
        <v>4</v>
      </c>
      <c r="T69" s="107" t="s">
        <v>4</v>
      </c>
      <c r="U69" s="107">
        <v>2</v>
      </c>
      <c r="V69" s="107">
        <v>1</v>
      </c>
      <c r="W69" s="107">
        <v>1</v>
      </c>
      <c r="X69" s="107">
        <v>1</v>
      </c>
      <c r="Y69" s="107" t="s">
        <v>4</v>
      </c>
      <c r="Z69" s="107" t="s">
        <v>4</v>
      </c>
      <c r="AA69" s="106" t="s">
        <v>4</v>
      </c>
    </row>
    <row r="70" spans="1:27" ht="15">
      <c r="A70" s="159" t="s">
        <v>235</v>
      </c>
      <c r="B70" s="158" t="s">
        <v>70</v>
      </c>
      <c r="C70" s="158" t="s">
        <v>82</v>
      </c>
      <c r="D70" s="158" t="s">
        <v>85</v>
      </c>
      <c r="E70" s="158" t="s">
        <v>5</v>
      </c>
      <c r="F70" s="93">
        <v>6</v>
      </c>
      <c r="G70" s="92" t="s">
        <v>4</v>
      </c>
      <c r="H70" s="92" t="s">
        <v>4</v>
      </c>
      <c r="I70" s="92" t="s">
        <v>4</v>
      </c>
      <c r="J70" s="92" t="s">
        <v>4</v>
      </c>
      <c r="K70" s="92" t="s">
        <v>4</v>
      </c>
      <c r="L70" s="92" t="s">
        <v>4</v>
      </c>
      <c r="M70" s="92" t="s">
        <v>4</v>
      </c>
      <c r="N70" s="92" t="s">
        <v>4</v>
      </c>
      <c r="O70" s="92" t="s">
        <v>4</v>
      </c>
      <c r="P70" s="92" t="s">
        <v>4</v>
      </c>
      <c r="Q70" s="92" t="s">
        <v>4</v>
      </c>
      <c r="R70" s="92" t="s">
        <v>4</v>
      </c>
      <c r="S70" s="92" t="s">
        <v>4</v>
      </c>
      <c r="T70" s="92">
        <v>1</v>
      </c>
      <c r="U70" s="92">
        <v>2</v>
      </c>
      <c r="V70" s="92">
        <v>1</v>
      </c>
      <c r="W70" s="92" t="s">
        <v>4</v>
      </c>
      <c r="X70" s="92">
        <v>2</v>
      </c>
      <c r="Y70" s="92" t="s">
        <v>4</v>
      </c>
      <c r="Z70" s="92" t="s">
        <v>4</v>
      </c>
      <c r="AA70" s="91" t="s">
        <v>4</v>
      </c>
    </row>
    <row r="71" spans="1:27" ht="15">
      <c r="A71" s="123"/>
      <c r="B71" s="122" t="s">
        <v>68</v>
      </c>
      <c r="C71" s="122" t="s">
        <v>82</v>
      </c>
      <c r="D71" s="122" t="s">
        <v>84</v>
      </c>
      <c r="E71" s="122" t="s">
        <v>5</v>
      </c>
      <c r="F71" s="117">
        <v>4</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v>1</v>
      </c>
      <c r="U71" s="116">
        <v>1</v>
      </c>
      <c r="V71" s="116" t="s">
        <v>4</v>
      </c>
      <c r="W71" s="116" t="s">
        <v>4</v>
      </c>
      <c r="X71" s="116">
        <v>2</v>
      </c>
      <c r="Y71" s="116" t="s">
        <v>4</v>
      </c>
      <c r="Z71" s="116" t="s">
        <v>4</v>
      </c>
      <c r="AA71" s="115" t="s">
        <v>4</v>
      </c>
    </row>
    <row r="72" spans="1:27" ht="15">
      <c r="A72" s="114"/>
      <c r="B72" s="113" t="s">
        <v>66</v>
      </c>
      <c r="C72" s="113" t="s">
        <v>82</v>
      </c>
      <c r="D72" s="113" t="s">
        <v>83</v>
      </c>
      <c r="E72" s="113" t="s">
        <v>5</v>
      </c>
      <c r="F72" s="108">
        <v>2</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v>1</v>
      </c>
      <c r="V72" s="107">
        <v>1</v>
      </c>
      <c r="W72" s="107" t="s">
        <v>4</v>
      </c>
      <c r="X72" s="107" t="s">
        <v>4</v>
      </c>
      <c r="Y72" s="107" t="s">
        <v>4</v>
      </c>
      <c r="Z72" s="107" t="s">
        <v>4</v>
      </c>
      <c r="AA72" s="106" t="s">
        <v>4</v>
      </c>
    </row>
    <row r="73" spans="1:27" ht="15">
      <c r="A73" s="159" t="s">
        <v>234</v>
      </c>
      <c r="B73" s="158" t="s">
        <v>70</v>
      </c>
      <c r="C73" s="158" t="s">
        <v>77</v>
      </c>
      <c r="D73" s="158" t="s">
        <v>80</v>
      </c>
      <c r="E73" s="158" t="s">
        <v>5</v>
      </c>
      <c r="F73" s="93">
        <v>4</v>
      </c>
      <c r="G73" s="92" t="s">
        <v>4</v>
      </c>
      <c r="H73" s="92" t="s">
        <v>4</v>
      </c>
      <c r="I73" s="92" t="s">
        <v>4</v>
      </c>
      <c r="J73" s="92" t="s">
        <v>4</v>
      </c>
      <c r="K73" s="92" t="s">
        <v>4</v>
      </c>
      <c r="L73" s="92" t="s">
        <v>4</v>
      </c>
      <c r="M73" s="92" t="s">
        <v>4</v>
      </c>
      <c r="N73" s="92" t="s">
        <v>4</v>
      </c>
      <c r="O73" s="92" t="s">
        <v>4</v>
      </c>
      <c r="P73" s="92" t="s">
        <v>4</v>
      </c>
      <c r="Q73" s="92">
        <v>1</v>
      </c>
      <c r="R73" s="92" t="s">
        <v>4</v>
      </c>
      <c r="S73" s="92" t="s">
        <v>4</v>
      </c>
      <c r="T73" s="92" t="s">
        <v>4</v>
      </c>
      <c r="U73" s="92" t="s">
        <v>4</v>
      </c>
      <c r="V73" s="92" t="s">
        <v>4</v>
      </c>
      <c r="W73" s="92">
        <v>2</v>
      </c>
      <c r="X73" s="92" t="s">
        <v>4</v>
      </c>
      <c r="Y73" s="92">
        <v>1</v>
      </c>
      <c r="Z73" s="92" t="s">
        <v>4</v>
      </c>
      <c r="AA73" s="91" t="s">
        <v>4</v>
      </c>
    </row>
    <row r="74" spans="1:27" ht="15">
      <c r="A74" s="123"/>
      <c r="B74" s="122" t="s">
        <v>68</v>
      </c>
      <c r="C74" s="122" t="s">
        <v>77</v>
      </c>
      <c r="D74" s="122" t="s">
        <v>79</v>
      </c>
      <c r="E74" s="122" t="s">
        <v>5</v>
      </c>
      <c r="F74" s="117">
        <v>2</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t="s">
        <v>4</v>
      </c>
      <c r="W74" s="116">
        <v>1</v>
      </c>
      <c r="X74" s="116" t="s">
        <v>4</v>
      </c>
      <c r="Y74" s="116">
        <v>1</v>
      </c>
      <c r="Z74" s="116" t="s">
        <v>4</v>
      </c>
      <c r="AA74" s="115" t="s">
        <v>4</v>
      </c>
    </row>
    <row r="75" spans="1:27" ht="15">
      <c r="A75" s="114"/>
      <c r="B75" s="113" t="s">
        <v>66</v>
      </c>
      <c r="C75" s="113" t="s">
        <v>77</v>
      </c>
      <c r="D75" s="113" t="s">
        <v>78</v>
      </c>
      <c r="E75" s="113" t="s">
        <v>5</v>
      </c>
      <c r="F75" s="108">
        <v>2</v>
      </c>
      <c r="G75" s="107" t="s">
        <v>4</v>
      </c>
      <c r="H75" s="107" t="s">
        <v>4</v>
      </c>
      <c r="I75" s="107" t="s">
        <v>4</v>
      </c>
      <c r="J75" s="107" t="s">
        <v>4</v>
      </c>
      <c r="K75" s="107" t="s">
        <v>4</v>
      </c>
      <c r="L75" s="107" t="s">
        <v>4</v>
      </c>
      <c r="M75" s="107" t="s">
        <v>4</v>
      </c>
      <c r="N75" s="107" t="s">
        <v>4</v>
      </c>
      <c r="O75" s="107" t="s">
        <v>4</v>
      </c>
      <c r="P75" s="107" t="s">
        <v>4</v>
      </c>
      <c r="Q75" s="107">
        <v>1</v>
      </c>
      <c r="R75" s="107" t="s">
        <v>4</v>
      </c>
      <c r="S75" s="107" t="s">
        <v>4</v>
      </c>
      <c r="T75" s="107" t="s">
        <v>4</v>
      </c>
      <c r="U75" s="107" t="s">
        <v>4</v>
      </c>
      <c r="V75" s="107" t="s">
        <v>4</v>
      </c>
      <c r="W75" s="107">
        <v>1</v>
      </c>
      <c r="X75" s="107" t="s">
        <v>4</v>
      </c>
      <c r="Y75" s="107" t="s">
        <v>4</v>
      </c>
      <c r="Z75" s="107" t="s">
        <v>4</v>
      </c>
      <c r="AA75" s="106" t="s">
        <v>4</v>
      </c>
    </row>
    <row r="76" spans="1:27" ht="15">
      <c r="A76" s="159" t="s">
        <v>233</v>
      </c>
      <c r="B76" s="158" t="s">
        <v>70</v>
      </c>
      <c r="C76" s="158" t="s">
        <v>72</v>
      </c>
      <c r="D76" s="158" t="s">
        <v>75</v>
      </c>
      <c r="E76" s="158" t="s">
        <v>5</v>
      </c>
      <c r="F76" s="93">
        <v>2</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v>1</v>
      </c>
      <c r="V76" s="92" t="s">
        <v>4</v>
      </c>
      <c r="W76" s="92" t="s">
        <v>4</v>
      </c>
      <c r="X76" s="92" t="s">
        <v>4</v>
      </c>
      <c r="Y76" s="92">
        <v>1</v>
      </c>
      <c r="Z76" s="92" t="s">
        <v>4</v>
      </c>
      <c r="AA76" s="91" t="s">
        <v>4</v>
      </c>
    </row>
    <row r="77" spans="1:27" ht="15">
      <c r="A77" s="123"/>
      <c r="B77" s="122" t="s">
        <v>68</v>
      </c>
      <c r="C77" s="122" t="s">
        <v>72</v>
      </c>
      <c r="D77" s="122" t="s">
        <v>74</v>
      </c>
      <c r="E77" s="122" t="s">
        <v>5</v>
      </c>
      <c r="F77" s="117">
        <v>1</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t="s">
        <v>4</v>
      </c>
      <c r="W77" s="116" t="s">
        <v>4</v>
      </c>
      <c r="X77" s="116" t="s">
        <v>4</v>
      </c>
      <c r="Y77" s="116">
        <v>1</v>
      </c>
      <c r="Z77" s="116" t="s">
        <v>4</v>
      </c>
      <c r="AA77" s="115" t="s">
        <v>4</v>
      </c>
    </row>
    <row r="78" spans="1:27" ht="15">
      <c r="A78" s="114"/>
      <c r="B78" s="113" t="s">
        <v>66</v>
      </c>
      <c r="C78" s="113" t="s">
        <v>72</v>
      </c>
      <c r="D78" s="113" t="s">
        <v>73</v>
      </c>
      <c r="E78" s="113" t="s">
        <v>5</v>
      </c>
      <c r="F78" s="108">
        <v>1</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v>1</v>
      </c>
      <c r="V78" s="107" t="s">
        <v>4</v>
      </c>
      <c r="W78" s="107" t="s">
        <v>4</v>
      </c>
      <c r="X78" s="107" t="s">
        <v>4</v>
      </c>
      <c r="Y78" s="107" t="s">
        <v>4</v>
      </c>
      <c r="Z78" s="107" t="s">
        <v>4</v>
      </c>
      <c r="AA78" s="106" t="s">
        <v>4</v>
      </c>
    </row>
    <row r="79" spans="1:27" ht="15">
      <c r="A79" s="159" t="s">
        <v>232</v>
      </c>
      <c r="B79" s="158" t="s">
        <v>70</v>
      </c>
      <c r="C79" s="158" t="s">
        <v>64</v>
      </c>
      <c r="D79" s="158" t="s">
        <v>69</v>
      </c>
      <c r="E79" s="158" t="s">
        <v>5</v>
      </c>
      <c r="F79" s="93">
        <v>3</v>
      </c>
      <c r="G79" s="92" t="s">
        <v>4</v>
      </c>
      <c r="H79" s="92" t="s">
        <v>4</v>
      </c>
      <c r="I79" s="92" t="s">
        <v>4</v>
      </c>
      <c r="J79" s="92" t="s">
        <v>4</v>
      </c>
      <c r="K79" s="92" t="s">
        <v>4</v>
      </c>
      <c r="L79" s="92" t="s">
        <v>4</v>
      </c>
      <c r="M79" s="92" t="s">
        <v>4</v>
      </c>
      <c r="N79" s="92" t="s">
        <v>4</v>
      </c>
      <c r="O79" s="92" t="s">
        <v>4</v>
      </c>
      <c r="P79" s="92" t="s">
        <v>4</v>
      </c>
      <c r="Q79" s="92" t="s">
        <v>4</v>
      </c>
      <c r="R79" s="92">
        <v>1</v>
      </c>
      <c r="S79" s="92" t="s">
        <v>4</v>
      </c>
      <c r="T79" s="92" t="s">
        <v>4</v>
      </c>
      <c r="U79" s="92" t="s">
        <v>4</v>
      </c>
      <c r="V79" s="92">
        <v>1</v>
      </c>
      <c r="W79" s="92" t="s">
        <v>4</v>
      </c>
      <c r="X79" s="92">
        <v>1</v>
      </c>
      <c r="Y79" s="92" t="s">
        <v>4</v>
      </c>
      <c r="Z79" s="92" t="s">
        <v>4</v>
      </c>
      <c r="AA79" s="91" t="s">
        <v>4</v>
      </c>
    </row>
    <row r="80" spans="1:27" ht="15">
      <c r="A80" s="123"/>
      <c r="B80" s="122" t="s">
        <v>68</v>
      </c>
      <c r="C80" s="122" t="s">
        <v>64</v>
      </c>
      <c r="D80" s="122" t="s">
        <v>67</v>
      </c>
      <c r="E80" s="122" t="s">
        <v>5</v>
      </c>
      <c r="F80" s="117">
        <v>2</v>
      </c>
      <c r="G80" s="116" t="s">
        <v>4</v>
      </c>
      <c r="H80" s="116" t="s">
        <v>4</v>
      </c>
      <c r="I80" s="116" t="s">
        <v>4</v>
      </c>
      <c r="J80" s="116" t="s">
        <v>4</v>
      </c>
      <c r="K80" s="116" t="s">
        <v>4</v>
      </c>
      <c r="L80" s="116" t="s">
        <v>4</v>
      </c>
      <c r="M80" s="116" t="s">
        <v>4</v>
      </c>
      <c r="N80" s="116" t="s">
        <v>4</v>
      </c>
      <c r="O80" s="116" t="s">
        <v>4</v>
      </c>
      <c r="P80" s="116" t="s">
        <v>4</v>
      </c>
      <c r="Q80" s="116" t="s">
        <v>4</v>
      </c>
      <c r="R80" s="116">
        <v>1</v>
      </c>
      <c r="S80" s="116" t="s">
        <v>4</v>
      </c>
      <c r="T80" s="116" t="s">
        <v>4</v>
      </c>
      <c r="U80" s="116" t="s">
        <v>4</v>
      </c>
      <c r="V80" s="116">
        <v>1</v>
      </c>
      <c r="W80" s="116" t="s">
        <v>4</v>
      </c>
      <c r="X80" s="116" t="s">
        <v>4</v>
      </c>
      <c r="Y80" s="116" t="s">
        <v>4</v>
      </c>
      <c r="Z80" s="116" t="s">
        <v>4</v>
      </c>
      <c r="AA80" s="115" t="s">
        <v>4</v>
      </c>
    </row>
    <row r="81" spans="1:27" ht="15">
      <c r="A81" s="114"/>
      <c r="B81" s="113" t="s">
        <v>66</v>
      </c>
      <c r="C81" s="113" t="s">
        <v>64</v>
      </c>
      <c r="D81" s="113" t="s">
        <v>65</v>
      </c>
      <c r="E81" s="113" t="s">
        <v>5</v>
      </c>
      <c r="F81" s="108">
        <v>1</v>
      </c>
      <c r="G81" s="107" t="s">
        <v>4</v>
      </c>
      <c r="H81" s="107" t="s">
        <v>4</v>
      </c>
      <c r="I81" s="107" t="s">
        <v>4</v>
      </c>
      <c r="J81" s="107" t="s">
        <v>4</v>
      </c>
      <c r="K81" s="107" t="s">
        <v>4</v>
      </c>
      <c r="L81" s="107" t="s">
        <v>4</v>
      </c>
      <c r="M81" s="107" t="s">
        <v>4</v>
      </c>
      <c r="N81" s="107" t="s">
        <v>4</v>
      </c>
      <c r="O81" s="107" t="s">
        <v>4</v>
      </c>
      <c r="P81" s="107" t="s">
        <v>4</v>
      </c>
      <c r="Q81" s="107" t="s">
        <v>4</v>
      </c>
      <c r="R81" s="107" t="s">
        <v>4</v>
      </c>
      <c r="S81" s="107" t="s">
        <v>4</v>
      </c>
      <c r="T81" s="107" t="s">
        <v>4</v>
      </c>
      <c r="U81" s="107" t="s">
        <v>4</v>
      </c>
      <c r="V81" s="107" t="s">
        <v>4</v>
      </c>
      <c r="W81" s="107" t="s">
        <v>4</v>
      </c>
      <c r="X81" s="107">
        <v>1</v>
      </c>
      <c r="Y81" s="107" t="s">
        <v>4</v>
      </c>
      <c r="Z81" s="107" t="s">
        <v>4</v>
      </c>
      <c r="AA81" s="106" t="s">
        <v>4</v>
      </c>
    </row>
    <row r="82" spans="1:27" ht="15">
      <c r="A82" s="78" t="s">
        <v>63</v>
      </c>
      <c r="B82" s="76" t="s">
        <v>62</v>
      </c>
    </row>
  </sheetData>
  <phoneticPr fontId="6"/>
  <conditionalFormatting sqref="A4:AA4 A43:AA43 A46:AA46 A49:AA49 A52:AA52 A55:AA55 A58:AA58 G5:H42 G44:H45 G47:H48 G50:H51 G53:H54 G56:H57 G59:H81">
    <cfRule type="expression" dxfId="1463" priority="301" stopIfTrue="1">
      <formula>OR($E4="国", $E4="道")</formula>
    </cfRule>
    <cfRule type="expression" dxfId="1462" priority="302" stopIfTrue="1">
      <formula>OR($C4="札幌市", $C4="小樽市", $C4="函館市", $C4="旭川市")</formula>
    </cfRule>
    <cfRule type="expression" dxfId="1461" priority="303" stopIfTrue="1">
      <formula>OR($E4="所", $E4="圏", $E4="局")</formula>
    </cfRule>
    <cfRule type="expression" dxfId="1460" priority="304">
      <formula>OR($E4="市", $E4="町", $E4="村")</formula>
    </cfRule>
  </conditionalFormatting>
  <conditionalFormatting sqref="A5:AA5 A69:AA81 A43:AA60">
    <cfRule type="expression" dxfId="1459" priority="297" stopIfTrue="1">
      <formula>OR($E5="国", $E5="道")</formula>
    </cfRule>
    <cfRule type="expression" dxfId="1458" priority="298" stopIfTrue="1">
      <formula>OR($C5="札幌市", $C5="小樽市", $C5="函館市", $C5="旭川市")</formula>
    </cfRule>
    <cfRule type="expression" dxfId="1457" priority="299" stopIfTrue="1">
      <formula>OR($E5="所", $E5="圏", $E5="局")</formula>
    </cfRule>
    <cfRule type="expression" dxfId="1456" priority="300">
      <formula>OR($E5="市", $E5="町", $E5="村")</formula>
    </cfRule>
  </conditionalFormatting>
  <conditionalFormatting sqref="A6:AA6">
    <cfRule type="expression" dxfId="1455" priority="293" stopIfTrue="1">
      <formula>OR($E6="国", $E6="道")</formula>
    </cfRule>
    <cfRule type="expression" dxfId="1454" priority="294" stopIfTrue="1">
      <formula>OR($C6="札幌市", $C6="小樽市", $C6="函館市", $C6="旭川市")</formula>
    </cfRule>
    <cfRule type="expression" dxfId="1453" priority="295" stopIfTrue="1">
      <formula>OR($E6="所", $E6="圏", $E6="局")</formula>
    </cfRule>
    <cfRule type="expression" dxfId="1452" priority="296">
      <formula>OR($E6="市", $E6="町", $E6="村")</formula>
    </cfRule>
  </conditionalFormatting>
  <conditionalFormatting sqref="A7:AA7">
    <cfRule type="expression" dxfId="1451" priority="289" stopIfTrue="1">
      <formula>OR($E7="国", $E7="道")</formula>
    </cfRule>
    <cfRule type="expression" dxfId="1450" priority="290" stopIfTrue="1">
      <formula>OR($C7="札幌市", $C7="小樽市", $C7="函館市", $C7="旭川市")</formula>
    </cfRule>
    <cfRule type="expression" dxfId="1449" priority="291" stopIfTrue="1">
      <formula>OR($E7="所", $E7="圏", $E7="局")</formula>
    </cfRule>
    <cfRule type="expression" dxfId="1448" priority="292">
      <formula>OR($E7="市", $E7="町", $E7="村")</formula>
    </cfRule>
  </conditionalFormatting>
  <conditionalFormatting sqref="A8:AA8">
    <cfRule type="expression" dxfId="1447" priority="285" stopIfTrue="1">
      <formula>OR($E8="国", $E8="道")</formula>
    </cfRule>
    <cfRule type="expression" dxfId="1446" priority="286" stopIfTrue="1">
      <formula>OR($C8="札幌市", $C8="小樽市", $C8="函館市", $C8="旭川市")</formula>
    </cfRule>
    <cfRule type="expression" dxfId="1445" priority="287" stopIfTrue="1">
      <formula>OR($E8="所", $E8="圏", $E8="局")</formula>
    </cfRule>
    <cfRule type="expression" dxfId="1444" priority="288">
      <formula>OR($E8="市", $E8="町", $E8="村")</formula>
    </cfRule>
  </conditionalFormatting>
  <conditionalFormatting sqref="A9:AA9">
    <cfRule type="expression" dxfId="1443" priority="281" stopIfTrue="1">
      <formula>OR($E9="国", $E9="道")</formula>
    </cfRule>
    <cfRule type="expression" dxfId="1442" priority="282" stopIfTrue="1">
      <formula>OR($C9="札幌市", $C9="小樽市", $C9="函館市", $C9="旭川市")</formula>
    </cfRule>
    <cfRule type="expression" dxfId="1441" priority="283" stopIfTrue="1">
      <formula>OR($E9="所", $E9="圏", $E9="局")</formula>
    </cfRule>
    <cfRule type="expression" dxfId="1440" priority="284">
      <formula>OR($E9="市", $E9="町", $E9="村")</formula>
    </cfRule>
  </conditionalFormatting>
  <conditionalFormatting sqref="A10:AA10">
    <cfRule type="expression" dxfId="1439" priority="277" stopIfTrue="1">
      <formula>OR($E10="国", $E10="道")</formula>
    </cfRule>
    <cfRule type="expression" dxfId="1438" priority="278" stopIfTrue="1">
      <formula>OR($C10="札幌市", $C10="小樽市", $C10="函館市", $C10="旭川市")</formula>
    </cfRule>
    <cfRule type="expression" dxfId="1437" priority="279" stopIfTrue="1">
      <formula>OR($E10="所", $E10="圏", $E10="局")</formula>
    </cfRule>
    <cfRule type="expression" dxfId="1436" priority="280">
      <formula>OR($E10="市", $E10="町", $E10="村")</formula>
    </cfRule>
  </conditionalFormatting>
  <conditionalFormatting sqref="A11:AA11">
    <cfRule type="expression" dxfId="1435" priority="273" stopIfTrue="1">
      <formula>OR($E11="国", $E11="道")</formula>
    </cfRule>
    <cfRule type="expression" dxfId="1434" priority="274" stopIfTrue="1">
      <formula>OR($C11="札幌市", $C11="小樽市", $C11="函館市", $C11="旭川市")</formula>
    </cfRule>
    <cfRule type="expression" dxfId="1433" priority="275" stopIfTrue="1">
      <formula>OR($E11="所", $E11="圏", $E11="局")</formula>
    </cfRule>
    <cfRule type="expression" dxfId="1432" priority="276">
      <formula>OR($E11="市", $E11="町", $E11="村")</formula>
    </cfRule>
  </conditionalFormatting>
  <conditionalFormatting sqref="A12:AA12">
    <cfRule type="expression" dxfId="1431" priority="269" stopIfTrue="1">
      <formula>OR($E12="国", $E12="道")</formula>
    </cfRule>
    <cfRule type="expression" dxfId="1430" priority="270" stopIfTrue="1">
      <formula>OR($C12="札幌市", $C12="小樽市", $C12="函館市", $C12="旭川市")</formula>
    </cfRule>
    <cfRule type="expression" dxfId="1429" priority="271" stopIfTrue="1">
      <formula>OR($E12="所", $E12="圏", $E12="局")</formula>
    </cfRule>
    <cfRule type="expression" dxfId="1428" priority="272">
      <formula>OR($E12="市", $E12="町", $E12="村")</formula>
    </cfRule>
  </conditionalFormatting>
  <conditionalFormatting sqref="A13:AA13">
    <cfRule type="expression" dxfId="1427" priority="265" stopIfTrue="1">
      <formula>OR($E13="国", $E13="道")</formula>
    </cfRule>
    <cfRule type="expression" dxfId="1426" priority="266" stopIfTrue="1">
      <formula>OR($C13="札幌市", $C13="小樽市", $C13="函館市", $C13="旭川市")</formula>
    </cfRule>
    <cfRule type="expression" dxfId="1425" priority="267" stopIfTrue="1">
      <formula>OR($E13="所", $E13="圏", $E13="局")</formula>
    </cfRule>
    <cfRule type="expression" dxfId="1424" priority="268">
      <formula>OR($E13="市", $E13="町", $E13="村")</formula>
    </cfRule>
  </conditionalFormatting>
  <conditionalFormatting sqref="A14:AA14">
    <cfRule type="expression" dxfId="1423" priority="261" stopIfTrue="1">
      <formula>OR($E14="国", $E14="道")</formula>
    </cfRule>
    <cfRule type="expression" dxfId="1422" priority="262" stopIfTrue="1">
      <formula>OR($C14="札幌市", $C14="小樽市", $C14="函館市", $C14="旭川市")</formula>
    </cfRule>
    <cfRule type="expression" dxfId="1421" priority="263" stopIfTrue="1">
      <formula>OR($E14="所", $E14="圏", $E14="局")</formula>
    </cfRule>
    <cfRule type="expression" dxfId="1420" priority="264">
      <formula>OR($E14="市", $E14="町", $E14="村")</formula>
    </cfRule>
  </conditionalFormatting>
  <conditionalFormatting sqref="A15:AA15">
    <cfRule type="expression" dxfId="1419" priority="257" stopIfTrue="1">
      <formula>OR($E15="国", $E15="道")</formula>
    </cfRule>
    <cfRule type="expression" dxfId="1418" priority="258" stopIfTrue="1">
      <formula>OR($C15="札幌市", $C15="小樽市", $C15="函館市", $C15="旭川市")</formula>
    </cfRule>
    <cfRule type="expression" dxfId="1417" priority="259" stopIfTrue="1">
      <formula>OR($E15="所", $E15="圏", $E15="局")</formula>
    </cfRule>
    <cfRule type="expression" dxfId="1416" priority="260">
      <formula>OR($E15="市", $E15="町", $E15="村")</formula>
    </cfRule>
  </conditionalFormatting>
  <conditionalFormatting sqref="A16:AA16">
    <cfRule type="expression" dxfId="1415" priority="253" stopIfTrue="1">
      <formula>OR($E16="国", $E16="道")</formula>
    </cfRule>
    <cfRule type="expression" dxfId="1414" priority="254" stopIfTrue="1">
      <formula>OR($C16="札幌市", $C16="小樽市", $C16="函館市", $C16="旭川市")</formula>
    </cfRule>
    <cfRule type="expression" dxfId="1413" priority="255" stopIfTrue="1">
      <formula>OR($E16="所", $E16="圏", $E16="局")</formula>
    </cfRule>
    <cfRule type="expression" dxfId="1412" priority="256">
      <formula>OR($E16="市", $E16="町", $E16="村")</formula>
    </cfRule>
  </conditionalFormatting>
  <conditionalFormatting sqref="A17:AA17">
    <cfRule type="expression" dxfId="1411" priority="249" stopIfTrue="1">
      <formula>OR($E17="国", $E17="道")</formula>
    </cfRule>
    <cfRule type="expression" dxfId="1410" priority="250" stopIfTrue="1">
      <formula>OR($C17="札幌市", $C17="小樽市", $C17="函館市", $C17="旭川市")</formula>
    </cfRule>
    <cfRule type="expression" dxfId="1409" priority="251" stopIfTrue="1">
      <formula>OR($E17="所", $E17="圏", $E17="局")</formula>
    </cfRule>
    <cfRule type="expression" dxfId="1408" priority="252">
      <formula>OR($E17="市", $E17="町", $E17="村")</formula>
    </cfRule>
  </conditionalFormatting>
  <conditionalFormatting sqref="A18:AA18">
    <cfRule type="expression" dxfId="1407" priority="245" stopIfTrue="1">
      <formula>OR($E18="国", $E18="道")</formula>
    </cfRule>
    <cfRule type="expression" dxfId="1406" priority="246" stopIfTrue="1">
      <formula>OR($C18="札幌市", $C18="小樽市", $C18="函館市", $C18="旭川市")</formula>
    </cfRule>
    <cfRule type="expression" dxfId="1405" priority="247" stopIfTrue="1">
      <formula>OR($E18="所", $E18="圏", $E18="局")</formula>
    </cfRule>
    <cfRule type="expression" dxfId="1404" priority="248">
      <formula>OR($E18="市", $E18="町", $E18="村")</formula>
    </cfRule>
  </conditionalFormatting>
  <conditionalFormatting sqref="A19:AA19">
    <cfRule type="expression" dxfId="1403" priority="241" stopIfTrue="1">
      <formula>OR($E19="国", $E19="道")</formula>
    </cfRule>
    <cfRule type="expression" dxfId="1402" priority="242" stopIfTrue="1">
      <formula>OR($C19="札幌市", $C19="小樽市", $C19="函館市", $C19="旭川市")</formula>
    </cfRule>
    <cfRule type="expression" dxfId="1401" priority="243" stopIfTrue="1">
      <formula>OR($E19="所", $E19="圏", $E19="局")</formula>
    </cfRule>
    <cfRule type="expression" dxfId="1400" priority="244">
      <formula>OR($E19="市", $E19="町", $E19="村")</formula>
    </cfRule>
  </conditionalFormatting>
  <conditionalFormatting sqref="A20:AA20">
    <cfRule type="expression" dxfId="1399" priority="237" stopIfTrue="1">
      <formula>OR($E20="国", $E20="道")</formula>
    </cfRule>
    <cfRule type="expression" dxfId="1398" priority="238" stopIfTrue="1">
      <formula>OR($C20="札幌市", $C20="小樽市", $C20="函館市", $C20="旭川市")</formula>
    </cfRule>
    <cfRule type="expression" dxfId="1397" priority="239" stopIfTrue="1">
      <formula>OR($E20="所", $E20="圏", $E20="局")</formula>
    </cfRule>
    <cfRule type="expression" dxfId="1396" priority="240">
      <formula>OR($E20="市", $E20="町", $E20="村")</formula>
    </cfRule>
  </conditionalFormatting>
  <conditionalFormatting sqref="A21:AA21">
    <cfRule type="expression" dxfId="1395" priority="233" stopIfTrue="1">
      <formula>OR($E21="国", $E21="道")</formula>
    </cfRule>
    <cfRule type="expression" dxfId="1394" priority="234" stopIfTrue="1">
      <formula>OR($C21="札幌市", $C21="小樽市", $C21="函館市", $C21="旭川市")</formula>
    </cfRule>
    <cfRule type="expression" dxfId="1393" priority="235" stopIfTrue="1">
      <formula>OR($E21="所", $E21="圏", $E21="局")</formula>
    </cfRule>
    <cfRule type="expression" dxfId="1392" priority="236">
      <formula>OR($E21="市", $E21="町", $E21="村")</formula>
    </cfRule>
  </conditionalFormatting>
  <conditionalFormatting sqref="A22:AA22">
    <cfRule type="expression" dxfId="1391" priority="229" stopIfTrue="1">
      <formula>OR($E22="国", $E22="道")</formula>
    </cfRule>
    <cfRule type="expression" dxfId="1390" priority="230" stopIfTrue="1">
      <formula>OR($C22="札幌市", $C22="小樽市", $C22="函館市", $C22="旭川市")</formula>
    </cfRule>
    <cfRule type="expression" dxfId="1389" priority="231" stopIfTrue="1">
      <formula>OR($E22="所", $E22="圏", $E22="局")</formula>
    </cfRule>
    <cfRule type="expression" dxfId="1388" priority="232">
      <formula>OR($E22="市", $E22="町", $E22="村")</formula>
    </cfRule>
  </conditionalFormatting>
  <conditionalFormatting sqref="A23:AA23">
    <cfRule type="expression" dxfId="1387" priority="225" stopIfTrue="1">
      <formula>OR($E23="国", $E23="道")</formula>
    </cfRule>
    <cfRule type="expression" dxfId="1386" priority="226" stopIfTrue="1">
      <formula>OR($C23="札幌市", $C23="小樽市", $C23="函館市", $C23="旭川市")</formula>
    </cfRule>
    <cfRule type="expression" dxfId="1385" priority="227" stopIfTrue="1">
      <formula>OR($E23="所", $E23="圏", $E23="局")</formula>
    </cfRule>
    <cfRule type="expression" dxfId="1384" priority="228">
      <formula>OR($E23="市", $E23="町", $E23="村")</formula>
    </cfRule>
  </conditionalFormatting>
  <conditionalFormatting sqref="A24:AA24">
    <cfRule type="expression" dxfId="1383" priority="221" stopIfTrue="1">
      <formula>OR($E24="国", $E24="道")</formula>
    </cfRule>
    <cfRule type="expression" dxfId="1382" priority="222" stopIfTrue="1">
      <formula>OR($C24="札幌市", $C24="小樽市", $C24="函館市", $C24="旭川市")</formula>
    </cfRule>
    <cfRule type="expression" dxfId="1381" priority="223" stopIfTrue="1">
      <formula>OR($E24="所", $E24="圏", $E24="局")</formula>
    </cfRule>
    <cfRule type="expression" dxfId="1380" priority="224">
      <formula>OR($E24="市", $E24="町", $E24="村")</formula>
    </cfRule>
  </conditionalFormatting>
  <conditionalFormatting sqref="A25:AA25">
    <cfRule type="expression" dxfId="1379" priority="217" stopIfTrue="1">
      <formula>OR($E25="国", $E25="道")</formula>
    </cfRule>
    <cfRule type="expression" dxfId="1378" priority="218" stopIfTrue="1">
      <formula>OR($C25="札幌市", $C25="小樽市", $C25="函館市", $C25="旭川市")</formula>
    </cfRule>
    <cfRule type="expression" dxfId="1377" priority="219" stopIfTrue="1">
      <formula>OR($E25="所", $E25="圏", $E25="局")</formula>
    </cfRule>
    <cfRule type="expression" dxfId="1376" priority="220">
      <formula>OR($E25="市", $E25="町", $E25="村")</formula>
    </cfRule>
  </conditionalFormatting>
  <conditionalFormatting sqref="A26:AA26">
    <cfRule type="expression" dxfId="1375" priority="213" stopIfTrue="1">
      <formula>OR($E26="国", $E26="道")</formula>
    </cfRule>
    <cfRule type="expression" dxfId="1374" priority="214" stopIfTrue="1">
      <formula>OR($C26="札幌市", $C26="小樽市", $C26="函館市", $C26="旭川市")</formula>
    </cfRule>
    <cfRule type="expression" dxfId="1373" priority="215" stopIfTrue="1">
      <formula>OR($E26="所", $E26="圏", $E26="局")</formula>
    </cfRule>
    <cfRule type="expression" dxfId="1372" priority="216">
      <formula>OR($E26="市", $E26="町", $E26="村")</formula>
    </cfRule>
  </conditionalFormatting>
  <conditionalFormatting sqref="A27:AA27">
    <cfRule type="expression" dxfId="1371" priority="209" stopIfTrue="1">
      <formula>OR($E27="国", $E27="道")</formula>
    </cfRule>
    <cfRule type="expression" dxfId="1370" priority="210" stopIfTrue="1">
      <formula>OR($C27="札幌市", $C27="小樽市", $C27="函館市", $C27="旭川市")</formula>
    </cfRule>
    <cfRule type="expression" dxfId="1369" priority="211" stopIfTrue="1">
      <formula>OR($E27="所", $E27="圏", $E27="局")</formula>
    </cfRule>
    <cfRule type="expression" dxfId="1368" priority="212">
      <formula>OR($E27="市", $E27="町", $E27="村")</formula>
    </cfRule>
  </conditionalFormatting>
  <conditionalFormatting sqref="A28:AA28">
    <cfRule type="expression" dxfId="1367" priority="205" stopIfTrue="1">
      <formula>OR($E28="国", $E28="道")</formula>
    </cfRule>
    <cfRule type="expression" dxfId="1366" priority="206" stopIfTrue="1">
      <formula>OR($C28="札幌市", $C28="小樽市", $C28="函館市", $C28="旭川市")</formula>
    </cfRule>
    <cfRule type="expression" dxfId="1365" priority="207" stopIfTrue="1">
      <formula>OR($E28="所", $E28="圏", $E28="局")</formula>
    </cfRule>
    <cfRule type="expression" dxfId="1364" priority="208">
      <formula>OR($E28="市", $E28="町", $E28="村")</formula>
    </cfRule>
  </conditionalFormatting>
  <conditionalFormatting sqref="A29:AA29">
    <cfRule type="expression" dxfId="1363" priority="201" stopIfTrue="1">
      <formula>OR($E29="国", $E29="道")</formula>
    </cfRule>
    <cfRule type="expression" dxfId="1362" priority="202" stopIfTrue="1">
      <formula>OR($C29="札幌市", $C29="小樽市", $C29="函館市", $C29="旭川市")</formula>
    </cfRule>
    <cfRule type="expression" dxfId="1361" priority="203" stopIfTrue="1">
      <formula>OR($E29="所", $E29="圏", $E29="局")</formula>
    </cfRule>
    <cfRule type="expression" dxfId="1360" priority="204">
      <formula>OR($E29="市", $E29="町", $E29="村")</formula>
    </cfRule>
  </conditionalFormatting>
  <conditionalFormatting sqref="A30:AA30">
    <cfRule type="expression" dxfId="1359" priority="197" stopIfTrue="1">
      <formula>OR($E30="国", $E30="道")</formula>
    </cfRule>
    <cfRule type="expression" dxfId="1358" priority="198" stopIfTrue="1">
      <formula>OR($C30="札幌市", $C30="小樽市", $C30="函館市", $C30="旭川市")</formula>
    </cfRule>
    <cfRule type="expression" dxfId="1357" priority="199" stopIfTrue="1">
      <formula>OR($E30="所", $E30="圏", $E30="局")</formula>
    </cfRule>
    <cfRule type="expression" dxfId="1356" priority="200">
      <formula>OR($E30="市", $E30="町", $E30="村")</formula>
    </cfRule>
  </conditionalFormatting>
  <conditionalFormatting sqref="A31:AA31">
    <cfRule type="expression" dxfId="1355" priority="193" stopIfTrue="1">
      <formula>OR($E31="国", $E31="道")</formula>
    </cfRule>
    <cfRule type="expression" dxfId="1354" priority="194" stopIfTrue="1">
      <formula>OR($C31="札幌市", $C31="小樽市", $C31="函館市", $C31="旭川市")</formula>
    </cfRule>
    <cfRule type="expression" dxfId="1353" priority="195" stopIfTrue="1">
      <formula>OR($E31="所", $E31="圏", $E31="局")</formula>
    </cfRule>
    <cfRule type="expression" dxfId="1352" priority="196">
      <formula>OR($E31="市", $E31="町", $E31="村")</formula>
    </cfRule>
  </conditionalFormatting>
  <conditionalFormatting sqref="A32:AA32">
    <cfRule type="expression" dxfId="1351" priority="189" stopIfTrue="1">
      <formula>OR($E32="国", $E32="道")</formula>
    </cfRule>
    <cfRule type="expression" dxfId="1350" priority="190" stopIfTrue="1">
      <formula>OR($C32="札幌市", $C32="小樽市", $C32="函館市", $C32="旭川市")</formula>
    </cfRule>
    <cfRule type="expression" dxfId="1349" priority="191" stopIfTrue="1">
      <formula>OR($E32="所", $E32="圏", $E32="局")</formula>
    </cfRule>
    <cfRule type="expression" dxfId="1348" priority="192">
      <formula>OR($E32="市", $E32="町", $E32="村")</formula>
    </cfRule>
  </conditionalFormatting>
  <conditionalFormatting sqref="A33:AA33">
    <cfRule type="expression" dxfId="1347" priority="185" stopIfTrue="1">
      <formula>OR($E33="国", $E33="道")</formula>
    </cfRule>
    <cfRule type="expression" dxfId="1346" priority="186" stopIfTrue="1">
      <formula>OR($C33="札幌市", $C33="小樽市", $C33="函館市", $C33="旭川市")</formula>
    </cfRule>
    <cfRule type="expression" dxfId="1345" priority="187" stopIfTrue="1">
      <formula>OR($E33="所", $E33="圏", $E33="局")</formula>
    </cfRule>
    <cfRule type="expression" dxfId="1344" priority="188">
      <formula>OR($E33="市", $E33="町", $E33="村")</formula>
    </cfRule>
  </conditionalFormatting>
  <conditionalFormatting sqref="A34:AA34">
    <cfRule type="expression" dxfId="1343" priority="181" stopIfTrue="1">
      <formula>OR($E34="国", $E34="道")</formula>
    </cfRule>
    <cfRule type="expression" dxfId="1342" priority="182" stopIfTrue="1">
      <formula>OR($C34="札幌市", $C34="小樽市", $C34="函館市", $C34="旭川市")</formula>
    </cfRule>
    <cfRule type="expression" dxfId="1341" priority="183" stopIfTrue="1">
      <formula>OR($E34="所", $E34="圏", $E34="局")</formula>
    </cfRule>
    <cfRule type="expression" dxfId="1340" priority="184">
      <formula>OR($E34="市", $E34="町", $E34="村")</formula>
    </cfRule>
  </conditionalFormatting>
  <conditionalFormatting sqref="A35:AA35">
    <cfRule type="expression" dxfId="1339" priority="177" stopIfTrue="1">
      <formula>OR($E35="国", $E35="道")</formula>
    </cfRule>
    <cfRule type="expression" dxfId="1338" priority="178" stopIfTrue="1">
      <formula>OR($C35="札幌市", $C35="小樽市", $C35="函館市", $C35="旭川市")</formula>
    </cfRule>
    <cfRule type="expression" dxfId="1337" priority="179" stopIfTrue="1">
      <formula>OR($E35="所", $E35="圏", $E35="局")</formula>
    </cfRule>
    <cfRule type="expression" dxfId="1336" priority="180">
      <formula>OR($E35="市", $E35="町", $E35="村")</formula>
    </cfRule>
  </conditionalFormatting>
  <conditionalFormatting sqref="A36:AA36">
    <cfRule type="expression" dxfId="1335" priority="173" stopIfTrue="1">
      <formula>OR($E36="国", $E36="道")</formula>
    </cfRule>
    <cfRule type="expression" dxfId="1334" priority="174" stopIfTrue="1">
      <formula>OR($C36="札幌市", $C36="小樽市", $C36="函館市", $C36="旭川市")</formula>
    </cfRule>
    <cfRule type="expression" dxfId="1333" priority="175" stopIfTrue="1">
      <formula>OR($E36="所", $E36="圏", $E36="局")</formula>
    </cfRule>
    <cfRule type="expression" dxfId="1332" priority="176">
      <formula>OR($E36="市", $E36="町", $E36="村")</formula>
    </cfRule>
  </conditionalFormatting>
  <conditionalFormatting sqref="A37:AA37">
    <cfRule type="expression" dxfId="1331" priority="169" stopIfTrue="1">
      <formula>OR($E37="国", $E37="道")</formula>
    </cfRule>
    <cfRule type="expression" dxfId="1330" priority="170" stopIfTrue="1">
      <formula>OR($C37="札幌市", $C37="小樽市", $C37="函館市", $C37="旭川市")</formula>
    </cfRule>
    <cfRule type="expression" dxfId="1329" priority="171" stopIfTrue="1">
      <formula>OR($E37="所", $E37="圏", $E37="局")</formula>
    </cfRule>
    <cfRule type="expression" dxfId="1328" priority="172">
      <formula>OR($E37="市", $E37="町", $E37="村")</formula>
    </cfRule>
  </conditionalFormatting>
  <conditionalFormatting sqref="A38:AA38">
    <cfRule type="expression" dxfId="1327" priority="165" stopIfTrue="1">
      <formula>OR($E38="国", $E38="道")</formula>
    </cfRule>
    <cfRule type="expression" dxfId="1326" priority="166" stopIfTrue="1">
      <formula>OR($C38="札幌市", $C38="小樽市", $C38="函館市", $C38="旭川市")</formula>
    </cfRule>
    <cfRule type="expression" dxfId="1325" priority="167" stopIfTrue="1">
      <formula>OR($E38="所", $E38="圏", $E38="局")</formula>
    </cfRule>
    <cfRule type="expression" dxfId="1324" priority="168">
      <formula>OR($E38="市", $E38="町", $E38="村")</formula>
    </cfRule>
  </conditionalFormatting>
  <conditionalFormatting sqref="A39:AA39">
    <cfRule type="expression" dxfId="1323" priority="161" stopIfTrue="1">
      <formula>OR($E39="国", $E39="道")</formula>
    </cfRule>
    <cfRule type="expression" dxfId="1322" priority="162" stopIfTrue="1">
      <formula>OR($C39="札幌市", $C39="小樽市", $C39="函館市", $C39="旭川市")</formula>
    </cfRule>
    <cfRule type="expression" dxfId="1321" priority="163" stopIfTrue="1">
      <formula>OR($E39="所", $E39="圏", $E39="局")</formula>
    </cfRule>
    <cfRule type="expression" dxfId="1320" priority="164">
      <formula>OR($E39="市", $E39="町", $E39="村")</formula>
    </cfRule>
  </conditionalFormatting>
  <conditionalFormatting sqref="A40:AA40">
    <cfRule type="expression" dxfId="1319" priority="157" stopIfTrue="1">
      <formula>OR($E40="国", $E40="道")</formula>
    </cfRule>
    <cfRule type="expression" dxfId="1318" priority="158" stopIfTrue="1">
      <formula>OR($C40="札幌市", $C40="小樽市", $C40="函館市", $C40="旭川市")</formula>
    </cfRule>
    <cfRule type="expression" dxfId="1317" priority="159" stopIfTrue="1">
      <formula>OR($E40="所", $E40="圏", $E40="局")</formula>
    </cfRule>
    <cfRule type="expression" dxfId="1316" priority="160">
      <formula>OR($E40="市", $E40="町", $E40="村")</formula>
    </cfRule>
  </conditionalFormatting>
  <conditionalFormatting sqref="A41:AA41">
    <cfRule type="expression" dxfId="1315" priority="153" stopIfTrue="1">
      <formula>OR($E41="国", $E41="道")</formula>
    </cfRule>
    <cfRule type="expression" dxfId="1314" priority="154" stopIfTrue="1">
      <formula>OR($C41="札幌市", $C41="小樽市", $C41="函館市", $C41="旭川市")</formula>
    </cfRule>
    <cfRule type="expression" dxfId="1313" priority="155" stopIfTrue="1">
      <formula>OR($E41="所", $E41="圏", $E41="局")</formula>
    </cfRule>
    <cfRule type="expression" dxfId="1312" priority="156">
      <formula>OR($E41="市", $E41="町", $E41="村")</formula>
    </cfRule>
  </conditionalFormatting>
  <conditionalFormatting sqref="A42:AA42">
    <cfRule type="expression" dxfId="1311" priority="149" stopIfTrue="1">
      <formula>OR($E42="国", $E42="道")</formula>
    </cfRule>
    <cfRule type="expression" dxfId="1310" priority="150" stopIfTrue="1">
      <formula>OR($C42="札幌市", $C42="小樽市", $C42="函館市", $C42="旭川市")</formula>
    </cfRule>
    <cfRule type="expression" dxfId="1309" priority="151" stopIfTrue="1">
      <formula>OR($E42="所", $E42="圏", $E42="局")</formula>
    </cfRule>
    <cfRule type="expression" dxfId="1308" priority="152">
      <formula>OR($E42="市", $E42="町", $E42="村")</formula>
    </cfRule>
  </conditionalFormatting>
  <conditionalFormatting sqref="A61:AA61">
    <cfRule type="expression" dxfId="1307" priority="145" stopIfTrue="1">
      <formula>OR($E61="国", $E61="道")</formula>
    </cfRule>
    <cfRule type="expression" dxfId="1306" priority="146" stopIfTrue="1">
      <formula>OR($C61="札幌市", $C61="小樽市", $C61="函館市", $C61="旭川市")</formula>
    </cfRule>
    <cfRule type="expression" dxfId="1305" priority="147" stopIfTrue="1">
      <formula>OR($E61="所", $E61="圏", $E61="局")</formula>
    </cfRule>
    <cfRule type="expression" dxfId="1304" priority="148">
      <formula>OR($E61="市", $E61="町", $E61="村")</formula>
    </cfRule>
  </conditionalFormatting>
  <conditionalFormatting sqref="A62:AA62">
    <cfRule type="expression" dxfId="1303" priority="141" stopIfTrue="1">
      <formula>OR($E62="国", $E62="道")</formula>
    </cfRule>
    <cfRule type="expression" dxfId="1302" priority="142" stopIfTrue="1">
      <formula>OR($C62="札幌市", $C62="小樽市", $C62="函館市", $C62="旭川市")</formula>
    </cfRule>
    <cfRule type="expression" dxfId="1301" priority="143" stopIfTrue="1">
      <formula>OR($E62="所", $E62="圏", $E62="局")</formula>
    </cfRule>
    <cfRule type="expression" dxfId="1300" priority="144">
      <formula>OR($E62="市", $E62="町", $E62="村")</formula>
    </cfRule>
  </conditionalFormatting>
  <conditionalFormatting sqref="A63:AA63">
    <cfRule type="expression" dxfId="1299" priority="137" stopIfTrue="1">
      <formula>OR($E63="国", $E63="道")</formula>
    </cfRule>
    <cfRule type="expression" dxfId="1298" priority="138" stopIfTrue="1">
      <formula>OR($C63="札幌市", $C63="小樽市", $C63="函館市", $C63="旭川市")</formula>
    </cfRule>
    <cfRule type="expression" dxfId="1297" priority="139" stopIfTrue="1">
      <formula>OR($E63="所", $E63="圏", $E63="局")</formula>
    </cfRule>
    <cfRule type="expression" dxfId="1296" priority="140">
      <formula>OR($E63="市", $E63="町", $E63="村")</formula>
    </cfRule>
  </conditionalFormatting>
  <conditionalFormatting sqref="A64:AA64">
    <cfRule type="expression" dxfId="1295" priority="133" stopIfTrue="1">
      <formula>OR($E64="国", $E64="道")</formula>
    </cfRule>
    <cfRule type="expression" dxfId="1294" priority="134" stopIfTrue="1">
      <formula>OR($C64="札幌市", $C64="小樽市", $C64="函館市", $C64="旭川市")</formula>
    </cfRule>
    <cfRule type="expression" dxfId="1293" priority="135" stopIfTrue="1">
      <formula>OR($E64="所", $E64="圏", $E64="局")</formula>
    </cfRule>
    <cfRule type="expression" dxfId="1292" priority="136">
      <formula>OR($E64="市", $E64="町", $E64="村")</formula>
    </cfRule>
  </conditionalFormatting>
  <conditionalFormatting sqref="A65:AA65">
    <cfRule type="expression" dxfId="1291" priority="129" stopIfTrue="1">
      <formula>OR($E65="国", $E65="道")</formula>
    </cfRule>
    <cfRule type="expression" dxfId="1290" priority="130" stopIfTrue="1">
      <formula>OR($C65="札幌市", $C65="小樽市", $C65="函館市", $C65="旭川市")</formula>
    </cfRule>
    <cfRule type="expression" dxfId="1289" priority="131" stopIfTrue="1">
      <formula>OR($E65="所", $E65="圏", $E65="局")</formula>
    </cfRule>
    <cfRule type="expression" dxfId="1288" priority="132">
      <formula>OR($E65="市", $E65="町", $E65="村")</formula>
    </cfRule>
  </conditionalFormatting>
  <conditionalFormatting sqref="A66:AA66">
    <cfRule type="expression" dxfId="1287" priority="125" stopIfTrue="1">
      <formula>OR($E66="国", $E66="道")</formula>
    </cfRule>
    <cfRule type="expression" dxfId="1286" priority="126" stopIfTrue="1">
      <formula>OR($C66="札幌市", $C66="小樽市", $C66="函館市", $C66="旭川市")</formula>
    </cfRule>
    <cfRule type="expression" dxfId="1285" priority="127" stopIfTrue="1">
      <formula>OR($E66="所", $E66="圏", $E66="局")</formula>
    </cfRule>
    <cfRule type="expression" dxfId="1284" priority="128">
      <formula>OR($E66="市", $E66="町", $E66="村")</formula>
    </cfRule>
  </conditionalFormatting>
  <conditionalFormatting sqref="A67:AA67">
    <cfRule type="expression" dxfId="1283" priority="121" stopIfTrue="1">
      <formula>OR($E67="国", $E67="道")</formula>
    </cfRule>
    <cfRule type="expression" dxfId="1282" priority="122" stopIfTrue="1">
      <formula>OR($C67="札幌市", $C67="小樽市", $C67="函館市", $C67="旭川市")</formula>
    </cfRule>
    <cfRule type="expression" dxfId="1281" priority="123" stopIfTrue="1">
      <formula>OR($E67="所", $E67="圏", $E67="局")</formula>
    </cfRule>
    <cfRule type="expression" dxfId="1280" priority="124">
      <formula>OR($E67="市", $E67="町", $E67="村")</formula>
    </cfRule>
  </conditionalFormatting>
  <conditionalFormatting sqref="A68:AA68">
    <cfRule type="expression" dxfId="1279" priority="117" stopIfTrue="1">
      <formula>OR($E68="国", $E68="道")</formula>
    </cfRule>
    <cfRule type="expression" dxfId="1278" priority="118" stopIfTrue="1">
      <formula>OR($C68="札幌市", $C68="小樽市", $C68="函館市", $C68="旭川市")</formula>
    </cfRule>
    <cfRule type="expression" dxfId="1277" priority="119" stopIfTrue="1">
      <formula>OR($E68="所", $E68="圏", $E68="局")</formula>
    </cfRule>
    <cfRule type="expression" dxfId="1276" priority="120">
      <formula>OR($E68="市", $E68="町", $E68="村")</formula>
    </cfRule>
  </conditionalFormatting>
  <conditionalFormatting sqref="A70:AA70">
    <cfRule type="expression" dxfId="1275" priority="113" stopIfTrue="1">
      <formula>OR($E70="国", $E70="道")</formula>
    </cfRule>
    <cfRule type="expression" dxfId="1274" priority="114" stopIfTrue="1">
      <formula>OR($C70="札幌市", $C70="小樽市", $C70="函館市", $C70="旭川市")</formula>
    </cfRule>
    <cfRule type="expression" dxfId="1273" priority="115" stopIfTrue="1">
      <formula>OR($E70="所", $E70="圏", $E70="局")</formula>
    </cfRule>
    <cfRule type="expression" dxfId="1272" priority="116">
      <formula>OR($E70="市", $E70="町", $E70="村")</formula>
    </cfRule>
  </conditionalFormatting>
  <conditionalFormatting sqref="A71:AA71">
    <cfRule type="expression" dxfId="1271" priority="109" stopIfTrue="1">
      <formula>OR($E71="国", $E71="道")</formula>
    </cfRule>
    <cfRule type="expression" dxfId="1270" priority="110" stopIfTrue="1">
      <formula>OR($C71="札幌市", $C71="小樽市", $C71="函館市", $C71="旭川市")</formula>
    </cfRule>
    <cfRule type="expression" dxfId="1269" priority="111" stopIfTrue="1">
      <formula>OR($E71="所", $E71="圏", $E71="局")</formula>
    </cfRule>
    <cfRule type="expression" dxfId="1268" priority="112">
      <formula>OR($E71="市", $E71="町", $E71="村")</formula>
    </cfRule>
  </conditionalFormatting>
  <conditionalFormatting sqref="A72:AA72">
    <cfRule type="expression" dxfId="1267" priority="105" stopIfTrue="1">
      <formula>OR($E72="国", $E72="道")</formula>
    </cfRule>
    <cfRule type="expression" dxfId="1266" priority="106" stopIfTrue="1">
      <formula>OR($C72="札幌市", $C72="小樽市", $C72="函館市", $C72="旭川市")</formula>
    </cfRule>
    <cfRule type="expression" dxfId="1265" priority="107" stopIfTrue="1">
      <formula>OR($E72="所", $E72="圏", $E72="局")</formula>
    </cfRule>
    <cfRule type="expression" dxfId="1264" priority="108">
      <formula>OR($E72="市", $E72="町", $E72="村")</formula>
    </cfRule>
  </conditionalFormatting>
  <conditionalFormatting sqref="A73:AA73">
    <cfRule type="expression" dxfId="1263" priority="101" stopIfTrue="1">
      <formula>OR($E73="国", $E73="道")</formula>
    </cfRule>
    <cfRule type="expression" dxfId="1262" priority="102" stopIfTrue="1">
      <formula>OR($C73="札幌市", $C73="小樽市", $C73="函館市", $C73="旭川市")</formula>
    </cfRule>
    <cfRule type="expression" dxfId="1261" priority="103" stopIfTrue="1">
      <formula>OR($E73="所", $E73="圏", $E73="局")</formula>
    </cfRule>
    <cfRule type="expression" dxfId="1260" priority="104">
      <formula>OR($E73="市", $E73="町", $E73="村")</formula>
    </cfRule>
  </conditionalFormatting>
  <conditionalFormatting sqref="A74:AA74">
    <cfRule type="expression" dxfId="1259" priority="97" stopIfTrue="1">
      <formula>OR($E74="国", $E74="道")</formula>
    </cfRule>
    <cfRule type="expression" dxfId="1258" priority="98" stopIfTrue="1">
      <formula>OR($C74="札幌市", $C74="小樽市", $C74="函館市", $C74="旭川市")</formula>
    </cfRule>
    <cfRule type="expression" dxfId="1257" priority="99" stopIfTrue="1">
      <formula>OR($E74="所", $E74="圏", $E74="局")</formula>
    </cfRule>
    <cfRule type="expression" dxfId="1256" priority="100">
      <formula>OR($E74="市", $E74="町", $E74="村")</formula>
    </cfRule>
  </conditionalFormatting>
  <conditionalFormatting sqref="A75:AA75">
    <cfRule type="expression" dxfId="1255" priority="93" stopIfTrue="1">
      <formula>OR($E75="国", $E75="道")</formula>
    </cfRule>
    <cfRule type="expression" dxfId="1254" priority="94" stopIfTrue="1">
      <formula>OR($C75="札幌市", $C75="小樽市", $C75="函館市", $C75="旭川市")</formula>
    </cfRule>
    <cfRule type="expression" dxfId="1253" priority="95" stopIfTrue="1">
      <formula>OR($E75="所", $E75="圏", $E75="局")</formula>
    </cfRule>
    <cfRule type="expression" dxfId="1252" priority="96">
      <formula>OR($E75="市", $E75="町", $E75="村")</formula>
    </cfRule>
  </conditionalFormatting>
  <conditionalFormatting sqref="A76:AA76">
    <cfRule type="expression" dxfId="1251" priority="89" stopIfTrue="1">
      <formula>OR($E76="国", $E76="道")</formula>
    </cfRule>
    <cfRule type="expression" dxfId="1250" priority="90" stopIfTrue="1">
      <formula>OR($C76="札幌市", $C76="小樽市", $C76="函館市", $C76="旭川市")</formula>
    </cfRule>
    <cfRule type="expression" dxfId="1249" priority="91" stopIfTrue="1">
      <formula>OR($E76="所", $E76="圏", $E76="局")</formula>
    </cfRule>
    <cfRule type="expression" dxfId="1248" priority="92">
      <formula>OR($E76="市", $E76="町", $E76="村")</formula>
    </cfRule>
  </conditionalFormatting>
  <conditionalFormatting sqref="A77:AA77">
    <cfRule type="expression" dxfId="1247" priority="85" stopIfTrue="1">
      <formula>OR($E77="国", $E77="道")</formula>
    </cfRule>
    <cfRule type="expression" dxfId="1246" priority="86" stopIfTrue="1">
      <formula>OR($C77="札幌市", $C77="小樽市", $C77="函館市", $C77="旭川市")</formula>
    </cfRule>
    <cfRule type="expression" dxfId="1245" priority="87" stopIfTrue="1">
      <formula>OR($E77="所", $E77="圏", $E77="局")</formula>
    </cfRule>
    <cfRule type="expression" dxfId="1244" priority="88">
      <formula>OR($E77="市", $E77="町", $E77="村")</formula>
    </cfRule>
  </conditionalFormatting>
  <conditionalFormatting sqref="A78:AA78">
    <cfRule type="expression" dxfId="1243" priority="81" stopIfTrue="1">
      <formula>OR($E78="国", $E78="道")</formula>
    </cfRule>
    <cfRule type="expression" dxfId="1242" priority="82" stopIfTrue="1">
      <formula>OR($C78="札幌市", $C78="小樽市", $C78="函館市", $C78="旭川市")</formula>
    </cfRule>
    <cfRule type="expression" dxfId="1241" priority="83" stopIfTrue="1">
      <formula>OR($E78="所", $E78="圏", $E78="局")</formula>
    </cfRule>
    <cfRule type="expression" dxfId="1240" priority="84">
      <formula>OR($E78="市", $E78="町", $E78="村")</formula>
    </cfRule>
  </conditionalFormatting>
  <conditionalFormatting sqref="A79:AA79">
    <cfRule type="expression" dxfId="1239" priority="77" stopIfTrue="1">
      <formula>OR($E79="国", $E79="道")</formula>
    </cfRule>
    <cfRule type="expression" dxfId="1238" priority="78" stopIfTrue="1">
      <formula>OR($C79="札幌市", $C79="小樽市", $C79="函館市", $C79="旭川市")</formula>
    </cfRule>
    <cfRule type="expression" dxfId="1237" priority="79" stopIfTrue="1">
      <formula>OR($E79="所", $E79="圏", $E79="局")</formula>
    </cfRule>
    <cfRule type="expression" dxfId="1236" priority="80">
      <formula>OR($E79="市", $E79="町", $E79="村")</formula>
    </cfRule>
  </conditionalFormatting>
  <conditionalFormatting sqref="A80:AA80">
    <cfRule type="expression" dxfId="1235" priority="73" stopIfTrue="1">
      <formula>OR($E80="国", $E80="道")</formula>
    </cfRule>
    <cfRule type="expression" dxfId="1234" priority="74" stopIfTrue="1">
      <formula>OR($C80="札幌市", $C80="小樽市", $C80="函館市", $C80="旭川市")</formula>
    </cfRule>
    <cfRule type="expression" dxfId="1233" priority="75" stopIfTrue="1">
      <formula>OR($E80="所", $E80="圏", $E80="局")</formula>
    </cfRule>
    <cfRule type="expression" dxfId="1232" priority="76">
      <formula>OR($E80="市", $E80="町", $E80="村")</formula>
    </cfRule>
  </conditionalFormatting>
  <conditionalFormatting sqref="A81:AA81">
    <cfRule type="expression" dxfId="1231" priority="69" stopIfTrue="1">
      <formula>OR($E81="国", $E81="道")</formula>
    </cfRule>
    <cfRule type="expression" dxfId="1230" priority="70" stopIfTrue="1">
      <formula>OR($C81="札幌市", $C81="小樽市", $C81="函館市", $C81="旭川市")</formula>
    </cfRule>
    <cfRule type="expression" dxfId="1229" priority="71" stopIfTrue="1">
      <formula>OR($E81="所", $E81="圏", $E81="局")</formula>
    </cfRule>
    <cfRule type="expression" dxfId="1228" priority="72">
      <formula>OR($E81="市", $E81="町", $E81="村")</formula>
    </cfRule>
  </conditionalFormatting>
  <conditionalFormatting sqref="A49:AA49">
    <cfRule type="expression" dxfId="1227" priority="65" stopIfTrue="1">
      <formula>OR($E49="国", $E49="道")</formula>
    </cfRule>
    <cfRule type="expression" dxfId="1226" priority="66" stopIfTrue="1">
      <formula>OR($C49="札幌市", $C49="小樽市", $C49="函館市", $C49="旭川市")</formula>
    </cfRule>
    <cfRule type="expression" dxfId="1225" priority="67" stopIfTrue="1">
      <formula>OR($E49="所", $E49="圏", $E49="局")</formula>
    </cfRule>
    <cfRule type="expression" dxfId="1224" priority="68">
      <formula>OR($E49="市", $E49="町", $E49="村")</formula>
    </cfRule>
  </conditionalFormatting>
  <conditionalFormatting sqref="A50:AA50">
    <cfRule type="expression" dxfId="1223" priority="61" stopIfTrue="1">
      <formula>OR($E50="国", $E50="道")</formula>
    </cfRule>
    <cfRule type="expression" dxfId="1222" priority="62" stopIfTrue="1">
      <formula>OR($C50="札幌市", $C50="小樽市", $C50="函館市", $C50="旭川市")</formula>
    </cfRule>
    <cfRule type="expression" dxfId="1221" priority="63" stopIfTrue="1">
      <formula>OR($E50="所", $E50="圏", $E50="局")</formula>
    </cfRule>
    <cfRule type="expression" dxfId="1220" priority="64">
      <formula>OR($E50="市", $E50="町", $E50="村")</formula>
    </cfRule>
  </conditionalFormatting>
  <conditionalFormatting sqref="A52:AA52">
    <cfRule type="expression" dxfId="1219" priority="57" stopIfTrue="1">
      <formula>OR($E52="国", $E52="道")</formula>
    </cfRule>
    <cfRule type="expression" dxfId="1218" priority="58" stopIfTrue="1">
      <formula>OR($C52="札幌市", $C52="小樽市", $C52="函館市", $C52="旭川市")</formula>
    </cfRule>
    <cfRule type="expression" dxfId="1217" priority="59" stopIfTrue="1">
      <formula>OR($E52="所", $E52="圏", $E52="局")</formula>
    </cfRule>
    <cfRule type="expression" dxfId="1216" priority="60">
      <formula>OR($E52="市", $E52="町", $E52="村")</formula>
    </cfRule>
  </conditionalFormatting>
  <conditionalFormatting sqref="A53:AA53">
    <cfRule type="expression" dxfId="1215" priority="53" stopIfTrue="1">
      <formula>OR($E53="国", $E53="道")</formula>
    </cfRule>
    <cfRule type="expression" dxfId="1214" priority="54" stopIfTrue="1">
      <formula>OR($C53="札幌市", $C53="小樽市", $C53="函館市", $C53="旭川市")</formula>
    </cfRule>
    <cfRule type="expression" dxfId="1213" priority="55" stopIfTrue="1">
      <formula>OR($E53="所", $E53="圏", $E53="局")</formula>
    </cfRule>
    <cfRule type="expression" dxfId="1212" priority="56">
      <formula>OR($E53="市", $E53="町", $E53="村")</formula>
    </cfRule>
  </conditionalFormatting>
  <conditionalFormatting sqref="A54:AA54">
    <cfRule type="expression" dxfId="1211" priority="49" stopIfTrue="1">
      <formula>OR($E54="国", $E54="道")</formula>
    </cfRule>
    <cfRule type="expression" dxfId="1210" priority="50" stopIfTrue="1">
      <formula>OR($C54="札幌市", $C54="小樽市", $C54="函館市", $C54="旭川市")</formula>
    </cfRule>
    <cfRule type="expression" dxfId="1209" priority="51" stopIfTrue="1">
      <formula>OR($E54="所", $E54="圏", $E54="局")</formula>
    </cfRule>
    <cfRule type="expression" dxfId="1208" priority="52">
      <formula>OR($E54="市", $E54="町", $E54="村")</formula>
    </cfRule>
  </conditionalFormatting>
  <conditionalFormatting sqref="A55:AA55">
    <cfRule type="expression" dxfId="1207" priority="45" stopIfTrue="1">
      <formula>OR($E55="国", $E55="道")</formula>
    </cfRule>
    <cfRule type="expression" dxfId="1206" priority="46" stopIfTrue="1">
      <formula>OR($C55="札幌市", $C55="小樽市", $C55="函館市", $C55="旭川市")</formula>
    </cfRule>
    <cfRule type="expression" dxfId="1205" priority="47" stopIfTrue="1">
      <formula>OR($E55="所", $E55="圏", $E55="局")</formula>
    </cfRule>
    <cfRule type="expression" dxfId="1204" priority="48">
      <formula>OR($E55="市", $E55="町", $E55="村")</formula>
    </cfRule>
  </conditionalFormatting>
  <conditionalFormatting sqref="A56:AA56">
    <cfRule type="expression" dxfId="1203" priority="41" stopIfTrue="1">
      <formula>OR($E56="国", $E56="道")</formula>
    </cfRule>
    <cfRule type="expression" dxfId="1202" priority="42" stopIfTrue="1">
      <formula>OR($C56="札幌市", $C56="小樽市", $C56="函館市", $C56="旭川市")</formula>
    </cfRule>
    <cfRule type="expression" dxfId="1201" priority="43" stopIfTrue="1">
      <formula>OR($E56="所", $E56="圏", $E56="局")</formula>
    </cfRule>
    <cfRule type="expression" dxfId="1200" priority="44">
      <formula>OR($E56="市", $E56="町", $E56="村")</formula>
    </cfRule>
  </conditionalFormatting>
  <conditionalFormatting sqref="A57:AA57">
    <cfRule type="expression" dxfId="1199" priority="37" stopIfTrue="1">
      <formula>OR($E57="国", $E57="道")</formula>
    </cfRule>
    <cfRule type="expression" dxfId="1198" priority="38" stopIfTrue="1">
      <formula>OR($C57="札幌市", $C57="小樽市", $C57="函館市", $C57="旭川市")</formula>
    </cfRule>
    <cfRule type="expression" dxfId="1197" priority="39" stopIfTrue="1">
      <formula>OR($E57="所", $E57="圏", $E57="局")</formula>
    </cfRule>
    <cfRule type="expression" dxfId="1196" priority="40">
      <formula>OR($E57="市", $E57="町", $E57="村")</formula>
    </cfRule>
  </conditionalFormatting>
  <conditionalFormatting sqref="A58:AA58">
    <cfRule type="expression" dxfId="1195" priority="33" stopIfTrue="1">
      <formula>OR($E58="国", $E58="道")</formula>
    </cfRule>
    <cfRule type="expression" dxfId="1194" priority="34" stopIfTrue="1">
      <formula>OR($C58="札幌市", $C58="小樽市", $C58="函館市", $C58="旭川市")</formula>
    </cfRule>
    <cfRule type="expression" dxfId="1193" priority="35" stopIfTrue="1">
      <formula>OR($E58="所", $E58="圏", $E58="局")</formula>
    </cfRule>
    <cfRule type="expression" dxfId="1192" priority="36">
      <formula>OR($E58="市", $E58="町", $E58="村")</formula>
    </cfRule>
  </conditionalFormatting>
  <conditionalFormatting sqref="A59:AA59">
    <cfRule type="expression" dxfId="1191" priority="29" stopIfTrue="1">
      <formula>OR($E59="国", $E59="道")</formula>
    </cfRule>
    <cfRule type="expression" dxfId="1190" priority="30" stopIfTrue="1">
      <formula>OR($C59="札幌市", $C59="小樽市", $C59="函館市", $C59="旭川市")</formula>
    </cfRule>
    <cfRule type="expression" dxfId="1189" priority="31" stopIfTrue="1">
      <formula>OR($E59="所", $E59="圏", $E59="局")</formula>
    </cfRule>
    <cfRule type="expression" dxfId="1188" priority="32">
      <formula>OR($E59="市", $E59="町", $E59="村")</formula>
    </cfRule>
  </conditionalFormatting>
  <conditionalFormatting sqref="A60:AA60">
    <cfRule type="expression" dxfId="1187" priority="25" stopIfTrue="1">
      <formula>OR($E60="国", $E60="道")</formula>
    </cfRule>
    <cfRule type="expression" dxfId="1186" priority="26" stopIfTrue="1">
      <formula>OR($C60="札幌市", $C60="小樽市", $C60="函館市", $C60="旭川市")</formula>
    </cfRule>
    <cfRule type="expression" dxfId="1185" priority="27" stopIfTrue="1">
      <formula>OR($E60="所", $E60="圏", $E60="局")</formula>
    </cfRule>
    <cfRule type="expression" dxfId="1184" priority="28">
      <formula>OR($E60="市", $E60="町", $E60="村")</formula>
    </cfRule>
  </conditionalFormatting>
  <conditionalFormatting sqref="A43:AA43">
    <cfRule type="expression" dxfId="1183" priority="21" stopIfTrue="1">
      <formula>OR($E43="国", $E43="道")</formula>
    </cfRule>
    <cfRule type="expression" dxfId="1182" priority="22" stopIfTrue="1">
      <formula>OR($C43="札幌市", $C43="小樽市", $C43="函館市", $C43="旭川市")</formula>
    </cfRule>
    <cfRule type="expression" dxfId="1181" priority="23" stopIfTrue="1">
      <formula>OR($E43="所", $E43="圏", $E43="局")</formula>
    </cfRule>
    <cfRule type="expression" dxfId="1180" priority="24">
      <formula>OR($E43="市", $E43="町", $E43="村")</formula>
    </cfRule>
  </conditionalFormatting>
  <conditionalFormatting sqref="A44:AA44">
    <cfRule type="expression" dxfId="1179" priority="17" stopIfTrue="1">
      <formula>OR($E44="国", $E44="道")</formula>
    </cfRule>
    <cfRule type="expression" dxfId="1178" priority="18" stopIfTrue="1">
      <formula>OR($C44="札幌市", $C44="小樽市", $C44="函館市", $C44="旭川市")</formula>
    </cfRule>
    <cfRule type="expression" dxfId="1177" priority="19" stopIfTrue="1">
      <formula>OR($E44="所", $E44="圏", $E44="局")</formula>
    </cfRule>
    <cfRule type="expression" dxfId="1176" priority="20">
      <formula>OR($E44="市", $E44="町", $E44="村")</formula>
    </cfRule>
  </conditionalFormatting>
  <conditionalFormatting sqref="A45:AA45">
    <cfRule type="expression" dxfId="1175" priority="13" stopIfTrue="1">
      <formula>OR($E45="国", $E45="道")</formula>
    </cfRule>
    <cfRule type="expression" dxfId="1174" priority="14" stopIfTrue="1">
      <formula>OR($C45="札幌市", $C45="小樽市", $C45="函館市", $C45="旭川市")</formula>
    </cfRule>
    <cfRule type="expression" dxfId="1173" priority="15" stopIfTrue="1">
      <formula>OR($E45="所", $E45="圏", $E45="局")</formula>
    </cfRule>
    <cfRule type="expression" dxfId="1172" priority="16">
      <formula>OR($E45="市", $E45="町", $E45="村")</formula>
    </cfRule>
  </conditionalFormatting>
  <conditionalFormatting sqref="A46:AA46">
    <cfRule type="expression" dxfId="1171" priority="9" stopIfTrue="1">
      <formula>OR($E46="国", $E46="道")</formula>
    </cfRule>
    <cfRule type="expression" dxfId="1170" priority="10" stopIfTrue="1">
      <formula>OR($C46="札幌市", $C46="小樽市", $C46="函館市", $C46="旭川市")</formula>
    </cfRule>
    <cfRule type="expression" dxfId="1169" priority="11" stopIfTrue="1">
      <formula>OR($E46="所", $E46="圏", $E46="局")</formula>
    </cfRule>
    <cfRule type="expression" dxfId="1168" priority="12">
      <formula>OR($E46="市", $E46="町", $E46="村")</formula>
    </cfRule>
  </conditionalFormatting>
  <conditionalFormatting sqref="A47:AA47">
    <cfRule type="expression" dxfId="1167" priority="5" stopIfTrue="1">
      <formula>OR($E47="国", $E47="道")</formula>
    </cfRule>
    <cfRule type="expression" dxfId="1166" priority="6" stopIfTrue="1">
      <formula>OR($C47="札幌市", $C47="小樽市", $C47="函館市", $C47="旭川市")</formula>
    </cfRule>
    <cfRule type="expression" dxfId="1165" priority="7" stopIfTrue="1">
      <formula>OR($E47="所", $E47="圏", $E47="局")</formula>
    </cfRule>
    <cfRule type="expression" dxfId="1164" priority="8">
      <formula>OR($E47="市", $E47="町", $E47="村")</formula>
    </cfRule>
  </conditionalFormatting>
  <conditionalFormatting sqref="A48:AA48">
    <cfRule type="expression" dxfId="1163" priority="1" stopIfTrue="1">
      <formula>OR($E48="国", $E48="道")</formula>
    </cfRule>
    <cfRule type="expression" dxfId="1162" priority="2" stopIfTrue="1">
      <formula>OR($C48="札幌市", $C48="小樽市", $C48="函館市", $C48="旭川市")</formula>
    </cfRule>
    <cfRule type="expression" dxfId="1161" priority="3" stopIfTrue="1">
      <formula>OR($E48="所", $E48="圏", $E48="局")</formula>
    </cfRule>
    <cfRule type="expression" dxfId="1160" priority="4">
      <formula>OR($E48="市", $E48="町", $E48="村")</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8.625" style="156" customWidth="1"/>
    <col min="28" max="16384" width="9" style="156"/>
  </cols>
  <sheetData>
    <row r="1" spans="1:27" s="167" customFormat="1" ht="18.75">
      <c r="A1" s="103" t="s">
        <v>457</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66058</v>
      </c>
      <c r="G4" s="92" t="s">
        <v>4</v>
      </c>
      <c r="H4" s="92">
        <v>2</v>
      </c>
      <c r="I4" s="92" t="s">
        <v>4</v>
      </c>
      <c r="J4" s="92">
        <v>1</v>
      </c>
      <c r="K4" s="92">
        <v>1</v>
      </c>
      <c r="L4" s="92">
        <v>5</v>
      </c>
      <c r="M4" s="92">
        <v>12</v>
      </c>
      <c r="N4" s="92">
        <v>15</v>
      </c>
      <c r="O4" s="92">
        <v>44</v>
      </c>
      <c r="P4" s="92">
        <v>90</v>
      </c>
      <c r="Q4" s="92">
        <v>145</v>
      </c>
      <c r="R4" s="92">
        <v>347</v>
      </c>
      <c r="S4" s="92">
        <v>937</v>
      </c>
      <c r="T4" s="92">
        <v>2023</v>
      </c>
      <c r="U4" s="92">
        <v>3927</v>
      </c>
      <c r="V4" s="92">
        <v>7176</v>
      </c>
      <c r="W4" s="92">
        <v>12660</v>
      </c>
      <c r="X4" s="92">
        <v>16785</v>
      </c>
      <c r="Y4" s="92">
        <v>14082</v>
      </c>
      <c r="Z4" s="92">
        <v>6284</v>
      </c>
      <c r="AA4" s="91">
        <v>1515</v>
      </c>
    </row>
    <row r="5" spans="1:27" ht="15">
      <c r="A5" s="123"/>
      <c r="B5" s="122" t="s">
        <v>68</v>
      </c>
      <c r="C5" s="122" t="s">
        <v>36</v>
      </c>
      <c r="D5" s="122" t="s">
        <v>181</v>
      </c>
      <c r="E5" s="122" t="s">
        <v>35</v>
      </c>
      <c r="F5" s="117">
        <v>31093</v>
      </c>
      <c r="G5" s="116" t="s">
        <v>4</v>
      </c>
      <c r="H5" s="116">
        <v>1</v>
      </c>
      <c r="I5" s="116" t="s">
        <v>4</v>
      </c>
      <c r="J5" s="116" t="s">
        <v>4</v>
      </c>
      <c r="K5" s="116">
        <v>1</v>
      </c>
      <c r="L5" s="116">
        <v>3</v>
      </c>
      <c r="M5" s="116">
        <v>8</v>
      </c>
      <c r="N5" s="116">
        <v>11</v>
      </c>
      <c r="O5" s="116">
        <v>29</v>
      </c>
      <c r="P5" s="116">
        <v>68</v>
      </c>
      <c r="Q5" s="116">
        <v>103</v>
      </c>
      <c r="R5" s="116">
        <v>280</v>
      </c>
      <c r="S5" s="116">
        <v>732</v>
      </c>
      <c r="T5" s="116">
        <v>1607</v>
      </c>
      <c r="U5" s="116">
        <v>2952</v>
      </c>
      <c r="V5" s="116">
        <v>4988</v>
      </c>
      <c r="W5" s="116">
        <v>7577</v>
      </c>
      <c r="X5" s="116">
        <v>7545</v>
      </c>
      <c r="Y5" s="116">
        <v>3813</v>
      </c>
      <c r="Z5" s="116">
        <v>1185</v>
      </c>
      <c r="AA5" s="115">
        <v>186</v>
      </c>
    </row>
    <row r="6" spans="1:27" ht="15">
      <c r="A6" s="114"/>
      <c r="B6" s="113" t="s">
        <v>66</v>
      </c>
      <c r="C6" s="113" t="s">
        <v>36</v>
      </c>
      <c r="D6" s="113" t="s">
        <v>180</v>
      </c>
      <c r="E6" s="113" t="s">
        <v>35</v>
      </c>
      <c r="F6" s="108">
        <v>34965</v>
      </c>
      <c r="G6" s="107" t="s">
        <v>4</v>
      </c>
      <c r="H6" s="107">
        <v>1</v>
      </c>
      <c r="I6" s="107" t="s">
        <v>4</v>
      </c>
      <c r="J6" s="107">
        <v>1</v>
      </c>
      <c r="K6" s="107" t="s">
        <v>4</v>
      </c>
      <c r="L6" s="107">
        <v>2</v>
      </c>
      <c r="M6" s="107">
        <v>4</v>
      </c>
      <c r="N6" s="107">
        <v>4</v>
      </c>
      <c r="O6" s="107">
        <v>15</v>
      </c>
      <c r="P6" s="107">
        <v>22</v>
      </c>
      <c r="Q6" s="107">
        <v>42</v>
      </c>
      <c r="R6" s="107">
        <v>67</v>
      </c>
      <c r="S6" s="107">
        <v>205</v>
      </c>
      <c r="T6" s="107">
        <v>416</v>
      </c>
      <c r="U6" s="107">
        <v>975</v>
      </c>
      <c r="V6" s="107">
        <v>2188</v>
      </c>
      <c r="W6" s="107">
        <v>5083</v>
      </c>
      <c r="X6" s="107">
        <v>9240</v>
      </c>
      <c r="Y6" s="107">
        <v>10269</v>
      </c>
      <c r="Z6" s="107">
        <v>5099</v>
      </c>
      <c r="AA6" s="106">
        <v>1329</v>
      </c>
    </row>
    <row r="7" spans="1:27" ht="15">
      <c r="A7" s="159" t="s">
        <v>256</v>
      </c>
      <c r="B7" s="158" t="s">
        <v>70</v>
      </c>
      <c r="C7" s="158" t="s">
        <v>34</v>
      </c>
      <c r="D7" s="158" t="s">
        <v>178</v>
      </c>
      <c r="E7" s="158" t="s">
        <v>33</v>
      </c>
      <c r="F7" s="93">
        <v>2914</v>
      </c>
      <c r="G7" s="92" t="s">
        <v>4</v>
      </c>
      <c r="H7" s="92" t="s">
        <v>4</v>
      </c>
      <c r="I7" s="92" t="s">
        <v>4</v>
      </c>
      <c r="J7" s="92" t="s">
        <v>4</v>
      </c>
      <c r="K7" s="92" t="s">
        <v>4</v>
      </c>
      <c r="L7" s="92" t="s">
        <v>4</v>
      </c>
      <c r="M7" s="92" t="s">
        <v>4</v>
      </c>
      <c r="N7" s="92" t="s">
        <v>4</v>
      </c>
      <c r="O7" s="92">
        <v>2</v>
      </c>
      <c r="P7" s="92">
        <v>6</v>
      </c>
      <c r="Q7" s="92">
        <v>2</v>
      </c>
      <c r="R7" s="92">
        <v>21</v>
      </c>
      <c r="S7" s="92">
        <v>52</v>
      </c>
      <c r="T7" s="92">
        <v>93</v>
      </c>
      <c r="U7" s="92">
        <v>179</v>
      </c>
      <c r="V7" s="92">
        <v>336</v>
      </c>
      <c r="W7" s="92">
        <v>550</v>
      </c>
      <c r="X7" s="92">
        <v>735</v>
      </c>
      <c r="Y7" s="92">
        <v>583</v>
      </c>
      <c r="Z7" s="92">
        <v>285</v>
      </c>
      <c r="AA7" s="91">
        <v>70</v>
      </c>
    </row>
    <row r="8" spans="1:27" ht="15">
      <c r="A8" s="123"/>
      <c r="B8" s="122" t="s">
        <v>68</v>
      </c>
      <c r="C8" s="122" t="s">
        <v>34</v>
      </c>
      <c r="D8" s="122" t="s">
        <v>177</v>
      </c>
      <c r="E8" s="122" t="s">
        <v>33</v>
      </c>
      <c r="F8" s="117">
        <v>1451</v>
      </c>
      <c r="G8" s="116" t="s">
        <v>4</v>
      </c>
      <c r="H8" s="116" t="s">
        <v>4</v>
      </c>
      <c r="I8" s="116" t="s">
        <v>4</v>
      </c>
      <c r="J8" s="116" t="s">
        <v>4</v>
      </c>
      <c r="K8" s="116" t="s">
        <v>4</v>
      </c>
      <c r="L8" s="116" t="s">
        <v>4</v>
      </c>
      <c r="M8" s="116" t="s">
        <v>4</v>
      </c>
      <c r="N8" s="116" t="s">
        <v>4</v>
      </c>
      <c r="O8" s="116">
        <v>1</v>
      </c>
      <c r="P8" s="116">
        <v>3</v>
      </c>
      <c r="Q8" s="116">
        <v>2</v>
      </c>
      <c r="R8" s="116">
        <v>15</v>
      </c>
      <c r="S8" s="116">
        <v>33</v>
      </c>
      <c r="T8" s="116">
        <v>69</v>
      </c>
      <c r="U8" s="116">
        <v>141</v>
      </c>
      <c r="V8" s="116">
        <v>235</v>
      </c>
      <c r="W8" s="116">
        <v>336</v>
      </c>
      <c r="X8" s="116">
        <v>368</v>
      </c>
      <c r="Y8" s="116">
        <v>183</v>
      </c>
      <c r="Z8" s="116">
        <v>51</v>
      </c>
      <c r="AA8" s="115">
        <v>14</v>
      </c>
    </row>
    <row r="9" spans="1:27" ht="15">
      <c r="A9" s="114"/>
      <c r="B9" s="113" t="s">
        <v>66</v>
      </c>
      <c r="C9" s="113" t="s">
        <v>34</v>
      </c>
      <c r="D9" s="113" t="s">
        <v>176</v>
      </c>
      <c r="E9" s="113" t="s">
        <v>33</v>
      </c>
      <c r="F9" s="108">
        <v>1463</v>
      </c>
      <c r="G9" s="107" t="s">
        <v>4</v>
      </c>
      <c r="H9" s="107" t="s">
        <v>4</v>
      </c>
      <c r="I9" s="107" t="s">
        <v>4</v>
      </c>
      <c r="J9" s="107" t="s">
        <v>4</v>
      </c>
      <c r="K9" s="107" t="s">
        <v>4</v>
      </c>
      <c r="L9" s="107" t="s">
        <v>4</v>
      </c>
      <c r="M9" s="107" t="s">
        <v>4</v>
      </c>
      <c r="N9" s="107" t="s">
        <v>4</v>
      </c>
      <c r="O9" s="107">
        <v>1</v>
      </c>
      <c r="P9" s="107">
        <v>3</v>
      </c>
      <c r="Q9" s="107" t="s">
        <v>4</v>
      </c>
      <c r="R9" s="107">
        <v>6</v>
      </c>
      <c r="S9" s="107">
        <v>19</v>
      </c>
      <c r="T9" s="107">
        <v>24</v>
      </c>
      <c r="U9" s="107">
        <v>38</v>
      </c>
      <c r="V9" s="107">
        <v>101</v>
      </c>
      <c r="W9" s="107">
        <v>214</v>
      </c>
      <c r="X9" s="107">
        <v>367</v>
      </c>
      <c r="Y9" s="107">
        <v>400</v>
      </c>
      <c r="Z9" s="107">
        <v>234</v>
      </c>
      <c r="AA9" s="106">
        <v>56</v>
      </c>
    </row>
    <row r="10" spans="1:27" ht="15">
      <c r="A10" s="159" t="s">
        <v>255</v>
      </c>
      <c r="B10" s="158" t="s">
        <v>70</v>
      </c>
      <c r="C10" s="158" t="s">
        <v>172</v>
      </c>
      <c r="D10" s="158" t="s">
        <v>175</v>
      </c>
      <c r="E10" s="158" t="s">
        <v>12</v>
      </c>
      <c r="F10" s="93">
        <v>240</v>
      </c>
      <c r="G10" s="92" t="s">
        <v>4</v>
      </c>
      <c r="H10" s="92" t="s">
        <v>4</v>
      </c>
      <c r="I10" s="92" t="s">
        <v>4</v>
      </c>
      <c r="J10" s="92" t="s">
        <v>4</v>
      </c>
      <c r="K10" s="92" t="s">
        <v>4</v>
      </c>
      <c r="L10" s="92" t="s">
        <v>4</v>
      </c>
      <c r="M10" s="92" t="s">
        <v>4</v>
      </c>
      <c r="N10" s="92" t="s">
        <v>4</v>
      </c>
      <c r="O10" s="92">
        <v>1</v>
      </c>
      <c r="P10" s="92" t="s">
        <v>4</v>
      </c>
      <c r="Q10" s="92" t="s">
        <v>4</v>
      </c>
      <c r="R10" s="92">
        <v>5</v>
      </c>
      <c r="S10" s="92">
        <v>5</v>
      </c>
      <c r="T10" s="92">
        <v>12</v>
      </c>
      <c r="U10" s="92">
        <v>16</v>
      </c>
      <c r="V10" s="92">
        <v>37</v>
      </c>
      <c r="W10" s="92">
        <v>50</v>
      </c>
      <c r="X10" s="92">
        <v>56</v>
      </c>
      <c r="Y10" s="92">
        <v>32</v>
      </c>
      <c r="Z10" s="92">
        <v>19</v>
      </c>
      <c r="AA10" s="91">
        <v>7</v>
      </c>
    </row>
    <row r="11" spans="1:27" ht="15">
      <c r="A11" s="123"/>
      <c r="B11" s="122" t="s">
        <v>68</v>
      </c>
      <c r="C11" s="122" t="s">
        <v>172</v>
      </c>
      <c r="D11" s="122" t="s">
        <v>174</v>
      </c>
      <c r="E11" s="122" t="s">
        <v>12</v>
      </c>
      <c r="F11" s="117">
        <v>122</v>
      </c>
      <c r="G11" s="116" t="s">
        <v>4</v>
      </c>
      <c r="H11" s="116" t="s">
        <v>4</v>
      </c>
      <c r="I11" s="116" t="s">
        <v>4</v>
      </c>
      <c r="J11" s="116" t="s">
        <v>4</v>
      </c>
      <c r="K11" s="116" t="s">
        <v>4</v>
      </c>
      <c r="L11" s="116" t="s">
        <v>4</v>
      </c>
      <c r="M11" s="116" t="s">
        <v>4</v>
      </c>
      <c r="N11" s="116" t="s">
        <v>4</v>
      </c>
      <c r="O11" s="116" t="s">
        <v>4</v>
      </c>
      <c r="P11" s="116" t="s">
        <v>4</v>
      </c>
      <c r="Q11" s="116" t="s">
        <v>4</v>
      </c>
      <c r="R11" s="116">
        <v>4</v>
      </c>
      <c r="S11" s="116">
        <v>3</v>
      </c>
      <c r="T11" s="116">
        <v>10</v>
      </c>
      <c r="U11" s="116">
        <v>14</v>
      </c>
      <c r="V11" s="116">
        <v>27</v>
      </c>
      <c r="W11" s="116">
        <v>27</v>
      </c>
      <c r="X11" s="116">
        <v>22</v>
      </c>
      <c r="Y11" s="116">
        <v>12</v>
      </c>
      <c r="Z11" s="116">
        <v>2</v>
      </c>
      <c r="AA11" s="115">
        <v>1</v>
      </c>
    </row>
    <row r="12" spans="1:27" ht="15">
      <c r="A12" s="114"/>
      <c r="B12" s="113" t="s">
        <v>66</v>
      </c>
      <c r="C12" s="113" t="s">
        <v>172</v>
      </c>
      <c r="D12" s="113" t="s">
        <v>173</v>
      </c>
      <c r="E12" s="113" t="s">
        <v>12</v>
      </c>
      <c r="F12" s="108">
        <v>118</v>
      </c>
      <c r="G12" s="107" t="s">
        <v>4</v>
      </c>
      <c r="H12" s="107" t="s">
        <v>4</v>
      </c>
      <c r="I12" s="107" t="s">
        <v>4</v>
      </c>
      <c r="J12" s="107" t="s">
        <v>4</v>
      </c>
      <c r="K12" s="107" t="s">
        <v>4</v>
      </c>
      <c r="L12" s="107" t="s">
        <v>4</v>
      </c>
      <c r="M12" s="107" t="s">
        <v>4</v>
      </c>
      <c r="N12" s="107" t="s">
        <v>4</v>
      </c>
      <c r="O12" s="107">
        <v>1</v>
      </c>
      <c r="P12" s="107" t="s">
        <v>4</v>
      </c>
      <c r="Q12" s="107" t="s">
        <v>4</v>
      </c>
      <c r="R12" s="107">
        <v>1</v>
      </c>
      <c r="S12" s="107">
        <v>2</v>
      </c>
      <c r="T12" s="107">
        <v>2</v>
      </c>
      <c r="U12" s="107">
        <v>2</v>
      </c>
      <c r="V12" s="107">
        <v>10</v>
      </c>
      <c r="W12" s="107">
        <v>23</v>
      </c>
      <c r="X12" s="107">
        <v>34</v>
      </c>
      <c r="Y12" s="107">
        <v>20</v>
      </c>
      <c r="Z12" s="107">
        <v>17</v>
      </c>
      <c r="AA12" s="106">
        <v>6</v>
      </c>
    </row>
    <row r="13" spans="1:27" ht="15">
      <c r="A13" s="159" t="s">
        <v>254</v>
      </c>
      <c r="B13" s="158" t="s">
        <v>70</v>
      </c>
      <c r="C13" s="158" t="s">
        <v>167</v>
      </c>
      <c r="D13" s="158" t="s">
        <v>170</v>
      </c>
      <c r="E13" s="158" t="s">
        <v>10</v>
      </c>
      <c r="F13" s="93">
        <v>81</v>
      </c>
      <c r="G13" s="92" t="s">
        <v>4</v>
      </c>
      <c r="H13" s="92" t="s">
        <v>4</v>
      </c>
      <c r="I13" s="92" t="s">
        <v>4</v>
      </c>
      <c r="J13" s="92" t="s">
        <v>4</v>
      </c>
      <c r="K13" s="92" t="s">
        <v>4</v>
      </c>
      <c r="L13" s="92" t="s">
        <v>4</v>
      </c>
      <c r="M13" s="92" t="s">
        <v>4</v>
      </c>
      <c r="N13" s="92" t="s">
        <v>4</v>
      </c>
      <c r="O13" s="92" t="s">
        <v>4</v>
      </c>
      <c r="P13" s="92" t="s">
        <v>4</v>
      </c>
      <c r="Q13" s="92" t="s">
        <v>4</v>
      </c>
      <c r="R13" s="92">
        <v>2</v>
      </c>
      <c r="S13" s="92">
        <v>2</v>
      </c>
      <c r="T13" s="92">
        <v>4</v>
      </c>
      <c r="U13" s="92">
        <v>3</v>
      </c>
      <c r="V13" s="92">
        <v>12</v>
      </c>
      <c r="W13" s="92">
        <v>16</v>
      </c>
      <c r="X13" s="92">
        <v>21</v>
      </c>
      <c r="Y13" s="92">
        <v>11</v>
      </c>
      <c r="Z13" s="92">
        <v>5</v>
      </c>
      <c r="AA13" s="91">
        <v>5</v>
      </c>
    </row>
    <row r="14" spans="1:27" ht="15">
      <c r="A14" s="123"/>
      <c r="B14" s="122" t="s">
        <v>68</v>
      </c>
      <c r="C14" s="122" t="s">
        <v>167</v>
      </c>
      <c r="D14" s="122" t="s">
        <v>169</v>
      </c>
      <c r="E14" s="122" t="s">
        <v>10</v>
      </c>
      <c r="F14" s="117">
        <v>40</v>
      </c>
      <c r="G14" s="116" t="s">
        <v>4</v>
      </c>
      <c r="H14" s="116" t="s">
        <v>4</v>
      </c>
      <c r="I14" s="116" t="s">
        <v>4</v>
      </c>
      <c r="J14" s="116" t="s">
        <v>4</v>
      </c>
      <c r="K14" s="116" t="s">
        <v>4</v>
      </c>
      <c r="L14" s="116" t="s">
        <v>4</v>
      </c>
      <c r="M14" s="116" t="s">
        <v>4</v>
      </c>
      <c r="N14" s="116" t="s">
        <v>4</v>
      </c>
      <c r="O14" s="116" t="s">
        <v>4</v>
      </c>
      <c r="P14" s="116" t="s">
        <v>4</v>
      </c>
      <c r="Q14" s="116" t="s">
        <v>4</v>
      </c>
      <c r="R14" s="116">
        <v>1</v>
      </c>
      <c r="S14" s="116">
        <v>1</v>
      </c>
      <c r="T14" s="116">
        <v>3</v>
      </c>
      <c r="U14" s="116">
        <v>3</v>
      </c>
      <c r="V14" s="116">
        <v>8</v>
      </c>
      <c r="W14" s="116">
        <v>9</v>
      </c>
      <c r="X14" s="116">
        <v>11</v>
      </c>
      <c r="Y14" s="116">
        <v>3</v>
      </c>
      <c r="Z14" s="116" t="s">
        <v>4</v>
      </c>
      <c r="AA14" s="115">
        <v>1</v>
      </c>
    </row>
    <row r="15" spans="1:27" ht="15">
      <c r="A15" s="114"/>
      <c r="B15" s="113" t="s">
        <v>66</v>
      </c>
      <c r="C15" s="113" t="s">
        <v>167</v>
      </c>
      <c r="D15" s="113" t="s">
        <v>168</v>
      </c>
      <c r="E15" s="113" t="s">
        <v>10</v>
      </c>
      <c r="F15" s="108">
        <v>41</v>
      </c>
      <c r="G15" s="107" t="s">
        <v>4</v>
      </c>
      <c r="H15" s="107" t="s">
        <v>4</v>
      </c>
      <c r="I15" s="107" t="s">
        <v>4</v>
      </c>
      <c r="J15" s="107" t="s">
        <v>4</v>
      </c>
      <c r="K15" s="107" t="s">
        <v>4</v>
      </c>
      <c r="L15" s="107" t="s">
        <v>4</v>
      </c>
      <c r="M15" s="107" t="s">
        <v>4</v>
      </c>
      <c r="N15" s="107" t="s">
        <v>4</v>
      </c>
      <c r="O15" s="107" t="s">
        <v>4</v>
      </c>
      <c r="P15" s="107" t="s">
        <v>4</v>
      </c>
      <c r="Q15" s="107" t="s">
        <v>4</v>
      </c>
      <c r="R15" s="107">
        <v>1</v>
      </c>
      <c r="S15" s="107">
        <v>1</v>
      </c>
      <c r="T15" s="107">
        <v>1</v>
      </c>
      <c r="U15" s="107" t="s">
        <v>4</v>
      </c>
      <c r="V15" s="107">
        <v>4</v>
      </c>
      <c r="W15" s="107">
        <v>7</v>
      </c>
      <c r="X15" s="107">
        <v>10</v>
      </c>
      <c r="Y15" s="107">
        <v>8</v>
      </c>
      <c r="Z15" s="107">
        <v>5</v>
      </c>
      <c r="AA15" s="106">
        <v>4</v>
      </c>
    </row>
    <row r="16" spans="1:27" ht="15">
      <c r="A16" s="159" t="s">
        <v>253</v>
      </c>
      <c r="B16" s="158" t="s">
        <v>70</v>
      </c>
      <c r="C16" s="158" t="s">
        <v>163</v>
      </c>
      <c r="D16" s="158" t="s">
        <v>166</v>
      </c>
      <c r="E16" s="158" t="s">
        <v>21</v>
      </c>
      <c r="F16" s="93">
        <v>20</v>
      </c>
      <c r="G16" s="92" t="s">
        <v>4</v>
      </c>
      <c r="H16" s="92" t="s">
        <v>4</v>
      </c>
      <c r="I16" s="92" t="s">
        <v>4</v>
      </c>
      <c r="J16" s="92" t="s">
        <v>4</v>
      </c>
      <c r="K16" s="92" t="s">
        <v>4</v>
      </c>
      <c r="L16" s="92" t="s">
        <v>4</v>
      </c>
      <c r="M16" s="92" t="s">
        <v>4</v>
      </c>
      <c r="N16" s="92" t="s">
        <v>4</v>
      </c>
      <c r="O16" s="92" t="s">
        <v>4</v>
      </c>
      <c r="P16" s="92" t="s">
        <v>4</v>
      </c>
      <c r="Q16" s="92" t="s">
        <v>4</v>
      </c>
      <c r="R16" s="92" t="s">
        <v>4</v>
      </c>
      <c r="S16" s="92" t="s">
        <v>4</v>
      </c>
      <c r="T16" s="92">
        <v>1</v>
      </c>
      <c r="U16" s="92">
        <v>2</v>
      </c>
      <c r="V16" s="92">
        <v>5</v>
      </c>
      <c r="W16" s="92">
        <v>3</v>
      </c>
      <c r="X16" s="92">
        <v>3</v>
      </c>
      <c r="Y16" s="92">
        <v>2</v>
      </c>
      <c r="Z16" s="92">
        <v>2</v>
      </c>
      <c r="AA16" s="91">
        <v>2</v>
      </c>
    </row>
    <row r="17" spans="1:27" ht="15">
      <c r="A17" s="123"/>
      <c r="B17" s="122" t="s">
        <v>68</v>
      </c>
      <c r="C17" s="122" t="s">
        <v>163</v>
      </c>
      <c r="D17" s="122" t="s">
        <v>165</v>
      </c>
      <c r="E17" s="122" t="s">
        <v>21</v>
      </c>
      <c r="F17" s="117">
        <v>13</v>
      </c>
      <c r="G17" s="116" t="s">
        <v>4</v>
      </c>
      <c r="H17" s="116" t="s">
        <v>4</v>
      </c>
      <c r="I17" s="116" t="s">
        <v>4</v>
      </c>
      <c r="J17" s="116" t="s">
        <v>4</v>
      </c>
      <c r="K17" s="116" t="s">
        <v>4</v>
      </c>
      <c r="L17" s="116" t="s">
        <v>4</v>
      </c>
      <c r="M17" s="116" t="s">
        <v>4</v>
      </c>
      <c r="N17" s="116" t="s">
        <v>4</v>
      </c>
      <c r="O17" s="116" t="s">
        <v>4</v>
      </c>
      <c r="P17" s="116" t="s">
        <v>4</v>
      </c>
      <c r="Q17" s="116" t="s">
        <v>4</v>
      </c>
      <c r="R17" s="116" t="s">
        <v>4</v>
      </c>
      <c r="S17" s="116" t="s">
        <v>4</v>
      </c>
      <c r="T17" s="116">
        <v>1</v>
      </c>
      <c r="U17" s="116">
        <v>2</v>
      </c>
      <c r="V17" s="116">
        <v>5</v>
      </c>
      <c r="W17" s="116">
        <v>3</v>
      </c>
      <c r="X17" s="116">
        <v>1</v>
      </c>
      <c r="Y17" s="116" t="s">
        <v>4</v>
      </c>
      <c r="Z17" s="116" t="s">
        <v>4</v>
      </c>
      <c r="AA17" s="115">
        <v>1</v>
      </c>
    </row>
    <row r="18" spans="1:27" ht="15">
      <c r="A18" s="114"/>
      <c r="B18" s="113" t="s">
        <v>66</v>
      </c>
      <c r="C18" s="113" t="s">
        <v>163</v>
      </c>
      <c r="D18" s="113" t="s">
        <v>164</v>
      </c>
      <c r="E18" s="113" t="s">
        <v>21</v>
      </c>
      <c r="F18" s="108">
        <v>7</v>
      </c>
      <c r="G18" s="107" t="s">
        <v>4</v>
      </c>
      <c r="H18" s="107" t="s">
        <v>4</v>
      </c>
      <c r="I18" s="107" t="s">
        <v>4</v>
      </c>
      <c r="J18" s="107" t="s">
        <v>4</v>
      </c>
      <c r="K18" s="107" t="s">
        <v>4</v>
      </c>
      <c r="L18" s="107" t="s">
        <v>4</v>
      </c>
      <c r="M18" s="107" t="s">
        <v>4</v>
      </c>
      <c r="N18" s="107" t="s">
        <v>4</v>
      </c>
      <c r="O18" s="107" t="s">
        <v>4</v>
      </c>
      <c r="P18" s="107" t="s">
        <v>4</v>
      </c>
      <c r="Q18" s="107" t="s">
        <v>4</v>
      </c>
      <c r="R18" s="107" t="s">
        <v>4</v>
      </c>
      <c r="S18" s="107" t="s">
        <v>4</v>
      </c>
      <c r="T18" s="107" t="s">
        <v>4</v>
      </c>
      <c r="U18" s="107" t="s">
        <v>4</v>
      </c>
      <c r="V18" s="107" t="s">
        <v>4</v>
      </c>
      <c r="W18" s="107" t="s">
        <v>4</v>
      </c>
      <c r="X18" s="107">
        <v>2</v>
      </c>
      <c r="Y18" s="107">
        <v>2</v>
      </c>
      <c r="Z18" s="107">
        <v>2</v>
      </c>
      <c r="AA18" s="106">
        <v>1</v>
      </c>
    </row>
    <row r="19" spans="1:27" ht="15">
      <c r="A19" s="159" t="s">
        <v>252</v>
      </c>
      <c r="B19" s="158" t="s">
        <v>70</v>
      </c>
      <c r="C19" s="158" t="s">
        <v>159</v>
      </c>
      <c r="D19" s="158" t="s">
        <v>162</v>
      </c>
      <c r="E19" s="158" t="s">
        <v>5</v>
      </c>
      <c r="F19" s="93">
        <v>8</v>
      </c>
      <c r="G19" s="92" t="s">
        <v>4</v>
      </c>
      <c r="H19" s="92" t="s">
        <v>4</v>
      </c>
      <c r="I19" s="92" t="s">
        <v>4</v>
      </c>
      <c r="J19" s="92" t="s">
        <v>4</v>
      </c>
      <c r="K19" s="92" t="s">
        <v>4</v>
      </c>
      <c r="L19" s="92" t="s">
        <v>4</v>
      </c>
      <c r="M19" s="92" t="s">
        <v>4</v>
      </c>
      <c r="N19" s="92" t="s">
        <v>4</v>
      </c>
      <c r="O19" s="92" t="s">
        <v>4</v>
      </c>
      <c r="P19" s="92" t="s">
        <v>4</v>
      </c>
      <c r="Q19" s="92" t="s">
        <v>4</v>
      </c>
      <c r="R19" s="92" t="s">
        <v>4</v>
      </c>
      <c r="S19" s="92" t="s">
        <v>4</v>
      </c>
      <c r="T19" s="92" t="s">
        <v>4</v>
      </c>
      <c r="U19" s="92" t="s">
        <v>4</v>
      </c>
      <c r="V19" s="92" t="s">
        <v>4</v>
      </c>
      <c r="W19" s="92">
        <v>2</v>
      </c>
      <c r="X19" s="92">
        <v>5</v>
      </c>
      <c r="Y19" s="92">
        <v>1</v>
      </c>
      <c r="Z19" s="92" t="s">
        <v>4</v>
      </c>
      <c r="AA19" s="91" t="s">
        <v>4</v>
      </c>
    </row>
    <row r="20" spans="1:27" ht="15">
      <c r="A20" s="123"/>
      <c r="B20" s="122" t="s">
        <v>68</v>
      </c>
      <c r="C20" s="122" t="s">
        <v>159</v>
      </c>
      <c r="D20" s="122" t="s">
        <v>161</v>
      </c>
      <c r="E20" s="122" t="s">
        <v>5</v>
      </c>
      <c r="F20" s="117">
        <v>3</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t="s">
        <v>4</v>
      </c>
      <c r="V20" s="116" t="s">
        <v>4</v>
      </c>
      <c r="W20" s="116">
        <v>1</v>
      </c>
      <c r="X20" s="116">
        <v>2</v>
      </c>
      <c r="Y20" s="116" t="s">
        <v>4</v>
      </c>
      <c r="Z20" s="116" t="s">
        <v>4</v>
      </c>
      <c r="AA20" s="115" t="s">
        <v>4</v>
      </c>
    </row>
    <row r="21" spans="1:27" ht="15">
      <c r="A21" s="114"/>
      <c r="B21" s="113" t="s">
        <v>66</v>
      </c>
      <c r="C21" s="113" t="s">
        <v>159</v>
      </c>
      <c r="D21" s="113" t="s">
        <v>160</v>
      </c>
      <c r="E21" s="113" t="s">
        <v>5</v>
      </c>
      <c r="F21" s="108">
        <v>5</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t="s">
        <v>4</v>
      </c>
      <c r="V21" s="107" t="s">
        <v>4</v>
      </c>
      <c r="W21" s="107">
        <v>1</v>
      </c>
      <c r="X21" s="107">
        <v>3</v>
      </c>
      <c r="Y21" s="107">
        <v>1</v>
      </c>
      <c r="Z21" s="107" t="s">
        <v>4</v>
      </c>
      <c r="AA21" s="106" t="s">
        <v>4</v>
      </c>
    </row>
    <row r="22" spans="1:27" ht="15">
      <c r="A22" s="159" t="s">
        <v>251</v>
      </c>
      <c r="B22" s="158" t="s">
        <v>70</v>
      </c>
      <c r="C22" s="158" t="s">
        <v>155</v>
      </c>
      <c r="D22" s="158" t="s">
        <v>158</v>
      </c>
      <c r="E22" s="158" t="s">
        <v>5</v>
      </c>
      <c r="F22" s="93">
        <v>3</v>
      </c>
      <c r="G22" s="92" t="s">
        <v>4</v>
      </c>
      <c r="H22" s="92" t="s">
        <v>4</v>
      </c>
      <c r="I22" s="92" t="s">
        <v>4</v>
      </c>
      <c r="J22" s="92" t="s">
        <v>4</v>
      </c>
      <c r="K22" s="92" t="s">
        <v>4</v>
      </c>
      <c r="L22" s="92" t="s">
        <v>4</v>
      </c>
      <c r="M22" s="92" t="s">
        <v>4</v>
      </c>
      <c r="N22" s="92" t="s">
        <v>4</v>
      </c>
      <c r="O22" s="92" t="s">
        <v>4</v>
      </c>
      <c r="P22" s="92" t="s">
        <v>4</v>
      </c>
      <c r="Q22" s="92" t="s">
        <v>4</v>
      </c>
      <c r="R22" s="92" t="s">
        <v>4</v>
      </c>
      <c r="S22" s="92" t="s">
        <v>4</v>
      </c>
      <c r="T22" s="92" t="s">
        <v>4</v>
      </c>
      <c r="U22" s="92">
        <v>1</v>
      </c>
      <c r="V22" s="92" t="s">
        <v>4</v>
      </c>
      <c r="W22" s="92">
        <v>1</v>
      </c>
      <c r="X22" s="92" t="s">
        <v>4</v>
      </c>
      <c r="Y22" s="92" t="s">
        <v>4</v>
      </c>
      <c r="Z22" s="92" t="s">
        <v>4</v>
      </c>
      <c r="AA22" s="91">
        <v>1</v>
      </c>
    </row>
    <row r="23" spans="1:27" ht="15">
      <c r="A23" s="123"/>
      <c r="B23" s="122" t="s">
        <v>68</v>
      </c>
      <c r="C23" s="122" t="s">
        <v>155</v>
      </c>
      <c r="D23" s="122" t="s">
        <v>157</v>
      </c>
      <c r="E23" s="122" t="s">
        <v>5</v>
      </c>
      <c r="F23" s="117">
        <v>1</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t="s">
        <v>4</v>
      </c>
      <c r="U23" s="116">
        <v>1</v>
      </c>
      <c r="V23" s="116" t="s">
        <v>4</v>
      </c>
      <c r="W23" s="116" t="s">
        <v>4</v>
      </c>
      <c r="X23" s="116" t="s">
        <v>4</v>
      </c>
      <c r="Y23" s="116" t="s">
        <v>4</v>
      </c>
      <c r="Z23" s="116" t="s">
        <v>4</v>
      </c>
      <c r="AA23" s="115" t="s">
        <v>4</v>
      </c>
    </row>
    <row r="24" spans="1:27" ht="15">
      <c r="A24" s="114"/>
      <c r="B24" s="113" t="s">
        <v>66</v>
      </c>
      <c r="C24" s="113" t="s">
        <v>155</v>
      </c>
      <c r="D24" s="113" t="s">
        <v>156</v>
      </c>
      <c r="E24" s="113" t="s">
        <v>5</v>
      </c>
      <c r="F24" s="108">
        <v>2</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v>1</v>
      </c>
      <c r="X24" s="107" t="s">
        <v>4</v>
      </c>
      <c r="Y24" s="107" t="s">
        <v>4</v>
      </c>
      <c r="Z24" s="107" t="s">
        <v>4</v>
      </c>
      <c r="AA24" s="106">
        <v>1</v>
      </c>
    </row>
    <row r="25" spans="1:27" ht="15">
      <c r="A25" s="159" t="s">
        <v>250</v>
      </c>
      <c r="B25" s="158" t="s">
        <v>70</v>
      </c>
      <c r="C25" s="158" t="s">
        <v>150</v>
      </c>
      <c r="D25" s="158" t="s">
        <v>153</v>
      </c>
      <c r="E25" s="158" t="s">
        <v>5</v>
      </c>
      <c r="F25" s="93">
        <v>4</v>
      </c>
      <c r="G25" s="92" t="s">
        <v>4</v>
      </c>
      <c r="H25" s="92" t="s">
        <v>4</v>
      </c>
      <c r="I25" s="92" t="s">
        <v>4</v>
      </c>
      <c r="J25" s="92" t="s">
        <v>4</v>
      </c>
      <c r="K25" s="92" t="s">
        <v>4</v>
      </c>
      <c r="L25" s="92" t="s">
        <v>4</v>
      </c>
      <c r="M25" s="92" t="s">
        <v>4</v>
      </c>
      <c r="N25" s="92" t="s">
        <v>4</v>
      </c>
      <c r="O25" s="92" t="s">
        <v>4</v>
      </c>
      <c r="P25" s="92" t="s">
        <v>4</v>
      </c>
      <c r="Q25" s="92" t="s">
        <v>4</v>
      </c>
      <c r="R25" s="92" t="s">
        <v>4</v>
      </c>
      <c r="S25" s="92" t="s">
        <v>4</v>
      </c>
      <c r="T25" s="92" t="s">
        <v>4</v>
      </c>
      <c r="U25" s="92" t="s">
        <v>4</v>
      </c>
      <c r="V25" s="92" t="s">
        <v>4</v>
      </c>
      <c r="W25" s="92">
        <v>1</v>
      </c>
      <c r="X25" s="92" t="s">
        <v>4</v>
      </c>
      <c r="Y25" s="92">
        <v>2</v>
      </c>
      <c r="Z25" s="92">
        <v>1</v>
      </c>
      <c r="AA25" s="91" t="s">
        <v>4</v>
      </c>
    </row>
    <row r="26" spans="1:27" ht="15">
      <c r="A26" s="123"/>
      <c r="B26" s="122" t="s">
        <v>68</v>
      </c>
      <c r="C26" s="122" t="s">
        <v>150</v>
      </c>
      <c r="D26" s="122" t="s">
        <v>152</v>
      </c>
      <c r="E26" s="122" t="s">
        <v>5</v>
      </c>
      <c r="F26" s="117">
        <v>1</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t="s">
        <v>4</v>
      </c>
      <c r="U26" s="116" t="s">
        <v>4</v>
      </c>
      <c r="V26" s="116" t="s">
        <v>4</v>
      </c>
      <c r="W26" s="116" t="s">
        <v>4</v>
      </c>
      <c r="X26" s="116" t="s">
        <v>4</v>
      </c>
      <c r="Y26" s="116">
        <v>1</v>
      </c>
      <c r="Z26" s="116" t="s">
        <v>4</v>
      </c>
      <c r="AA26" s="115" t="s">
        <v>4</v>
      </c>
    </row>
    <row r="27" spans="1:27" ht="15">
      <c r="A27" s="114"/>
      <c r="B27" s="113" t="s">
        <v>66</v>
      </c>
      <c r="C27" s="113" t="s">
        <v>150</v>
      </c>
      <c r="D27" s="113" t="s">
        <v>151</v>
      </c>
      <c r="E27" s="113" t="s">
        <v>5</v>
      </c>
      <c r="F27" s="108">
        <v>3</v>
      </c>
      <c r="G27" s="107" t="s">
        <v>4</v>
      </c>
      <c r="H27" s="107" t="s">
        <v>4</v>
      </c>
      <c r="I27" s="107" t="s">
        <v>4</v>
      </c>
      <c r="J27" s="107" t="s">
        <v>4</v>
      </c>
      <c r="K27" s="107" t="s">
        <v>4</v>
      </c>
      <c r="L27" s="107" t="s">
        <v>4</v>
      </c>
      <c r="M27" s="107" t="s">
        <v>4</v>
      </c>
      <c r="N27" s="107" t="s">
        <v>4</v>
      </c>
      <c r="O27" s="107" t="s">
        <v>4</v>
      </c>
      <c r="P27" s="107" t="s">
        <v>4</v>
      </c>
      <c r="Q27" s="107" t="s">
        <v>4</v>
      </c>
      <c r="R27" s="107" t="s">
        <v>4</v>
      </c>
      <c r="S27" s="107" t="s">
        <v>4</v>
      </c>
      <c r="T27" s="107" t="s">
        <v>4</v>
      </c>
      <c r="U27" s="107" t="s">
        <v>4</v>
      </c>
      <c r="V27" s="107" t="s">
        <v>4</v>
      </c>
      <c r="W27" s="107">
        <v>1</v>
      </c>
      <c r="X27" s="107" t="s">
        <v>4</v>
      </c>
      <c r="Y27" s="107">
        <v>1</v>
      </c>
      <c r="Z27" s="107">
        <v>1</v>
      </c>
      <c r="AA27" s="106" t="s">
        <v>4</v>
      </c>
    </row>
    <row r="28" spans="1:27" ht="15">
      <c r="A28" s="159" t="s">
        <v>249</v>
      </c>
      <c r="B28" s="158" t="s">
        <v>70</v>
      </c>
      <c r="C28" s="158" t="s">
        <v>146</v>
      </c>
      <c r="D28" s="158" t="s">
        <v>149</v>
      </c>
      <c r="E28" s="158" t="s">
        <v>5</v>
      </c>
      <c r="F28" s="93">
        <v>6</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t="s">
        <v>4</v>
      </c>
      <c r="V28" s="92">
        <v>1</v>
      </c>
      <c r="W28" s="92">
        <v>1</v>
      </c>
      <c r="X28" s="92">
        <v>2</v>
      </c>
      <c r="Y28" s="92">
        <v>2</v>
      </c>
      <c r="Z28" s="92" t="s">
        <v>4</v>
      </c>
      <c r="AA28" s="91" t="s">
        <v>4</v>
      </c>
    </row>
    <row r="29" spans="1:27" ht="15">
      <c r="A29" s="123"/>
      <c r="B29" s="122" t="s">
        <v>68</v>
      </c>
      <c r="C29" s="122" t="s">
        <v>146</v>
      </c>
      <c r="D29" s="122" t="s">
        <v>148</v>
      </c>
      <c r="E29" s="122" t="s">
        <v>5</v>
      </c>
      <c r="F29" s="117">
        <v>3</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v>1</v>
      </c>
      <c r="X29" s="116">
        <v>1</v>
      </c>
      <c r="Y29" s="116">
        <v>1</v>
      </c>
      <c r="Z29" s="116" t="s">
        <v>4</v>
      </c>
      <c r="AA29" s="115" t="s">
        <v>4</v>
      </c>
    </row>
    <row r="30" spans="1:27" ht="15">
      <c r="A30" s="114"/>
      <c r="B30" s="113" t="s">
        <v>66</v>
      </c>
      <c r="C30" s="113" t="s">
        <v>146</v>
      </c>
      <c r="D30" s="113" t="s">
        <v>147</v>
      </c>
      <c r="E30" s="113" t="s">
        <v>5</v>
      </c>
      <c r="F30" s="108">
        <v>3</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v>1</v>
      </c>
      <c r="W30" s="107" t="s">
        <v>4</v>
      </c>
      <c r="X30" s="107">
        <v>1</v>
      </c>
      <c r="Y30" s="107">
        <v>1</v>
      </c>
      <c r="Z30" s="107" t="s">
        <v>4</v>
      </c>
      <c r="AA30" s="106" t="s">
        <v>4</v>
      </c>
    </row>
    <row r="31" spans="1:27" ht="15">
      <c r="A31" s="159" t="s">
        <v>248</v>
      </c>
      <c r="B31" s="158" t="s">
        <v>70</v>
      </c>
      <c r="C31" s="158" t="s">
        <v>142</v>
      </c>
      <c r="D31" s="158" t="s">
        <v>145</v>
      </c>
      <c r="E31" s="158" t="s">
        <v>5</v>
      </c>
      <c r="F31" s="93">
        <v>22</v>
      </c>
      <c r="G31" s="92" t="s">
        <v>4</v>
      </c>
      <c r="H31" s="92" t="s">
        <v>4</v>
      </c>
      <c r="I31" s="92" t="s">
        <v>4</v>
      </c>
      <c r="J31" s="92" t="s">
        <v>4</v>
      </c>
      <c r="K31" s="92" t="s">
        <v>4</v>
      </c>
      <c r="L31" s="92" t="s">
        <v>4</v>
      </c>
      <c r="M31" s="92" t="s">
        <v>4</v>
      </c>
      <c r="N31" s="92" t="s">
        <v>4</v>
      </c>
      <c r="O31" s="92" t="s">
        <v>4</v>
      </c>
      <c r="P31" s="92" t="s">
        <v>4</v>
      </c>
      <c r="Q31" s="92" t="s">
        <v>4</v>
      </c>
      <c r="R31" s="92" t="s">
        <v>4</v>
      </c>
      <c r="S31" s="92">
        <v>1</v>
      </c>
      <c r="T31" s="92">
        <v>2</v>
      </c>
      <c r="U31" s="92" t="s">
        <v>4</v>
      </c>
      <c r="V31" s="92">
        <v>2</v>
      </c>
      <c r="W31" s="92">
        <v>5</v>
      </c>
      <c r="X31" s="92">
        <v>7</v>
      </c>
      <c r="Y31" s="92">
        <v>3</v>
      </c>
      <c r="Z31" s="92">
        <v>1</v>
      </c>
      <c r="AA31" s="91">
        <v>1</v>
      </c>
    </row>
    <row r="32" spans="1:27" ht="15">
      <c r="A32" s="123"/>
      <c r="B32" s="122" t="s">
        <v>68</v>
      </c>
      <c r="C32" s="122" t="s">
        <v>142</v>
      </c>
      <c r="D32" s="122" t="s">
        <v>144</v>
      </c>
      <c r="E32" s="122" t="s">
        <v>5</v>
      </c>
      <c r="F32" s="117">
        <v>12</v>
      </c>
      <c r="G32" s="116" t="s">
        <v>4</v>
      </c>
      <c r="H32" s="116" t="s">
        <v>4</v>
      </c>
      <c r="I32" s="116" t="s">
        <v>4</v>
      </c>
      <c r="J32" s="116" t="s">
        <v>4</v>
      </c>
      <c r="K32" s="116" t="s">
        <v>4</v>
      </c>
      <c r="L32" s="116" t="s">
        <v>4</v>
      </c>
      <c r="M32" s="116" t="s">
        <v>4</v>
      </c>
      <c r="N32" s="116" t="s">
        <v>4</v>
      </c>
      <c r="O32" s="116" t="s">
        <v>4</v>
      </c>
      <c r="P32" s="116" t="s">
        <v>4</v>
      </c>
      <c r="Q32" s="116" t="s">
        <v>4</v>
      </c>
      <c r="R32" s="116" t="s">
        <v>4</v>
      </c>
      <c r="S32" s="116" t="s">
        <v>4</v>
      </c>
      <c r="T32" s="116">
        <v>1</v>
      </c>
      <c r="U32" s="116" t="s">
        <v>4</v>
      </c>
      <c r="V32" s="116">
        <v>1</v>
      </c>
      <c r="W32" s="116">
        <v>3</v>
      </c>
      <c r="X32" s="116">
        <v>6</v>
      </c>
      <c r="Y32" s="116">
        <v>1</v>
      </c>
      <c r="Z32" s="116" t="s">
        <v>4</v>
      </c>
      <c r="AA32" s="115" t="s">
        <v>4</v>
      </c>
    </row>
    <row r="33" spans="1:27" ht="15">
      <c r="A33" s="114"/>
      <c r="B33" s="113" t="s">
        <v>66</v>
      </c>
      <c r="C33" s="113" t="s">
        <v>142</v>
      </c>
      <c r="D33" s="113" t="s">
        <v>143</v>
      </c>
      <c r="E33" s="113" t="s">
        <v>5</v>
      </c>
      <c r="F33" s="108">
        <v>10</v>
      </c>
      <c r="G33" s="107" t="s">
        <v>4</v>
      </c>
      <c r="H33" s="107" t="s">
        <v>4</v>
      </c>
      <c r="I33" s="107" t="s">
        <v>4</v>
      </c>
      <c r="J33" s="107" t="s">
        <v>4</v>
      </c>
      <c r="K33" s="107" t="s">
        <v>4</v>
      </c>
      <c r="L33" s="107" t="s">
        <v>4</v>
      </c>
      <c r="M33" s="107" t="s">
        <v>4</v>
      </c>
      <c r="N33" s="107" t="s">
        <v>4</v>
      </c>
      <c r="O33" s="107" t="s">
        <v>4</v>
      </c>
      <c r="P33" s="107" t="s">
        <v>4</v>
      </c>
      <c r="Q33" s="107" t="s">
        <v>4</v>
      </c>
      <c r="R33" s="107" t="s">
        <v>4</v>
      </c>
      <c r="S33" s="107">
        <v>1</v>
      </c>
      <c r="T33" s="107">
        <v>1</v>
      </c>
      <c r="U33" s="107" t="s">
        <v>4</v>
      </c>
      <c r="V33" s="107">
        <v>1</v>
      </c>
      <c r="W33" s="107">
        <v>2</v>
      </c>
      <c r="X33" s="107">
        <v>1</v>
      </c>
      <c r="Y33" s="107">
        <v>2</v>
      </c>
      <c r="Z33" s="107">
        <v>1</v>
      </c>
      <c r="AA33" s="106">
        <v>1</v>
      </c>
    </row>
    <row r="34" spans="1:27" ht="15">
      <c r="A34" s="159" t="s">
        <v>247</v>
      </c>
      <c r="B34" s="158" t="s">
        <v>70</v>
      </c>
      <c r="C34" s="158" t="s">
        <v>138</v>
      </c>
      <c r="D34" s="158" t="s">
        <v>141</v>
      </c>
      <c r="E34" s="158" t="s">
        <v>5</v>
      </c>
      <c r="F34" s="93">
        <v>7</v>
      </c>
      <c r="G34" s="92" t="s">
        <v>4</v>
      </c>
      <c r="H34" s="92" t="s">
        <v>4</v>
      </c>
      <c r="I34" s="92" t="s">
        <v>4</v>
      </c>
      <c r="J34" s="92" t="s">
        <v>4</v>
      </c>
      <c r="K34" s="92" t="s">
        <v>4</v>
      </c>
      <c r="L34" s="92" t="s">
        <v>4</v>
      </c>
      <c r="M34" s="92" t="s">
        <v>4</v>
      </c>
      <c r="N34" s="92" t="s">
        <v>4</v>
      </c>
      <c r="O34" s="92" t="s">
        <v>4</v>
      </c>
      <c r="P34" s="92" t="s">
        <v>4</v>
      </c>
      <c r="Q34" s="92" t="s">
        <v>4</v>
      </c>
      <c r="R34" s="92">
        <v>1</v>
      </c>
      <c r="S34" s="92">
        <v>1</v>
      </c>
      <c r="T34" s="92" t="s">
        <v>4</v>
      </c>
      <c r="U34" s="92" t="s">
        <v>4</v>
      </c>
      <c r="V34" s="92">
        <v>2</v>
      </c>
      <c r="W34" s="92">
        <v>1</v>
      </c>
      <c r="X34" s="92">
        <v>1</v>
      </c>
      <c r="Y34" s="92" t="s">
        <v>4</v>
      </c>
      <c r="Z34" s="92" t="s">
        <v>4</v>
      </c>
      <c r="AA34" s="91">
        <v>1</v>
      </c>
    </row>
    <row r="35" spans="1:27" ht="15">
      <c r="A35" s="123"/>
      <c r="B35" s="122" t="s">
        <v>68</v>
      </c>
      <c r="C35" s="122" t="s">
        <v>138</v>
      </c>
      <c r="D35" s="122" t="s">
        <v>140</v>
      </c>
      <c r="E35" s="122" t="s">
        <v>5</v>
      </c>
      <c r="F35" s="117">
        <v>2</v>
      </c>
      <c r="G35" s="116" t="s">
        <v>4</v>
      </c>
      <c r="H35" s="116" t="s">
        <v>4</v>
      </c>
      <c r="I35" s="116" t="s">
        <v>4</v>
      </c>
      <c r="J35" s="116" t="s">
        <v>4</v>
      </c>
      <c r="K35" s="116" t="s">
        <v>4</v>
      </c>
      <c r="L35" s="116" t="s">
        <v>4</v>
      </c>
      <c r="M35" s="116" t="s">
        <v>4</v>
      </c>
      <c r="N35" s="116" t="s">
        <v>4</v>
      </c>
      <c r="O35" s="116" t="s">
        <v>4</v>
      </c>
      <c r="P35" s="116" t="s">
        <v>4</v>
      </c>
      <c r="Q35" s="116" t="s">
        <v>4</v>
      </c>
      <c r="R35" s="116" t="s">
        <v>4</v>
      </c>
      <c r="S35" s="116">
        <v>1</v>
      </c>
      <c r="T35" s="116" t="s">
        <v>4</v>
      </c>
      <c r="U35" s="116" t="s">
        <v>4</v>
      </c>
      <c r="V35" s="116">
        <v>1</v>
      </c>
      <c r="W35" s="116" t="s">
        <v>4</v>
      </c>
      <c r="X35" s="116" t="s">
        <v>4</v>
      </c>
      <c r="Y35" s="116" t="s">
        <v>4</v>
      </c>
      <c r="Z35" s="116" t="s">
        <v>4</v>
      </c>
      <c r="AA35" s="115" t="s">
        <v>4</v>
      </c>
    </row>
    <row r="36" spans="1:27" ht="15">
      <c r="A36" s="114"/>
      <c r="B36" s="113" t="s">
        <v>66</v>
      </c>
      <c r="C36" s="113" t="s">
        <v>138</v>
      </c>
      <c r="D36" s="113" t="s">
        <v>139</v>
      </c>
      <c r="E36" s="113" t="s">
        <v>5</v>
      </c>
      <c r="F36" s="108">
        <v>5</v>
      </c>
      <c r="G36" s="107" t="s">
        <v>4</v>
      </c>
      <c r="H36" s="107" t="s">
        <v>4</v>
      </c>
      <c r="I36" s="107" t="s">
        <v>4</v>
      </c>
      <c r="J36" s="107" t="s">
        <v>4</v>
      </c>
      <c r="K36" s="107" t="s">
        <v>4</v>
      </c>
      <c r="L36" s="107" t="s">
        <v>4</v>
      </c>
      <c r="M36" s="107" t="s">
        <v>4</v>
      </c>
      <c r="N36" s="107" t="s">
        <v>4</v>
      </c>
      <c r="O36" s="107" t="s">
        <v>4</v>
      </c>
      <c r="P36" s="107" t="s">
        <v>4</v>
      </c>
      <c r="Q36" s="107" t="s">
        <v>4</v>
      </c>
      <c r="R36" s="107">
        <v>1</v>
      </c>
      <c r="S36" s="107" t="s">
        <v>4</v>
      </c>
      <c r="T36" s="107" t="s">
        <v>4</v>
      </c>
      <c r="U36" s="107" t="s">
        <v>4</v>
      </c>
      <c r="V36" s="107">
        <v>1</v>
      </c>
      <c r="W36" s="107">
        <v>1</v>
      </c>
      <c r="X36" s="107">
        <v>1</v>
      </c>
      <c r="Y36" s="107" t="s">
        <v>4</v>
      </c>
      <c r="Z36" s="107" t="s">
        <v>4</v>
      </c>
      <c r="AA36" s="106">
        <v>1</v>
      </c>
    </row>
    <row r="37" spans="1:27" ht="15">
      <c r="A37" s="159" t="s">
        <v>246</v>
      </c>
      <c r="B37" s="158" t="s">
        <v>70</v>
      </c>
      <c r="C37" s="158" t="s">
        <v>134</v>
      </c>
      <c r="D37" s="158" t="s">
        <v>137</v>
      </c>
      <c r="E37" s="158" t="s">
        <v>5</v>
      </c>
      <c r="F37" s="93">
        <v>11</v>
      </c>
      <c r="G37" s="92" t="s">
        <v>4</v>
      </c>
      <c r="H37" s="92" t="s">
        <v>4</v>
      </c>
      <c r="I37" s="92" t="s">
        <v>4</v>
      </c>
      <c r="J37" s="92" t="s">
        <v>4</v>
      </c>
      <c r="K37" s="92" t="s">
        <v>4</v>
      </c>
      <c r="L37" s="92" t="s">
        <v>4</v>
      </c>
      <c r="M37" s="92" t="s">
        <v>4</v>
      </c>
      <c r="N37" s="92" t="s">
        <v>4</v>
      </c>
      <c r="O37" s="92" t="s">
        <v>4</v>
      </c>
      <c r="P37" s="92" t="s">
        <v>4</v>
      </c>
      <c r="Q37" s="92" t="s">
        <v>4</v>
      </c>
      <c r="R37" s="92">
        <v>1</v>
      </c>
      <c r="S37" s="92" t="s">
        <v>4</v>
      </c>
      <c r="T37" s="92">
        <v>1</v>
      </c>
      <c r="U37" s="92" t="s">
        <v>4</v>
      </c>
      <c r="V37" s="92">
        <v>2</v>
      </c>
      <c r="W37" s="92">
        <v>2</v>
      </c>
      <c r="X37" s="92">
        <v>3</v>
      </c>
      <c r="Y37" s="92">
        <v>1</v>
      </c>
      <c r="Z37" s="92">
        <v>1</v>
      </c>
      <c r="AA37" s="91" t="s">
        <v>4</v>
      </c>
    </row>
    <row r="38" spans="1:27" ht="15">
      <c r="A38" s="123"/>
      <c r="B38" s="122" t="s">
        <v>68</v>
      </c>
      <c r="C38" s="122" t="s">
        <v>134</v>
      </c>
      <c r="D38" s="122" t="s">
        <v>136</v>
      </c>
      <c r="E38" s="122" t="s">
        <v>5</v>
      </c>
      <c r="F38" s="117">
        <v>5</v>
      </c>
      <c r="G38" s="116" t="s">
        <v>4</v>
      </c>
      <c r="H38" s="116" t="s">
        <v>4</v>
      </c>
      <c r="I38" s="116" t="s">
        <v>4</v>
      </c>
      <c r="J38" s="116" t="s">
        <v>4</v>
      </c>
      <c r="K38" s="116" t="s">
        <v>4</v>
      </c>
      <c r="L38" s="116" t="s">
        <v>4</v>
      </c>
      <c r="M38" s="116" t="s">
        <v>4</v>
      </c>
      <c r="N38" s="116" t="s">
        <v>4</v>
      </c>
      <c r="O38" s="116" t="s">
        <v>4</v>
      </c>
      <c r="P38" s="116" t="s">
        <v>4</v>
      </c>
      <c r="Q38" s="116" t="s">
        <v>4</v>
      </c>
      <c r="R38" s="116">
        <v>1</v>
      </c>
      <c r="S38" s="116" t="s">
        <v>4</v>
      </c>
      <c r="T38" s="116">
        <v>1</v>
      </c>
      <c r="U38" s="116" t="s">
        <v>4</v>
      </c>
      <c r="V38" s="116">
        <v>1</v>
      </c>
      <c r="W38" s="116">
        <v>1</v>
      </c>
      <c r="X38" s="116">
        <v>1</v>
      </c>
      <c r="Y38" s="116" t="s">
        <v>4</v>
      </c>
      <c r="Z38" s="116" t="s">
        <v>4</v>
      </c>
      <c r="AA38" s="115" t="s">
        <v>4</v>
      </c>
    </row>
    <row r="39" spans="1:27" ht="15">
      <c r="A39" s="123"/>
      <c r="B39" s="122" t="s">
        <v>66</v>
      </c>
      <c r="C39" s="122" t="s">
        <v>134</v>
      </c>
      <c r="D39" s="122" t="s">
        <v>135</v>
      </c>
      <c r="E39" s="122" t="s">
        <v>5</v>
      </c>
      <c r="F39" s="117">
        <v>6</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t="s">
        <v>4</v>
      </c>
      <c r="U39" s="116" t="s">
        <v>4</v>
      </c>
      <c r="V39" s="116">
        <v>1</v>
      </c>
      <c r="W39" s="116">
        <v>1</v>
      </c>
      <c r="X39" s="116">
        <v>2</v>
      </c>
      <c r="Y39" s="116">
        <v>1</v>
      </c>
      <c r="Z39" s="116">
        <v>1</v>
      </c>
      <c r="AA39" s="115" t="s">
        <v>4</v>
      </c>
    </row>
    <row r="40" spans="1:27" ht="15">
      <c r="A40" s="159" t="s">
        <v>245</v>
      </c>
      <c r="B40" s="158" t="s">
        <v>70</v>
      </c>
      <c r="C40" s="158" t="s">
        <v>130</v>
      </c>
      <c r="D40" s="158" t="s">
        <v>133</v>
      </c>
      <c r="E40" s="158" t="s">
        <v>21</v>
      </c>
      <c r="F40" s="93">
        <v>159</v>
      </c>
      <c r="G40" s="92" t="s">
        <v>4</v>
      </c>
      <c r="H40" s="92" t="s">
        <v>4</v>
      </c>
      <c r="I40" s="92" t="s">
        <v>4</v>
      </c>
      <c r="J40" s="92" t="s">
        <v>4</v>
      </c>
      <c r="K40" s="92" t="s">
        <v>4</v>
      </c>
      <c r="L40" s="92" t="s">
        <v>4</v>
      </c>
      <c r="M40" s="92" t="s">
        <v>4</v>
      </c>
      <c r="N40" s="92" t="s">
        <v>4</v>
      </c>
      <c r="O40" s="92">
        <v>1</v>
      </c>
      <c r="P40" s="92" t="s">
        <v>4</v>
      </c>
      <c r="Q40" s="92" t="s">
        <v>4</v>
      </c>
      <c r="R40" s="92">
        <v>3</v>
      </c>
      <c r="S40" s="92">
        <v>3</v>
      </c>
      <c r="T40" s="92">
        <v>8</v>
      </c>
      <c r="U40" s="92">
        <v>13</v>
      </c>
      <c r="V40" s="92">
        <v>25</v>
      </c>
      <c r="W40" s="92">
        <v>34</v>
      </c>
      <c r="X40" s="92">
        <v>35</v>
      </c>
      <c r="Y40" s="92">
        <v>21</v>
      </c>
      <c r="Z40" s="92">
        <v>14</v>
      </c>
      <c r="AA40" s="91">
        <v>2</v>
      </c>
    </row>
    <row r="41" spans="1:27" ht="15">
      <c r="A41" s="123"/>
      <c r="B41" s="122" t="s">
        <v>68</v>
      </c>
      <c r="C41" s="122" t="s">
        <v>130</v>
      </c>
      <c r="D41" s="122" t="s">
        <v>132</v>
      </c>
      <c r="E41" s="122" t="s">
        <v>21</v>
      </c>
      <c r="F41" s="117">
        <v>82</v>
      </c>
      <c r="G41" s="116" t="s">
        <v>4</v>
      </c>
      <c r="H41" s="116" t="s">
        <v>4</v>
      </c>
      <c r="I41" s="116" t="s">
        <v>4</v>
      </c>
      <c r="J41" s="116" t="s">
        <v>4</v>
      </c>
      <c r="K41" s="116" t="s">
        <v>4</v>
      </c>
      <c r="L41" s="116" t="s">
        <v>4</v>
      </c>
      <c r="M41" s="116" t="s">
        <v>4</v>
      </c>
      <c r="N41" s="116" t="s">
        <v>4</v>
      </c>
      <c r="O41" s="116" t="s">
        <v>4</v>
      </c>
      <c r="P41" s="116" t="s">
        <v>4</v>
      </c>
      <c r="Q41" s="116" t="s">
        <v>4</v>
      </c>
      <c r="R41" s="116">
        <v>3</v>
      </c>
      <c r="S41" s="116">
        <v>2</v>
      </c>
      <c r="T41" s="116">
        <v>7</v>
      </c>
      <c r="U41" s="116">
        <v>11</v>
      </c>
      <c r="V41" s="116">
        <v>19</v>
      </c>
      <c r="W41" s="116">
        <v>18</v>
      </c>
      <c r="X41" s="116">
        <v>11</v>
      </c>
      <c r="Y41" s="116">
        <v>9</v>
      </c>
      <c r="Z41" s="116">
        <v>2</v>
      </c>
      <c r="AA41" s="115" t="s">
        <v>4</v>
      </c>
    </row>
    <row r="42" spans="1:27" ht="15">
      <c r="A42" s="114"/>
      <c r="B42" s="113" t="s">
        <v>66</v>
      </c>
      <c r="C42" s="113" t="s">
        <v>130</v>
      </c>
      <c r="D42" s="113" t="s">
        <v>131</v>
      </c>
      <c r="E42" s="113" t="s">
        <v>21</v>
      </c>
      <c r="F42" s="108">
        <v>77</v>
      </c>
      <c r="G42" s="107" t="s">
        <v>4</v>
      </c>
      <c r="H42" s="107" t="s">
        <v>4</v>
      </c>
      <c r="I42" s="107" t="s">
        <v>4</v>
      </c>
      <c r="J42" s="107" t="s">
        <v>4</v>
      </c>
      <c r="K42" s="107" t="s">
        <v>4</v>
      </c>
      <c r="L42" s="107" t="s">
        <v>4</v>
      </c>
      <c r="M42" s="107" t="s">
        <v>4</v>
      </c>
      <c r="N42" s="107" t="s">
        <v>4</v>
      </c>
      <c r="O42" s="107">
        <v>1</v>
      </c>
      <c r="P42" s="107" t="s">
        <v>4</v>
      </c>
      <c r="Q42" s="107" t="s">
        <v>4</v>
      </c>
      <c r="R42" s="107" t="s">
        <v>4</v>
      </c>
      <c r="S42" s="107">
        <v>1</v>
      </c>
      <c r="T42" s="107">
        <v>1</v>
      </c>
      <c r="U42" s="107">
        <v>2</v>
      </c>
      <c r="V42" s="107">
        <v>6</v>
      </c>
      <c r="W42" s="107">
        <v>16</v>
      </c>
      <c r="X42" s="107">
        <v>24</v>
      </c>
      <c r="Y42" s="107">
        <v>12</v>
      </c>
      <c r="Z42" s="107">
        <v>12</v>
      </c>
      <c r="AA42" s="106">
        <v>2</v>
      </c>
    </row>
    <row r="43" spans="1:27" ht="15">
      <c r="A43" s="159" t="s">
        <v>244</v>
      </c>
      <c r="B43" s="158" t="s">
        <v>70</v>
      </c>
      <c r="C43" s="158" t="s">
        <v>126</v>
      </c>
      <c r="D43" s="158" t="s">
        <v>129</v>
      </c>
      <c r="E43" s="158" t="s">
        <v>12</v>
      </c>
      <c r="F43" s="93">
        <v>21</v>
      </c>
      <c r="G43" s="92" t="s">
        <v>4</v>
      </c>
      <c r="H43" s="92" t="s">
        <v>4</v>
      </c>
      <c r="I43" s="92" t="s">
        <v>4</v>
      </c>
      <c r="J43" s="92" t="s">
        <v>4</v>
      </c>
      <c r="K43" s="92" t="s">
        <v>4</v>
      </c>
      <c r="L43" s="92" t="s">
        <v>4</v>
      </c>
      <c r="M43" s="92" t="s">
        <v>4</v>
      </c>
      <c r="N43" s="92" t="s">
        <v>4</v>
      </c>
      <c r="O43" s="92" t="s">
        <v>4</v>
      </c>
      <c r="P43" s="92" t="s">
        <v>4</v>
      </c>
      <c r="Q43" s="92" t="s">
        <v>4</v>
      </c>
      <c r="R43" s="92" t="s">
        <v>4</v>
      </c>
      <c r="S43" s="92" t="s">
        <v>4</v>
      </c>
      <c r="T43" s="92">
        <v>1</v>
      </c>
      <c r="U43" s="92">
        <v>5</v>
      </c>
      <c r="V43" s="92">
        <v>3</v>
      </c>
      <c r="W43" s="92" t="s">
        <v>4</v>
      </c>
      <c r="X43" s="92">
        <v>9</v>
      </c>
      <c r="Y43" s="92">
        <v>1</v>
      </c>
      <c r="Z43" s="92">
        <v>2</v>
      </c>
      <c r="AA43" s="91" t="s">
        <v>4</v>
      </c>
    </row>
    <row r="44" spans="1:27" ht="15">
      <c r="A44" s="123"/>
      <c r="B44" s="122" t="s">
        <v>68</v>
      </c>
      <c r="C44" s="122" t="s">
        <v>126</v>
      </c>
      <c r="D44" s="122" t="s">
        <v>128</v>
      </c>
      <c r="E44" s="122" t="s">
        <v>12</v>
      </c>
      <c r="F44" s="117">
        <v>16</v>
      </c>
      <c r="G44" s="116" t="s">
        <v>4</v>
      </c>
      <c r="H44" s="116" t="s">
        <v>4</v>
      </c>
      <c r="I44" s="116" t="s">
        <v>4</v>
      </c>
      <c r="J44" s="116" t="s">
        <v>4</v>
      </c>
      <c r="K44" s="116" t="s">
        <v>4</v>
      </c>
      <c r="L44" s="116" t="s">
        <v>4</v>
      </c>
      <c r="M44" s="116" t="s">
        <v>4</v>
      </c>
      <c r="N44" s="116" t="s">
        <v>4</v>
      </c>
      <c r="O44" s="116" t="s">
        <v>4</v>
      </c>
      <c r="P44" s="116" t="s">
        <v>4</v>
      </c>
      <c r="Q44" s="116" t="s">
        <v>4</v>
      </c>
      <c r="R44" s="116" t="s">
        <v>4</v>
      </c>
      <c r="S44" s="116" t="s">
        <v>4</v>
      </c>
      <c r="T44" s="116" t="s">
        <v>4</v>
      </c>
      <c r="U44" s="116">
        <v>3</v>
      </c>
      <c r="V44" s="116">
        <v>2</v>
      </c>
      <c r="W44" s="116" t="s">
        <v>4</v>
      </c>
      <c r="X44" s="116">
        <v>8</v>
      </c>
      <c r="Y44" s="116">
        <v>1</v>
      </c>
      <c r="Z44" s="116">
        <v>2</v>
      </c>
      <c r="AA44" s="115" t="s">
        <v>4</v>
      </c>
    </row>
    <row r="45" spans="1:27" ht="15">
      <c r="A45" s="114"/>
      <c r="B45" s="113" t="s">
        <v>66</v>
      </c>
      <c r="C45" s="113" t="s">
        <v>126</v>
      </c>
      <c r="D45" s="113" t="s">
        <v>127</v>
      </c>
      <c r="E45" s="113" t="s">
        <v>12</v>
      </c>
      <c r="F45" s="108">
        <v>5</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v>1</v>
      </c>
      <c r="U45" s="107">
        <v>2</v>
      </c>
      <c r="V45" s="107">
        <v>1</v>
      </c>
      <c r="W45" s="107" t="s">
        <v>4</v>
      </c>
      <c r="X45" s="107">
        <v>1</v>
      </c>
      <c r="Y45" s="107" t="s">
        <v>4</v>
      </c>
      <c r="Z45" s="107" t="s">
        <v>4</v>
      </c>
      <c r="AA45" s="106" t="s">
        <v>4</v>
      </c>
    </row>
    <row r="46" spans="1:27" ht="15">
      <c r="A46" s="159" t="s">
        <v>243</v>
      </c>
      <c r="B46" s="158" t="s">
        <v>70</v>
      </c>
      <c r="C46" s="158" t="s">
        <v>121</v>
      </c>
      <c r="D46" s="158" t="s">
        <v>124</v>
      </c>
      <c r="E46" s="158" t="s">
        <v>10</v>
      </c>
      <c r="F46" s="93">
        <v>21</v>
      </c>
      <c r="G46" s="92" t="s">
        <v>4</v>
      </c>
      <c r="H46" s="92" t="s">
        <v>4</v>
      </c>
      <c r="I46" s="92" t="s">
        <v>4</v>
      </c>
      <c r="J46" s="92" t="s">
        <v>4</v>
      </c>
      <c r="K46" s="92" t="s">
        <v>4</v>
      </c>
      <c r="L46" s="92" t="s">
        <v>4</v>
      </c>
      <c r="M46" s="92" t="s">
        <v>4</v>
      </c>
      <c r="N46" s="92" t="s">
        <v>4</v>
      </c>
      <c r="O46" s="92" t="s">
        <v>4</v>
      </c>
      <c r="P46" s="92" t="s">
        <v>4</v>
      </c>
      <c r="Q46" s="92" t="s">
        <v>4</v>
      </c>
      <c r="R46" s="92" t="s">
        <v>4</v>
      </c>
      <c r="S46" s="92" t="s">
        <v>4</v>
      </c>
      <c r="T46" s="92">
        <v>1</v>
      </c>
      <c r="U46" s="92">
        <v>5</v>
      </c>
      <c r="V46" s="92">
        <v>3</v>
      </c>
      <c r="W46" s="92" t="s">
        <v>4</v>
      </c>
      <c r="X46" s="92">
        <v>9</v>
      </c>
      <c r="Y46" s="92">
        <v>1</v>
      </c>
      <c r="Z46" s="92">
        <v>2</v>
      </c>
      <c r="AA46" s="91" t="s">
        <v>4</v>
      </c>
    </row>
    <row r="47" spans="1:27" ht="15">
      <c r="A47" s="123"/>
      <c r="B47" s="122" t="s">
        <v>68</v>
      </c>
      <c r="C47" s="122" t="s">
        <v>121</v>
      </c>
      <c r="D47" s="122" t="s">
        <v>123</v>
      </c>
      <c r="E47" s="122" t="s">
        <v>10</v>
      </c>
      <c r="F47" s="117">
        <v>16</v>
      </c>
      <c r="G47" s="116" t="s">
        <v>4</v>
      </c>
      <c r="H47" s="116" t="s">
        <v>4</v>
      </c>
      <c r="I47" s="116" t="s">
        <v>4</v>
      </c>
      <c r="J47" s="116" t="s">
        <v>4</v>
      </c>
      <c r="K47" s="116" t="s">
        <v>4</v>
      </c>
      <c r="L47" s="116" t="s">
        <v>4</v>
      </c>
      <c r="M47" s="116" t="s">
        <v>4</v>
      </c>
      <c r="N47" s="116" t="s">
        <v>4</v>
      </c>
      <c r="O47" s="116" t="s">
        <v>4</v>
      </c>
      <c r="P47" s="116" t="s">
        <v>4</v>
      </c>
      <c r="Q47" s="116" t="s">
        <v>4</v>
      </c>
      <c r="R47" s="116" t="s">
        <v>4</v>
      </c>
      <c r="S47" s="116" t="s">
        <v>4</v>
      </c>
      <c r="T47" s="116" t="s">
        <v>4</v>
      </c>
      <c r="U47" s="116">
        <v>3</v>
      </c>
      <c r="V47" s="116">
        <v>2</v>
      </c>
      <c r="W47" s="116" t="s">
        <v>4</v>
      </c>
      <c r="X47" s="116">
        <v>8</v>
      </c>
      <c r="Y47" s="116">
        <v>1</v>
      </c>
      <c r="Z47" s="116">
        <v>2</v>
      </c>
      <c r="AA47" s="115" t="s">
        <v>4</v>
      </c>
    </row>
    <row r="48" spans="1:27" ht="15">
      <c r="A48" s="114"/>
      <c r="B48" s="113" t="s">
        <v>66</v>
      </c>
      <c r="C48" s="113" t="s">
        <v>121</v>
      </c>
      <c r="D48" s="113" t="s">
        <v>122</v>
      </c>
      <c r="E48" s="113" t="s">
        <v>10</v>
      </c>
      <c r="F48" s="108">
        <v>5</v>
      </c>
      <c r="G48" s="107" t="s">
        <v>4</v>
      </c>
      <c r="H48" s="107" t="s">
        <v>4</v>
      </c>
      <c r="I48" s="107" t="s">
        <v>4</v>
      </c>
      <c r="J48" s="107" t="s">
        <v>4</v>
      </c>
      <c r="K48" s="107" t="s">
        <v>4</v>
      </c>
      <c r="L48" s="107" t="s">
        <v>4</v>
      </c>
      <c r="M48" s="107" t="s">
        <v>4</v>
      </c>
      <c r="N48" s="107" t="s">
        <v>4</v>
      </c>
      <c r="O48" s="107" t="s">
        <v>4</v>
      </c>
      <c r="P48" s="107" t="s">
        <v>4</v>
      </c>
      <c r="Q48" s="107" t="s">
        <v>4</v>
      </c>
      <c r="R48" s="107" t="s">
        <v>4</v>
      </c>
      <c r="S48" s="107" t="s">
        <v>4</v>
      </c>
      <c r="T48" s="107">
        <v>1</v>
      </c>
      <c r="U48" s="107">
        <v>2</v>
      </c>
      <c r="V48" s="107">
        <v>1</v>
      </c>
      <c r="W48" s="107" t="s">
        <v>4</v>
      </c>
      <c r="X48" s="107">
        <v>1</v>
      </c>
      <c r="Y48" s="107" t="s">
        <v>4</v>
      </c>
      <c r="Z48" s="107" t="s">
        <v>4</v>
      </c>
      <c r="AA48" s="106" t="s">
        <v>4</v>
      </c>
    </row>
    <row r="49" spans="1:27" ht="15">
      <c r="A49" s="159" t="s">
        <v>242</v>
      </c>
      <c r="B49" s="158" t="s">
        <v>70</v>
      </c>
      <c r="C49" s="158" t="s">
        <v>116</v>
      </c>
      <c r="D49" s="158" t="s">
        <v>119</v>
      </c>
      <c r="E49" s="158" t="s">
        <v>5</v>
      </c>
      <c r="F49" s="93">
        <v>5</v>
      </c>
      <c r="G49" s="92" t="s">
        <v>4</v>
      </c>
      <c r="H49" s="92" t="s">
        <v>4</v>
      </c>
      <c r="I49" s="92" t="s">
        <v>4</v>
      </c>
      <c r="J49" s="92" t="s">
        <v>4</v>
      </c>
      <c r="K49" s="92" t="s">
        <v>4</v>
      </c>
      <c r="L49" s="92" t="s">
        <v>4</v>
      </c>
      <c r="M49" s="92" t="s">
        <v>4</v>
      </c>
      <c r="N49" s="92" t="s">
        <v>4</v>
      </c>
      <c r="O49" s="92" t="s">
        <v>4</v>
      </c>
      <c r="P49" s="92" t="s">
        <v>4</v>
      </c>
      <c r="Q49" s="92" t="s">
        <v>4</v>
      </c>
      <c r="R49" s="92" t="s">
        <v>4</v>
      </c>
      <c r="S49" s="92" t="s">
        <v>4</v>
      </c>
      <c r="T49" s="92" t="s">
        <v>4</v>
      </c>
      <c r="U49" s="92">
        <v>3</v>
      </c>
      <c r="V49" s="92" t="s">
        <v>4</v>
      </c>
      <c r="W49" s="92" t="s">
        <v>4</v>
      </c>
      <c r="X49" s="92" t="s">
        <v>4</v>
      </c>
      <c r="Y49" s="92">
        <v>1</v>
      </c>
      <c r="Z49" s="92">
        <v>1</v>
      </c>
      <c r="AA49" s="91" t="s">
        <v>4</v>
      </c>
    </row>
    <row r="50" spans="1:27" ht="15">
      <c r="A50" s="123"/>
      <c r="B50" s="122" t="s">
        <v>68</v>
      </c>
      <c r="C50" s="122" t="s">
        <v>116</v>
      </c>
      <c r="D50" s="122" t="s">
        <v>118</v>
      </c>
      <c r="E50" s="122" t="s">
        <v>5</v>
      </c>
      <c r="F50" s="117">
        <v>4</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v>2</v>
      </c>
      <c r="V50" s="116" t="s">
        <v>4</v>
      </c>
      <c r="W50" s="116" t="s">
        <v>4</v>
      </c>
      <c r="X50" s="116" t="s">
        <v>4</v>
      </c>
      <c r="Y50" s="116">
        <v>1</v>
      </c>
      <c r="Z50" s="116">
        <v>1</v>
      </c>
      <c r="AA50" s="115" t="s">
        <v>4</v>
      </c>
    </row>
    <row r="51" spans="1:27" ht="15">
      <c r="A51" s="114"/>
      <c r="B51" s="113" t="s">
        <v>66</v>
      </c>
      <c r="C51" s="113" t="s">
        <v>116</v>
      </c>
      <c r="D51" s="113" t="s">
        <v>117</v>
      </c>
      <c r="E51" s="113" t="s">
        <v>5</v>
      </c>
      <c r="F51" s="108">
        <v>1</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v>1</v>
      </c>
      <c r="V51" s="107" t="s">
        <v>4</v>
      </c>
      <c r="W51" s="107" t="s">
        <v>4</v>
      </c>
      <c r="X51" s="107" t="s">
        <v>4</v>
      </c>
      <c r="Y51" s="107" t="s">
        <v>4</v>
      </c>
      <c r="Z51" s="107" t="s">
        <v>4</v>
      </c>
      <c r="AA51" s="106" t="s">
        <v>4</v>
      </c>
    </row>
    <row r="52" spans="1:27" ht="15">
      <c r="A52" s="159" t="s">
        <v>241</v>
      </c>
      <c r="B52" s="158" t="s">
        <v>70</v>
      </c>
      <c r="C52" s="158" t="s">
        <v>111</v>
      </c>
      <c r="D52" s="158" t="s">
        <v>114</v>
      </c>
      <c r="E52" s="158" t="s">
        <v>5</v>
      </c>
      <c r="F52" s="93">
        <v>3</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v>1</v>
      </c>
      <c r="V52" s="92">
        <v>1</v>
      </c>
      <c r="W52" s="92" t="s">
        <v>4</v>
      </c>
      <c r="X52" s="92">
        <v>1</v>
      </c>
      <c r="Y52" s="92" t="s">
        <v>4</v>
      </c>
      <c r="Z52" s="92" t="s">
        <v>4</v>
      </c>
      <c r="AA52" s="91" t="s">
        <v>4</v>
      </c>
    </row>
    <row r="53" spans="1:27" ht="15">
      <c r="A53" s="123"/>
      <c r="B53" s="122" t="s">
        <v>68</v>
      </c>
      <c r="C53" s="122" t="s">
        <v>111</v>
      </c>
      <c r="D53" s="122" t="s">
        <v>113</v>
      </c>
      <c r="E53" s="122" t="s">
        <v>5</v>
      </c>
      <c r="F53" s="117">
        <v>1</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v>1</v>
      </c>
      <c r="W53" s="116" t="s">
        <v>4</v>
      </c>
      <c r="X53" s="116" t="s">
        <v>4</v>
      </c>
      <c r="Y53" s="116" t="s">
        <v>4</v>
      </c>
      <c r="Z53" s="116" t="s">
        <v>4</v>
      </c>
      <c r="AA53" s="115" t="s">
        <v>4</v>
      </c>
    </row>
    <row r="54" spans="1:27" ht="15">
      <c r="A54" s="114"/>
      <c r="B54" s="113" t="s">
        <v>66</v>
      </c>
      <c r="C54" s="113" t="s">
        <v>111</v>
      </c>
      <c r="D54" s="113" t="s">
        <v>112</v>
      </c>
      <c r="E54" s="113" t="s">
        <v>5</v>
      </c>
      <c r="F54" s="108">
        <v>2</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v>1</v>
      </c>
      <c r="V54" s="107" t="s">
        <v>4</v>
      </c>
      <c r="W54" s="107" t="s">
        <v>4</v>
      </c>
      <c r="X54" s="107">
        <v>1</v>
      </c>
      <c r="Y54" s="107" t="s">
        <v>4</v>
      </c>
      <c r="Z54" s="107" t="s">
        <v>4</v>
      </c>
      <c r="AA54" s="106" t="s">
        <v>4</v>
      </c>
    </row>
    <row r="55" spans="1:27" ht="15">
      <c r="A55" s="159" t="s">
        <v>240</v>
      </c>
      <c r="B55" s="158" t="s">
        <v>70</v>
      </c>
      <c r="C55" s="158" t="s">
        <v>106</v>
      </c>
      <c r="D55" s="158" t="s">
        <v>109</v>
      </c>
      <c r="E55" s="158" t="s">
        <v>5</v>
      </c>
      <c r="F55" s="93">
        <v>6</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t="s">
        <v>4</v>
      </c>
      <c r="W55" s="92" t="s">
        <v>4</v>
      </c>
      <c r="X55" s="92">
        <v>5</v>
      </c>
      <c r="Y55" s="92" t="s">
        <v>4</v>
      </c>
      <c r="Z55" s="92">
        <v>1</v>
      </c>
      <c r="AA55" s="91" t="s">
        <v>4</v>
      </c>
    </row>
    <row r="56" spans="1:27" ht="15">
      <c r="A56" s="123"/>
      <c r="B56" s="122" t="s">
        <v>68</v>
      </c>
      <c r="C56" s="122" t="s">
        <v>106</v>
      </c>
      <c r="D56" s="122" t="s">
        <v>108</v>
      </c>
      <c r="E56" s="122" t="s">
        <v>5</v>
      </c>
      <c r="F56" s="117">
        <v>6</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t="s">
        <v>4</v>
      </c>
      <c r="W56" s="116" t="s">
        <v>4</v>
      </c>
      <c r="X56" s="116">
        <v>5</v>
      </c>
      <c r="Y56" s="116" t="s">
        <v>4</v>
      </c>
      <c r="Z56" s="116">
        <v>1</v>
      </c>
      <c r="AA56" s="115" t="s">
        <v>4</v>
      </c>
    </row>
    <row r="57" spans="1:27" ht="15">
      <c r="A57" s="114"/>
      <c r="B57" s="113" t="s">
        <v>66</v>
      </c>
      <c r="C57" s="113" t="s">
        <v>106</v>
      </c>
      <c r="D57" s="113" t="s">
        <v>107</v>
      </c>
      <c r="E57" s="113" t="s">
        <v>5</v>
      </c>
      <c r="F57" s="108" t="s">
        <v>4</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t="s">
        <v>4</v>
      </c>
      <c r="X57" s="107" t="s">
        <v>4</v>
      </c>
      <c r="Y57" s="107" t="s">
        <v>4</v>
      </c>
      <c r="Z57" s="107" t="s">
        <v>4</v>
      </c>
      <c r="AA57" s="106" t="s">
        <v>4</v>
      </c>
    </row>
    <row r="58" spans="1:27" ht="15">
      <c r="A58" s="159" t="s">
        <v>239</v>
      </c>
      <c r="B58" s="158" t="s">
        <v>70</v>
      </c>
      <c r="C58" s="158" t="s">
        <v>101</v>
      </c>
      <c r="D58" s="158" t="s">
        <v>104</v>
      </c>
      <c r="E58" s="158" t="s">
        <v>5</v>
      </c>
      <c r="F58" s="93">
        <v>6</v>
      </c>
      <c r="G58" s="92" t="s">
        <v>4</v>
      </c>
      <c r="H58" s="92" t="s">
        <v>4</v>
      </c>
      <c r="I58" s="92" t="s">
        <v>4</v>
      </c>
      <c r="J58" s="92" t="s">
        <v>4</v>
      </c>
      <c r="K58" s="92" t="s">
        <v>4</v>
      </c>
      <c r="L58" s="92" t="s">
        <v>4</v>
      </c>
      <c r="M58" s="92" t="s">
        <v>4</v>
      </c>
      <c r="N58" s="92" t="s">
        <v>4</v>
      </c>
      <c r="O58" s="92" t="s">
        <v>4</v>
      </c>
      <c r="P58" s="92" t="s">
        <v>4</v>
      </c>
      <c r="Q58" s="92" t="s">
        <v>4</v>
      </c>
      <c r="R58" s="92" t="s">
        <v>4</v>
      </c>
      <c r="S58" s="92" t="s">
        <v>4</v>
      </c>
      <c r="T58" s="92">
        <v>1</v>
      </c>
      <c r="U58" s="92">
        <v>1</v>
      </c>
      <c r="V58" s="92">
        <v>1</v>
      </c>
      <c r="W58" s="92" t="s">
        <v>4</v>
      </c>
      <c r="X58" s="92">
        <v>3</v>
      </c>
      <c r="Y58" s="92" t="s">
        <v>4</v>
      </c>
      <c r="Z58" s="92" t="s">
        <v>4</v>
      </c>
      <c r="AA58" s="91" t="s">
        <v>4</v>
      </c>
    </row>
    <row r="59" spans="1:27" ht="15">
      <c r="A59" s="123"/>
      <c r="B59" s="122" t="s">
        <v>68</v>
      </c>
      <c r="C59" s="122" t="s">
        <v>101</v>
      </c>
      <c r="D59" s="122" t="s">
        <v>103</v>
      </c>
      <c r="E59" s="122" t="s">
        <v>5</v>
      </c>
      <c r="F59" s="117">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v>1</v>
      </c>
      <c r="V59" s="116" t="s">
        <v>4</v>
      </c>
      <c r="W59" s="116" t="s">
        <v>4</v>
      </c>
      <c r="X59" s="116">
        <v>3</v>
      </c>
      <c r="Y59" s="116" t="s">
        <v>4</v>
      </c>
      <c r="Z59" s="116" t="s">
        <v>4</v>
      </c>
      <c r="AA59" s="115" t="s">
        <v>4</v>
      </c>
    </row>
    <row r="60" spans="1:27" ht="15">
      <c r="A60" s="114"/>
      <c r="B60" s="113" t="s">
        <v>66</v>
      </c>
      <c r="C60" s="113" t="s">
        <v>101</v>
      </c>
      <c r="D60" s="113" t="s">
        <v>102</v>
      </c>
      <c r="E60" s="113" t="s">
        <v>5</v>
      </c>
      <c r="F60" s="108">
        <v>2</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v>1</v>
      </c>
      <c r="U60" s="107" t="s">
        <v>4</v>
      </c>
      <c r="V60" s="107">
        <v>1</v>
      </c>
      <c r="W60" s="107" t="s">
        <v>4</v>
      </c>
      <c r="X60" s="107" t="s">
        <v>4</v>
      </c>
      <c r="Y60" s="107" t="s">
        <v>4</v>
      </c>
      <c r="Z60" s="107" t="s">
        <v>4</v>
      </c>
      <c r="AA60" s="106" t="s">
        <v>4</v>
      </c>
    </row>
    <row r="61" spans="1:27" ht="15">
      <c r="A61" s="159" t="s">
        <v>238</v>
      </c>
      <c r="B61" s="158" t="s">
        <v>70</v>
      </c>
      <c r="C61" s="158" t="s">
        <v>96</v>
      </c>
      <c r="D61" s="158" t="s">
        <v>99</v>
      </c>
      <c r="E61" s="158" t="s">
        <v>5</v>
      </c>
      <c r="F61" s="93">
        <v>1</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v>1</v>
      </c>
      <c r="W61" s="92" t="s">
        <v>4</v>
      </c>
      <c r="X61" s="92" t="s">
        <v>4</v>
      </c>
      <c r="Y61" s="92" t="s">
        <v>4</v>
      </c>
      <c r="Z61" s="92" t="s">
        <v>4</v>
      </c>
      <c r="AA61" s="91" t="s">
        <v>4</v>
      </c>
    </row>
    <row r="62" spans="1:27" ht="15">
      <c r="A62" s="123"/>
      <c r="B62" s="122" t="s">
        <v>68</v>
      </c>
      <c r="C62" s="122" t="s">
        <v>96</v>
      </c>
      <c r="D62" s="122" t="s">
        <v>98</v>
      </c>
      <c r="E62" s="122" t="s">
        <v>5</v>
      </c>
      <c r="F62" s="117">
        <v>1</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v>1</v>
      </c>
      <c r="W62" s="116" t="s">
        <v>4</v>
      </c>
      <c r="X62" s="116" t="s">
        <v>4</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32</v>
      </c>
      <c r="G64" s="92" t="s">
        <v>4</v>
      </c>
      <c r="H64" s="92" t="s">
        <v>4</v>
      </c>
      <c r="I64" s="92" t="s">
        <v>4</v>
      </c>
      <c r="J64" s="92" t="s">
        <v>4</v>
      </c>
      <c r="K64" s="92" t="s">
        <v>4</v>
      </c>
      <c r="L64" s="92" t="s">
        <v>4</v>
      </c>
      <c r="M64" s="92" t="s">
        <v>4</v>
      </c>
      <c r="N64" s="92" t="s">
        <v>4</v>
      </c>
      <c r="O64" s="92" t="s">
        <v>4</v>
      </c>
      <c r="P64" s="92" t="s">
        <v>4</v>
      </c>
      <c r="Q64" s="92" t="s">
        <v>4</v>
      </c>
      <c r="R64" s="92" t="s">
        <v>4</v>
      </c>
      <c r="S64" s="92" t="s">
        <v>4</v>
      </c>
      <c r="T64" s="92">
        <v>1</v>
      </c>
      <c r="U64" s="92" t="s">
        <v>4</v>
      </c>
      <c r="V64" s="92">
        <v>1</v>
      </c>
      <c r="W64" s="92">
        <v>7</v>
      </c>
      <c r="X64" s="92">
        <v>11</v>
      </c>
      <c r="Y64" s="92">
        <v>8</v>
      </c>
      <c r="Z64" s="92">
        <v>4</v>
      </c>
      <c r="AA64" s="91" t="s">
        <v>4</v>
      </c>
    </row>
    <row r="65" spans="1:27" ht="15">
      <c r="A65" s="123"/>
      <c r="B65" s="122" t="s">
        <v>68</v>
      </c>
      <c r="C65" s="122" t="s">
        <v>91</v>
      </c>
      <c r="D65" s="122" t="s">
        <v>93</v>
      </c>
      <c r="E65" s="122" t="s">
        <v>12</v>
      </c>
      <c r="F65" s="117">
        <v>11</v>
      </c>
      <c r="G65" s="116" t="s">
        <v>4</v>
      </c>
      <c r="H65" s="116" t="s">
        <v>4</v>
      </c>
      <c r="I65" s="116" t="s">
        <v>4</v>
      </c>
      <c r="J65" s="116" t="s">
        <v>4</v>
      </c>
      <c r="K65" s="116" t="s">
        <v>4</v>
      </c>
      <c r="L65" s="116" t="s">
        <v>4</v>
      </c>
      <c r="M65" s="116" t="s">
        <v>4</v>
      </c>
      <c r="N65" s="116" t="s">
        <v>4</v>
      </c>
      <c r="O65" s="116" t="s">
        <v>4</v>
      </c>
      <c r="P65" s="116" t="s">
        <v>4</v>
      </c>
      <c r="Q65" s="116" t="s">
        <v>4</v>
      </c>
      <c r="R65" s="116" t="s">
        <v>4</v>
      </c>
      <c r="S65" s="116" t="s">
        <v>4</v>
      </c>
      <c r="T65" s="116">
        <v>1</v>
      </c>
      <c r="U65" s="116" t="s">
        <v>4</v>
      </c>
      <c r="V65" s="116">
        <v>1</v>
      </c>
      <c r="W65" s="116">
        <v>3</v>
      </c>
      <c r="X65" s="116">
        <v>5</v>
      </c>
      <c r="Y65" s="116">
        <v>1</v>
      </c>
      <c r="Z65" s="116" t="s">
        <v>4</v>
      </c>
      <c r="AA65" s="115" t="s">
        <v>4</v>
      </c>
    </row>
    <row r="66" spans="1:27" ht="15">
      <c r="A66" s="114"/>
      <c r="B66" s="113" t="s">
        <v>66</v>
      </c>
      <c r="C66" s="113" t="s">
        <v>91</v>
      </c>
      <c r="D66" s="113" t="s">
        <v>92</v>
      </c>
      <c r="E66" s="113" t="s">
        <v>12</v>
      </c>
      <c r="F66" s="108">
        <v>21</v>
      </c>
      <c r="G66" s="107" t="s">
        <v>4</v>
      </c>
      <c r="H66" s="107" t="s">
        <v>4</v>
      </c>
      <c r="I66" s="107" t="s">
        <v>4</v>
      </c>
      <c r="J66" s="107" t="s">
        <v>4</v>
      </c>
      <c r="K66" s="107" t="s">
        <v>4</v>
      </c>
      <c r="L66" s="107" t="s">
        <v>4</v>
      </c>
      <c r="M66" s="107" t="s">
        <v>4</v>
      </c>
      <c r="N66" s="107" t="s">
        <v>4</v>
      </c>
      <c r="O66" s="107" t="s">
        <v>4</v>
      </c>
      <c r="P66" s="107" t="s">
        <v>4</v>
      </c>
      <c r="Q66" s="107" t="s">
        <v>4</v>
      </c>
      <c r="R66" s="107" t="s">
        <v>4</v>
      </c>
      <c r="S66" s="107" t="s">
        <v>4</v>
      </c>
      <c r="T66" s="107" t="s">
        <v>4</v>
      </c>
      <c r="U66" s="107" t="s">
        <v>4</v>
      </c>
      <c r="V66" s="107" t="s">
        <v>4</v>
      </c>
      <c r="W66" s="107">
        <v>4</v>
      </c>
      <c r="X66" s="107">
        <v>6</v>
      </c>
      <c r="Y66" s="107">
        <v>7</v>
      </c>
      <c r="Z66" s="107">
        <v>4</v>
      </c>
      <c r="AA66" s="106" t="s">
        <v>4</v>
      </c>
    </row>
    <row r="67" spans="1:27" ht="15">
      <c r="A67" s="159" t="s">
        <v>236</v>
      </c>
      <c r="B67" s="158" t="s">
        <v>70</v>
      </c>
      <c r="C67" s="158" t="s">
        <v>86</v>
      </c>
      <c r="D67" s="158" t="s">
        <v>89</v>
      </c>
      <c r="E67" s="158" t="s">
        <v>10</v>
      </c>
      <c r="F67" s="93">
        <v>32</v>
      </c>
      <c r="G67" s="92" t="s">
        <v>4</v>
      </c>
      <c r="H67" s="92" t="s">
        <v>4</v>
      </c>
      <c r="I67" s="92" t="s">
        <v>4</v>
      </c>
      <c r="J67" s="92" t="s">
        <v>4</v>
      </c>
      <c r="K67" s="92" t="s">
        <v>4</v>
      </c>
      <c r="L67" s="92" t="s">
        <v>4</v>
      </c>
      <c r="M67" s="92" t="s">
        <v>4</v>
      </c>
      <c r="N67" s="92" t="s">
        <v>4</v>
      </c>
      <c r="O67" s="92" t="s">
        <v>4</v>
      </c>
      <c r="P67" s="92" t="s">
        <v>4</v>
      </c>
      <c r="Q67" s="92" t="s">
        <v>4</v>
      </c>
      <c r="R67" s="92" t="s">
        <v>4</v>
      </c>
      <c r="S67" s="92" t="s">
        <v>4</v>
      </c>
      <c r="T67" s="92">
        <v>1</v>
      </c>
      <c r="U67" s="92" t="s">
        <v>4</v>
      </c>
      <c r="V67" s="92">
        <v>1</v>
      </c>
      <c r="W67" s="92">
        <v>7</v>
      </c>
      <c r="X67" s="92">
        <v>11</v>
      </c>
      <c r="Y67" s="92">
        <v>8</v>
      </c>
      <c r="Z67" s="92">
        <v>4</v>
      </c>
      <c r="AA67" s="91" t="s">
        <v>4</v>
      </c>
    </row>
    <row r="68" spans="1:27" ht="15">
      <c r="A68" s="123"/>
      <c r="B68" s="122" t="s">
        <v>68</v>
      </c>
      <c r="C68" s="122" t="s">
        <v>86</v>
      </c>
      <c r="D68" s="122" t="s">
        <v>88</v>
      </c>
      <c r="E68" s="122" t="s">
        <v>10</v>
      </c>
      <c r="F68" s="117">
        <v>11</v>
      </c>
      <c r="G68" s="116" t="s">
        <v>4</v>
      </c>
      <c r="H68" s="116" t="s">
        <v>4</v>
      </c>
      <c r="I68" s="116" t="s">
        <v>4</v>
      </c>
      <c r="J68" s="116" t="s">
        <v>4</v>
      </c>
      <c r="K68" s="116" t="s">
        <v>4</v>
      </c>
      <c r="L68" s="116" t="s">
        <v>4</v>
      </c>
      <c r="M68" s="116" t="s">
        <v>4</v>
      </c>
      <c r="N68" s="116" t="s">
        <v>4</v>
      </c>
      <c r="O68" s="116" t="s">
        <v>4</v>
      </c>
      <c r="P68" s="116" t="s">
        <v>4</v>
      </c>
      <c r="Q68" s="116" t="s">
        <v>4</v>
      </c>
      <c r="R68" s="116" t="s">
        <v>4</v>
      </c>
      <c r="S68" s="116" t="s">
        <v>4</v>
      </c>
      <c r="T68" s="116">
        <v>1</v>
      </c>
      <c r="U68" s="116" t="s">
        <v>4</v>
      </c>
      <c r="V68" s="116">
        <v>1</v>
      </c>
      <c r="W68" s="116">
        <v>3</v>
      </c>
      <c r="X68" s="116">
        <v>5</v>
      </c>
      <c r="Y68" s="116">
        <v>1</v>
      </c>
      <c r="Z68" s="116" t="s">
        <v>4</v>
      </c>
      <c r="AA68" s="115" t="s">
        <v>4</v>
      </c>
    </row>
    <row r="69" spans="1:27" ht="15">
      <c r="A69" s="114"/>
      <c r="B69" s="113" t="s">
        <v>66</v>
      </c>
      <c r="C69" s="113" t="s">
        <v>86</v>
      </c>
      <c r="D69" s="113" t="s">
        <v>87</v>
      </c>
      <c r="E69" s="113" t="s">
        <v>10</v>
      </c>
      <c r="F69" s="108">
        <v>21</v>
      </c>
      <c r="G69" s="107" t="s">
        <v>4</v>
      </c>
      <c r="H69" s="107" t="s">
        <v>4</v>
      </c>
      <c r="I69" s="107" t="s">
        <v>4</v>
      </c>
      <c r="J69" s="107" t="s">
        <v>4</v>
      </c>
      <c r="K69" s="107" t="s">
        <v>4</v>
      </c>
      <c r="L69" s="107" t="s">
        <v>4</v>
      </c>
      <c r="M69" s="107" t="s">
        <v>4</v>
      </c>
      <c r="N69" s="107" t="s">
        <v>4</v>
      </c>
      <c r="O69" s="107" t="s">
        <v>4</v>
      </c>
      <c r="P69" s="107" t="s">
        <v>4</v>
      </c>
      <c r="Q69" s="107" t="s">
        <v>4</v>
      </c>
      <c r="R69" s="107" t="s">
        <v>4</v>
      </c>
      <c r="S69" s="107" t="s">
        <v>4</v>
      </c>
      <c r="T69" s="107" t="s">
        <v>4</v>
      </c>
      <c r="U69" s="107" t="s">
        <v>4</v>
      </c>
      <c r="V69" s="107" t="s">
        <v>4</v>
      </c>
      <c r="W69" s="107">
        <v>4</v>
      </c>
      <c r="X69" s="107">
        <v>6</v>
      </c>
      <c r="Y69" s="107">
        <v>7</v>
      </c>
      <c r="Z69" s="107">
        <v>4</v>
      </c>
      <c r="AA69" s="106" t="s">
        <v>4</v>
      </c>
    </row>
    <row r="70" spans="1:27" ht="15">
      <c r="A70" s="159" t="s">
        <v>235</v>
      </c>
      <c r="B70" s="158" t="s">
        <v>70</v>
      </c>
      <c r="C70" s="158" t="s">
        <v>82</v>
      </c>
      <c r="D70" s="158" t="s">
        <v>85</v>
      </c>
      <c r="E70" s="158" t="s">
        <v>5</v>
      </c>
      <c r="F70" s="93">
        <v>11</v>
      </c>
      <c r="G70" s="92" t="s">
        <v>4</v>
      </c>
      <c r="H70" s="92" t="s">
        <v>4</v>
      </c>
      <c r="I70" s="92" t="s">
        <v>4</v>
      </c>
      <c r="J70" s="92" t="s">
        <v>4</v>
      </c>
      <c r="K70" s="92" t="s">
        <v>4</v>
      </c>
      <c r="L70" s="92" t="s">
        <v>4</v>
      </c>
      <c r="M70" s="92" t="s">
        <v>4</v>
      </c>
      <c r="N70" s="92" t="s">
        <v>4</v>
      </c>
      <c r="O70" s="92" t="s">
        <v>4</v>
      </c>
      <c r="P70" s="92" t="s">
        <v>4</v>
      </c>
      <c r="Q70" s="92" t="s">
        <v>4</v>
      </c>
      <c r="R70" s="92" t="s">
        <v>4</v>
      </c>
      <c r="S70" s="92" t="s">
        <v>4</v>
      </c>
      <c r="T70" s="92">
        <v>1</v>
      </c>
      <c r="U70" s="92" t="s">
        <v>4</v>
      </c>
      <c r="V70" s="92" t="s">
        <v>4</v>
      </c>
      <c r="W70" s="92">
        <v>3</v>
      </c>
      <c r="X70" s="92">
        <v>2</v>
      </c>
      <c r="Y70" s="92">
        <v>3</v>
      </c>
      <c r="Z70" s="92">
        <v>2</v>
      </c>
      <c r="AA70" s="91" t="s">
        <v>4</v>
      </c>
    </row>
    <row r="71" spans="1:27" ht="15">
      <c r="A71" s="123"/>
      <c r="B71" s="122" t="s">
        <v>68</v>
      </c>
      <c r="C71" s="122" t="s">
        <v>82</v>
      </c>
      <c r="D71" s="122" t="s">
        <v>84</v>
      </c>
      <c r="E71" s="122" t="s">
        <v>5</v>
      </c>
      <c r="F71" s="117">
        <v>2</v>
      </c>
      <c r="G71" s="116" t="s">
        <v>4</v>
      </c>
      <c r="H71" s="116" t="s">
        <v>4</v>
      </c>
      <c r="I71" s="116" t="s">
        <v>4</v>
      </c>
      <c r="J71" s="116" t="s">
        <v>4</v>
      </c>
      <c r="K71" s="116" t="s">
        <v>4</v>
      </c>
      <c r="L71" s="116" t="s">
        <v>4</v>
      </c>
      <c r="M71" s="116" t="s">
        <v>4</v>
      </c>
      <c r="N71" s="116" t="s">
        <v>4</v>
      </c>
      <c r="O71" s="116" t="s">
        <v>4</v>
      </c>
      <c r="P71" s="116" t="s">
        <v>4</v>
      </c>
      <c r="Q71" s="116" t="s">
        <v>4</v>
      </c>
      <c r="R71" s="116" t="s">
        <v>4</v>
      </c>
      <c r="S71" s="116" t="s">
        <v>4</v>
      </c>
      <c r="T71" s="116">
        <v>1</v>
      </c>
      <c r="U71" s="116" t="s">
        <v>4</v>
      </c>
      <c r="V71" s="116" t="s">
        <v>4</v>
      </c>
      <c r="W71" s="116" t="s">
        <v>4</v>
      </c>
      <c r="X71" s="116">
        <v>1</v>
      </c>
      <c r="Y71" s="116" t="s">
        <v>4</v>
      </c>
      <c r="Z71" s="116" t="s">
        <v>4</v>
      </c>
      <c r="AA71" s="115" t="s">
        <v>4</v>
      </c>
    </row>
    <row r="72" spans="1:27" ht="15">
      <c r="A72" s="114"/>
      <c r="B72" s="113" t="s">
        <v>66</v>
      </c>
      <c r="C72" s="113" t="s">
        <v>82</v>
      </c>
      <c r="D72" s="113" t="s">
        <v>83</v>
      </c>
      <c r="E72" s="113" t="s">
        <v>5</v>
      </c>
      <c r="F72" s="108">
        <v>9</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t="s">
        <v>4</v>
      </c>
      <c r="V72" s="107" t="s">
        <v>4</v>
      </c>
      <c r="W72" s="107">
        <v>3</v>
      </c>
      <c r="X72" s="107">
        <v>1</v>
      </c>
      <c r="Y72" s="107">
        <v>3</v>
      </c>
      <c r="Z72" s="107">
        <v>2</v>
      </c>
      <c r="AA72" s="106" t="s">
        <v>4</v>
      </c>
    </row>
    <row r="73" spans="1:27" ht="15">
      <c r="A73" s="159" t="s">
        <v>234</v>
      </c>
      <c r="B73" s="158" t="s">
        <v>70</v>
      </c>
      <c r="C73" s="158" t="s">
        <v>77</v>
      </c>
      <c r="D73" s="158" t="s">
        <v>80</v>
      </c>
      <c r="E73" s="158" t="s">
        <v>5</v>
      </c>
      <c r="F73" s="93">
        <v>4</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t="s">
        <v>4</v>
      </c>
      <c r="V73" s="92" t="s">
        <v>4</v>
      </c>
      <c r="W73" s="92">
        <v>1</v>
      </c>
      <c r="X73" s="92">
        <v>2</v>
      </c>
      <c r="Y73" s="92">
        <v>1</v>
      </c>
      <c r="Z73" s="92" t="s">
        <v>4</v>
      </c>
      <c r="AA73" s="91" t="s">
        <v>4</v>
      </c>
    </row>
    <row r="74" spans="1:27" ht="15">
      <c r="A74" s="123"/>
      <c r="B74" s="122" t="s">
        <v>68</v>
      </c>
      <c r="C74" s="122" t="s">
        <v>77</v>
      </c>
      <c r="D74" s="122" t="s">
        <v>79</v>
      </c>
      <c r="E74" s="122" t="s">
        <v>5</v>
      </c>
      <c r="F74" s="117">
        <v>1</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t="s">
        <v>4</v>
      </c>
      <c r="W74" s="116">
        <v>1</v>
      </c>
      <c r="X74" s="116" t="s">
        <v>4</v>
      </c>
      <c r="Y74" s="116" t="s">
        <v>4</v>
      </c>
      <c r="Z74" s="116" t="s">
        <v>4</v>
      </c>
      <c r="AA74" s="115" t="s">
        <v>4</v>
      </c>
    </row>
    <row r="75" spans="1:27" ht="15">
      <c r="A75" s="114"/>
      <c r="B75" s="113" t="s">
        <v>66</v>
      </c>
      <c r="C75" s="113" t="s">
        <v>77</v>
      </c>
      <c r="D75" s="113" t="s">
        <v>78</v>
      </c>
      <c r="E75" s="113" t="s">
        <v>5</v>
      </c>
      <c r="F75" s="108">
        <v>3</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t="s">
        <v>4</v>
      </c>
      <c r="W75" s="107" t="s">
        <v>4</v>
      </c>
      <c r="X75" s="107">
        <v>2</v>
      </c>
      <c r="Y75" s="107">
        <v>1</v>
      </c>
      <c r="Z75" s="107" t="s">
        <v>4</v>
      </c>
      <c r="AA75" s="106" t="s">
        <v>4</v>
      </c>
    </row>
    <row r="76" spans="1:27" ht="15">
      <c r="A76" s="159" t="s">
        <v>233</v>
      </c>
      <c r="B76" s="158" t="s">
        <v>70</v>
      </c>
      <c r="C76" s="158" t="s">
        <v>72</v>
      </c>
      <c r="D76" s="158" t="s">
        <v>75</v>
      </c>
      <c r="E76" s="158" t="s">
        <v>5</v>
      </c>
      <c r="F76" s="93">
        <v>7</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v>1</v>
      </c>
      <c r="W76" s="92">
        <v>1</v>
      </c>
      <c r="X76" s="92">
        <v>5</v>
      </c>
      <c r="Y76" s="92" t="s">
        <v>4</v>
      </c>
      <c r="Z76" s="92" t="s">
        <v>4</v>
      </c>
      <c r="AA76" s="91" t="s">
        <v>4</v>
      </c>
    </row>
    <row r="77" spans="1:27" ht="15">
      <c r="A77" s="123"/>
      <c r="B77" s="122" t="s">
        <v>68</v>
      </c>
      <c r="C77" s="122" t="s">
        <v>72</v>
      </c>
      <c r="D77" s="122" t="s">
        <v>74</v>
      </c>
      <c r="E77" s="122" t="s">
        <v>5</v>
      </c>
      <c r="F77" s="117">
        <v>4</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v>1</v>
      </c>
      <c r="W77" s="116">
        <v>1</v>
      </c>
      <c r="X77" s="116">
        <v>2</v>
      </c>
      <c r="Y77" s="116" t="s">
        <v>4</v>
      </c>
      <c r="Z77" s="116" t="s">
        <v>4</v>
      </c>
      <c r="AA77" s="115" t="s">
        <v>4</v>
      </c>
    </row>
    <row r="78" spans="1:27" ht="15">
      <c r="A78" s="114"/>
      <c r="B78" s="113" t="s">
        <v>66</v>
      </c>
      <c r="C78" s="113" t="s">
        <v>72</v>
      </c>
      <c r="D78" s="113" t="s">
        <v>73</v>
      </c>
      <c r="E78" s="113" t="s">
        <v>5</v>
      </c>
      <c r="F78" s="108">
        <v>3</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v>3</v>
      </c>
      <c r="Y78" s="107" t="s">
        <v>4</v>
      </c>
      <c r="Z78" s="107" t="s">
        <v>4</v>
      </c>
      <c r="AA78" s="106" t="s">
        <v>4</v>
      </c>
    </row>
    <row r="79" spans="1:27" ht="15">
      <c r="A79" s="159" t="s">
        <v>232</v>
      </c>
      <c r="B79" s="158" t="s">
        <v>70</v>
      </c>
      <c r="C79" s="158" t="s">
        <v>64</v>
      </c>
      <c r="D79" s="158" t="s">
        <v>69</v>
      </c>
      <c r="E79" s="158" t="s">
        <v>5</v>
      </c>
      <c r="F79" s="93">
        <v>10</v>
      </c>
      <c r="G79" s="92" t="s">
        <v>4</v>
      </c>
      <c r="H79" s="92" t="s">
        <v>4</v>
      </c>
      <c r="I79" s="92" t="s">
        <v>4</v>
      </c>
      <c r="J79" s="92" t="s">
        <v>4</v>
      </c>
      <c r="K79" s="92" t="s">
        <v>4</v>
      </c>
      <c r="L79" s="92" t="s">
        <v>4</v>
      </c>
      <c r="M79" s="92" t="s">
        <v>4</v>
      </c>
      <c r="N79" s="92" t="s">
        <v>4</v>
      </c>
      <c r="O79" s="92" t="s">
        <v>4</v>
      </c>
      <c r="P79" s="92" t="s">
        <v>4</v>
      </c>
      <c r="Q79" s="92" t="s">
        <v>4</v>
      </c>
      <c r="R79" s="92" t="s">
        <v>4</v>
      </c>
      <c r="S79" s="92" t="s">
        <v>4</v>
      </c>
      <c r="T79" s="92" t="s">
        <v>4</v>
      </c>
      <c r="U79" s="92" t="s">
        <v>4</v>
      </c>
      <c r="V79" s="92" t="s">
        <v>4</v>
      </c>
      <c r="W79" s="92">
        <v>2</v>
      </c>
      <c r="X79" s="92">
        <v>2</v>
      </c>
      <c r="Y79" s="92">
        <v>4</v>
      </c>
      <c r="Z79" s="92">
        <v>2</v>
      </c>
      <c r="AA79" s="91" t="s">
        <v>4</v>
      </c>
    </row>
    <row r="80" spans="1:27" ht="15">
      <c r="A80" s="123"/>
      <c r="B80" s="122" t="s">
        <v>68</v>
      </c>
      <c r="C80" s="122" t="s">
        <v>64</v>
      </c>
      <c r="D80" s="122" t="s">
        <v>67</v>
      </c>
      <c r="E80" s="122" t="s">
        <v>5</v>
      </c>
      <c r="F80" s="117">
        <v>4</v>
      </c>
      <c r="G80" s="116" t="s">
        <v>4</v>
      </c>
      <c r="H80" s="116" t="s">
        <v>4</v>
      </c>
      <c r="I80" s="116" t="s">
        <v>4</v>
      </c>
      <c r="J80" s="116" t="s">
        <v>4</v>
      </c>
      <c r="K80" s="116" t="s">
        <v>4</v>
      </c>
      <c r="L80" s="116" t="s">
        <v>4</v>
      </c>
      <c r="M80" s="116" t="s">
        <v>4</v>
      </c>
      <c r="N80" s="116" t="s">
        <v>4</v>
      </c>
      <c r="O80" s="116" t="s">
        <v>4</v>
      </c>
      <c r="P80" s="116" t="s">
        <v>4</v>
      </c>
      <c r="Q80" s="116" t="s">
        <v>4</v>
      </c>
      <c r="R80" s="116" t="s">
        <v>4</v>
      </c>
      <c r="S80" s="116" t="s">
        <v>4</v>
      </c>
      <c r="T80" s="116" t="s">
        <v>4</v>
      </c>
      <c r="U80" s="116" t="s">
        <v>4</v>
      </c>
      <c r="V80" s="116" t="s">
        <v>4</v>
      </c>
      <c r="W80" s="116">
        <v>1</v>
      </c>
      <c r="X80" s="116">
        <v>2</v>
      </c>
      <c r="Y80" s="116">
        <v>1</v>
      </c>
      <c r="Z80" s="116" t="s">
        <v>4</v>
      </c>
      <c r="AA80" s="115" t="s">
        <v>4</v>
      </c>
    </row>
    <row r="81" spans="1:27" ht="15">
      <c r="A81" s="114"/>
      <c r="B81" s="113" t="s">
        <v>66</v>
      </c>
      <c r="C81" s="113" t="s">
        <v>64</v>
      </c>
      <c r="D81" s="113" t="s">
        <v>65</v>
      </c>
      <c r="E81" s="113" t="s">
        <v>5</v>
      </c>
      <c r="F81" s="108">
        <v>6</v>
      </c>
      <c r="G81" s="107" t="s">
        <v>4</v>
      </c>
      <c r="H81" s="107" t="s">
        <v>4</v>
      </c>
      <c r="I81" s="107" t="s">
        <v>4</v>
      </c>
      <c r="J81" s="107" t="s">
        <v>4</v>
      </c>
      <c r="K81" s="107" t="s">
        <v>4</v>
      </c>
      <c r="L81" s="107" t="s">
        <v>4</v>
      </c>
      <c r="M81" s="107" t="s">
        <v>4</v>
      </c>
      <c r="N81" s="107" t="s">
        <v>4</v>
      </c>
      <c r="O81" s="107" t="s">
        <v>4</v>
      </c>
      <c r="P81" s="107" t="s">
        <v>4</v>
      </c>
      <c r="Q81" s="107" t="s">
        <v>4</v>
      </c>
      <c r="R81" s="107" t="s">
        <v>4</v>
      </c>
      <c r="S81" s="107" t="s">
        <v>4</v>
      </c>
      <c r="T81" s="107" t="s">
        <v>4</v>
      </c>
      <c r="U81" s="107" t="s">
        <v>4</v>
      </c>
      <c r="V81" s="107" t="s">
        <v>4</v>
      </c>
      <c r="W81" s="107">
        <v>1</v>
      </c>
      <c r="X81" s="107" t="s">
        <v>4</v>
      </c>
      <c r="Y81" s="107">
        <v>3</v>
      </c>
      <c r="Z81" s="107">
        <v>2</v>
      </c>
      <c r="AA81" s="106" t="s">
        <v>4</v>
      </c>
    </row>
    <row r="82" spans="1:27" ht="15">
      <c r="A82" s="78" t="s">
        <v>63</v>
      </c>
      <c r="B82" s="76" t="s">
        <v>62</v>
      </c>
    </row>
  </sheetData>
  <phoneticPr fontId="6"/>
  <conditionalFormatting sqref="A4:AA4 A43:AA43 A46:AA46 A49:AA49 A52:AA52 A55:AA55 A58:AA58 G5:H42 G44:H45 G47:H48 G50:H51 G53:H54 G56:H57 G59:H81">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5:AA5 A69:AA81 A43:AA60">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A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A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A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A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75" style="156" customWidth="1"/>
    <col min="28" max="16384" width="9" style="156"/>
  </cols>
  <sheetData>
    <row r="1" spans="1:27" s="167" customFormat="1" ht="18.75">
      <c r="A1" s="103" t="s">
        <v>458</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119650</v>
      </c>
      <c r="G4" s="92">
        <v>89</v>
      </c>
      <c r="H4" s="92">
        <v>10</v>
      </c>
      <c r="I4" s="92">
        <v>21</v>
      </c>
      <c r="J4" s="92">
        <v>10</v>
      </c>
      <c r="K4" s="92">
        <v>19</v>
      </c>
      <c r="L4" s="92">
        <v>26</v>
      </c>
      <c r="M4" s="92">
        <v>37</v>
      </c>
      <c r="N4" s="92">
        <v>94</v>
      </c>
      <c r="O4" s="92">
        <v>143</v>
      </c>
      <c r="P4" s="92">
        <v>229</v>
      </c>
      <c r="Q4" s="92">
        <v>410</v>
      </c>
      <c r="R4" s="92">
        <v>719</v>
      </c>
      <c r="S4" s="92">
        <v>1887</v>
      </c>
      <c r="T4" s="92">
        <v>3385</v>
      </c>
      <c r="U4" s="92">
        <v>6526</v>
      </c>
      <c r="V4" s="92">
        <v>12440</v>
      </c>
      <c r="W4" s="92">
        <v>22908</v>
      </c>
      <c r="X4" s="92">
        <v>31566</v>
      </c>
      <c r="Y4" s="92">
        <v>24867</v>
      </c>
      <c r="Z4" s="92">
        <v>11371</v>
      </c>
      <c r="AA4" s="91">
        <v>2878</v>
      </c>
    </row>
    <row r="5" spans="1:27" ht="15">
      <c r="A5" s="123"/>
      <c r="B5" s="122" t="s">
        <v>68</v>
      </c>
      <c r="C5" s="122" t="s">
        <v>36</v>
      </c>
      <c r="D5" s="122" t="s">
        <v>181</v>
      </c>
      <c r="E5" s="122" t="s">
        <v>35</v>
      </c>
      <c r="F5" s="117">
        <v>64780</v>
      </c>
      <c r="G5" s="116">
        <v>51</v>
      </c>
      <c r="H5" s="116">
        <v>5</v>
      </c>
      <c r="I5" s="116">
        <v>12</v>
      </c>
      <c r="J5" s="116">
        <v>5</v>
      </c>
      <c r="K5" s="116">
        <v>10</v>
      </c>
      <c r="L5" s="116">
        <v>18</v>
      </c>
      <c r="M5" s="116">
        <v>23</v>
      </c>
      <c r="N5" s="116">
        <v>63</v>
      </c>
      <c r="O5" s="116">
        <v>89</v>
      </c>
      <c r="P5" s="116">
        <v>146</v>
      </c>
      <c r="Q5" s="116">
        <v>300</v>
      </c>
      <c r="R5" s="116">
        <v>547</v>
      </c>
      <c r="S5" s="116">
        <v>1433</v>
      </c>
      <c r="T5" s="116">
        <v>2611</v>
      </c>
      <c r="U5" s="116">
        <v>4795</v>
      </c>
      <c r="V5" s="116">
        <v>8671</v>
      </c>
      <c r="W5" s="116">
        <v>14800</v>
      </c>
      <c r="X5" s="116">
        <v>17344</v>
      </c>
      <c r="Y5" s="116">
        <v>9867</v>
      </c>
      <c r="Z5" s="116">
        <v>3406</v>
      </c>
      <c r="AA5" s="115">
        <v>573</v>
      </c>
    </row>
    <row r="6" spans="1:27" ht="15">
      <c r="A6" s="114"/>
      <c r="B6" s="113" t="s">
        <v>66</v>
      </c>
      <c r="C6" s="113" t="s">
        <v>36</v>
      </c>
      <c r="D6" s="113" t="s">
        <v>180</v>
      </c>
      <c r="E6" s="113" t="s">
        <v>35</v>
      </c>
      <c r="F6" s="108">
        <v>54870</v>
      </c>
      <c r="G6" s="107">
        <v>38</v>
      </c>
      <c r="H6" s="107">
        <v>5</v>
      </c>
      <c r="I6" s="107">
        <v>9</v>
      </c>
      <c r="J6" s="107">
        <v>5</v>
      </c>
      <c r="K6" s="107">
        <v>9</v>
      </c>
      <c r="L6" s="107">
        <v>8</v>
      </c>
      <c r="M6" s="107">
        <v>14</v>
      </c>
      <c r="N6" s="107">
        <v>31</v>
      </c>
      <c r="O6" s="107">
        <v>54</v>
      </c>
      <c r="P6" s="107">
        <v>83</v>
      </c>
      <c r="Q6" s="107">
        <v>110</v>
      </c>
      <c r="R6" s="107">
        <v>172</v>
      </c>
      <c r="S6" s="107">
        <v>454</v>
      </c>
      <c r="T6" s="107">
        <v>774</v>
      </c>
      <c r="U6" s="107">
        <v>1731</v>
      </c>
      <c r="V6" s="107">
        <v>3769</v>
      </c>
      <c r="W6" s="107">
        <v>8108</v>
      </c>
      <c r="X6" s="107">
        <v>14222</v>
      </c>
      <c r="Y6" s="107">
        <v>15000</v>
      </c>
      <c r="Z6" s="107">
        <v>7965</v>
      </c>
      <c r="AA6" s="106">
        <v>2305</v>
      </c>
    </row>
    <row r="7" spans="1:27" ht="15">
      <c r="A7" s="159" t="s">
        <v>256</v>
      </c>
      <c r="B7" s="158" t="s">
        <v>70</v>
      </c>
      <c r="C7" s="158" t="s">
        <v>34</v>
      </c>
      <c r="D7" s="158" t="s">
        <v>178</v>
      </c>
      <c r="E7" s="158" t="s">
        <v>33</v>
      </c>
      <c r="F7" s="93">
        <v>5752</v>
      </c>
      <c r="G7" s="92">
        <v>3</v>
      </c>
      <c r="H7" s="92" t="s">
        <v>4</v>
      </c>
      <c r="I7" s="92">
        <v>1</v>
      </c>
      <c r="J7" s="92" t="s">
        <v>4</v>
      </c>
      <c r="K7" s="92">
        <v>1</v>
      </c>
      <c r="L7" s="92">
        <v>3</v>
      </c>
      <c r="M7" s="92">
        <v>3</v>
      </c>
      <c r="N7" s="92">
        <v>8</v>
      </c>
      <c r="O7" s="92">
        <v>8</v>
      </c>
      <c r="P7" s="92">
        <v>10</v>
      </c>
      <c r="Q7" s="92">
        <v>14</v>
      </c>
      <c r="R7" s="92">
        <v>32</v>
      </c>
      <c r="S7" s="92">
        <v>91</v>
      </c>
      <c r="T7" s="92">
        <v>159</v>
      </c>
      <c r="U7" s="92">
        <v>302</v>
      </c>
      <c r="V7" s="92">
        <v>593</v>
      </c>
      <c r="W7" s="92">
        <v>1082</v>
      </c>
      <c r="X7" s="92">
        <v>1502</v>
      </c>
      <c r="Y7" s="92">
        <v>1264</v>
      </c>
      <c r="Z7" s="92">
        <v>548</v>
      </c>
      <c r="AA7" s="91">
        <v>128</v>
      </c>
    </row>
    <row r="8" spans="1:27" ht="15">
      <c r="A8" s="123"/>
      <c r="B8" s="122" t="s">
        <v>68</v>
      </c>
      <c r="C8" s="122" t="s">
        <v>34</v>
      </c>
      <c r="D8" s="122" t="s">
        <v>177</v>
      </c>
      <c r="E8" s="122" t="s">
        <v>33</v>
      </c>
      <c r="F8" s="117">
        <v>3190</v>
      </c>
      <c r="G8" s="116">
        <v>3</v>
      </c>
      <c r="H8" s="116" t="s">
        <v>4</v>
      </c>
      <c r="I8" s="116">
        <v>1</v>
      </c>
      <c r="J8" s="116" t="s">
        <v>4</v>
      </c>
      <c r="K8" s="116" t="s">
        <v>4</v>
      </c>
      <c r="L8" s="116">
        <v>1</v>
      </c>
      <c r="M8" s="116">
        <v>1</v>
      </c>
      <c r="N8" s="116">
        <v>7</v>
      </c>
      <c r="O8" s="116">
        <v>5</v>
      </c>
      <c r="P8" s="116">
        <v>7</v>
      </c>
      <c r="Q8" s="116">
        <v>11</v>
      </c>
      <c r="R8" s="116">
        <v>28</v>
      </c>
      <c r="S8" s="116">
        <v>70</v>
      </c>
      <c r="T8" s="116">
        <v>112</v>
      </c>
      <c r="U8" s="116">
        <v>224</v>
      </c>
      <c r="V8" s="116">
        <v>418</v>
      </c>
      <c r="W8" s="116">
        <v>698</v>
      </c>
      <c r="X8" s="116">
        <v>892</v>
      </c>
      <c r="Y8" s="116">
        <v>508</v>
      </c>
      <c r="Z8" s="116">
        <v>175</v>
      </c>
      <c r="AA8" s="115">
        <v>29</v>
      </c>
    </row>
    <row r="9" spans="1:27" ht="15">
      <c r="A9" s="114"/>
      <c r="B9" s="113" t="s">
        <v>66</v>
      </c>
      <c r="C9" s="113" t="s">
        <v>34</v>
      </c>
      <c r="D9" s="113" t="s">
        <v>176</v>
      </c>
      <c r="E9" s="113" t="s">
        <v>33</v>
      </c>
      <c r="F9" s="108">
        <v>2562</v>
      </c>
      <c r="G9" s="107" t="s">
        <v>4</v>
      </c>
      <c r="H9" s="107" t="s">
        <v>4</v>
      </c>
      <c r="I9" s="107" t="s">
        <v>4</v>
      </c>
      <c r="J9" s="107" t="s">
        <v>4</v>
      </c>
      <c r="K9" s="107">
        <v>1</v>
      </c>
      <c r="L9" s="107">
        <v>2</v>
      </c>
      <c r="M9" s="107">
        <v>2</v>
      </c>
      <c r="N9" s="107">
        <v>1</v>
      </c>
      <c r="O9" s="107">
        <v>3</v>
      </c>
      <c r="P9" s="107">
        <v>3</v>
      </c>
      <c r="Q9" s="107">
        <v>3</v>
      </c>
      <c r="R9" s="107">
        <v>4</v>
      </c>
      <c r="S9" s="107">
        <v>21</v>
      </c>
      <c r="T9" s="107">
        <v>47</v>
      </c>
      <c r="U9" s="107">
        <v>78</v>
      </c>
      <c r="V9" s="107">
        <v>175</v>
      </c>
      <c r="W9" s="107">
        <v>384</v>
      </c>
      <c r="X9" s="107">
        <v>610</v>
      </c>
      <c r="Y9" s="107">
        <v>756</v>
      </c>
      <c r="Z9" s="107">
        <v>373</v>
      </c>
      <c r="AA9" s="106">
        <v>99</v>
      </c>
    </row>
    <row r="10" spans="1:27" ht="15">
      <c r="A10" s="159" t="s">
        <v>255</v>
      </c>
      <c r="B10" s="158" t="s">
        <v>70</v>
      </c>
      <c r="C10" s="158" t="s">
        <v>172</v>
      </c>
      <c r="D10" s="158" t="s">
        <v>175</v>
      </c>
      <c r="E10" s="158" t="s">
        <v>12</v>
      </c>
      <c r="F10" s="93">
        <v>605</v>
      </c>
      <c r="G10" s="92" t="s">
        <v>4</v>
      </c>
      <c r="H10" s="92" t="s">
        <v>4</v>
      </c>
      <c r="I10" s="92" t="s">
        <v>4</v>
      </c>
      <c r="J10" s="92" t="s">
        <v>4</v>
      </c>
      <c r="K10" s="92" t="s">
        <v>4</v>
      </c>
      <c r="L10" s="92" t="s">
        <v>4</v>
      </c>
      <c r="M10" s="92" t="s">
        <v>4</v>
      </c>
      <c r="N10" s="92" t="s">
        <v>4</v>
      </c>
      <c r="O10" s="92">
        <v>2</v>
      </c>
      <c r="P10" s="92">
        <v>1</v>
      </c>
      <c r="Q10" s="92">
        <v>1</v>
      </c>
      <c r="R10" s="92">
        <v>4</v>
      </c>
      <c r="S10" s="92">
        <v>9</v>
      </c>
      <c r="T10" s="92">
        <v>26</v>
      </c>
      <c r="U10" s="92">
        <v>30</v>
      </c>
      <c r="V10" s="92">
        <v>65</v>
      </c>
      <c r="W10" s="92">
        <v>112</v>
      </c>
      <c r="X10" s="92">
        <v>163</v>
      </c>
      <c r="Y10" s="92">
        <v>129</v>
      </c>
      <c r="Z10" s="92">
        <v>51</v>
      </c>
      <c r="AA10" s="91">
        <v>12</v>
      </c>
    </row>
    <row r="11" spans="1:27" ht="15">
      <c r="A11" s="123"/>
      <c r="B11" s="122" t="s">
        <v>68</v>
      </c>
      <c r="C11" s="122" t="s">
        <v>172</v>
      </c>
      <c r="D11" s="122" t="s">
        <v>174</v>
      </c>
      <c r="E11" s="122" t="s">
        <v>12</v>
      </c>
      <c r="F11" s="117">
        <v>313</v>
      </c>
      <c r="G11" s="116" t="s">
        <v>4</v>
      </c>
      <c r="H11" s="116" t="s">
        <v>4</v>
      </c>
      <c r="I11" s="116" t="s">
        <v>4</v>
      </c>
      <c r="J11" s="116" t="s">
        <v>4</v>
      </c>
      <c r="K11" s="116" t="s">
        <v>4</v>
      </c>
      <c r="L11" s="116" t="s">
        <v>4</v>
      </c>
      <c r="M11" s="116" t="s">
        <v>4</v>
      </c>
      <c r="N11" s="116" t="s">
        <v>4</v>
      </c>
      <c r="O11" s="116">
        <v>1</v>
      </c>
      <c r="P11" s="116">
        <v>1</v>
      </c>
      <c r="Q11" s="116">
        <v>1</v>
      </c>
      <c r="R11" s="116">
        <v>3</v>
      </c>
      <c r="S11" s="116">
        <v>5</v>
      </c>
      <c r="T11" s="116">
        <v>15</v>
      </c>
      <c r="U11" s="116">
        <v>23</v>
      </c>
      <c r="V11" s="116">
        <v>45</v>
      </c>
      <c r="W11" s="116">
        <v>72</v>
      </c>
      <c r="X11" s="116">
        <v>84</v>
      </c>
      <c r="Y11" s="116">
        <v>45</v>
      </c>
      <c r="Z11" s="116">
        <v>15</v>
      </c>
      <c r="AA11" s="115">
        <v>3</v>
      </c>
    </row>
    <row r="12" spans="1:27" ht="15">
      <c r="A12" s="114"/>
      <c r="B12" s="113" t="s">
        <v>66</v>
      </c>
      <c r="C12" s="113" t="s">
        <v>172</v>
      </c>
      <c r="D12" s="113" t="s">
        <v>173</v>
      </c>
      <c r="E12" s="113" t="s">
        <v>12</v>
      </c>
      <c r="F12" s="108">
        <v>292</v>
      </c>
      <c r="G12" s="107" t="s">
        <v>4</v>
      </c>
      <c r="H12" s="107" t="s">
        <v>4</v>
      </c>
      <c r="I12" s="107" t="s">
        <v>4</v>
      </c>
      <c r="J12" s="107" t="s">
        <v>4</v>
      </c>
      <c r="K12" s="107" t="s">
        <v>4</v>
      </c>
      <c r="L12" s="107" t="s">
        <v>4</v>
      </c>
      <c r="M12" s="107" t="s">
        <v>4</v>
      </c>
      <c r="N12" s="107" t="s">
        <v>4</v>
      </c>
      <c r="O12" s="107">
        <v>1</v>
      </c>
      <c r="P12" s="107" t="s">
        <v>4</v>
      </c>
      <c r="Q12" s="107" t="s">
        <v>4</v>
      </c>
      <c r="R12" s="107">
        <v>1</v>
      </c>
      <c r="S12" s="107">
        <v>4</v>
      </c>
      <c r="T12" s="107">
        <v>11</v>
      </c>
      <c r="U12" s="107">
        <v>7</v>
      </c>
      <c r="V12" s="107">
        <v>20</v>
      </c>
      <c r="W12" s="107">
        <v>40</v>
      </c>
      <c r="X12" s="107">
        <v>79</v>
      </c>
      <c r="Y12" s="107">
        <v>84</v>
      </c>
      <c r="Z12" s="107">
        <v>36</v>
      </c>
      <c r="AA12" s="106">
        <v>9</v>
      </c>
    </row>
    <row r="13" spans="1:27" ht="15">
      <c r="A13" s="159" t="s">
        <v>254</v>
      </c>
      <c r="B13" s="158" t="s">
        <v>70</v>
      </c>
      <c r="C13" s="158" t="s">
        <v>167</v>
      </c>
      <c r="D13" s="158" t="s">
        <v>170</v>
      </c>
      <c r="E13" s="158" t="s">
        <v>10</v>
      </c>
      <c r="F13" s="93">
        <v>170</v>
      </c>
      <c r="G13" s="92" t="s">
        <v>4</v>
      </c>
      <c r="H13" s="92" t="s">
        <v>4</v>
      </c>
      <c r="I13" s="92" t="s">
        <v>4</v>
      </c>
      <c r="J13" s="92" t="s">
        <v>4</v>
      </c>
      <c r="K13" s="92" t="s">
        <v>4</v>
      </c>
      <c r="L13" s="92" t="s">
        <v>4</v>
      </c>
      <c r="M13" s="92" t="s">
        <v>4</v>
      </c>
      <c r="N13" s="92" t="s">
        <v>4</v>
      </c>
      <c r="O13" s="92" t="s">
        <v>4</v>
      </c>
      <c r="P13" s="92" t="s">
        <v>4</v>
      </c>
      <c r="Q13" s="92">
        <v>1</v>
      </c>
      <c r="R13" s="92">
        <v>1</v>
      </c>
      <c r="S13" s="92">
        <v>3</v>
      </c>
      <c r="T13" s="92">
        <v>11</v>
      </c>
      <c r="U13" s="92">
        <v>5</v>
      </c>
      <c r="V13" s="92">
        <v>16</v>
      </c>
      <c r="W13" s="92">
        <v>30</v>
      </c>
      <c r="X13" s="92">
        <v>53</v>
      </c>
      <c r="Y13" s="92">
        <v>26</v>
      </c>
      <c r="Z13" s="92">
        <v>19</v>
      </c>
      <c r="AA13" s="91">
        <v>5</v>
      </c>
    </row>
    <row r="14" spans="1:27" ht="15">
      <c r="A14" s="123"/>
      <c r="B14" s="122" t="s">
        <v>68</v>
      </c>
      <c r="C14" s="122" t="s">
        <v>167</v>
      </c>
      <c r="D14" s="122" t="s">
        <v>169</v>
      </c>
      <c r="E14" s="122" t="s">
        <v>10</v>
      </c>
      <c r="F14" s="117">
        <v>94</v>
      </c>
      <c r="G14" s="116" t="s">
        <v>4</v>
      </c>
      <c r="H14" s="116" t="s">
        <v>4</v>
      </c>
      <c r="I14" s="116" t="s">
        <v>4</v>
      </c>
      <c r="J14" s="116" t="s">
        <v>4</v>
      </c>
      <c r="K14" s="116" t="s">
        <v>4</v>
      </c>
      <c r="L14" s="116" t="s">
        <v>4</v>
      </c>
      <c r="M14" s="116" t="s">
        <v>4</v>
      </c>
      <c r="N14" s="116" t="s">
        <v>4</v>
      </c>
      <c r="O14" s="116" t="s">
        <v>4</v>
      </c>
      <c r="P14" s="116" t="s">
        <v>4</v>
      </c>
      <c r="Q14" s="116">
        <v>1</v>
      </c>
      <c r="R14" s="116">
        <v>1</v>
      </c>
      <c r="S14" s="116">
        <v>1</v>
      </c>
      <c r="T14" s="116">
        <v>5</v>
      </c>
      <c r="U14" s="116">
        <v>4</v>
      </c>
      <c r="V14" s="116">
        <v>14</v>
      </c>
      <c r="W14" s="116">
        <v>20</v>
      </c>
      <c r="X14" s="116">
        <v>26</v>
      </c>
      <c r="Y14" s="116">
        <v>15</v>
      </c>
      <c r="Z14" s="116">
        <v>5</v>
      </c>
      <c r="AA14" s="115">
        <v>2</v>
      </c>
    </row>
    <row r="15" spans="1:27" ht="15">
      <c r="A15" s="114"/>
      <c r="B15" s="113" t="s">
        <v>66</v>
      </c>
      <c r="C15" s="113" t="s">
        <v>167</v>
      </c>
      <c r="D15" s="113" t="s">
        <v>168</v>
      </c>
      <c r="E15" s="113" t="s">
        <v>10</v>
      </c>
      <c r="F15" s="108">
        <v>76</v>
      </c>
      <c r="G15" s="107" t="s">
        <v>4</v>
      </c>
      <c r="H15" s="107" t="s">
        <v>4</v>
      </c>
      <c r="I15" s="107" t="s">
        <v>4</v>
      </c>
      <c r="J15" s="107" t="s">
        <v>4</v>
      </c>
      <c r="K15" s="107" t="s">
        <v>4</v>
      </c>
      <c r="L15" s="107" t="s">
        <v>4</v>
      </c>
      <c r="M15" s="107" t="s">
        <v>4</v>
      </c>
      <c r="N15" s="107" t="s">
        <v>4</v>
      </c>
      <c r="O15" s="107" t="s">
        <v>4</v>
      </c>
      <c r="P15" s="107" t="s">
        <v>4</v>
      </c>
      <c r="Q15" s="107" t="s">
        <v>4</v>
      </c>
      <c r="R15" s="107" t="s">
        <v>4</v>
      </c>
      <c r="S15" s="107">
        <v>2</v>
      </c>
      <c r="T15" s="107">
        <v>6</v>
      </c>
      <c r="U15" s="107">
        <v>1</v>
      </c>
      <c r="V15" s="107">
        <v>2</v>
      </c>
      <c r="W15" s="107">
        <v>10</v>
      </c>
      <c r="X15" s="107">
        <v>27</v>
      </c>
      <c r="Y15" s="107">
        <v>11</v>
      </c>
      <c r="Z15" s="107">
        <v>14</v>
      </c>
      <c r="AA15" s="106">
        <v>3</v>
      </c>
    </row>
    <row r="16" spans="1:27" ht="15">
      <c r="A16" s="159" t="s">
        <v>253</v>
      </c>
      <c r="B16" s="158" t="s">
        <v>70</v>
      </c>
      <c r="C16" s="158" t="s">
        <v>163</v>
      </c>
      <c r="D16" s="158" t="s">
        <v>166</v>
      </c>
      <c r="E16" s="158" t="s">
        <v>21</v>
      </c>
      <c r="F16" s="93">
        <v>61</v>
      </c>
      <c r="G16" s="92" t="s">
        <v>4</v>
      </c>
      <c r="H16" s="92" t="s">
        <v>4</v>
      </c>
      <c r="I16" s="92" t="s">
        <v>4</v>
      </c>
      <c r="J16" s="92" t="s">
        <v>4</v>
      </c>
      <c r="K16" s="92" t="s">
        <v>4</v>
      </c>
      <c r="L16" s="92" t="s">
        <v>4</v>
      </c>
      <c r="M16" s="92" t="s">
        <v>4</v>
      </c>
      <c r="N16" s="92" t="s">
        <v>4</v>
      </c>
      <c r="O16" s="92" t="s">
        <v>4</v>
      </c>
      <c r="P16" s="92" t="s">
        <v>4</v>
      </c>
      <c r="Q16" s="92">
        <v>1</v>
      </c>
      <c r="R16" s="92">
        <v>1</v>
      </c>
      <c r="S16" s="92">
        <v>1</v>
      </c>
      <c r="T16" s="92">
        <v>8</v>
      </c>
      <c r="U16" s="92">
        <v>2</v>
      </c>
      <c r="V16" s="92">
        <v>6</v>
      </c>
      <c r="W16" s="92">
        <v>8</v>
      </c>
      <c r="X16" s="92">
        <v>18</v>
      </c>
      <c r="Y16" s="92">
        <v>6</v>
      </c>
      <c r="Z16" s="92">
        <v>9</v>
      </c>
      <c r="AA16" s="91">
        <v>1</v>
      </c>
    </row>
    <row r="17" spans="1:27" ht="15">
      <c r="A17" s="123"/>
      <c r="B17" s="122" t="s">
        <v>68</v>
      </c>
      <c r="C17" s="122" t="s">
        <v>163</v>
      </c>
      <c r="D17" s="122" t="s">
        <v>165</v>
      </c>
      <c r="E17" s="122" t="s">
        <v>21</v>
      </c>
      <c r="F17" s="117">
        <v>31</v>
      </c>
      <c r="G17" s="116" t="s">
        <v>4</v>
      </c>
      <c r="H17" s="116" t="s">
        <v>4</v>
      </c>
      <c r="I17" s="116" t="s">
        <v>4</v>
      </c>
      <c r="J17" s="116" t="s">
        <v>4</v>
      </c>
      <c r="K17" s="116" t="s">
        <v>4</v>
      </c>
      <c r="L17" s="116" t="s">
        <v>4</v>
      </c>
      <c r="M17" s="116" t="s">
        <v>4</v>
      </c>
      <c r="N17" s="116" t="s">
        <v>4</v>
      </c>
      <c r="O17" s="116" t="s">
        <v>4</v>
      </c>
      <c r="P17" s="116" t="s">
        <v>4</v>
      </c>
      <c r="Q17" s="116">
        <v>1</v>
      </c>
      <c r="R17" s="116">
        <v>1</v>
      </c>
      <c r="S17" s="116" t="s">
        <v>4</v>
      </c>
      <c r="T17" s="116">
        <v>4</v>
      </c>
      <c r="U17" s="116">
        <v>2</v>
      </c>
      <c r="V17" s="116">
        <v>4</v>
      </c>
      <c r="W17" s="116">
        <v>6</v>
      </c>
      <c r="X17" s="116">
        <v>5</v>
      </c>
      <c r="Y17" s="116">
        <v>2</v>
      </c>
      <c r="Z17" s="116">
        <v>5</v>
      </c>
      <c r="AA17" s="115">
        <v>1</v>
      </c>
    </row>
    <row r="18" spans="1:27" ht="15">
      <c r="A18" s="114"/>
      <c r="B18" s="113" t="s">
        <v>66</v>
      </c>
      <c r="C18" s="113" t="s">
        <v>163</v>
      </c>
      <c r="D18" s="113" t="s">
        <v>164</v>
      </c>
      <c r="E18" s="113" t="s">
        <v>21</v>
      </c>
      <c r="F18" s="108">
        <v>30</v>
      </c>
      <c r="G18" s="107" t="s">
        <v>4</v>
      </c>
      <c r="H18" s="107" t="s">
        <v>4</v>
      </c>
      <c r="I18" s="107" t="s">
        <v>4</v>
      </c>
      <c r="J18" s="107" t="s">
        <v>4</v>
      </c>
      <c r="K18" s="107" t="s">
        <v>4</v>
      </c>
      <c r="L18" s="107" t="s">
        <v>4</v>
      </c>
      <c r="M18" s="107" t="s">
        <v>4</v>
      </c>
      <c r="N18" s="107" t="s">
        <v>4</v>
      </c>
      <c r="O18" s="107" t="s">
        <v>4</v>
      </c>
      <c r="P18" s="107" t="s">
        <v>4</v>
      </c>
      <c r="Q18" s="107" t="s">
        <v>4</v>
      </c>
      <c r="R18" s="107" t="s">
        <v>4</v>
      </c>
      <c r="S18" s="107">
        <v>1</v>
      </c>
      <c r="T18" s="107">
        <v>4</v>
      </c>
      <c r="U18" s="107" t="s">
        <v>4</v>
      </c>
      <c r="V18" s="107">
        <v>2</v>
      </c>
      <c r="W18" s="107">
        <v>2</v>
      </c>
      <c r="X18" s="107">
        <v>13</v>
      </c>
      <c r="Y18" s="107">
        <v>4</v>
      </c>
      <c r="Z18" s="107">
        <v>4</v>
      </c>
      <c r="AA18" s="106" t="s">
        <v>4</v>
      </c>
    </row>
    <row r="19" spans="1:27" ht="15">
      <c r="A19" s="159" t="s">
        <v>252</v>
      </c>
      <c r="B19" s="158" t="s">
        <v>70</v>
      </c>
      <c r="C19" s="158" t="s">
        <v>159</v>
      </c>
      <c r="D19" s="158" t="s">
        <v>162</v>
      </c>
      <c r="E19" s="158" t="s">
        <v>5</v>
      </c>
      <c r="F19" s="93">
        <v>19</v>
      </c>
      <c r="G19" s="92" t="s">
        <v>4</v>
      </c>
      <c r="H19" s="92" t="s">
        <v>4</v>
      </c>
      <c r="I19" s="92" t="s">
        <v>4</v>
      </c>
      <c r="J19" s="92" t="s">
        <v>4</v>
      </c>
      <c r="K19" s="92" t="s">
        <v>4</v>
      </c>
      <c r="L19" s="92" t="s">
        <v>4</v>
      </c>
      <c r="M19" s="92" t="s">
        <v>4</v>
      </c>
      <c r="N19" s="92" t="s">
        <v>4</v>
      </c>
      <c r="O19" s="92" t="s">
        <v>4</v>
      </c>
      <c r="P19" s="92" t="s">
        <v>4</v>
      </c>
      <c r="Q19" s="92" t="s">
        <v>4</v>
      </c>
      <c r="R19" s="92" t="s">
        <v>4</v>
      </c>
      <c r="S19" s="92" t="s">
        <v>4</v>
      </c>
      <c r="T19" s="92">
        <v>2</v>
      </c>
      <c r="U19" s="92" t="s">
        <v>4</v>
      </c>
      <c r="V19" s="92">
        <v>1</v>
      </c>
      <c r="W19" s="92">
        <v>7</v>
      </c>
      <c r="X19" s="92">
        <v>4</v>
      </c>
      <c r="Y19" s="92">
        <v>3</v>
      </c>
      <c r="Z19" s="92">
        <v>1</v>
      </c>
      <c r="AA19" s="91">
        <v>1</v>
      </c>
    </row>
    <row r="20" spans="1:27" ht="15">
      <c r="A20" s="123"/>
      <c r="B20" s="122" t="s">
        <v>68</v>
      </c>
      <c r="C20" s="122" t="s">
        <v>159</v>
      </c>
      <c r="D20" s="122" t="s">
        <v>161</v>
      </c>
      <c r="E20" s="122" t="s">
        <v>5</v>
      </c>
      <c r="F20" s="117">
        <v>9</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v>1</v>
      </c>
      <c r="U20" s="116" t="s">
        <v>4</v>
      </c>
      <c r="V20" s="116">
        <v>1</v>
      </c>
      <c r="W20" s="116">
        <v>3</v>
      </c>
      <c r="X20" s="116">
        <v>2</v>
      </c>
      <c r="Y20" s="116">
        <v>2</v>
      </c>
      <c r="Z20" s="116" t="s">
        <v>4</v>
      </c>
      <c r="AA20" s="115" t="s">
        <v>4</v>
      </c>
    </row>
    <row r="21" spans="1:27" ht="15">
      <c r="A21" s="114"/>
      <c r="B21" s="113" t="s">
        <v>66</v>
      </c>
      <c r="C21" s="113" t="s">
        <v>159</v>
      </c>
      <c r="D21" s="113" t="s">
        <v>160</v>
      </c>
      <c r="E21" s="113" t="s">
        <v>5</v>
      </c>
      <c r="F21" s="108">
        <v>10</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v>1</v>
      </c>
      <c r="U21" s="107" t="s">
        <v>4</v>
      </c>
      <c r="V21" s="107" t="s">
        <v>4</v>
      </c>
      <c r="W21" s="107">
        <v>4</v>
      </c>
      <c r="X21" s="107">
        <v>2</v>
      </c>
      <c r="Y21" s="107">
        <v>1</v>
      </c>
      <c r="Z21" s="107">
        <v>1</v>
      </c>
      <c r="AA21" s="106">
        <v>1</v>
      </c>
    </row>
    <row r="22" spans="1:27" ht="15">
      <c r="A22" s="159" t="s">
        <v>251</v>
      </c>
      <c r="B22" s="158" t="s">
        <v>70</v>
      </c>
      <c r="C22" s="158" t="s">
        <v>155</v>
      </c>
      <c r="D22" s="158" t="s">
        <v>158</v>
      </c>
      <c r="E22" s="158" t="s">
        <v>5</v>
      </c>
      <c r="F22" s="93">
        <v>8</v>
      </c>
      <c r="G22" s="92" t="s">
        <v>4</v>
      </c>
      <c r="H22" s="92" t="s">
        <v>4</v>
      </c>
      <c r="I22" s="92" t="s">
        <v>4</v>
      </c>
      <c r="J22" s="92" t="s">
        <v>4</v>
      </c>
      <c r="K22" s="92" t="s">
        <v>4</v>
      </c>
      <c r="L22" s="92" t="s">
        <v>4</v>
      </c>
      <c r="M22" s="92" t="s">
        <v>4</v>
      </c>
      <c r="N22" s="92" t="s">
        <v>4</v>
      </c>
      <c r="O22" s="92" t="s">
        <v>4</v>
      </c>
      <c r="P22" s="92" t="s">
        <v>4</v>
      </c>
      <c r="Q22" s="92" t="s">
        <v>4</v>
      </c>
      <c r="R22" s="92" t="s">
        <v>4</v>
      </c>
      <c r="S22" s="92" t="s">
        <v>4</v>
      </c>
      <c r="T22" s="92" t="s">
        <v>4</v>
      </c>
      <c r="U22" s="92" t="s">
        <v>4</v>
      </c>
      <c r="V22" s="92">
        <v>1</v>
      </c>
      <c r="W22" s="92">
        <v>2</v>
      </c>
      <c r="X22" s="92">
        <v>4</v>
      </c>
      <c r="Y22" s="92" t="s">
        <v>4</v>
      </c>
      <c r="Z22" s="92">
        <v>1</v>
      </c>
      <c r="AA22" s="91" t="s">
        <v>4</v>
      </c>
    </row>
    <row r="23" spans="1:27" ht="15">
      <c r="A23" s="123"/>
      <c r="B23" s="122" t="s">
        <v>68</v>
      </c>
      <c r="C23" s="122" t="s">
        <v>155</v>
      </c>
      <c r="D23" s="122" t="s">
        <v>157</v>
      </c>
      <c r="E23" s="122" t="s">
        <v>5</v>
      </c>
      <c r="F23" s="117">
        <v>6</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t="s">
        <v>4</v>
      </c>
      <c r="U23" s="116" t="s">
        <v>4</v>
      </c>
      <c r="V23" s="116">
        <v>1</v>
      </c>
      <c r="W23" s="116">
        <v>2</v>
      </c>
      <c r="X23" s="116">
        <v>3</v>
      </c>
      <c r="Y23" s="116" t="s">
        <v>4</v>
      </c>
      <c r="Z23" s="116" t="s">
        <v>4</v>
      </c>
      <c r="AA23" s="115" t="s">
        <v>4</v>
      </c>
    </row>
    <row r="24" spans="1:27" ht="15">
      <c r="A24" s="114"/>
      <c r="B24" s="113" t="s">
        <v>66</v>
      </c>
      <c r="C24" s="113" t="s">
        <v>155</v>
      </c>
      <c r="D24" s="113" t="s">
        <v>156</v>
      </c>
      <c r="E24" s="113" t="s">
        <v>5</v>
      </c>
      <c r="F24" s="108">
        <v>2</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t="s">
        <v>4</v>
      </c>
      <c r="X24" s="107">
        <v>1</v>
      </c>
      <c r="Y24" s="107" t="s">
        <v>4</v>
      </c>
      <c r="Z24" s="107">
        <v>1</v>
      </c>
      <c r="AA24" s="106" t="s">
        <v>4</v>
      </c>
    </row>
    <row r="25" spans="1:27" ht="15">
      <c r="A25" s="159" t="s">
        <v>250</v>
      </c>
      <c r="B25" s="158" t="s">
        <v>70</v>
      </c>
      <c r="C25" s="158" t="s">
        <v>150</v>
      </c>
      <c r="D25" s="158" t="s">
        <v>153</v>
      </c>
      <c r="E25" s="158" t="s">
        <v>5</v>
      </c>
      <c r="F25" s="93">
        <v>5</v>
      </c>
      <c r="G25" s="92" t="s">
        <v>4</v>
      </c>
      <c r="H25" s="92" t="s">
        <v>4</v>
      </c>
      <c r="I25" s="92" t="s">
        <v>4</v>
      </c>
      <c r="J25" s="92" t="s">
        <v>4</v>
      </c>
      <c r="K25" s="92" t="s">
        <v>4</v>
      </c>
      <c r="L25" s="92" t="s">
        <v>4</v>
      </c>
      <c r="M25" s="92" t="s">
        <v>4</v>
      </c>
      <c r="N25" s="92" t="s">
        <v>4</v>
      </c>
      <c r="O25" s="92" t="s">
        <v>4</v>
      </c>
      <c r="P25" s="92" t="s">
        <v>4</v>
      </c>
      <c r="Q25" s="92" t="s">
        <v>4</v>
      </c>
      <c r="R25" s="92" t="s">
        <v>4</v>
      </c>
      <c r="S25" s="92">
        <v>1</v>
      </c>
      <c r="T25" s="92" t="s">
        <v>4</v>
      </c>
      <c r="U25" s="92" t="s">
        <v>4</v>
      </c>
      <c r="V25" s="92" t="s">
        <v>4</v>
      </c>
      <c r="W25" s="92">
        <v>2</v>
      </c>
      <c r="X25" s="92">
        <v>1</v>
      </c>
      <c r="Y25" s="92" t="s">
        <v>4</v>
      </c>
      <c r="Z25" s="92">
        <v>1</v>
      </c>
      <c r="AA25" s="91" t="s">
        <v>4</v>
      </c>
    </row>
    <row r="26" spans="1:27" ht="15">
      <c r="A26" s="123"/>
      <c r="B26" s="122" t="s">
        <v>68</v>
      </c>
      <c r="C26" s="122" t="s">
        <v>150</v>
      </c>
      <c r="D26" s="122" t="s">
        <v>152</v>
      </c>
      <c r="E26" s="122" t="s">
        <v>5</v>
      </c>
      <c r="F26" s="117">
        <v>2</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t="s">
        <v>4</v>
      </c>
      <c r="U26" s="116" t="s">
        <v>4</v>
      </c>
      <c r="V26" s="116" t="s">
        <v>4</v>
      </c>
      <c r="W26" s="116">
        <v>1</v>
      </c>
      <c r="X26" s="116">
        <v>1</v>
      </c>
      <c r="Y26" s="116" t="s">
        <v>4</v>
      </c>
      <c r="Z26" s="116" t="s">
        <v>4</v>
      </c>
      <c r="AA26" s="115" t="s">
        <v>4</v>
      </c>
    </row>
    <row r="27" spans="1:27" ht="15">
      <c r="A27" s="114"/>
      <c r="B27" s="113" t="s">
        <v>66</v>
      </c>
      <c r="C27" s="113" t="s">
        <v>150</v>
      </c>
      <c r="D27" s="113" t="s">
        <v>151</v>
      </c>
      <c r="E27" s="113" t="s">
        <v>5</v>
      </c>
      <c r="F27" s="108">
        <v>3</v>
      </c>
      <c r="G27" s="107" t="s">
        <v>4</v>
      </c>
      <c r="H27" s="107" t="s">
        <v>4</v>
      </c>
      <c r="I27" s="107" t="s">
        <v>4</v>
      </c>
      <c r="J27" s="107" t="s">
        <v>4</v>
      </c>
      <c r="K27" s="107" t="s">
        <v>4</v>
      </c>
      <c r="L27" s="107" t="s">
        <v>4</v>
      </c>
      <c r="M27" s="107" t="s">
        <v>4</v>
      </c>
      <c r="N27" s="107" t="s">
        <v>4</v>
      </c>
      <c r="O27" s="107" t="s">
        <v>4</v>
      </c>
      <c r="P27" s="107" t="s">
        <v>4</v>
      </c>
      <c r="Q27" s="107" t="s">
        <v>4</v>
      </c>
      <c r="R27" s="107" t="s">
        <v>4</v>
      </c>
      <c r="S27" s="107">
        <v>1</v>
      </c>
      <c r="T27" s="107" t="s">
        <v>4</v>
      </c>
      <c r="U27" s="107" t="s">
        <v>4</v>
      </c>
      <c r="V27" s="107" t="s">
        <v>4</v>
      </c>
      <c r="W27" s="107">
        <v>1</v>
      </c>
      <c r="X27" s="107" t="s">
        <v>4</v>
      </c>
      <c r="Y27" s="107" t="s">
        <v>4</v>
      </c>
      <c r="Z27" s="107">
        <v>1</v>
      </c>
      <c r="AA27" s="106" t="s">
        <v>4</v>
      </c>
    </row>
    <row r="28" spans="1:27" ht="15">
      <c r="A28" s="159" t="s">
        <v>249</v>
      </c>
      <c r="B28" s="158" t="s">
        <v>70</v>
      </c>
      <c r="C28" s="158" t="s">
        <v>146</v>
      </c>
      <c r="D28" s="158" t="s">
        <v>149</v>
      </c>
      <c r="E28" s="158" t="s">
        <v>5</v>
      </c>
      <c r="F28" s="93">
        <v>7</v>
      </c>
      <c r="G28" s="92" t="s">
        <v>4</v>
      </c>
      <c r="H28" s="92" t="s">
        <v>4</v>
      </c>
      <c r="I28" s="92" t="s">
        <v>4</v>
      </c>
      <c r="J28" s="92" t="s">
        <v>4</v>
      </c>
      <c r="K28" s="92" t="s">
        <v>4</v>
      </c>
      <c r="L28" s="92" t="s">
        <v>4</v>
      </c>
      <c r="M28" s="92" t="s">
        <v>4</v>
      </c>
      <c r="N28" s="92" t="s">
        <v>4</v>
      </c>
      <c r="O28" s="92" t="s">
        <v>4</v>
      </c>
      <c r="P28" s="92" t="s">
        <v>4</v>
      </c>
      <c r="Q28" s="92" t="s">
        <v>4</v>
      </c>
      <c r="R28" s="92" t="s">
        <v>4</v>
      </c>
      <c r="S28" s="92" t="s">
        <v>4</v>
      </c>
      <c r="T28" s="92" t="s">
        <v>4</v>
      </c>
      <c r="U28" s="92" t="s">
        <v>4</v>
      </c>
      <c r="V28" s="92" t="s">
        <v>4</v>
      </c>
      <c r="W28" s="92">
        <v>1</v>
      </c>
      <c r="X28" s="92">
        <v>2</v>
      </c>
      <c r="Y28" s="92">
        <v>2</v>
      </c>
      <c r="Z28" s="92">
        <v>1</v>
      </c>
      <c r="AA28" s="91">
        <v>1</v>
      </c>
    </row>
    <row r="29" spans="1:27" ht="15">
      <c r="A29" s="123"/>
      <c r="B29" s="122" t="s">
        <v>68</v>
      </c>
      <c r="C29" s="122" t="s">
        <v>146</v>
      </c>
      <c r="D29" s="122" t="s">
        <v>148</v>
      </c>
      <c r="E29" s="122" t="s">
        <v>5</v>
      </c>
      <c r="F29" s="117">
        <v>6</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t="s">
        <v>4</v>
      </c>
      <c r="U29" s="116" t="s">
        <v>4</v>
      </c>
      <c r="V29" s="116" t="s">
        <v>4</v>
      </c>
      <c r="W29" s="116">
        <v>1</v>
      </c>
      <c r="X29" s="116">
        <v>2</v>
      </c>
      <c r="Y29" s="116">
        <v>2</v>
      </c>
      <c r="Z29" s="116" t="s">
        <v>4</v>
      </c>
      <c r="AA29" s="115">
        <v>1</v>
      </c>
    </row>
    <row r="30" spans="1:27" ht="15">
      <c r="A30" s="114"/>
      <c r="B30" s="113" t="s">
        <v>66</v>
      </c>
      <c r="C30" s="113" t="s">
        <v>146</v>
      </c>
      <c r="D30" s="113" t="s">
        <v>147</v>
      </c>
      <c r="E30" s="113" t="s">
        <v>5</v>
      </c>
      <c r="F30" s="108">
        <v>1</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t="s">
        <v>4</v>
      </c>
      <c r="Y30" s="107" t="s">
        <v>4</v>
      </c>
      <c r="Z30" s="107">
        <v>1</v>
      </c>
      <c r="AA30" s="106" t="s">
        <v>4</v>
      </c>
    </row>
    <row r="31" spans="1:27" ht="15">
      <c r="A31" s="159" t="s">
        <v>248</v>
      </c>
      <c r="B31" s="158" t="s">
        <v>70</v>
      </c>
      <c r="C31" s="158" t="s">
        <v>142</v>
      </c>
      <c r="D31" s="158" t="s">
        <v>145</v>
      </c>
      <c r="E31" s="158" t="s">
        <v>5</v>
      </c>
      <c r="F31" s="93">
        <v>37</v>
      </c>
      <c r="G31" s="92" t="s">
        <v>4</v>
      </c>
      <c r="H31" s="92" t="s">
        <v>4</v>
      </c>
      <c r="I31" s="92" t="s">
        <v>4</v>
      </c>
      <c r="J31" s="92" t="s">
        <v>4</v>
      </c>
      <c r="K31" s="92" t="s">
        <v>4</v>
      </c>
      <c r="L31" s="92" t="s">
        <v>4</v>
      </c>
      <c r="M31" s="92" t="s">
        <v>4</v>
      </c>
      <c r="N31" s="92" t="s">
        <v>4</v>
      </c>
      <c r="O31" s="92" t="s">
        <v>4</v>
      </c>
      <c r="P31" s="92" t="s">
        <v>4</v>
      </c>
      <c r="Q31" s="92" t="s">
        <v>4</v>
      </c>
      <c r="R31" s="92" t="s">
        <v>4</v>
      </c>
      <c r="S31" s="92" t="s">
        <v>4</v>
      </c>
      <c r="T31" s="92">
        <v>1</v>
      </c>
      <c r="U31" s="92">
        <v>2</v>
      </c>
      <c r="V31" s="92">
        <v>5</v>
      </c>
      <c r="W31" s="92">
        <v>5</v>
      </c>
      <c r="X31" s="92">
        <v>14</v>
      </c>
      <c r="Y31" s="92">
        <v>6</v>
      </c>
      <c r="Z31" s="92">
        <v>3</v>
      </c>
      <c r="AA31" s="91">
        <v>1</v>
      </c>
    </row>
    <row r="32" spans="1:27" ht="15">
      <c r="A32" s="123"/>
      <c r="B32" s="122" t="s">
        <v>68</v>
      </c>
      <c r="C32" s="122" t="s">
        <v>142</v>
      </c>
      <c r="D32" s="122" t="s">
        <v>144</v>
      </c>
      <c r="E32" s="122" t="s">
        <v>5</v>
      </c>
      <c r="F32" s="117">
        <v>20</v>
      </c>
      <c r="G32" s="116" t="s">
        <v>4</v>
      </c>
      <c r="H32" s="116" t="s">
        <v>4</v>
      </c>
      <c r="I32" s="116" t="s">
        <v>4</v>
      </c>
      <c r="J32" s="116" t="s">
        <v>4</v>
      </c>
      <c r="K32" s="116" t="s">
        <v>4</v>
      </c>
      <c r="L32" s="116" t="s">
        <v>4</v>
      </c>
      <c r="M32" s="116" t="s">
        <v>4</v>
      </c>
      <c r="N32" s="116" t="s">
        <v>4</v>
      </c>
      <c r="O32" s="116" t="s">
        <v>4</v>
      </c>
      <c r="P32" s="116" t="s">
        <v>4</v>
      </c>
      <c r="Q32" s="116" t="s">
        <v>4</v>
      </c>
      <c r="R32" s="116" t="s">
        <v>4</v>
      </c>
      <c r="S32" s="116" t="s">
        <v>4</v>
      </c>
      <c r="T32" s="116" t="s">
        <v>4</v>
      </c>
      <c r="U32" s="116">
        <v>1</v>
      </c>
      <c r="V32" s="116">
        <v>5</v>
      </c>
      <c r="W32" s="116">
        <v>4</v>
      </c>
      <c r="X32" s="116">
        <v>6</v>
      </c>
      <c r="Y32" s="116">
        <v>4</v>
      </c>
      <c r="Z32" s="116" t="s">
        <v>4</v>
      </c>
      <c r="AA32" s="115" t="s">
        <v>4</v>
      </c>
    </row>
    <row r="33" spans="1:27" ht="15">
      <c r="A33" s="114"/>
      <c r="B33" s="113" t="s">
        <v>66</v>
      </c>
      <c r="C33" s="113" t="s">
        <v>142</v>
      </c>
      <c r="D33" s="113" t="s">
        <v>143</v>
      </c>
      <c r="E33" s="113" t="s">
        <v>5</v>
      </c>
      <c r="F33" s="108">
        <v>17</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v>1</v>
      </c>
      <c r="U33" s="107">
        <v>1</v>
      </c>
      <c r="V33" s="107" t="s">
        <v>4</v>
      </c>
      <c r="W33" s="107">
        <v>1</v>
      </c>
      <c r="X33" s="107">
        <v>8</v>
      </c>
      <c r="Y33" s="107">
        <v>2</v>
      </c>
      <c r="Z33" s="107">
        <v>3</v>
      </c>
      <c r="AA33" s="106">
        <v>1</v>
      </c>
    </row>
    <row r="34" spans="1:27" ht="15">
      <c r="A34" s="159" t="s">
        <v>247</v>
      </c>
      <c r="B34" s="158" t="s">
        <v>70</v>
      </c>
      <c r="C34" s="158" t="s">
        <v>138</v>
      </c>
      <c r="D34" s="158" t="s">
        <v>141</v>
      </c>
      <c r="E34" s="158" t="s">
        <v>5</v>
      </c>
      <c r="F34" s="93">
        <v>4</v>
      </c>
      <c r="G34" s="92" t="s">
        <v>4</v>
      </c>
      <c r="H34" s="92" t="s">
        <v>4</v>
      </c>
      <c r="I34" s="92" t="s">
        <v>4</v>
      </c>
      <c r="J34" s="92" t="s">
        <v>4</v>
      </c>
      <c r="K34" s="92" t="s">
        <v>4</v>
      </c>
      <c r="L34" s="92" t="s">
        <v>4</v>
      </c>
      <c r="M34" s="92" t="s">
        <v>4</v>
      </c>
      <c r="N34" s="92" t="s">
        <v>4</v>
      </c>
      <c r="O34" s="92" t="s">
        <v>4</v>
      </c>
      <c r="P34" s="92" t="s">
        <v>4</v>
      </c>
      <c r="Q34" s="92" t="s">
        <v>4</v>
      </c>
      <c r="R34" s="92" t="s">
        <v>4</v>
      </c>
      <c r="S34" s="92">
        <v>1</v>
      </c>
      <c r="T34" s="92" t="s">
        <v>4</v>
      </c>
      <c r="U34" s="92" t="s">
        <v>4</v>
      </c>
      <c r="V34" s="92" t="s">
        <v>4</v>
      </c>
      <c r="W34" s="92">
        <v>1</v>
      </c>
      <c r="X34" s="92">
        <v>1</v>
      </c>
      <c r="Y34" s="92" t="s">
        <v>4</v>
      </c>
      <c r="Z34" s="92" t="s">
        <v>4</v>
      </c>
      <c r="AA34" s="91">
        <v>1</v>
      </c>
    </row>
    <row r="35" spans="1:27" ht="15">
      <c r="A35" s="123"/>
      <c r="B35" s="122" t="s">
        <v>68</v>
      </c>
      <c r="C35" s="122" t="s">
        <v>138</v>
      </c>
      <c r="D35" s="122" t="s">
        <v>140</v>
      </c>
      <c r="E35" s="122" t="s">
        <v>5</v>
      </c>
      <c r="F35" s="117">
        <v>2</v>
      </c>
      <c r="G35" s="116" t="s">
        <v>4</v>
      </c>
      <c r="H35" s="116" t="s">
        <v>4</v>
      </c>
      <c r="I35" s="116" t="s">
        <v>4</v>
      </c>
      <c r="J35" s="116" t="s">
        <v>4</v>
      </c>
      <c r="K35" s="116" t="s">
        <v>4</v>
      </c>
      <c r="L35" s="116" t="s">
        <v>4</v>
      </c>
      <c r="M35" s="116" t="s">
        <v>4</v>
      </c>
      <c r="N35" s="116" t="s">
        <v>4</v>
      </c>
      <c r="O35" s="116" t="s">
        <v>4</v>
      </c>
      <c r="P35" s="116" t="s">
        <v>4</v>
      </c>
      <c r="Q35" s="116" t="s">
        <v>4</v>
      </c>
      <c r="R35" s="116" t="s">
        <v>4</v>
      </c>
      <c r="S35" s="116">
        <v>1</v>
      </c>
      <c r="T35" s="116" t="s">
        <v>4</v>
      </c>
      <c r="U35" s="116" t="s">
        <v>4</v>
      </c>
      <c r="V35" s="116" t="s">
        <v>4</v>
      </c>
      <c r="W35" s="116">
        <v>1</v>
      </c>
      <c r="X35" s="116" t="s">
        <v>4</v>
      </c>
      <c r="Y35" s="116" t="s">
        <v>4</v>
      </c>
      <c r="Z35" s="116" t="s">
        <v>4</v>
      </c>
      <c r="AA35" s="115" t="s">
        <v>4</v>
      </c>
    </row>
    <row r="36" spans="1:27" ht="15">
      <c r="A36" s="114"/>
      <c r="B36" s="113" t="s">
        <v>66</v>
      </c>
      <c r="C36" s="113" t="s">
        <v>138</v>
      </c>
      <c r="D36" s="113" t="s">
        <v>139</v>
      </c>
      <c r="E36" s="113" t="s">
        <v>5</v>
      </c>
      <c r="F36" s="108">
        <v>2</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t="s">
        <v>4</v>
      </c>
      <c r="X36" s="107">
        <v>1</v>
      </c>
      <c r="Y36" s="107" t="s">
        <v>4</v>
      </c>
      <c r="Z36" s="107" t="s">
        <v>4</v>
      </c>
      <c r="AA36" s="106">
        <v>1</v>
      </c>
    </row>
    <row r="37" spans="1:27" ht="15">
      <c r="A37" s="159" t="s">
        <v>246</v>
      </c>
      <c r="B37" s="158" t="s">
        <v>70</v>
      </c>
      <c r="C37" s="158" t="s">
        <v>134</v>
      </c>
      <c r="D37" s="158" t="s">
        <v>137</v>
      </c>
      <c r="E37" s="158" t="s">
        <v>5</v>
      </c>
      <c r="F37" s="93">
        <v>29</v>
      </c>
      <c r="G37" s="92" t="s">
        <v>4</v>
      </c>
      <c r="H37" s="92" t="s">
        <v>4</v>
      </c>
      <c r="I37" s="92" t="s">
        <v>4</v>
      </c>
      <c r="J37" s="92" t="s">
        <v>4</v>
      </c>
      <c r="K37" s="92" t="s">
        <v>4</v>
      </c>
      <c r="L37" s="92" t="s">
        <v>4</v>
      </c>
      <c r="M37" s="92" t="s">
        <v>4</v>
      </c>
      <c r="N37" s="92" t="s">
        <v>4</v>
      </c>
      <c r="O37" s="92" t="s">
        <v>4</v>
      </c>
      <c r="P37" s="92" t="s">
        <v>4</v>
      </c>
      <c r="Q37" s="92" t="s">
        <v>4</v>
      </c>
      <c r="R37" s="92" t="s">
        <v>4</v>
      </c>
      <c r="S37" s="92" t="s">
        <v>4</v>
      </c>
      <c r="T37" s="92" t="s">
        <v>4</v>
      </c>
      <c r="U37" s="92">
        <v>1</v>
      </c>
      <c r="V37" s="92">
        <v>3</v>
      </c>
      <c r="W37" s="92">
        <v>4</v>
      </c>
      <c r="X37" s="92">
        <v>9</v>
      </c>
      <c r="Y37" s="92">
        <v>9</v>
      </c>
      <c r="Z37" s="92">
        <v>3</v>
      </c>
      <c r="AA37" s="91" t="s">
        <v>4</v>
      </c>
    </row>
    <row r="38" spans="1:27" ht="15">
      <c r="A38" s="123"/>
      <c r="B38" s="122" t="s">
        <v>68</v>
      </c>
      <c r="C38" s="122" t="s">
        <v>134</v>
      </c>
      <c r="D38" s="122" t="s">
        <v>136</v>
      </c>
      <c r="E38" s="122" t="s">
        <v>5</v>
      </c>
      <c r="F38" s="117">
        <v>18</v>
      </c>
      <c r="G38" s="116" t="s">
        <v>4</v>
      </c>
      <c r="H38" s="116" t="s">
        <v>4</v>
      </c>
      <c r="I38" s="116" t="s">
        <v>4</v>
      </c>
      <c r="J38" s="116" t="s">
        <v>4</v>
      </c>
      <c r="K38" s="116" t="s">
        <v>4</v>
      </c>
      <c r="L38" s="116" t="s">
        <v>4</v>
      </c>
      <c r="M38" s="116" t="s">
        <v>4</v>
      </c>
      <c r="N38" s="116" t="s">
        <v>4</v>
      </c>
      <c r="O38" s="116" t="s">
        <v>4</v>
      </c>
      <c r="P38" s="116" t="s">
        <v>4</v>
      </c>
      <c r="Q38" s="116" t="s">
        <v>4</v>
      </c>
      <c r="R38" s="116" t="s">
        <v>4</v>
      </c>
      <c r="S38" s="116" t="s">
        <v>4</v>
      </c>
      <c r="T38" s="116" t="s">
        <v>4</v>
      </c>
      <c r="U38" s="116">
        <v>1</v>
      </c>
      <c r="V38" s="116">
        <v>3</v>
      </c>
      <c r="W38" s="116">
        <v>2</v>
      </c>
      <c r="X38" s="116">
        <v>7</v>
      </c>
      <c r="Y38" s="116">
        <v>5</v>
      </c>
      <c r="Z38" s="116" t="s">
        <v>4</v>
      </c>
      <c r="AA38" s="115" t="s">
        <v>4</v>
      </c>
    </row>
    <row r="39" spans="1:27" ht="15">
      <c r="A39" s="123"/>
      <c r="B39" s="122" t="s">
        <v>66</v>
      </c>
      <c r="C39" s="122" t="s">
        <v>134</v>
      </c>
      <c r="D39" s="122" t="s">
        <v>135</v>
      </c>
      <c r="E39" s="122" t="s">
        <v>5</v>
      </c>
      <c r="F39" s="117">
        <v>11</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t="s">
        <v>4</v>
      </c>
      <c r="U39" s="116" t="s">
        <v>4</v>
      </c>
      <c r="V39" s="116" t="s">
        <v>4</v>
      </c>
      <c r="W39" s="116">
        <v>2</v>
      </c>
      <c r="X39" s="116">
        <v>2</v>
      </c>
      <c r="Y39" s="116">
        <v>4</v>
      </c>
      <c r="Z39" s="116">
        <v>3</v>
      </c>
      <c r="AA39" s="115" t="s">
        <v>4</v>
      </c>
    </row>
    <row r="40" spans="1:27" ht="15">
      <c r="A40" s="159" t="s">
        <v>245</v>
      </c>
      <c r="B40" s="158" t="s">
        <v>70</v>
      </c>
      <c r="C40" s="158" t="s">
        <v>130</v>
      </c>
      <c r="D40" s="158" t="s">
        <v>133</v>
      </c>
      <c r="E40" s="158" t="s">
        <v>21</v>
      </c>
      <c r="F40" s="93">
        <v>435</v>
      </c>
      <c r="G40" s="92" t="s">
        <v>4</v>
      </c>
      <c r="H40" s="92" t="s">
        <v>4</v>
      </c>
      <c r="I40" s="92" t="s">
        <v>4</v>
      </c>
      <c r="J40" s="92" t="s">
        <v>4</v>
      </c>
      <c r="K40" s="92" t="s">
        <v>4</v>
      </c>
      <c r="L40" s="92" t="s">
        <v>4</v>
      </c>
      <c r="M40" s="92" t="s">
        <v>4</v>
      </c>
      <c r="N40" s="92" t="s">
        <v>4</v>
      </c>
      <c r="O40" s="92">
        <v>2</v>
      </c>
      <c r="P40" s="92">
        <v>1</v>
      </c>
      <c r="Q40" s="92" t="s">
        <v>4</v>
      </c>
      <c r="R40" s="92">
        <v>3</v>
      </c>
      <c r="S40" s="92">
        <v>6</v>
      </c>
      <c r="T40" s="92">
        <v>15</v>
      </c>
      <c r="U40" s="92">
        <v>25</v>
      </c>
      <c r="V40" s="92">
        <v>49</v>
      </c>
      <c r="W40" s="92">
        <v>82</v>
      </c>
      <c r="X40" s="92">
        <v>110</v>
      </c>
      <c r="Y40" s="92">
        <v>103</v>
      </c>
      <c r="Z40" s="92">
        <v>32</v>
      </c>
      <c r="AA40" s="91">
        <v>7</v>
      </c>
    </row>
    <row r="41" spans="1:27" ht="15">
      <c r="A41" s="123"/>
      <c r="B41" s="122" t="s">
        <v>68</v>
      </c>
      <c r="C41" s="122" t="s">
        <v>130</v>
      </c>
      <c r="D41" s="122" t="s">
        <v>132</v>
      </c>
      <c r="E41" s="122" t="s">
        <v>21</v>
      </c>
      <c r="F41" s="117">
        <v>219</v>
      </c>
      <c r="G41" s="116" t="s">
        <v>4</v>
      </c>
      <c r="H41" s="116" t="s">
        <v>4</v>
      </c>
      <c r="I41" s="116" t="s">
        <v>4</v>
      </c>
      <c r="J41" s="116" t="s">
        <v>4</v>
      </c>
      <c r="K41" s="116" t="s">
        <v>4</v>
      </c>
      <c r="L41" s="116" t="s">
        <v>4</v>
      </c>
      <c r="M41" s="116" t="s">
        <v>4</v>
      </c>
      <c r="N41" s="116" t="s">
        <v>4</v>
      </c>
      <c r="O41" s="116">
        <v>1</v>
      </c>
      <c r="P41" s="116">
        <v>1</v>
      </c>
      <c r="Q41" s="116" t="s">
        <v>4</v>
      </c>
      <c r="R41" s="116">
        <v>2</v>
      </c>
      <c r="S41" s="116">
        <v>4</v>
      </c>
      <c r="T41" s="116">
        <v>10</v>
      </c>
      <c r="U41" s="116">
        <v>19</v>
      </c>
      <c r="V41" s="116">
        <v>31</v>
      </c>
      <c r="W41" s="116">
        <v>52</v>
      </c>
      <c r="X41" s="116">
        <v>58</v>
      </c>
      <c r="Y41" s="116">
        <v>30</v>
      </c>
      <c r="Z41" s="116">
        <v>10</v>
      </c>
      <c r="AA41" s="115">
        <v>1</v>
      </c>
    </row>
    <row r="42" spans="1:27" ht="15">
      <c r="A42" s="114"/>
      <c r="B42" s="113" t="s">
        <v>66</v>
      </c>
      <c r="C42" s="113" t="s">
        <v>130</v>
      </c>
      <c r="D42" s="113" t="s">
        <v>131</v>
      </c>
      <c r="E42" s="113" t="s">
        <v>21</v>
      </c>
      <c r="F42" s="108">
        <v>216</v>
      </c>
      <c r="G42" s="107" t="s">
        <v>4</v>
      </c>
      <c r="H42" s="107" t="s">
        <v>4</v>
      </c>
      <c r="I42" s="107" t="s">
        <v>4</v>
      </c>
      <c r="J42" s="107" t="s">
        <v>4</v>
      </c>
      <c r="K42" s="107" t="s">
        <v>4</v>
      </c>
      <c r="L42" s="107" t="s">
        <v>4</v>
      </c>
      <c r="M42" s="107" t="s">
        <v>4</v>
      </c>
      <c r="N42" s="107" t="s">
        <v>4</v>
      </c>
      <c r="O42" s="107">
        <v>1</v>
      </c>
      <c r="P42" s="107" t="s">
        <v>4</v>
      </c>
      <c r="Q42" s="107" t="s">
        <v>4</v>
      </c>
      <c r="R42" s="107">
        <v>1</v>
      </c>
      <c r="S42" s="107">
        <v>2</v>
      </c>
      <c r="T42" s="107">
        <v>5</v>
      </c>
      <c r="U42" s="107">
        <v>6</v>
      </c>
      <c r="V42" s="107">
        <v>18</v>
      </c>
      <c r="W42" s="107">
        <v>30</v>
      </c>
      <c r="X42" s="107">
        <v>52</v>
      </c>
      <c r="Y42" s="107">
        <v>73</v>
      </c>
      <c r="Z42" s="107">
        <v>22</v>
      </c>
      <c r="AA42" s="106">
        <v>6</v>
      </c>
    </row>
    <row r="43" spans="1:27" ht="15">
      <c r="A43" s="159" t="s">
        <v>244</v>
      </c>
      <c r="B43" s="158" t="s">
        <v>70</v>
      </c>
      <c r="C43" s="158" t="s">
        <v>126</v>
      </c>
      <c r="D43" s="158" t="s">
        <v>129</v>
      </c>
      <c r="E43" s="158" t="s">
        <v>12</v>
      </c>
      <c r="F43" s="93">
        <v>35</v>
      </c>
      <c r="G43" s="92" t="s">
        <v>4</v>
      </c>
      <c r="H43" s="92" t="s">
        <v>4</v>
      </c>
      <c r="I43" s="92" t="s">
        <v>4</v>
      </c>
      <c r="J43" s="92" t="s">
        <v>4</v>
      </c>
      <c r="K43" s="92" t="s">
        <v>4</v>
      </c>
      <c r="L43" s="92" t="s">
        <v>4</v>
      </c>
      <c r="M43" s="92" t="s">
        <v>4</v>
      </c>
      <c r="N43" s="92" t="s">
        <v>4</v>
      </c>
      <c r="O43" s="92" t="s">
        <v>4</v>
      </c>
      <c r="P43" s="92" t="s">
        <v>4</v>
      </c>
      <c r="Q43" s="92" t="s">
        <v>4</v>
      </c>
      <c r="R43" s="92" t="s">
        <v>4</v>
      </c>
      <c r="S43" s="92">
        <v>1</v>
      </c>
      <c r="T43" s="92" t="s">
        <v>4</v>
      </c>
      <c r="U43" s="92">
        <v>3</v>
      </c>
      <c r="V43" s="92">
        <v>3</v>
      </c>
      <c r="W43" s="92">
        <v>7</v>
      </c>
      <c r="X43" s="92">
        <v>8</v>
      </c>
      <c r="Y43" s="92">
        <v>10</v>
      </c>
      <c r="Z43" s="92">
        <v>3</v>
      </c>
      <c r="AA43" s="91" t="s">
        <v>4</v>
      </c>
    </row>
    <row r="44" spans="1:27" ht="15">
      <c r="A44" s="123"/>
      <c r="B44" s="122" t="s">
        <v>68</v>
      </c>
      <c r="C44" s="122" t="s">
        <v>126</v>
      </c>
      <c r="D44" s="122" t="s">
        <v>128</v>
      </c>
      <c r="E44" s="122" t="s">
        <v>12</v>
      </c>
      <c r="F44" s="117">
        <v>23</v>
      </c>
      <c r="G44" s="116" t="s">
        <v>4</v>
      </c>
      <c r="H44" s="116" t="s">
        <v>4</v>
      </c>
      <c r="I44" s="116" t="s">
        <v>4</v>
      </c>
      <c r="J44" s="116" t="s">
        <v>4</v>
      </c>
      <c r="K44" s="116" t="s">
        <v>4</v>
      </c>
      <c r="L44" s="116" t="s">
        <v>4</v>
      </c>
      <c r="M44" s="116" t="s">
        <v>4</v>
      </c>
      <c r="N44" s="116" t="s">
        <v>4</v>
      </c>
      <c r="O44" s="116" t="s">
        <v>4</v>
      </c>
      <c r="P44" s="116" t="s">
        <v>4</v>
      </c>
      <c r="Q44" s="116" t="s">
        <v>4</v>
      </c>
      <c r="R44" s="116" t="s">
        <v>4</v>
      </c>
      <c r="S44" s="116">
        <v>1</v>
      </c>
      <c r="T44" s="116" t="s">
        <v>4</v>
      </c>
      <c r="U44" s="116">
        <v>3</v>
      </c>
      <c r="V44" s="116">
        <v>1</v>
      </c>
      <c r="W44" s="116">
        <v>6</v>
      </c>
      <c r="X44" s="116">
        <v>6</v>
      </c>
      <c r="Y44" s="116">
        <v>6</v>
      </c>
      <c r="Z44" s="116" t="s">
        <v>4</v>
      </c>
      <c r="AA44" s="115" t="s">
        <v>4</v>
      </c>
    </row>
    <row r="45" spans="1:27" ht="15">
      <c r="A45" s="114"/>
      <c r="B45" s="113" t="s">
        <v>66</v>
      </c>
      <c r="C45" s="113" t="s">
        <v>126</v>
      </c>
      <c r="D45" s="113" t="s">
        <v>127</v>
      </c>
      <c r="E45" s="113" t="s">
        <v>12</v>
      </c>
      <c r="F45" s="108">
        <v>12</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t="s">
        <v>4</v>
      </c>
      <c r="U45" s="107" t="s">
        <v>4</v>
      </c>
      <c r="V45" s="107">
        <v>2</v>
      </c>
      <c r="W45" s="107">
        <v>1</v>
      </c>
      <c r="X45" s="107">
        <v>2</v>
      </c>
      <c r="Y45" s="107">
        <v>4</v>
      </c>
      <c r="Z45" s="107">
        <v>3</v>
      </c>
      <c r="AA45" s="106" t="s">
        <v>4</v>
      </c>
    </row>
    <row r="46" spans="1:27" ht="15">
      <c r="A46" s="159" t="s">
        <v>243</v>
      </c>
      <c r="B46" s="158" t="s">
        <v>70</v>
      </c>
      <c r="C46" s="158" t="s">
        <v>121</v>
      </c>
      <c r="D46" s="158" t="s">
        <v>124</v>
      </c>
      <c r="E46" s="158" t="s">
        <v>10</v>
      </c>
      <c r="F46" s="93">
        <v>35</v>
      </c>
      <c r="G46" s="92" t="s">
        <v>4</v>
      </c>
      <c r="H46" s="92" t="s">
        <v>4</v>
      </c>
      <c r="I46" s="92" t="s">
        <v>4</v>
      </c>
      <c r="J46" s="92" t="s">
        <v>4</v>
      </c>
      <c r="K46" s="92" t="s">
        <v>4</v>
      </c>
      <c r="L46" s="92" t="s">
        <v>4</v>
      </c>
      <c r="M46" s="92" t="s">
        <v>4</v>
      </c>
      <c r="N46" s="92" t="s">
        <v>4</v>
      </c>
      <c r="O46" s="92" t="s">
        <v>4</v>
      </c>
      <c r="P46" s="92" t="s">
        <v>4</v>
      </c>
      <c r="Q46" s="92" t="s">
        <v>4</v>
      </c>
      <c r="R46" s="92" t="s">
        <v>4</v>
      </c>
      <c r="S46" s="92">
        <v>1</v>
      </c>
      <c r="T46" s="92" t="s">
        <v>4</v>
      </c>
      <c r="U46" s="92">
        <v>3</v>
      </c>
      <c r="V46" s="92">
        <v>3</v>
      </c>
      <c r="W46" s="92">
        <v>7</v>
      </c>
      <c r="X46" s="92">
        <v>8</v>
      </c>
      <c r="Y46" s="92">
        <v>10</v>
      </c>
      <c r="Z46" s="92">
        <v>3</v>
      </c>
      <c r="AA46" s="91" t="s">
        <v>4</v>
      </c>
    </row>
    <row r="47" spans="1:27" ht="15">
      <c r="A47" s="123"/>
      <c r="B47" s="122" t="s">
        <v>68</v>
      </c>
      <c r="C47" s="122" t="s">
        <v>121</v>
      </c>
      <c r="D47" s="122" t="s">
        <v>123</v>
      </c>
      <c r="E47" s="122" t="s">
        <v>10</v>
      </c>
      <c r="F47" s="117">
        <v>23</v>
      </c>
      <c r="G47" s="116" t="s">
        <v>4</v>
      </c>
      <c r="H47" s="116" t="s">
        <v>4</v>
      </c>
      <c r="I47" s="116" t="s">
        <v>4</v>
      </c>
      <c r="J47" s="116" t="s">
        <v>4</v>
      </c>
      <c r="K47" s="116" t="s">
        <v>4</v>
      </c>
      <c r="L47" s="116" t="s">
        <v>4</v>
      </c>
      <c r="M47" s="116" t="s">
        <v>4</v>
      </c>
      <c r="N47" s="116" t="s">
        <v>4</v>
      </c>
      <c r="O47" s="116" t="s">
        <v>4</v>
      </c>
      <c r="P47" s="116" t="s">
        <v>4</v>
      </c>
      <c r="Q47" s="116" t="s">
        <v>4</v>
      </c>
      <c r="R47" s="116" t="s">
        <v>4</v>
      </c>
      <c r="S47" s="116">
        <v>1</v>
      </c>
      <c r="T47" s="116" t="s">
        <v>4</v>
      </c>
      <c r="U47" s="116">
        <v>3</v>
      </c>
      <c r="V47" s="116">
        <v>1</v>
      </c>
      <c r="W47" s="116">
        <v>6</v>
      </c>
      <c r="X47" s="116">
        <v>6</v>
      </c>
      <c r="Y47" s="116">
        <v>6</v>
      </c>
      <c r="Z47" s="116" t="s">
        <v>4</v>
      </c>
      <c r="AA47" s="115" t="s">
        <v>4</v>
      </c>
    </row>
    <row r="48" spans="1:27" ht="15">
      <c r="A48" s="114"/>
      <c r="B48" s="113" t="s">
        <v>66</v>
      </c>
      <c r="C48" s="113" t="s">
        <v>121</v>
      </c>
      <c r="D48" s="113" t="s">
        <v>122</v>
      </c>
      <c r="E48" s="113" t="s">
        <v>10</v>
      </c>
      <c r="F48" s="108">
        <v>12</v>
      </c>
      <c r="G48" s="107" t="s">
        <v>4</v>
      </c>
      <c r="H48" s="107" t="s">
        <v>4</v>
      </c>
      <c r="I48" s="107" t="s">
        <v>4</v>
      </c>
      <c r="J48" s="107" t="s">
        <v>4</v>
      </c>
      <c r="K48" s="107" t="s">
        <v>4</v>
      </c>
      <c r="L48" s="107" t="s">
        <v>4</v>
      </c>
      <c r="M48" s="107" t="s">
        <v>4</v>
      </c>
      <c r="N48" s="107" t="s">
        <v>4</v>
      </c>
      <c r="O48" s="107" t="s">
        <v>4</v>
      </c>
      <c r="P48" s="107" t="s">
        <v>4</v>
      </c>
      <c r="Q48" s="107" t="s">
        <v>4</v>
      </c>
      <c r="R48" s="107" t="s">
        <v>4</v>
      </c>
      <c r="S48" s="107" t="s">
        <v>4</v>
      </c>
      <c r="T48" s="107" t="s">
        <v>4</v>
      </c>
      <c r="U48" s="107" t="s">
        <v>4</v>
      </c>
      <c r="V48" s="107">
        <v>2</v>
      </c>
      <c r="W48" s="107">
        <v>1</v>
      </c>
      <c r="X48" s="107">
        <v>2</v>
      </c>
      <c r="Y48" s="107">
        <v>4</v>
      </c>
      <c r="Z48" s="107">
        <v>3</v>
      </c>
      <c r="AA48" s="106" t="s">
        <v>4</v>
      </c>
    </row>
    <row r="49" spans="1:27" ht="15">
      <c r="A49" s="159" t="s">
        <v>242</v>
      </c>
      <c r="B49" s="158" t="s">
        <v>70</v>
      </c>
      <c r="C49" s="158" t="s">
        <v>116</v>
      </c>
      <c r="D49" s="158" t="s">
        <v>119</v>
      </c>
      <c r="E49" s="158" t="s">
        <v>5</v>
      </c>
      <c r="F49" s="93">
        <v>4</v>
      </c>
      <c r="G49" s="92" t="s">
        <v>4</v>
      </c>
      <c r="H49" s="92" t="s">
        <v>4</v>
      </c>
      <c r="I49" s="92" t="s">
        <v>4</v>
      </c>
      <c r="J49" s="92" t="s">
        <v>4</v>
      </c>
      <c r="K49" s="92" t="s">
        <v>4</v>
      </c>
      <c r="L49" s="92" t="s">
        <v>4</v>
      </c>
      <c r="M49" s="92" t="s">
        <v>4</v>
      </c>
      <c r="N49" s="92" t="s">
        <v>4</v>
      </c>
      <c r="O49" s="92" t="s">
        <v>4</v>
      </c>
      <c r="P49" s="92" t="s">
        <v>4</v>
      </c>
      <c r="Q49" s="92" t="s">
        <v>4</v>
      </c>
      <c r="R49" s="92" t="s">
        <v>4</v>
      </c>
      <c r="S49" s="92" t="s">
        <v>4</v>
      </c>
      <c r="T49" s="92" t="s">
        <v>4</v>
      </c>
      <c r="U49" s="92" t="s">
        <v>4</v>
      </c>
      <c r="V49" s="92">
        <v>2</v>
      </c>
      <c r="W49" s="92" t="s">
        <v>4</v>
      </c>
      <c r="X49" s="92" t="s">
        <v>4</v>
      </c>
      <c r="Y49" s="92">
        <v>2</v>
      </c>
      <c r="Z49" s="92" t="s">
        <v>4</v>
      </c>
      <c r="AA49" s="91" t="s">
        <v>4</v>
      </c>
    </row>
    <row r="50" spans="1:27" ht="15">
      <c r="A50" s="123"/>
      <c r="B50" s="122" t="s">
        <v>68</v>
      </c>
      <c r="C50" s="122" t="s">
        <v>116</v>
      </c>
      <c r="D50" s="122" t="s">
        <v>118</v>
      </c>
      <c r="E50" s="122" t="s">
        <v>5</v>
      </c>
      <c r="F50" s="117">
        <v>1</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t="s">
        <v>4</v>
      </c>
      <c r="V50" s="116" t="s">
        <v>4</v>
      </c>
      <c r="W50" s="116" t="s">
        <v>4</v>
      </c>
      <c r="X50" s="116" t="s">
        <v>4</v>
      </c>
      <c r="Y50" s="116">
        <v>1</v>
      </c>
      <c r="Z50" s="116" t="s">
        <v>4</v>
      </c>
      <c r="AA50" s="115" t="s">
        <v>4</v>
      </c>
    </row>
    <row r="51" spans="1:27" ht="15">
      <c r="A51" s="114"/>
      <c r="B51" s="113" t="s">
        <v>66</v>
      </c>
      <c r="C51" s="113" t="s">
        <v>116</v>
      </c>
      <c r="D51" s="113" t="s">
        <v>117</v>
      </c>
      <c r="E51" s="113" t="s">
        <v>5</v>
      </c>
      <c r="F51" s="108">
        <v>3</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v>2</v>
      </c>
      <c r="W51" s="107" t="s">
        <v>4</v>
      </c>
      <c r="X51" s="107" t="s">
        <v>4</v>
      </c>
      <c r="Y51" s="107">
        <v>1</v>
      </c>
      <c r="Z51" s="107" t="s">
        <v>4</v>
      </c>
      <c r="AA51" s="106" t="s">
        <v>4</v>
      </c>
    </row>
    <row r="52" spans="1:27" ht="15">
      <c r="A52" s="159" t="s">
        <v>241</v>
      </c>
      <c r="B52" s="158" t="s">
        <v>70</v>
      </c>
      <c r="C52" s="158" t="s">
        <v>111</v>
      </c>
      <c r="D52" s="158" t="s">
        <v>114</v>
      </c>
      <c r="E52" s="158" t="s">
        <v>5</v>
      </c>
      <c r="F52" s="93">
        <v>13</v>
      </c>
      <c r="G52" s="92" t="s">
        <v>4</v>
      </c>
      <c r="H52" s="92" t="s">
        <v>4</v>
      </c>
      <c r="I52" s="92" t="s">
        <v>4</v>
      </c>
      <c r="J52" s="92" t="s">
        <v>4</v>
      </c>
      <c r="K52" s="92" t="s">
        <v>4</v>
      </c>
      <c r="L52" s="92" t="s">
        <v>4</v>
      </c>
      <c r="M52" s="92" t="s">
        <v>4</v>
      </c>
      <c r="N52" s="92" t="s">
        <v>4</v>
      </c>
      <c r="O52" s="92" t="s">
        <v>4</v>
      </c>
      <c r="P52" s="92" t="s">
        <v>4</v>
      </c>
      <c r="Q52" s="92" t="s">
        <v>4</v>
      </c>
      <c r="R52" s="92" t="s">
        <v>4</v>
      </c>
      <c r="S52" s="92">
        <v>1</v>
      </c>
      <c r="T52" s="92" t="s">
        <v>4</v>
      </c>
      <c r="U52" s="92">
        <v>2</v>
      </c>
      <c r="V52" s="92" t="s">
        <v>4</v>
      </c>
      <c r="W52" s="92">
        <v>2</v>
      </c>
      <c r="X52" s="92">
        <v>2</v>
      </c>
      <c r="Y52" s="92">
        <v>4</v>
      </c>
      <c r="Z52" s="92">
        <v>2</v>
      </c>
      <c r="AA52" s="91" t="s">
        <v>4</v>
      </c>
    </row>
    <row r="53" spans="1:27" ht="15">
      <c r="A53" s="123"/>
      <c r="B53" s="122" t="s">
        <v>68</v>
      </c>
      <c r="C53" s="122" t="s">
        <v>111</v>
      </c>
      <c r="D53" s="122" t="s">
        <v>113</v>
      </c>
      <c r="E53" s="122" t="s">
        <v>5</v>
      </c>
      <c r="F53" s="117">
        <v>8</v>
      </c>
      <c r="G53" s="116" t="s">
        <v>4</v>
      </c>
      <c r="H53" s="116" t="s">
        <v>4</v>
      </c>
      <c r="I53" s="116" t="s">
        <v>4</v>
      </c>
      <c r="J53" s="116" t="s">
        <v>4</v>
      </c>
      <c r="K53" s="116" t="s">
        <v>4</v>
      </c>
      <c r="L53" s="116" t="s">
        <v>4</v>
      </c>
      <c r="M53" s="116" t="s">
        <v>4</v>
      </c>
      <c r="N53" s="116" t="s">
        <v>4</v>
      </c>
      <c r="O53" s="116" t="s">
        <v>4</v>
      </c>
      <c r="P53" s="116" t="s">
        <v>4</v>
      </c>
      <c r="Q53" s="116" t="s">
        <v>4</v>
      </c>
      <c r="R53" s="116" t="s">
        <v>4</v>
      </c>
      <c r="S53" s="116">
        <v>1</v>
      </c>
      <c r="T53" s="116" t="s">
        <v>4</v>
      </c>
      <c r="U53" s="116">
        <v>2</v>
      </c>
      <c r="V53" s="116" t="s">
        <v>4</v>
      </c>
      <c r="W53" s="116">
        <v>2</v>
      </c>
      <c r="X53" s="116">
        <v>2</v>
      </c>
      <c r="Y53" s="116">
        <v>1</v>
      </c>
      <c r="Z53" s="116" t="s">
        <v>4</v>
      </c>
      <c r="AA53" s="115" t="s">
        <v>4</v>
      </c>
    </row>
    <row r="54" spans="1:27" ht="15">
      <c r="A54" s="114"/>
      <c r="B54" s="113" t="s">
        <v>66</v>
      </c>
      <c r="C54" s="113" t="s">
        <v>111</v>
      </c>
      <c r="D54" s="113" t="s">
        <v>112</v>
      </c>
      <c r="E54" s="113" t="s">
        <v>5</v>
      </c>
      <c r="F54" s="108">
        <v>5</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v>3</v>
      </c>
      <c r="Z54" s="107">
        <v>2</v>
      </c>
      <c r="AA54" s="106" t="s">
        <v>4</v>
      </c>
    </row>
    <row r="55" spans="1:27" ht="15">
      <c r="A55" s="159" t="s">
        <v>240</v>
      </c>
      <c r="B55" s="158" t="s">
        <v>70</v>
      </c>
      <c r="C55" s="158" t="s">
        <v>106</v>
      </c>
      <c r="D55" s="158" t="s">
        <v>109</v>
      </c>
      <c r="E55" s="158" t="s">
        <v>5</v>
      </c>
      <c r="F55" s="93">
        <v>4</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t="s">
        <v>4</v>
      </c>
      <c r="W55" s="92">
        <v>1</v>
      </c>
      <c r="X55" s="92">
        <v>1</v>
      </c>
      <c r="Y55" s="92">
        <v>1</v>
      </c>
      <c r="Z55" s="92">
        <v>1</v>
      </c>
      <c r="AA55" s="91" t="s">
        <v>4</v>
      </c>
    </row>
    <row r="56" spans="1:27" ht="15">
      <c r="A56" s="123"/>
      <c r="B56" s="122" t="s">
        <v>68</v>
      </c>
      <c r="C56" s="122" t="s">
        <v>106</v>
      </c>
      <c r="D56" s="122" t="s">
        <v>108</v>
      </c>
      <c r="E56" s="122" t="s">
        <v>5</v>
      </c>
      <c r="F56" s="117">
        <v>3</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t="s">
        <v>4</v>
      </c>
      <c r="W56" s="116">
        <v>1</v>
      </c>
      <c r="X56" s="116">
        <v>1</v>
      </c>
      <c r="Y56" s="116">
        <v>1</v>
      </c>
      <c r="Z56" s="116" t="s">
        <v>4</v>
      </c>
      <c r="AA56" s="115" t="s">
        <v>4</v>
      </c>
    </row>
    <row r="57" spans="1:27" ht="15">
      <c r="A57" s="114"/>
      <c r="B57" s="113" t="s">
        <v>66</v>
      </c>
      <c r="C57" s="113" t="s">
        <v>106</v>
      </c>
      <c r="D57" s="113" t="s">
        <v>107</v>
      </c>
      <c r="E57" s="113" t="s">
        <v>5</v>
      </c>
      <c r="F57" s="108">
        <v>1</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t="s">
        <v>4</v>
      </c>
      <c r="X57" s="107" t="s">
        <v>4</v>
      </c>
      <c r="Y57" s="107" t="s">
        <v>4</v>
      </c>
      <c r="Z57" s="107">
        <v>1</v>
      </c>
      <c r="AA57" s="106" t="s">
        <v>4</v>
      </c>
    </row>
    <row r="58" spans="1:27" ht="15">
      <c r="A58" s="159" t="s">
        <v>239</v>
      </c>
      <c r="B58" s="158" t="s">
        <v>70</v>
      </c>
      <c r="C58" s="158" t="s">
        <v>101</v>
      </c>
      <c r="D58" s="158" t="s">
        <v>104</v>
      </c>
      <c r="E58" s="158" t="s">
        <v>5</v>
      </c>
      <c r="F58" s="93">
        <v>8</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v>1</v>
      </c>
      <c r="V58" s="92" t="s">
        <v>4</v>
      </c>
      <c r="W58" s="92">
        <v>2</v>
      </c>
      <c r="X58" s="92">
        <v>3</v>
      </c>
      <c r="Y58" s="92">
        <v>2</v>
      </c>
      <c r="Z58" s="92" t="s">
        <v>4</v>
      </c>
      <c r="AA58" s="91" t="s">
        <v>4</v>
      </c>
    </row>
    <row r="59" spans="1:27" ht="15">
      <c r="A59" s="123"/>
      <c r="B59" s="122" t="s">
        <v>68</v>
      </c>
      <c r="C59" s="122" t="s">
        <v>101</v>
      </c>
      <c r="D59" s="122" t="s">
        <v>103</v>
      </c>
      <c r="E59" s="122" t="s">
        <v>5</v>
      </c>
      <c r="F59" s="117">
        <v>7</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v>1</v>
      </c>
      <c r="V59" s="116" t="s">
        <v>4</v>
      </c>
      <c r="W59" s="116">
        <v>2</v>
      </c>
      <c r="X59" s="116">
        <v>2</v>
      </c>
      <c r="Y59" s="116">
        <v>2</v>
      </c>
      <c r="Z59" s="116" t="s">
        <v>4</v>
      </c>
      <c r="AA59" s="115" t="s">
        <v>4</v>
      </c>
    </row>
    <row r="60" spans="1:27" ht="15">
      <c r="A60" s="123"/>
      <c r="B60" s="122" t="s">
        <v>66</v>
      </c>
      <c r="C60" s="122" t="s">
        <v>101</v>
      </c>
      <c r="D60" s="122" t="s">
        <v>102</v>
      </c>
      <c r="E60" s="122" t="s">
        <v>5</v>
      </c>
      <c r="F60" s="117">
        <v>1</v>
      </c>
      <c r="G60" s="116" t="s">
        <v>4</v>
      </c>
      <c r="H60" s="116" t="s">
        <v>4</v>
      </c>
      <c r="I60" s="116" t="s">
        <v>4</v>
      </c>
      <c r="J60" s="116" t="s">
        <v>4</v>
      </c>
      <c r="K60" s="116" t="s">
        <v>4</v>
      </c>
      <c r="L60" s="116" t="s">
        <v>4</v>
      </c>
      <c r="M60" s="116" t="s">
        <v>4</v>
      </c>
      <c r="N60" s="116" t="s">
        <v>4</v>
      </c>
      <c r="O60" s="116" t="s">
        <v>4</v>
      </c>
      <c r="P60" s="116" t="s">
        <v>4</v>
      </c>
      <c r="Q60" s="116" t="s">
        <v>4</v>
      </c>
      <c r="R60" s="116" t="s">
        <v>4</v>
      </c>
      <c r="S60" s="116" t="s">
        <v>4</v>
      </c>
      <c r="T60" s="116" t="s">
        <v>4</v>
      </c>
      <c r="U60" s="116" t="s">
        <v>4</v>
      </c>
      <c r="V60" s="116" t="s">
        <v>4</v>
      </c>
      <c r="W60" s="116" t="s">
        <v>4</v>
      </c>
      <c r="X60" s="116">
        <v>1</v>
      </c>
      <c r="Y60" s="116" t="s">
        <v>4</v>
      </c>
      <c r="Z60" s="116" t="s">
        <v>4</v>
      </c>
      <c r="AA60" s="115" t="s">
        <v>4</v>
      </c>
    </row>
    <row r="61" spans="1:27" ht="15">
      <c r="A61" s="159" t="s">
        <v>238</v>
      </c>
      <c r="B61" s="158" t="s">
        <v>70</v>
      </c>
      <c r="C61" s="158" t="s">
        <v>96</v>
      </c>
      <c r="D61" s="158" t="s">
        <v>99</v>
      </c>
      <c r="E61" s="158" t="s">
        <v>5</v>
      </c>
      <c r="F61" s="93">
        <v>6</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v>1</v>
      </c>
      <c r="W61" s="92">
        <v>2</v>
      </c>
      <c r="X61" s="92">
        <v>2</v>
      </c>
      <c r="Y61" s="92">
        <v>1</v>
      </c>
      <c r="Z61" s="92" t="s">
        <v>4</v>
      </c>
      <c r="AA61" s="91" t="s">
        <v>4</v>
      </c>
    </row>
    <row r="62" spans="1:27" ht="15">
      <c r="A62" s="123"/>
      <c r="B62" s="122" t="s">
        <v>68</v>
      </c>
      <c r="C62" s="122" t="s">
        <v>96</v>
      </c>
      <c r="D62" s="122" t="s">
        <v>98</v>
      </c>
      <c r="E62" s="122" t="s">
        <v>5</v>
      </c>
      <c r="F62" s="117">
        <v>4</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v>1</v>
      </c>
      <c r="W62" s="116">
        <v>1</v>
      </c>
      <c r="X62" s="116">
        <v>1</v>
      </c>
      <c r="Y62" s="116">
        <v>1</v>
      </c>
      <c r="Z62" s="116" t="s">
        <v>4</v>
      </c>
      <c r="AA62" s="115" t="s">
        <v>4</v>
      </c>
    </row>
    <row r="63" spans="1:27" ht="15">
      <c r="A63" s="114"/>
      <c r="B63" s="113" t="s">
        <v>66</v>
      </c>
      <c r="C63" s="113" t="s">
        <v>96</v>
      </c>
      <c r="D63" s="113" t="s">
        <v>97</v>
      </c>
      <c r="E63" s="113" t="s">
        <v>5</v>
      </c>
      <c r="F63" s="108">
        <v>2</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v>1</v>
      </c>
      <c r="X63" s="107">
        <v>1</v>
      </c>
      <c r="Y63" s="107" t="s">
        <v>4</v>
      </c>
      <c r="Z63" s="107" t="s">
        <v>4</v>
      </c>
      <c r="AA63" s="106" t="s">
        <v>4</v>
      </c>
    </row>
    <row r="64" spans="1:27" ht="15">
      <c r="A64" s="159" t="s">
        <v>237</v>
      </c>
      <c r="B64" s="158" t="s">
        <v>70</v>
      </c>
      <c r="C64" s="158" t="s">
        <v>91</v>
      </c>
      <c r="D64" s="158" t="s">
        <v>94</v>
      </c>
      <c r="E64" s="158" t="s">
        <v>12</v>
      </c>
      <c r="F64" s="93">
        <v>54</v>
      </c>
      <c r="G64" s="92" t="s">
        <v>4</v>
      </c>
      <c r="H64" s="92" t="s">
        <v>4</v>
      </c>
      <c r="I64" s="92" t="s">
        <v>4</v>
      </c>
      <c r="J64" s="92" t="s">
        <v>4</v>
      </c>
      <c r="K64" s="92" t="s">
        <v>4</v>
      </c>
      <c r="L64" s="92" t="s">
        <v>4</v>
      </c>
      <c r="M64" s="92" t="s">
        <v>4</v>
      </c>
      <c r="N64" s="92" t="s">
        <v>4</v>
      </c>
      <c r="O64" s="92" t="s">
        <v>4</v>
      </c>
      <c r="P64" s="92" t="s">
        <v>4</v>
      </c>
      <c r="Q64" s="92" t="s">
        <v>4</v>
      </c>
      <c r="R64" s="92">
        <v>3</v>
      </c>
      <c r="S64" s="92">
        <v>1</v>
      </c>
      <c r="T64" s="92">
        <v>2</v>
      </c>
      <c r="U64" s="92">
        <v>1</v>
      </c>
      <c r="V64" s="92">
        <v>4</v>
      </c>
      <c r="W64" s="92">
        <v>11</v>
      </c>
      <c r="X64" s="92">
        <v>15</v>
      </c>
      <c r="Y64" s="92">
        <v>8</v>
      </c>
      <c r="Z64" s="92">
        <v>6</v>
      </c>
      <c r="AA64" s="91">
        <v>3</v>
      </c>
    </row>
    <row r="65" spans="1:27" ht="15">
      <c r="A65" s="123"/>
      <c r="B65" s="122" t="s">
        <v>68</v>
      </c>
      <c r="C65" s="122" t="s">
        <v>91</v>
      </c>
      <c r="D65" s="122" t="s">
        <v>93</v>
      </c>
      <c r="E65" s="122" t="s">
        <v>12</v>
      </c>
      <c r="F65" s="117">
        <v>29</v>
      </c>
      <c r="G65" s="116" t="s">
        <v>4</v>
      </c>
      <c r="H65" s="116" t="s">
        <v>4</v>
      </c>
      <c r="I65" s="116" t="s">
        <v>4</v>
      </c>
      <c r="J65" s="116" t="s">
        <v>4</v>
      </c>
      <c r="K65" s="116" t="s">
        <v>4</v>
      </c>
      <c r="L65" s="116" t="s">
        <v>4</v>
      </c>
      <c r="M65" s="116" t="s">
        <v>4</v>
      </c>
      <c r="N65" s="116" t="s">
        <v>4</v>
      </c>
      <c r="O65" s="116" t="s">
        <v>4</v>
      </c>
      <c r="P65" s="116" t="s">
        <v>4</v>
      </c>
      <c r="Q65" s="116" t="s">
        <v>4</v>
      </c>
      <c r="R65" s="116">
        <v>3</v>
      </c>
      <c r="S65" s="116">
        <v>1</v>
      </c>
      <c r="T65" s="116">
        <v>2</v>
      </c>
      <c r="U65" s="116">
        <v>1</v>
      </c>
      <c r="V65" s="116">
        <v>2</v>
      </c>
      <c r="W65" s="116">
        <v>5</v>
      </c>
      <c r="X65" s="116">
        <v>8</v>
      </c>
      <c r="Y65" s="116">
        <v>5</v>
      </c>
      <c r="Z65" s="116">
        <v>2</v>
      </c>
      <c r="AA65" s="115" t="s">
        <v>4</v>
      </c>
    </row>
    <row r="66" spans="1:27" ht="15">
      <c r="A66" s="114"/>
      <c r="B66" s="113" t="s">
        <v>66</v>
      </c>
      <c r="C66" s="113" t="s">
        <v>91</v>
      </c>
      <c r="D66" s="113" t="s">
        <v>92</v>
      </c>
      <c r="E66" s="113" t="s">
        <v>12</v>
      </c>
      <c r="F66" s="108">
        <v>25</v>
      </c>
      <c r="G66" s="107" t="s">
        <v>4</v>
      </c>
      <c r="H66" s="107" t="s">
        <v>4</v>
      </c>
      <c r="I66" s="107" t="s">
        <v>4</v>
      </c>
      <c r="J66" s="107" t="s">
        <v>4</v>
      </c>
      <c r="K66" s="107" t="s">
        <v>4</v>
      </c>
      <c r="L66" s="107" t="s">
        <v>4</v>
      </c>
      <c r="M66" s="107" t="s">
        <v>4</v>
      </c>
      <c r="N66" s="107" t="s">
        <v>4</v>
      </c>
      <c r="O66" s="107" t="s">
        <v>4</v>
      </c>
      <c r="P66" s="107" t="s">
        <v>4</v>
      </c>
      <c r="Q66" s="107" t="s">
        <v>4</v>
      </c>
      <c r="R66" s="107" t="s">
        <v>4</v>
      </c>
      <c r="S66" s="107" t="s">
        <v>4</v>
      </c>
      <c r="T66" s="107" t="s">
        <v>4</v>
      </c>
      <c r="U66" s="107" t="s">
        <v>4</v>
      </c>
      <c r="V66" s="107">
        <v>2</v>
      </c>
      <c r="W66" s="107">
        <v>6</v>
      </c>
      <c r="X66" s="107">
        <v>7</v>
      </c>
      <c r="Y66" s="107">
        <v>3</v>
      </c>
      <c r="Z66" s="107">
        <v>4</v>
      </c>
      <c r="AA66" s="106">
        <v>3</v>
      </c>
    </row>
    <row r="67" spans="1:27" ht="15">
      <c r="A67" s="159" t="s">
        <v>236</v>
      </c>
      <c r="B67" s="158" t="s">
        <v>70</v>
      </c>
      <c r="C67" s="158" t="s">
        <v>86</v>
      </c>
      <c r="D67" s="158" t="s">
        <v>89</v>
      </c>
      <c r="E67" s="158" t="s">
        <v>10</v>
      </c>
      <c r="F67" s="93">
        <v>54</v>
      </c>
      <c r="G67" s="92" t="s">
        <v>4</v>
      </c>
      <c r="H67" s="92" t="s">
        <v>4</v>
      </c>
      <c r="I67" s="92" t="s">
        <v>4</v>
      </c>
      <c r="J67" s="92" t="s">
        <v>4</v>
      </c>
      <c r="K67" s="92" t="s">
        <v>4</v>
      </c>
      <c r="L67" s="92" t="s">
        <v>4</v>
      </c>
      <c r="M67" s="92" t="s">
        <v>4</v>
      </c>
      <c r="N67" s="92" t="s">
        <v>4</v>
      </c>
      <c r="O67" s="92" t="s">
        <v>4</v>
      </c>
      <c r="P67" s="92" t="s">
        <v>4</v>
      </c>
      <c r="Q67" s="92" t="s">
        <v>4</v>
      </c>
      <c r="R67" s="92">
        <v>3</v>
      </c>
      <c r="S67" s="92">
        <v>1</v>
      </c>
      <c r="T67" s="92">
        <v>2</v>
      </c>
      <c r="U67" s="92">
        <v>1</v>
      </c>
      <c r="V67" s="92">
        <v>4</v>
      </c>
      <c r="W67" s="92">
        <v>11</v>
      </c>
      <c r="X67" s="92">
        <v>15</v>
      </c>
      <c r="Y67" s="92">
        <v>8</v>
      </c>
      <c r="Z67" s="92">
        <v>6</v>
      </c>
      <c r="AA67" s="91">
        <v>3</v>
      </c>
    </row>
    <row r="68" spans="1:27" ht="15">
      <c r="A68" s="123"/>
      <c r="B68" s="122" t="s">
        <v>68</v>
      </c>
      <c r="C68" s="122" t="s">
        <v>86</v>
      </c>
      <c r="D68" s="122" t="s">
        <v>88</v>
      </c>
      <c r="E68" s="122" t="s">
        <v>10</v>
      </c>
      <c r="F68" s="117">
        <v>29</v>
      </c>
      <c r="G68" s="116" t="s">
        <v>4</v>
      </c>
      <c r="H68" s="116" t="s">
        <v>4</v>
      </c>
      <c r="I68" s="116" t="s">
        <v>4</v>
      </c>
      <c r="J68" s="116" t="s">
        <v>4</v>
      </c>
      <c r="K68" s="116" t="s">
        <v>4</v>
      </c>
      <c r="L68" s="116" t="s">
        <v>4</v>
      </c>
      <c r="M68" s="116" t="s">
        <v>4</v>
      </c>
      <c r="N68" s="116" t="s">
        <v>4</v>
      </c>
      <c r="O68" s="116" t="s">
        <v>4</v>
      </c>
      <c r="P68" s="116" t="s">
        <v>4</v>
      </c>
      <c r="Q68" s="116" t="s">
        <v>4</v>
      </c>
      <c r="R68" s="116">
        <v>3</v>
      </c>
      <c r="S68" s="116">
        <v>1</v>
      </c>
      <c r="T68" s="116">
        <v>2</v>
      </c>
      <c r="U68" s="116">
        <v>1</v>
      </c>
      <c r="V68" s="116">
        <v>2</v>
      </c>
      <c r="W68" s="116">
        <v>5</v>
      </c>
      <c r="X68" s="116">
        <v>8</v>
      </c>
      <c r="Y68" s="116">
        <v>5</v>
      </c>
      <c r="Z68" s="116">
        <v>2</v>
      </c>
      <c r="AA68" s="115" t="s">
        <v>4</v>
      </c>
    </row>
    <row r="69" spans="1:27" ht="15">
      <c r="A69" s="114"/>
      <c r="B69" s="113" t="s">
        <v>66</v>
      </c>
      <c r="C69" s="113" t="s">
        <v>86</v>
      </c>
      <c r="D69" s="113" t="s">
        <v>87</v>
      </c>
      <c r="E69" s="113" t="s">
        <v>10</v>
      </c>
      <c r="F69" s="108">
        <v>25</v>
      </c>
      <c r="G69" s="107" t="s">
        <v>4</v>
      </c>
      <c r="H69" s="107" t="s">
        <v>4</v>
      </c>
      <c r="I69" s="107" t="s">
        <v>4</v>
      </c>
      <c r="J69" s="107" t="s">
        <v>4</v>
      </c>
      <c r="K69" s="107" t="s">
        <v>4</v>
      </c>
      <c r="L69" s="107" t="s">
        <v>4</v>
      </c>
      <c r="M69" s="107" t="s">
        <v>4</v>
      </c>
      <c r="N69" s="107" t="s">
        <v>4</v>
      </c>
      <c r="O69" s="107" t="s">
        <v>4</v>
      </c>
      <c r="P69" s="107" t="s">
        <v>4</v>
      </c>
      <c r="Q69" s="107" t="s">
        <v>4</v>
      </c>
      <c r="R69" s="107" t="s">
        <v>4</v>
      </c>
      <c r="S69" s="107" t="s">
        <v>4</v>
      </c>
      <c r="T69" s="107" t="s">
        <v>4</v>
      </c>
      <c r="U69" s="107" t="s">
        <v>4</v>
      </c>
      <c r="V69" s="107">
        <v>2</v>
      </c>
      <c r="W69" s="107">
        <v>6</v>
      </c>
      <c r="X69" s="107">
        <v>7</v>
      </c>
      <c r="Y69" s="107">
        <v>3</v>
      </c>
      <c r="Z69" s="107">
        <v>4</v>
      </c>
      <c r="AA69" s="106">
        <v>3</v>
      </c>
    </row>
    <row r="70" spans="1:27" ht="15">
      <c r="A70" s="159" t="s">
        <v>235</v>
      </c>
      <c r="B70" s="158" t="s">
        <v>70</v>
      </c>
      <c r="C70" s="158" t="s">
        <v>82</v>
      </c>
      <c r="D70" s="158" t="s">
        <v>85</v>
      </c>
      <c r="E70" s="158" t="s">
        <v>5</v>
      </c>
      <c r="F70" s="93">
        <v>25</v>
      </c>
      <c r="G70" s="92" t="s">
        <v>4</v>
      </c>
      <c r="H70" s="92" t="s">
        <v>4</v>
      </c>
      <c r="I70" s="92" t="s">
        <v>4</v>
      </c>
      <c r="J70" s="92" t="s">
        <v>4</v>
      </c>
      <c r="K70" s="92" t="s">
        <v>4</v>
      </c>
      <c r="L70" s="92" t="s">
        <v>4</v>
      </c>
      <c r="M70" s="92" t="s">
        <v>4</v>
      </c>
      <c r="N70" s="92" t="s">
        <v>4</v>
      </c>
      <c r="O70" s="92" t="s">
        <v>4</v>
      </c>
      <c r="P70" s="92" t="s">
        <v>4</v>
      </c>
      <c r="Q70" s="92" t="s">
        <v>4</v>
      </c>
      <c r="R70" s="92">
        <v>2</v>
      </c>
      <c r="S70" s="92">
        <v>1</v>
      </c>
      <c r="T70" s="92">
        <v>1</v>
      </c>
      <c r="U70" s="92" t="s">
        <v>4</v>
      </c>
      <c r="V70" s="92">
        <v>1</v>
      </c>
      <c r="W70" s="92">
        <v>5</v>
      </c>
      <c r="X70" s="92">
        <v>5</v>
      </c>
      <c r="Y70" s="92">
        <v>5</v>
      </c>
      <c r="Z70" s="92">
        <v>3</v>
      </c>
      <c r="AA70" s="91">
        <v>2</v>
      </c>
    </row>
    <row r="71" spans="1:27" ht="15">
      <c r="A71" s="123"/>
      <c r="B71" s="122" t="s">
        <v>68</v>
      </c>
      <c r="C71" s="122" t="s">
        <v>82</v>
      </c>
      <c r="D71" s="122" t="s">
        <v>84</v>
      </c>
      <c r="E71" s="122" t="s">
        <v>5</v>
      </c>
      <c r="F71" s="117">
        <v>12</v>
      </c>
      <c r="G71" s="116" t="s">
        <v>4</v>
      </c>
      <c r="H71" s="116" t="s">
        <v>4</v>
      </c>
      <c r="I71" s="116" t="s">
        <v>4</v>
      </c>
      <c r="J71" s="116" t="s">
        <v>4</v>
      </c>
      <c r="K71" s="116" t="s">
        <v>4</v>
      </c>
      <c r="L71" s="116" t="s">
        <v>4</v>
      </c>
      <c r="M71" s="116" t="s">
        <v>4</v>
      </c>
      <c r="N71" s="116" t="s">
        <v>4</v>
      </c>
      <c r="O71" s="116" t="s">
        <v>4</v>
      </c>
      <c r="P71" s="116" t="s">
        <v>4</v>
      </c>
      <c r="Q71" s="116" t="s">
        <v>4</v>
      </c>
      <c r="R71" s="116">
        <v>2</v>
      </c>
      <c r="S71" s="116">
        <v>1</v>
      </c>
      <c r="T71" s="116">
        <v>1</v>
      </c>
      <c r="U71" s="116" t="s">
        <v>4</v>
      </c>
      <c r="V71" s="116" t="s">
        <v>4</v>
      </c>
      <c r="W71" s="116">
        <v>1</v>
      </c>
      <c r="X71" s="116">
        <v>2</v>
      </c>
      <c r="Y71" s="116">
        <v>3</v>
      </c>
      <c r="Z71" s="116">
        <v>2</v>
      </c>
      <c r="AA71" s="115" t="s">
        <v>4</v>
      </c>
    </row>
    <row r="72" spans="1:27" ht="15">
      <c r="A72" s="114"/>
      <c r="B72" s="113" t="s">
        <v>66</v>
      </c>
      <c r="C72" s="113" t="s">
        <v>82</v>
      </c>
      <c r="D72" s="113" t="s">
        <v>83</v>
      </c>
      <c r="E72" s="113" t="s">
        <v>5</v>
      </c>
      <c r="F72" s="108">
        <v>13</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t="s">
        <v>4</v>
      </c>
      <c r="V72" s="107">
        <v>1</v>
      </c>
      <c r="W72" s="107">
        <v>4</v>
      </c>
      <c r="X72" s="107">
        <v>3</v>
      </c>
      <c r="Y72" s="107">
        <v>2</v>
      </c>
      <c r="Z72" s="107">
        <v>1</v>
      </c>
      <c r="AA72" s="106">
        <v>2</v>
      </c>
    </row>
    <row r="73" spans="1:27" ht="15">
      <c r="A73" s="159" t="s">
        <v>234</v>
      </c>
      <c r="B73" s="158" t="s">
        <v>70</v>
      </c>
      <c r="C73" s="158" t="s">
        <v>77</v>
      </c>
      <c r="D73" s="158" t="s">
        <v>80</v>
      </c>
      <c r="E73" s="158" t="s">
        <v>5</v>
      </c>
      <c r="F73" s="93">
        <v>10</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v>1</v>
      </c>
      <c r="V73" s="92">
        <v>1</v>
      </c>
      <c r="W73" s="92">
        <v>3</v>
      </c>
      <c r="X73" s="92">
        <v>2</v>
      </c>
      <c r="Y73" s="92" t="s">
        <v>4</v>
      </c>
      <c r="Z73" s="92">
        <v>2</v>
      </c>
      <c r="AA73" s="91">
        <v>1</v>
      </c>
    </row>
    <row r="74" spans="1:27" ht="15">
      <c r="A74" s="123"/>
      <c r="B74" s="122" t="s">
        <v>68</v>
      </c>
      <c r="C74" s="122" t="s">
        <v>77</v>
      </c>
      <c r="D74" s="122" t="s">
        <v>79</v>
      </c>
      <c r="E74" s="122" t="s">
        <v>5</v>
      </c>
      <c r="F74" s="117">
        <v>4</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v>1</v>
      </c>
      <c r="V74" s="116" t="s">
        <v>4</v>
      </c>
      <c r="W74" s="116">
        <v>2</v>
      </c>
      <c r="X74" s="116">
        <v>1</v>
      </c>
      <c r="Y74" s="116" t="s">
        <v>4</v>
      </c>
      <c r="Z74" s="116" t="s">
        <v>4</v>
      </c>
      <c r="AA74" s="115" t="s">
        <v>4</v>
      </c>
    </row>
    <row r="75" spans="1:27" ht="15">
      <c r="A75" s="114"/>
      <c r="B75" s="113" t="s">
        <v>66</v>
      </c>
      <c r="C75" s="113" t="s">
        <v>77</v>
      </c>
      <c r="D75" s="113" t="s">
        <v>78</v>
      </c>
      <c r="E75" s="113" t="s">
        <v>5</v>
      </c>
      <c r="F75" s="108">
        <v>6</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v>1</v>
      </c>
      <c r="W75" s="107">
        <v>1</v>
      </c>
      <c r="X75" s="107">
        <v>1</v>
      </c>
      <c r="Y75" s="107" t="s">
        <v>4</v>
      </c>
      <c r="Z75" s="107">
        <v>2</v>
      </c>
      <c r="AA75" s="106">
        <v>1</v>
      </c>
    </row>
    <row r="76" spans="1:27" ht="15">
      <c r="A76" s="159" t="s">
        <v>233</v>
      </c>
      <c r="B76" s="158" t="s">
        <v>70</v>
      </c>
      <c r="C76" s="158" t="s">
        <v>72</v>
      </c>
      <c r="D76" s="158" t="s">
        <v>75</v>
      </c>
      <c r="E76" s="158" t="s">
        <v>5</v>
      </c>
      <c r="F76" s="93">
        <v>5</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t="s">
        <v>4</v>
      </c>
      <c r="W76" s="92" t="s">
        <v>4</v>
      </c>
      <c r="X76" s="92">
        <v>3</v>
      </c>
      <c r="Y76" s="92">
        <v>1</v>
      </c>
      <c r="Z76" s="92">
        <v>1</v>
      </c>
      <c r="AA76" s="91" t="s">
        <v>4</v>
      </c>
    </row>
    <row r="77" spans="1:27" ht="15">
      <c r="A77" s="123"/>
      <c r="B77" s="122" t="s">
        <v>68</v>
      </c>
      <c r="C77" s="122" t="s">
        <v>72</v>
      </c>
      <c r="D77" s="122" t="s">
        <v>74</v>
      </c>
      <c r="E77" s="122" t="s">
        <v>5</v>
      </c>
      <c r="F77" s="117">
        <v>2</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t="s">
        <v>4</v>
      </c>
      <c r="W77" s="116" t="s">
        <v>4</v>
      </c>
      <c r="X77" s="116">
        <v>2</v>
      </c>
      <c r="Y77" s="116" t="s">
        <v>4</v>
      </c>
      <c r="Z77" s="116" t="s">
        <v>4</v>
      </c>
      <c r="AA77" s="115" t="s">
        <v>4</v>
      </c>
    </row>
    <row r="78" spans="1:27" ht="15">
      <c r="A78" s="114"/>
      <c r="B78" s="113" t="s">
        <v>66</v>
      </c>
      <c r="C78" s="113" t="s">
        <v>72</v>
      </c>
      <c r="D78" s="113" t="s">
        <v>73</v>
      </c>
      <c r="E78" s="113" t="s">
        <v>5</v>
      </c>
      <c r="F78" s="108">
        <v>3</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v>1</v>
      </c>
      <c r="Y78" s="107">
        <v>1</v>
      </c>
      <c r="Z78" s="107">
        <v>1</v>
      </c>
      <c r="AA78" s="106" t="s">
        <v>4</v>
      </c>
    </row>
    <row r="79" spans="1:27" ht="15">
      <c r="A79" s="159" t="s">
        <v>232</v>
      </c>
      <c r="B79" s="158" t="s">
        <v>70</v>
      </c>
      <c r="C79" s="158" t="s">
        <v>64</v>
      </c>
      <c r="D79" s="158" t="s">
        <v>69</v>
      </c>
      <c r="E79" s="158" t="s">
        <v>5</v>
      </c>
      <c r="F79" s="93">
        <v>14</v>
      </c>
      <c r="G79" s="92" t="s">
        <v>4</v>
      </c>
      <c r="H79" s="92" t="s">
        <v>4</v>
      </c>
      <c r="I79" s="92" t="s">
        <v>4</v>
      </c>
      <c r="J79" s="92" t="s">
        <v>4</v>
      </c>
      <c r="K79" s="92" t="s">
        <v>4</v>
      </c>
      <c r="L79" s="92" t="s">
        <v>4</v>
      </c>
      <c r="M79" s="92" t="s">
        <v>4</v>
      </c>
      <c r="N79" s="92" t="s">
        <v>4</v>
      </c>
      <c r="O79" s="92" t="s">
        <v>4</v>
      </c>
      <c r="P79" s="92" t="s">
        <v>4</v>
      </c>
      <c r="Q79" s="92" t="s">
        <v>4</v>
      </c>
      <c r="R79" s="92">
        <v>1</v>
      </c>
      <c r="S79" s="92" t="s">
        <v>4</v>
      </c>
      <c r="T79" s="92">
        <v>1</v>
      </c>
      <c r="U79" s="92" t="s">
        <v>4</v>
      </c>
      <c r="V79" s="92">
        <v>2</v>
      </c>
      <c r="W79" s="92">
        <v>3</v>
      </c>
      <c r="X79" s="92">
        <v>5</v>
      </c>
      <c r="Y79" s="92">
        <v>2</v>
      </c>
      <c r="Z79" s="92" t="s">
        <v>4</v>
      </c>
      <c r="AA79" s="91" t="s">
        <v>4</v>
      </c>
    </row>
    <row r="80" spans="1:27" ht="15">
      <c r="A80" s="123"/>
      <c r="B80" s="122" t="s">
        <v>68</v>
      </c>
      <c r="C80" s="122" t="s">
        <v>64</v>
      </c>
      <c r="D80" s="122" t="s">
        <v>67</v>
      </c>
      <c r="E80" s="122" t="s">
        <v>5</v>
      </c>
      <c r="F80" s="117">
        <v>11</v>
      </c>
      <c r="G80" s="116" t="s">
        <v>4</v>
      </c>
      <c r="H80" s="116" t="s">
        <v>4</v>
      </c>
      <c r="I80" s="116" t="s">
        <v>4</v>
      </c>
      <c r="J80" s="116" t="s">
        <v>4</v>
      </c>
      <c r="K80" s="116" t="s">
        <v>4</v>
      </c>
      <c r="L80" s="116" t="s">
        <v>4</v>
      </c>
      <c r="M80" s="116" t="s">
        <v>4</v>
      </c>
      <c r="N80" s="116" t="s">
        <v>4</v>
      </c>
      <c r="O80" s="116" t="s">
        <v>4</v>
      </c>
      <c r="P80" s="116" t="s">
        <v>4</v>
      </c>
      <c r="Q80" s="116" t="s">
        <v>4</v>
      </c>
      <c r="R80" s="116">
        <v>1</v>
      </c>
      <c r="S80" s="116" t="s">
        <v>4</v>
      </c>
      <c r="T80" s="116">
        <v>1</v>
      </c>
      <c r="U80" s="116" t="s">
        <v>4</v>
      </c>
      <c r="V80" s="116">
        <v>2</v>
      </c>
      <c r="W80" s="116">
        <v>2</v>
      </c>
      <c r="X80" s="116">
        <v>3</v>
      </c>
      <c r="Y80" s="116">
        <v>2</v>
      </c>
      <c r="Z80" s="116" t="s">
        <v>4</v>
      </c>
      <c r="AA80" s="115" t="s">
        <v>4</v>
      </c>
    </row>
    <row r="81" spans="1:27" ht="15">
      <c r="A81" s="123"/>
      <c r="B81" s="122" t="s">
        <v>66</v>
      </c>
      <c r="C81" s="122" t="s">
        <v>64</v>
      </c>
      <c r="D81" s="122" t="s">
        <v>65</v>
      </c>
      <c r="E81" s="122" t="s">
        <v>5</v>
      </c>
      <c r="F81" s="117">
        <v>3</v>
      </c>
      <c r="G81" s="116" t="s">
        <v>4</v>
      </c>
      <c r="H81" s="116" t="s">
        <v>4</v>
      </c>
      <c r="I81" s="116" t="s">
        <v>4</v>
      </c>
      <c r="J81" s="116" t="s">
        <v>4</v>
      </c>
      <c r="K81" s="116" t="s">
        <v>4</v>
      </c>
      <c r="L81" s="116" t="s">
        <v>4</v>
      </c>
      <c r="M81" s="116" t="s">
        <v>4</v>
      </c>
      <c r="N81" s="116" t="s">
        <v>4</v>
      </c>
      <c r="O81" s="116" t="s">
        <v>4</v>
      </c>
      <c r="P81" s="116" t="s">
        <v>4</v>
      </c>
      <c r="Q81" s="116" t="s">
        <v>4</v>
      </c>
      <c r="R81" s="116" t="s">
        <v>4</v>
      </c>
      <c r="S81" s="116" t="s">
        <v>4</v>
      </c>
      <c r="T81" s="116" t="s">
        <v>4</v>
      </c>
      <c r="U81" s="116" t="s">
        <v>4</v>
      </c>
      <c r="V81" s="116" t="s">
        <v>4</v>
      </c>
      <c r="W81" s="116">
        <v>1</v>
      </c>
      <c r="X81" s="116">
        <v>2</v>
      </c>
      <c r="Y81" s="116" t="s">
        <v>4</v>
      </c>
      <c r="Z81" s="116" t="s">
        <v>4</v>
      </c>
      <c r="AA81" s="115"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5:AA5 A43:AA60 A62:AA63 A65:AA66 A68:AA81">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A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A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A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A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625" style="156" customWidth="1"/>
    <col min="28" max="16384" width="9" style="156"/>
  </cols>
  <sheetData>
    <row r="1" spans="1:27" s="167" customFormat="1" ht="18.75">
      <c r="A1" s="103" t="s">
        <v>459</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39029</v>
      </c>
      <c r="G4" s="92">
        <v>191</v>
      </c>
      <c r="H4" s="92">
        <v>102</v>
      </c>
      <c r="I4" s="92">
        <v>85</v>
      </c>
      <c r="J4" s="92">
        <v>312</v>
      </c>
      <c r="K4" s="92">
        <v>382</v>
      </c>
      <c r="L4" s="92">
        <v>388</v>
      </c>
      <c r="M4" s="92">
        <v>413</v>
      </c>
      <c r="N4" s="92">
        <v>490</v>
      </c>
      <c r="O4" s="92">
        <v>656</v>
      </c>
      <c r="P4" s="92">
        <v>800</v>
      </c>
      <c r="Q4" s="92">
        <v>909</v>
      </c>
      <c r="R4" s="92">
        <v>1213</v>
      </c>
      <c r="S4" s="92">
        <v>1903</v>
      </c>
      <c r="T4" s="92">
        <v>2705</v>
      </c>
      <c r="U4" s="92">
        <v>3617</v>
      </c>
      <c r="V4" s="92">
        <v>5070</v>
      </c>
      <c r="W4" s="92">
        <v>6810</v>
      </c>
      <c r="X4" s="92">
        <v>6823</v>
      </c>
      <c r="Y4" s="92">
        <v>4194</v>
      </c>
      <c r="Z4" s="92">
        <v>1562</v>
      </c>
      <c r="AA4" s="91">
        <v>359</v>
      </c>
    </row>
    <row r="5" spans="1:27" ht="15">
      <c r="A5" s="123"/>
      <c r="B5" s="122" t="s">
        <v>68</v>
      </c>
      <c r="C5" s="122" t="s">
        <v>36</v>
      </c>
      <c r="D5" s="122" t="s">
        <v>181</v>
      </c>
      <c r="E5" s="122" t="s">
        <v>35</v>
      </c>
      <c r="F5" s="117">
        <v>22562</v>
      </c>
      <c r="G5" s="116">
        <v>108</v>
      </c>
      <c r="H5" s="116">
        <v>71</v>
      </c>
      <c r="I5" s="116">
        <v>57</v>
      </c>
      <c r="J5" s="116">
        <v>242</v>
      </c>
      <c r="K5" s="116">
        <v>307</v>
      </c>
      <c r="L5" s="116">
        <v>296</v>
      </c>
      <c r="M5" s="116">
        <v>324</v>
      </c>
      <c r="N5" s="116">
        <v>373</v>
      </c>
      <c r="O5" s="116">
        <v>518</v>
      </c>
      <c r="P5" s="116">
        <v>627</v>
      </c>
      <c r="Q5" s="116">
        <v>695</v>
      </c>
      <c r="R5" s="116">
        <v>904</v>
      </c>
      <c r="S5" s="116">
        <v>1411</v>
      </c>
      <c r="T5" s="116">
        <v>1881</v>
      </c>
      <c r="U5" s="116">
        <v>2393</v>
      </c>
      <c r="V5" s="116">
        <v>3072</v>
      </c>
      <c r="W5" s="116">
        <v>3821</v>
      </c>
      <c r="X5" s="116">
        <v>3384</v>
      </c>
      <c r="Y5" s="116">
        <v>1550</v>
      </c>
      <c r="Z5" s="116">
        <v>431</v>
      </c>
      <c r="AA5" s="115">
        <v>65</v>
      </c>
    </row>
    <row r="6" spans="1:27" ht="15">
      <c r="A6" s="114"/>
      <c r="B6" s="113" t="s">
        <v>66</v>
      </c>
      <c r="C6" s="113" t="s">
        <v>36</v>
      </c>
      <c r="D6" s="113" t="s">
        <v>180</v>
      </c>
      <c r="E6" s="113" t="s">
        <v>35</v>
      </c>
      <c r="F6" s="108">
        <v>16467</v>
      </c>
      <c r="G6" s="107">
        <v>83</v>
      </c>
      <c r="H6" s="107">
        <v>31</v>
      </c>
      <c r="I6" s="107">
        <v>28</v>
      </c>
      <c r="J6" s="107">
        <v>70</v>
      </c>
      <c r="K6" s="107">
        <v>75</v>
      </c>
      <c r="L6" s="107">
        <v>92</v>
      </c>
      <c r="M6" s="107">
        <v>89</v>
      </c>
      <c r="N6" s="107">
        <v>117</v>
      </c>
      <c r="O6" s="107">
        <v>138</v>
      </c>
      <c r="P6" s="107">
        <v>173</v>
      </c>
      <c r="Q6" s="107">
        <v>214</v>
      </c>
      <c r="R6" s="107">
        <v>309</v>
      </c>
      <c r="S6" s="107">
        <v>492</v>
      </c>
      <c r="T6" s="107">
        <v>824</v>
      </c>
      <c r="U6" s="107">
        <v>1224</v>
      </c>
      <c r="V6" s="107">
        <v>1998</v>
      </c>
      <c r="W6" s="107">
        <v>2989</v>
      </c>
      <c r="X6" s="107">
        <v>3439</v>
      </c>
      <c r="Y6" s="107">
        <v>2644</v>
      </c>
      <c r="Z6" s="107">
        <v>1131</v>
      </c>
      <c r="AA6" s="106">
        <v>294</v>
      </c>
    </row>
    <row r="7" spans="1:27" ht="15">
      <c r="A7" s="159" t="s">
        <v>256</v>
      </c>
      <c r="B7" s="158" t="s">
        <v>70</v>
      </c>
      <c r="C7" s="158" t="s">
        <v>34</v>
      </c>
      <c r="D7" s="158" t="s">
        <v>178</v>
      </c>
      <c r="E7" s="158" t="s">
        <v>33</v>
      </c>
      <c r="F7" s="93">
        <v>1499</v>
      </c>
      <c r="G7" s="92">
        <v>2</v>
      </c>
      <c r="H7" s="92">
        <v>3</v>
      </c>
      <c r="I7" s="92">
        <v>4</v>
      </c>
      <c r="J7" s="92">
        <v>11</v>
      </c>
      <c r="K7" s="92">
        <v>20</v>
      </c>
      <c r="L7" s="92">
        <v>22</v>
      </c>
      <c r="M7" s="92">
        <v>32</v>
      </c>
      <c r="N7" s="92">
        <v>26</v>
      </c>
      <c r="O7" s="92">
        <v>38</v>
      </c>
      <c r="P7" s="92">
        <v>36</v>
      </c>
      <c r="Q7" s="92">
        <v>48</v>
      </c>
      <c r="R7" s="92">
        <v>75</v>
      </c>
      <c r="S7" s="92">
        <v>87</v>
      </c>
      <c r="T7" s="92">
        <v>111</v>
      </c>
      <c r="U7" s="92">
        <v>109</v>
      </c>
      <c r="V7" s="92">
        <v>195</v>
      </c>
      <c r="W7" s="92">
        <v>235</v>
      </c>
      <c r="X7" s="92">
        <v>224</v>
      </c>
      <c r="Y7" s="92">
        <v>147</v>
      </c>
      <c r="Z7" s="92">
        <v>57</v>
      </c>
      <c r="AA7" s="91">
        <v>17</v>
      </c>
    </row>
    <row r="8" spans="1:27" ht="15">
      <c r="A8" s="123"/>
      <c r="B8" s="122" t="s">
        <v>68</v>
      </c>
      <c r="C8" s="122" t="s">
        <v>34</v>
      </c>
      <c r="D8" s="122" t="s">
        <v>177</v>
      </c>
      <c r="E8" s="122" t="s">
        <v>33</v>
      </c>
      <c r="F8" s="117">
        <v>905</v>
      </c>
      <c r="G8" s="116">
        <v>1</v>
      </c>
      <c r="H8" s="116">
        <v>1</v>
      </c>
      <c r="I8" s="116">
        <v>3</v>
      </c>
      <c r="J8" s="116">
        <v>10</v>
      </c>
      <c r="K8" s="116">
        <v>17</v>
      </c>
      <c r="L8" s="116">
        <v>18</v>
      </c>
      <c r="M8" s="116">
        <v>28</v>
      </c>
      <c r="N8" s="116">
        <v>22</v>
      </c>
      <c r="O8" s="116">
        <v>30</v>
      </c>
      <c r="P8" s="116">
        <v>27</v>
      </c>
      <c r="Q8" s="116">
        <v>36</v>
      </c>
      <c r="R8" s="116">
        <v>49</v>
      </c>
      <c r="S8" s="116">
        <v>61</v>
      </c>
      <c r="T8" s="116">
        <v>74</v>
      </c>
      <c r="U8" s="116">
        <v>68</v>
      </c>
      <c r="V8" s="116">
        <v>129</v>
      </c>
      <c r="W8" s="116">
        <v>141</v>
      </c>
      <c r="X8" s="116">
        <v>118</v>
      </c>
      <c r="Y8" s="116">
        <v>51</v>
      </c>
      <c r="Z8" s="116">
        <v>18</v>
      </c>
      <c r="AA8" s="115">
        <v>3</v>
      </c>
    </row>
    <row r="9" spans="1:27" ht="15">
      <c r="A9" s="114"/>
      <c r="B9" s="113" t="s">
        <v>66</v>
      </c>
      <c r="C9" s="113" t="s">
        <v>34</v>
      </c>
      <c r="D9" s="113" t="s">
        <v>176</v>
      </c>
      <c r="E9" s="113" t="s">
        <v>33</v>
      </c>
      <c r="F9" s="108">
        <v>594</v>
      </c>
      <c r="G9" s="107">
        <v>1</v>
      </c>
      <c r="H9" s="107">
        <v>2</v>
      </c>
      <c r="I9" s="107">
        <v>1</v>
      </c>
      <c r="J9" s="107">
        <v>1</v>
      </c>
      <c r="K9" s="107">
        <v>3</v>
      </c>
      <c r="L9" s="107">
        <v>4</v>
      </c>
      <c r="M9" s="107">
        <v>4</v>
      </c>
      <c r="N9" s="107">
        <v>4</v>
      </c>
      <c r="O9" s="107">
        <v>8</v>
      </c>
      <c r="P9" s="107">
        <v>9</v>
      </c>
      <c r="Q9" s="107">
        <v>12</v>
      </c>
      <c r="R9" s="107">
        <v>26</v>
      </c>
      <c r="S9" s="107">
        <v>26</v>
      </c>
      <c r="T9" s="107">
        <v>37</v>
      </c>
      <c r="U9" s="107">
        <v>41</v>
      </c>
      <c r="V9" s="107">
        <v>66</v>
      </c>
      <c r="W9" s="107">
        <v>94</v>
      </c>
      <c r="X9" s="107">
        <v>106</v>
      </c>
      <c r="Y9" s="107">
        <v>96</v>
      </c>
      <c r="Z9" s="107">
        <v>39</v>
      </c>
      <c r="AA9" s="106">
        <v>14</v>
      </c>
    </row>
    <row r="10" spans="1:27" ht="15">
      <c r="A10" s="159" t="s">
        <v>255</v>
      </c>
      <c r="B10" s="158" t="s">
        <v>70</v>
      </c>
      <c r="C10" s="158" t="s">
        <v>172</v>
      </c>
      <c r="D10" s="158" t="s">
        <v>175</v>
      </c>
      <c r="E10" s="158" t="s">
        <v>12</v>
      </c>
      <c r="F10" s="93">
        <v>118</v>
      </c>
      <c r="G10" s="92" t="s">
        <v>4</v>
      </c>
      <c r="H10" s="92">
        <v>1</v>
      </c>
      <c r="I10" s="92" t="s">
        <v>4</v>
      </c>
      <c r="J10" s="92" t="s">
        <v>4</v>
      </c>
      <c r="K10" s="92">
        <v>1</v>
      </c>
      <c r="L10" s="92">
        <v>4</v>
      </c>
      <c r="M10" s="92">
        <v>4</v>
      </c>
      <c r="N10" s="92">
        <v>1</v>
      </c>
      <c r="O10" s="92">
        <v>3</v>
      </c>
      <c r="P10" s="92">
        <v>1</v>
      </c>
      <c r="Q10" s="92">
        <v>4</v>
      </c>
      <c r="R10" s="92">
        <v>5</v>
      </c>
      <c r="S10" s="92">
        <v>6</v>
      </c>
      <c r="T10" s="92">
        <v>7</v>
      </c>
      <c r="U10" s="92">
        <v>7</v>
      </c>
      <c r="V10" s="92">
        <v>14</v>
      </c>
      <c r="W10" s="92">
        <v>19</v>
      </c>
      <c r="X10" s="92">
        <v>20</v>
      </c>
      <c r="Y10" s="92">
        <v>20</v>
      </c>
      <c r="Z10" s="92">
        <v>1</v>
      </c>
      <c r="AA10" s="91" t="s">
        <v>4</v>
      </c>
    </row>
    <row r="11" spans="1:27" ht="15">
      <c r="A11" s="123"/>
      <c r="B11" s="122" t="s">
        <v>68</v>
      </c>
      <c r="C11" s="122" t="s">
        <v>172</v>
      </c>
      <c r="D11" s="122" t="s">
        <v>174</v>
      </c>
      <c r="E11" s="122" t="s">
        <v>12</v>
      </c>
      <c r="F11" s="117">
        <v>76</v>
      </c>
      <c r="G11" s="116" t="s">
        <v>4</v>
      </c>
      <c r="H11" s="116" t="s">
        <v>4</v>
      </c>
      <c r="I11" s="116" t="s">
        <v>4</v>
      </c>
      <c r="J11" s="116" t="s">
        <v>4</v>
      </c>
      <c r="K11" s="116">
        <v>1</v>
      </c>
      <c r="L11" s="116">
        <v>3</v>
      </c>
      <c r="M11" s="116">
        <v>4</v>
      </c>
      <c r="N11" s="116">
        <v>1</v>
      </c>
      <c r="O11" s="116">
        <v>3</v>
      </c>
      <c r="P11" s="116">
        <v>1</v>
      </c>
      <c r="Q11" s="116">
        <v>2</v>
      </c>
      <c r="R11" s="116">
        <v>5</v>
      </c>
      <c r="S11" s="116">
        <v>4</v>
      </c>
      <c r="T11" s="116">
        <v>6</v>
      </c>
      <c r="U11" s="116">
        <v>5</v>
      </c>
      <c r="V11" s="116">
        <v>10</v>
      </c>
      <c r="W11" s="116">
        <v>14</v>
      </c>
      <c r="X11" s="116">
        <v>12</v>
      </c>
      <c r="Y11" s="116">
        <v>5</v>
      </c>
      <c r="Z11" s="116" t="s">
        <v>4</v>
      </c>
      <c r="AA11" s="115" t="s">
        <v>4</v>
      </c>
    </row>
    <row r="12" spans="1:27" ht="15">
      <c r="A12" s="114"/>
      <c r="B12" s="113" t="s">
        <v>66</v>
      </c>
      <c r="C12" s="113" t="s">
        <v>172</v>
      </c>
      <c r="D12" s="113" t="s">
        <v>173</v>
      </c>
      <c r="E12" s="113" t="s">
        <v>12</v>
      </c>
      <c r="F12" s="108">
        <v>42</v>
      </c>
      <c r="G12" s="107" t="s">
        <v>4</v>
      </c>
      <c r="H12" s="107">
        <v>1</v>
      </c>
      <c r="I12" s="107" t="s">
        <v>4</v>
      </c>
      <c r="J12" s="107" t="s">
        <v>4</v>
      </c>
      <c r="K12" s="107" t="s">
        <v>4</v>
      </c>
      <c r="L12" s="107">
        <v>1</v>
      </c>
      <c r="M12" s="107" t="s">
        <v>4</v>
      </c>
      <c r="N12" s="107" t="s">
        <v>4</v>
      </c>
      <c r="O12" s="107" t="s">
        <v>4</v>
      </c>
      <c r="P12" s="107" t="s">
        <v>4</v>
      </c>
      <c r="Q12" s="107">
        <v>2</v>
      </c>
      <c r="R12" s="107" t="s">
        <v>4</v>
      </c>
      <c r="S12" s="107">
        <v>2</v>
      </c>
      <c r="T12" s="107">
        <v>1</v>
      </c>
      <c r="U12" s="107">
        <v>2</v>
      </c>
      <c r="V12" s="107">
        <v>4</v>
      </c>
      <c r="W12" s="107">
        <v>5</v>
      </c>
      <c r="X12" s="107">
        <v>8</v>
      </c>
      <c r="Y12" s="107">
        <v>15</v>
      </c>
      <c r="Z12" s="107">
        <v>1</v>
      </c>
      <c r="AA12" s="106" t="s">
        <v>4</v>
      </c>
    </row>
    <row r="13" spans="1:27" ht="15">
      <c r="A13" s="159" t="s">
        <v>254</v>
      </c>
      <c r="B13" s="158" t="s">
        <v>70</v>
      </c>
      <c r="C13" s="158" t="s">
        <v>167</v>
      </c>
      <c r="D13" s="158" t="s">
        <v>170</v>
      </c>
      <c r="E13" s="158" t="s">
        <v>10</v>
      </c>
      <c r="F13" s="93">
        <v>39</v>
      </c>
      <c r="G13" s="92" t="s">
        <v>4</v>
      </c>
      <c r="H13" s="92" t="s">
        <v>4</v>
      </c>
      <c r="I13" s="92" t="s">
        <v>4</v>
      </c>
      <c r="J13" s="92" t="s">
        <v>4</v>
      </c>
      <c r="K13" s="92">
        <v>1</v>
      </c>
      <c r="L13" s="92">
        <v>1</v>
      </c>
      <c r="M13" s="92">
        <v>1</v>
      </c>
      <c r="N13" s="92" t="s">
        <v>4</v>
      </c>
      <c r="O13" s="92">
        <v>2</v>
      </c>
      <c r="P13" s="92">
        <v>1</v>
      </c>
      <c r="Q13" s="92" t="s">
        <v>4</v>
      </c>
      <c r="R13" s="92">
        <v>3</v>
      </c>
      <c r="S13" s="92">
        <v>2</v>
      </c>
      <c r="T13" s="92">
        <v>3</v>
      </c>
      <c r="U13" s="92">
        <v>2</v>
      </c>
      <c r="V13" s="92">
        <v>6</v>
      </c>
      <c r="W13" s="92">
        <v>6</v>
      </c>
      <c r="X13" s="92">
        <v>7</v>
      </c>
      <c r="Y13" s="92">
        <v>4</v>
      </c>
      <c r="Z13" s="92" t="s">
        <v>4</v>
      </c>
      <c r="AA13" s="91" t="s">
        <v>4</v>
      </c>
    </row>
    <row r="14" spans="1:27" ht="15">
      <c r="A14" s="123"/>
      <c r="B14" s="122" t="s">
        <v>68</v>
      </c>
      <c r="C14" s="122" t="s">
        <v>167</v>
      </c>
      <c r="D14" s="122" t="s">
        <v>169</v>
      </c>
      <c r="E14" s="122" t="s">
        <v>10</v>
      </c>
      <c r="F14" s="117">
        <v>27</v>
      </c>
      <c r="G14" s="116" t="s">
        <v>4</v>
      </c>
      <c r="H14" s="116" t="s">
        <v>4</v>
      </c>
      <c r="I14" s="116" t="s">
        <v>4</v>
      </c>
      <c r="J14" s="116" t="s">
        <v>4</v>
      </c>
      <c r="K14" s="116">
        <v>1</v>
      </c>
      <c r="L14" s="116" t="s">
        <v>4</v>
      </c>
      <c r="M14" s="116">
        <v>1</v>
      </c>
      <c r="N14" s="116" t="s">
        <v>4</v>
      </c>
      <c r="O14" s="116">
        <v>2</v>
      </c>
      <c r="P14" s="116">
        <v>1</v>
      </c>
      <c r="Q14" s="116" t="s">
        <v>4</v>
      </c>
      <c r="R14" s="116">
        <v>3</v>
      </c>
      <c r="S14" s="116">
        <v>2</v>
      </c>
      <c r="T14" s="116">
        <v>3</v>
      </c>
      <c r="U14" s="116">
        <v>1</v>
      </c>
      <c r="V14" s="116">
        <v>3</v>
      </c>
      <c r="W14" s="116">
        <v>5</v>
      </c>
      <c r="X14" s="116">
        <v>4</v>
      </c>
      <c r="Y14" s="116">
        <v>1</v>
      </c>
      <c r="Z14" s="116" t="s">
        <v>4</v>
      </c>
      <c r="AA14" s="115" t="s">
        <v>4</v>
      </c>
    </row>
    <row r="15" spans="1:27" ht="15">
      <c r="A15" s="114"/>
      <c r="B15" s="113" t="s">
        <v>66</v>
      </c>
      <c r="C15" s="113" t="s">
        <v>167</v>
      </c>
      <c r="D15" s="113" t="s">
        <v>168</v>
      </c>
      <c r="E15" s="113" t="s">
        <v>10</v>
      </c>
      <c r="F15" s="108">
        <v>12</v>
      </c>
      <c r="G15" s="107" t="s">
        <v>4</v>
      </c>
      <c r="H15" s="107" t="s">
        <v>4</v>
      </c>
      <c r="I15" s="107" t="s">
        <v>4</v>
      </c>
      <c r="J15" s="107" t="s">
        <v>4</v>
      </c>
      <c r="K15" s="107" t="s">
        <v>4</v>
      </c>
      <c r="L15" s="107">
        <v>1</v>
      </c>
      <c r="M15" s="107" t="s">
        <v>4</v>
      </c>
      <c r="N15" s="107" t="s">
        <v>4</v>
      </c>
      <c r="O15" s="107" t="s">
        <v>4</v>
      </c>
      <c r="P15" s="107" t="s">
        <v>4</v>
      </c>
      <c r="Q15" s="107" t="s">
        <v>4</v>
      </c>
      <c r="R15" s="107" t="s">
        <v>4</v>
      </c>
      <c r="S15" s="107" t="s">
        <v>4</v>
      </c>
      <c r="T15" s="107" t="s">
        <v>4</v>
      </c>
      <c r="U15" s="107">
        <v>1</v>
      </c>
      <c r="V15" s="107">
        <v>3</v>
      </c>
      <c r="W15" s="107">
        <v>1</v>
      </c>
      <c r="X15" s="107">
        <v>3</v>
      </c>
      <c r="Y15" s="107">
        <v>3</v>
      </c>
      <c r="Z15" s="107" t="s">
        <v>4</v>
      </c>
      <c r="AA15" s="106" t="s">
        <v>4</v>
      </c>
    </row>
    <row r="16" spans="1:27" ht="15">
      <c r="A16" s="159" t="s">
        <v>253</v>
      </c>
      <c r="B16" s="158" t="s">
        <v>70</v>
      </c>
      <c r="C16" s="158" t="s">
        <v>163</v>
      </c>
      <c r="D16" s="158" t="s">
        <v>166</v>
      </c>
      <c r="E16" s="158" t="s">
        <v>21</v>
      </c>
      <c r="F16" s="93">
        <v>17</v>
      </c>
      <c r="G16" s="92" t="s">
        <v>4</v>
      </c>
      <c r="H16" s="92" t="s">
        <v>4</v>
      </c>
      <c r="I16" s="92" t="s">
        <v>4</v>
      </c>
      <c r="J16" s="92" t="s">
        <v>4</v>
      </c>
      <c r="K16" s="92">
        <v>1</v>
      </c>
      <c r="L16" s="92" t="s">
        <v>4</v>
      </c>
      <c r="M16" s="92">
        <v>1</v>
      </c>
      <c r="N16" s="92" t="s">
        <v>4</v>
      </c>
      <c r="O16" s="92">
        <v>1</v>
      </c>
      <c r="P16" s="92" t="s">
        <v>4</v>
      </c>
      <c r="Q16" s="92" t="s">
        <v>4</v>
      </c>
      <c r="R16" s="92">
        <v>1</v>
      </c>
      <c r="S16" s="92">
        <v>1</v>
      </c>
      <c r="T16" s="92">
        <v>1</v>
      </c>
      <c r="U16" s="92">
        <v>1</v>
      </c>
      <c r="V16" s="92">
        <v>3</v>
      </c>
      <c r="W16" s="92">
        <v>4</v>
      </c>
      <c r="X16" s="92">
        <v>2</v>
      </c>
      <c r="Y16" s="92">
        <v>1</v>
      </c>
      <c r="Z16" s="92" t="s">
        <v>4</v>
      </c>
      <c r="AA16" s="91" t="s">
        <v>4</v>
      </c>
    </row>
    <row r="17" spans="1:27" ht="15">
      <c r="A17" s="123"/>
      <c r="B17" s="122" t="s">
        <v>68</v>
      </c>
      <c r="C17" s="122" t="s">
        <v>163</v>
      </c>
      <c r="D17" s="122" t="s">
        <v>165</v>
      </c>
      <c r="E17" s="122" t="s">
        <v>21</v>
      </c>
      <c r="F17" s="117">
        <v>11</v>
      </c>
      <c r="G17" s="116" t="s">
        <v>4</v>
      </c>
      <c r="H17" s="116" t="s">
        <v>4</v>
      </c>
      <c r="I17" s="116" t="s">
        <v>4</v>
      </c>
      <c r="J17" s="116" t="s">
        <v>4</v>
      </c>
      <c r="K17" s="116">
        <v>1</v>
      </c>
      <c r="L17" s="116" t="s">
        <v>4</v>
      </c>
      <c r="M17" s="116">
        <v>1</v>
      </c>
      <c r="N17" s="116" t="s">
        <v>4</v>
      </c>
      <c r="O17" s="116">
        <v>1</v>
      </c>
      <c r="P17" s="116" t="s">
        <v>4</v>
      </c>
      <c r="Q17" s="116" t="s">
        <v>4</v>
      </c>
      <c r="R17" s="116">
        <v>1</v>
      </c>
      <c r="S17" s="116">
        <v>1</v>
      </c>
      <c r="T17" s="116">
        <v>1</v>
      </c>
      <c r="U17" s="116" t="s">
        <v>4</v>
      </c>
      <c r="V17" s="116">
        <v>1</v>
      </c>
      <c r="W17" s="116">
        <v>4</v>
      </c>
      <c r="X17" s="116" t="s">
        <v>4</v>
      </c>
      <c r="Y17" s="116" t="s">
        <v>4</v>
      </c>
      <c r="Z17" s="116" t="s">
        <v>4</v>
      </c>
      <c r="AA17" s="115" t="s">
        <v>4</v>
      </c>
    </row>
    <row r="18" spans="1:27" ht="15">
      <c r="A18" s="114"/>
      <c r="B18" s="113" t="s">
        <v>66</v>
      </c>
      <c r="C18" s="113" t="s">
        <v>163</v>
      </c>
      <c r="D18" s="113" t="s">
        <v>164</v>
      </c>
      <c r="E18" s="113" t="s">
        <v>21</v>
      </c>
      <c r="F18" s="108">
        <v>6</v>
      </c>
      <c r="G18" s="107" t="s">
        <v>4</v>
      </c>
      <c r="H18" s="107" t="s">
        <v>4</v>
      </c>
      <c r="I18" s="107" t="s">
        <v>4</v>
      </c>
      <c r="J18" s="107" t="s">
        <v>4</v>
      </c>
      <c r="K18" s="107" t="s">
        <v>4</v>
      </c>
      <c r="L18" s="107" t="s">
        <v>4</v>
      </c>
      <c r="M18" s="107" t="s">
        <v>4</v>
      </c>
      <c r="N18" s="107" t="s">
        <v>4</v>
      </c>
      <c r="O18" s="107" t="s">
        <v>4</v>
      </c>
      <c r="P18" s="107" t="s">
        <v>4</v>
      </c>
      <c r="Q18" s="107" t="s">
        <v>4</v>
      </c>
      <c r="R18" s="107" t="s">
        <v>4</v>
      </c>
      <c r="S18" s="107" t="s">
        <v>4</v>
      </c>
      <c r="T18" s="107" t="s">
        <v>4</v>
      </c>
      <c r="U18" s="107">
        <v>1</v>
      </c>
      <c r="V18" s="107">
        <v>2</v>
      </c>
      <c r="W18" s="107" t="s">
        <v>4</v>
      </c>
      <c r="X18" s="107">
        <v>2</v>
      </c>
      <c r="Y18" s="107">
        <v>1</v>
      </c>
      <c r="Z18" s="107" t="s">
        <v>4</v>
      </c>
      <c r="AA18" s="106" t="s">
        <v>4</v>
      </c>
    </row>
    <row r="19" spans="1:27" ht="15">
      <c r="A19" s="159" t="s">
        <v>252</v>
      </c>
      <c r="B19" s="158" t="s">
        <v>70</v>
      </c>
      <c r="C19" s="158" t="s">
        <v>159</v>
      </c>
      <c r="D19" s="158" t="s">
        <v>162</v>
      </c>
      <c r="E19" s="158" t="s">
        <v>5</v>
      </c>
      <c r="F19" s="93">
        <v>4</v>
      </c>
      <c r="G19" s="92" t="s">
        <v>4</v>
      </c>
      <c r="H19" s="92" t="s">
        <v>4</v>
      </c>
      <c r="I19" s="92" t="s">
        <v>4</v>
      </c>
      <c r="J19" s="92" t="s">
        <v>4</v>
      </c>
      <c r="K19" s="92" t="s">
        <v>4</v>
      </c>
      <c r="L19" s="92">
        <v>1</v>
      </c>
      <c r="M19" s="92" t="s">
        <v>4</v>
      </c>
      <c r="N19" s="92" t="s">
        <v>4</v>
      </c>
      <c r="O19" s="92" t="s">
        <v>4</v>
      </c>
      <c r="P19" s="92" t="s">
        <v>4</v>
      </c>
      <c r="Q19" s="92" t="s">
        <v>4</v>
      </c>
      <c r="R19" s="92" t="s">
        <v>4</v>
      </c>
      <c r="S19" s="92" t="s">
        <v>4</v>
      </c>
      <c r="T19" s="92" t="s">
        <v>4</v>
      </c>
      <c r="U19" s="92" t="s">
        <v>4</v>
      </c>
      <c r="V19" s="92">
        <v>1</v>
      </c>
      <c r="W19" s="92" t="s">
        <v>4</v>
      </c>
      <c r="X19" s="92">
        <v>1</v>
      </c>
      <c r="Y19" s="92">
        <v>1</v>
      </c>
      <c r="Z19" s="92" t="s">
        <v>4</v>
      </c>
      <c r="AA19" s="91" t="s">
        <v>4</v>
      </c>
    </row>
    <row r="20" spans="1:27" ht="15">
      <c r="A20" s="123"/>
      <c r="B20" s="122" t="s">
        <v>68</v>
      </c>
      <c r="C20" s="122" t="s">
        <v>159</v>
      </c>
      <c r="D20" s="122" t="s">
        <v>161</v>
      </c>
      <c r="E20" s="122" t="s">
        <v>5</v>
      </c>
      <c r="F20" s="117">
        <v>1</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t="s">
        <v>4</v>
      </c>
      <c r="V20" s="116" t="s">
        <v>4</v>
      </c>
      <c r="W20" s="116" t="s">
        <v>4</v>
      </c>
      <c r="X20" s="116">
        <v>1</v>
      </c>
      <c r="Y20" s="116" t="s">
        <v>4</v>
      </c>
      <c r="Z20" s="116" t="s">
        <v>4</v>
      </c>
      <c r="AA20" s="115" t="s">
        <v>4</v>
      </c>
    </row>
    <row r="21" spans="1:27" ht="15">
      <c r="A21" s="114"/>
      <c r="B21" s="113" t="s">
        <v>66</v>
      </c>
      <c r="C21" s="113" t="s">
        <v>159</v>
      </c>
      <c r="D21" s="113" t="s">
        <v>160</v>
      </c>
      <c r="E21" s="113" t="s">
        <v>5</v>
      </c>
      <c r="F21" s="108">
        <v>3</v>
      </c>
      <c r="G21" s="107" t="s">
        <v>4</v>
      </c>
      <c r="H21" s="107" t="s">
        <v>4</v>
      </c>
      <c r="I21" s="107" t="s">
        <v>4</v>
      </c>
      <c r="J21" s="107" t="s">
        <v>4</v>
      </c>
      <c r="K21" s="107" t="s">
        <v>4</v>
      </c>
      <c r="L21" s="107">
        <v>1</v>
      </c>
      <c r="M21" s="107" t="s">
        <v>4</v>
      </c>
      <c r="N21" s="107" t="s">
        <v>4</v>
      </c>
      <c r="O21" s="107" t="s">
        <v>4</v>
      </c>
      <c r="P21" s="107" t="s">
        <v>4</v>
      </c>
      <c r="Q21" s="107" t="s">
        <v>4</v>
      </c>
      <c r="R21" s="107" t="s">
        <v>4</v>
      </c>
      <c r="S21" s="107" t="s">
        <v>4</v>
      </c>
      <c r="T21" s="107" t="s">
        <v>4</v>
      </c>
      <c r="U21" s="107" t="s">
        <v>4</v>
      </c>
      <c r="V21" s="107">
        <v>1</v>
      </c>
      <c r="W21" s="107" t="s">
        <v>4</v>
      </c>
      <c r="X21" s="107" t="s">
        <v>4</v>
      </c>
      <c r="Y21" s="107">
        <v>1</v>
      </c>
      <c r="Z21" s="107" t="s">
        <v>4</v>
      </c>
      <c r="AA21" s="106" t="s">
        <v>4</v>
      </c>
    </row>
    <row r="22" spans="1:27" ht="15">
      <c r="A22" s="159" t="s">
        <v>251</v>
      </c>
      <c r="B22" s="158" t="s">
        <v>70</v>
      </c>
      <c r="C22" s="158" t="s">
        <v>155</v>
      </c>
      <c r="D22" s="158" t="s">
        <v>158</v>
      </c>
      <c r="E22" s="158" t="s">
        <v>5</v>
      </c>
      <c r="F22" s="93">
        <v>2</v>
      </c>
      <c r="G22" s="92" t="s">
        <v>4</v>
      </c>
      <c r="H22" s="92" t="s">
        <v>4</v>
      </c>
      <c r="I22" s="92" t="s">
        <v>4</v>
      </c>
      <c r="J22" s="92" t="s">
        <v>4</v>
      </c>
      <c r="K22" s="92" t="s">
        <v>4</v>
      </c>
      <c r="L22" s="92" t="s">
        <v>4</v>
      </c>
      <c r="M22" s="92" t="s">
        <v>4</v>
      </c>
      <c r="N22" s="92" t="s">
        <v>4</v>
      </c>
      <c r="O22" s="92" t="s">
        <v>4</v>
      </c>
      <c r="P22" s="92" t="s">
        <v>4</v>
      </c>
      <c r="Q22" s="92" t="s">
        <v>4</v>
      </c>
      <c r="R22" s="92" t="s">
        <v>4</v>
      </c>
      <c r="S22" s="92" t="s">
        <v>4</v>
      </c>
      <c r="T22" s="92">
        <v>1</v>
      </c>
      <c r="U22" s="92" t="s">
        <v>4</v>
      </c>
      <c r="V22" s="92" t="s">
        <v>4</v>
      </c>
      <c r="W22" s="92" t="s">
        <v>4</v>
      </c>
      <c r="X22" s="92" t="s">
        <v>4</v>
      </c>
      <c r="Y22" s="92">
        <v>1</v>
      </c>
      <c r="Z22" s="92" t="s">
        <v>4</v>
      </c>
      <c r="AA22" s="91" t="s">
        <v>4</v>
      </c>
    </row>
    <row r="23" spans="1:27" ht="15">
      <c r="A23" s="123"/>
      <c r="B23" s="122" t="s">
        <v>68</v>
      </c>
      <c r="C23" s="122" t="s">
        <v>155</v>
      </c>
      <c r="D23" s="122" t="s">
        <v>157</v>
      </c>
      <c r="E23" s="122" t="s">
        <v>5</v>
      </c>
      <c r="F23" s="117">
        <v>1</v>
      </c>
      <c r="G23" s="116" t="s">
        <v>4</v>
      </c>
      <c r="H23" s="116" t="s">
        <v>4</v>
      </c>
      <c r="I23" s="116" t="s">
        <v>4</v>
      </c>
      <c r="J23" s="116" t="s">
        <v>4</v>
      </c>
      <c r="K23" s="116" t="s">
        <v>4</v>
      </c>
      <c r="L23" s="116" t="s">
        <v>4</v>
      </c>
      <c r="M23" s="116" t="s">
        <v>4</v>
      </c>
      <c r="N23" s="116" t="s">
        <v>4</v>
      </c>
      <c r="O23" s="116" t="s">
        <v>4</v>
      </c>
      <c r="P23" s="116" t="s">
        <v>4</v>
      </c>
      <c r="Q23" s="116" t="s">
        <v>4</v>
      </c>
      <c r="R23" s="116" t="s">
        <v>4</v>
      </c>
      <c r="S23" s="116" t="s">
        <v>4</v>
      </c>
      <c r="T23" s="116">
        <v>1</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1</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t="s">
        <v>4</v>
      </c>
      <c r="V24" s="107" t="s">
        <v>4</v>
      </c>
      <c r="W24" s="107" t="s">
        <v>4</v>
      </c>
      <c r="X24" s="107" t="s">
        <v>4</v>
      </c>
      <c r="Y24" s="107">
        <v>1</v>
      </c>
      <c r="Z24" s="107" t="s">
        <v>4</v>
      </c>
      <c r="AA24" s="106" t="s">
        <v>4</v>
      </c>
    </row>
    <row r="25" spans="1:27" ht="15">
      <c r="A25" s="159" t="s">
        <v>250</v>
      </c>
      <c r="B25" s="158" t="s">
        <v>70</v>
      </c>
      <c r="C25" s="158" t="s">
        <v>150</v>
      </c>
      <c r="D25" s="158" t="s">
        <v>153</v>
      </c>
      <c r="E25" s="158" t="s">
        <v>5</v>
      </c>
      <c r="F25" s="93">
        <v>1</v>
      </c>
      <c r="G25" s="92" t="s">
        <v>4</v>
      </c>
      <c r="H25" s="92" t="s">
        <v>4</v>
      </c>
      <c r="I25" s="92" t="s">
        <v>4</v>
      </c>
      <c r="J25" s="92" t="s">
        <v>4</v>
      </c>
      <c r="K25" s="92" t="s">
        <v>4</v>
      </c>
      <c r="L25" s="92" t="s">
        <v>4</v>
      </c>
      <c r="M25" s="92" t="s">
        <v>4</v>
      </c>
      <c r="N25" s="92" t="s">
        <v>4</v>
      </c>
      <c r="O25" s="92" t="s">
        <v>4</v>
      </c>
      <c r="P25" s="92" t="s">
        <v>4</v>
      </c>
      <c r="Q25" s="92" t="s">
        <v>4</v>
      </c>
      <c r="R25" s="92">
        <v>1</v>
      </c>
      <c r="S25" s="92" t="s">
        <v>4</v>
      </c>
      <c r="T25" s="92" t="s">
        <v>4</v>
      </c>
      <c r="U25" s="92" t="s">
        <v>4</v>
      </c>
      <c r="V25" s="92" t="s">
        <v>4</v>
      </c>
      <c r="W25" s="92" t="s">
        <v>4</v>
      </c>
      <c r="X25" s="92" t="s">
        <v>4</v>
      </c>
      <c r="Y25" s="92" t="s">
        <v>4</v>
      </c>
      <c r="Z25" s="92" t="s">
        <v>4</v>
      </c>
      <c r="AA25" s="91" t="s">
        <v>4</v>
      </c>
    </row>
    <row r="26" spans="1:27" ht="15">
      <c r="A26" s="123"/>
      <c r="B26" s="122" t="s">
        <v>68</v>
      </c>
      <c r="C26" s="122" t="s">
        <v>150</v>
      </c>
      <c r="D26" s="122" t="s">
        <v>152</v>
      </c>
      <c r="E26" s="122" t="s">
        <v>5</v>
      </c>
      <c r="F26" s="117">
        <v>1</v>
      </c>
      <c r="G26" s="116" t="s">
        <v>4</v>
      </c>
      <c r="H26" s="116" t="s">
        <v>4</v>
      </c>
      <c r="I26" s="116" t="s">
        <v>4</v>
      </c>
      <c r="J26" s="116" t="s">
        <v>4</v>
      </c>
      <c r="K26" s="116" t="s">
        <v>4</v>
      </c>
      <c r="L26" s="116" t="s">
        <v>4</v>
      </c>
      <c r="M26" s="116" t="s">
        <v>4</v>
      </c>
      <c r="N26" s="116" t="s">
        <v>4</v>
      </c>
      <c r="O26" s="116" t="s">
        <v>4</v>
      </c>
      <c r="P26" s="116" t="s">
        <v>4</v>
      </c>
      <c r="Q26" s="116" t="s">
        <v>4</v>
      </c>
      <c r="R26" s="116">
        <v>1</v>
      </c>
      <c r="S26" s="116" t="s">
        <v>4</v>
      </c>
      <c r="T26" s="116" t="s">
        <v>4</v>
      </c>
      <c r="U26" s="116" t="s">
        <v>4</v>
      </c>
      <c r="V26" s="116" t="s">
        <v>4</v>
      </c>
      <c r="W26" s="116" t="s">
        <v>4</v>
      </c>
      <c r="X26" s="116" t="s">
        <v>4</v>
      </c>
      <c r="Y26" s="116" t="s">
        <v>4</v>
      </c>
      <c r="Z26" s="116" t="s">
        <v>4</v>
      </c>
      <c r="AA26" s="115" t="s">
        <v>4</v>
      </c>
    </row>
    <row r="27" spans="1:27" ht="15">
      <c r="A27" s="123"/>
      <c r="B27" s="122" t="s">
        <v>66</v>
      </c>
      <c r="C27" s="122" t="s">
        <v>150</v>
      </c>
      <c r="D27" s="122" t="s">
        <v>151</v>
      </c>
      <c r="E27" s="122" t="s">
        <v>5</v>
      </c>
      <c r="F27" s="117" t="s">
        <v>4</v>
      </c>
      <c r="G27" s="116" t="s">
        <v>4</v>
      </c>
      <c r="H27" s="116" t="s">
        <v>4</v>
      </c>
      <c r="I27" s="116" t="s">
        <v>4</v>
      </c>
      <c r="J27" s="116" t="s">
        <v>4</v>
      </c>
      <c r="K27" s="116" t="s">
        <v>4</v>
      </c>
      <c r="L27" s="116" t="s">
        <v>4</v>
      </c>
      <c r="M27" s="116" t="s">
        <v>4</v>
      </c>
      <c r="N27" s="116" t="s">
        <v>4</v>
      </c>
      <c r="O27" s="116" t="s">
        <v>4</v>
      </c>
      <c r="P27" s="116" t="s">
        <v>4</v>
      </c>
      <c r="Q27" s="116" t="s">
        <v>4</v>
      </c>
      <c r="R27" s="116" t="s">
        <v>4</v>
      </c>
      <c r="S27" s="116" t="s">
        <v>4</v>
      </c>
      <c r="T27" s="116" t="s">
        <v>4</v>
      </c>
      <c r="U27" s="116" t="s">
        <v>4</v>
      </c>
      <c r="V27" s="116" t="s">
        <v>4</v>
      </c>
      <c r="W27" s="116" t="s">
        <v>4</v>
      </c>
      <c r="X27" s="116" t="s">
        <v>4</v>
      </c>
      <c r="Y27" s="116" t="s">
        <v>4</v>
      </c>
      <c r="Z27" s="116" t="s">
        <v>4</v>
      </c>
      <c r="AA27" s="115" t="s">
        <v>4</v>
      </c>
    </row>
    <row r="28" spans="1:27" ht="15">
      <c r="A28" s="159" t="s">
        <v>249</v>
      </c>
      <c r="B28" s="158" t="s">
        <v>70</v>
      </c>
      <c r="C28" s="158" t="s">
        <v>146</v>
      </c>
      <c r="D28" s="158" t="s">
        <v>149</v>
      </c>
      <c r="E28" s="158" t="s">
        <v>5</v>
      </c>
      <c r="F28" s="93">
        <v>1</v>
      </c>
      <c r="G28" s="92" t="s">
        <v>4</v>
      </c>
      <c r="H28" s="92" t="s">
        <v>4</v>
      </c>
      <c r="I28" s="92" t="s">
        <v>4</v>
      </c>
      <c r="J28" s="92" t="s">
        <v>4</v>
      </c>
      <c r="K28" s="92" t="s">
        <v>4</v>
      </c>
      <c r="L28" s="92" t="s">
        <v>4</v>
      </c>
      <c r="M28" s="92" t="s">
        <v>4</v>
      </c>
      <c r="N28" s="92" t="s">
        <v>4</v>
      </c>
      <c r="O28" s="92" t="s">
        <v>4</v>
      </c>
      <c r="P28" s="92">
        <v>1</v>
      </c>
      <c r="Q28" s="92" t="s">
        <v>4</v>
      </c>
      <c r="R28" s="92" t="s">
        <v>4</v>
      </c>
      <c r="S28" s="92" t="s">
        <v>4</v>
      </c>
      <c r="T28" s="92" t="s">
        <v>4</v>
      </c>
      <c r="U28" s="92" t="s">
        <v>4</v>
      </c>
      <c r="V28" s="92" t="s">
        <v>4</v>
      </c>
      <c r="W28" s="92" t="s">
        <v>4</v>
      </c>
      <c r="X28" s="92" t="s">
        <v>4</v>
      </c>
      <c r="Y28" s="92" t="s">
        <v>4</v>
      </c>
      <c r="Z28" s="92" t="s">
        <v>4</v>
      </c>
      <c r="AA28" s="91" t="s">
        <v>4</v>
      </c>
    </row>
    <row r="29" spans="1:27" ht="15">
      <c r="A29" s="123"/>
      <c r="B29" s="122" t="s">
        <v>68</v>
      </c>
      <c r="C29" s="122" t="s">
        <v>146</v>
      </c>
      <c r="D29" s="122" t="s">
        <v>148</v>
      </c>
      <c r="E29" s="122" t="s">
        <v>5</v>
      </c>
      <c r="F29" s="117">
        <v>1</v>
      </c>
      <c r="G29" s="116" t="s">
        <v>4</v>
      </c>
      <c r="H29" s="116" t="s">
        <v>4</v>
      </c>
      <c r="I29" s="116" t="s">
        <v>4</v>
      </c>
      <c r="J29" s="116" t="s">
        <v>4</v>
      </c>
      <c r="K29" s="116" t="s">
        <v>4</v>
      </c>
      <c r="L29" s="116" t="s">
        <v>4</v>
      </c>
      <c r="M29" s="116" t="s">
        <v>4</v>
      </c>
      <c r="N29" s="116" t="s">
        <v>4</v>
      </c>
      <c r="O29" s="116" t="s">
        <v>4</v>
      </c>
      <c r="P29" s="116">
        <v>1</v>
      </c>
      <c r="Q29" s="116" t="s">
        <v>4</v>
      </c>
      <c r="R29" s="116" t="s">
        <v>4</v>
      </c>
      <c r="S29" s="116" t="s">
        <v>4</v>
      </c>
      <c r="T29" s="116" t="s">
        <v>4</v>
      </c>
      <c r="U29" s="116" t="s">
        <v>4</v>
      </c>
      <c r="V29" s="116" t="s">
        <v>4</v>
      </c>
      <c r="W29" s="116" t="s">
        <v>4</v>
      </c>
      <c r="X29" s="116" t="s">
        <v>4</v>
      </c>
      <c r="Y29" s="116" t="s">
        <v>4</v>
      </c>
      <c r="Z29" s="116" t="s">
        <v>4</v>
      </c>
      <c r="AA29" s="115" t="s">
        <v>4</v>
      </c>
    </row>
    <row r="30" spans="1:27" ht="15">
      <c r="A30" s="114"/>
      <c r="B30" s="113" t="s">
        <v>66</v>
      </c>
      <c r="C30" s="113" t="s">
        <v>146</v>
      </c>
      <c r="D30" s="113" t="s">
        <v>147</v>
      </c>
      <c r="E30" s="113" t="s">
        <v>5</v>
      </c>
      <c r="F30" s="108" t="s">
        <v>4</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t="s">
        <v>4</v>
      </c>
      <c r="Y30" s="107" t="s">
        <v>4</v>
      </c>
      <c r="Z30" s="107" t="s">
        <v>4</v>
      </c>
      <c r="AA30" s="106" t="s">
        <v>4</v>
      </c>
    </row>
    <row r="31" spans="1:27" ht="15">
      <c r="A31" s="159" t="s">
        <v>248</v>
      </c>
      <c r="B31" s="158" t="s">
        <v>70</v>
      </c>
      <c r="C31" s="158" t="s">
        <v>142</v>
      </c>
      <c r="D31" s="158" t="s">
        <v>145</v>
      </c>
      <c r="E31" s="158" t="s">
        <v>5</v>
      </c>
      <c r="F31" s="93">
        <v>4</v>
      </c>
      <c r="G31" s="92" t="s">
        <v>4</v>
      </c>
      <c r="H31" s="92" t="s">
        <v>4</v>
      </c>
      <c r="I31" s="92" t="s">
        <v>4</v>
      </c>
      <c r="J31" s="92" t="s">
        <v>4</v>
      </c>
      <c r="K31" s="92" t="s">
        <v>4</v>
      </c>
      <c r="L31" s="92" t="s">
        <v>4</v>
      </c>
      <c r="M31" s="92" t="s">
        <v>4</v>
      </c>
      <c r="N31" s="92" t="s">
        <v>4</v>
      </c>
      <c r="O31" s="92" t="s">
        <v>4</v>
      </c>
      <c r="P31" s="92" t="s">
        <v>4</v>
      </c>
      <c r="Q31" s="92" t="s">
        <v>4</v>
      </c>
      <c r="R31" s="92" t="s">
        <v>4</v>
      </c>
      <c r="S31" s="92" t="s">
        <v>4</v>
      </c>
      <c r="T31" s="92">
        <v>1</v>
      </c>
      <c r="U31" s="92" t="s">
        <v>4</v>
      </c>
      <c r="V31" s="92">
        <v>1</v>
      </c>
      <c r="W31" s="92" t="s">
        <v>4</v>
      </c>
      <c r="X31" s="92">
        <v>1</v>
      </c>
      <c r="Y31" s="92">
        <v>1</v>
      </c>
      <c r="Z31" s="92" t="s">
        <v>4</v>
      </c>
      <c r="AA31" s="91" t="s">
        <v>4</v>
      </c>
    </row>
    <row r="32" spans="1:27" ht="15">
      <c r="A32" s="123"/>
      <c r="B32" s="122" t="s">
        <v>68</v>
      </c>
      <c r="C32" s="122" t="s">
        <v>142</v>
      </c>
      <c r="D32" s="122" t="s">
        <v>144</v>
      </c>
      <c r="E32" s="122" t="s">
        <v>5</v>
      </c>
      <c r="F32" s="117">
        <v>3</v>
      </c>
      <c r="G32" s="116" t="s">
        <v>4</v>
      </c>
      <c r="H32" s="116" t="s">
        <v>4</v>
      </c>
      <c r="I32" s="116" t="s">
        <v>4</v>
      </c>
      <c r="J32" s="116" t="s">
        <v>4</v>
      </c>
      <c r="K32" s="116" t="s">
        <v>4</v>
      </c>
      <c r="L32" s="116" t="s">
        <v>4</v>
      </c>
      <c r="M32" s="116" t="s">
        <v>4</v>
      </c>
      <c r="N32" s="116" t="s">
        <v>4</v>
      </c>
      <c r="O32" s="116" t="s">
        <v>4</v>
      </c>
      <c r="P32" s="116" t="s">
        <v>4</v>
      </c>
      <c r="Q32" s="116" t="s">
        <v>4</v>
      </c>
      <c r="R32" s="116" t="s">
        <v>4</v>
      </c>
      <c r="S32" s="116" t="s">
        <v>4</v>
      </c>
      <c r="T32" s="116">
        <v>1</v>
      </c>
      <c r="U32" s="116" t="s">
        <v>4</v>
      </c>
      <c r="V32" s="116">
        <v>1</v>
      </c>
      <c r="W32" s="116" t="s">
        <v>4</v>
      </c>
      <c r="X32" s="116" t="s">
        <v>4</v>
      </c>
      <c r="Y32" s="116">
        <v>1</v>
      </c>
      <c r="Z32" s="116" t="s">
        <v>4</v>
      </c>
      <c r="AA32" s="115" t="s">
        <v>4</v>
      </c>
    </row>
    <row r="33" spans="1:27" ht="15">
      <c r="A33" s="114"/>
      <c r="B33" s="113" t="s">
        <v>66</v>
      </c>
      <c r="C33" s="113" t="s">
        <v>142</v>
      </c>
      <c r="D33" s="113" t="s">
        <v>143</v>
      </c>
      <c r="E33" s="113" t="s">
        <v>5</v>
      </c>
      <c r="F33" s="108">
        <v>1</v>
      </c>
      <c r="G33" s="107" t="s">
        <v>4</v>
      </c>
      <c r="H33" s="107" t="s">
        <v>4</v>
      </c>
      <c r="I33" s="107" t="s">
        <v>4</v>
      </c>
      <c r="J33" s="107" t="s">
        <v>4</v>
      </c>
      <c r="K33" s="107" t="s">
        <v>4</v>
      </c>
      <c r="L33" s="107" t="s">
        <v>4</v>
      </c>
      <c r="M33" s="107" t="s">
        <v>4</v>
      </c>
      <c r="N33" s="107" t="s">
        <v>4</v>
      </c>
      <c r="O33" s="107" t="s">
        <v>4</v>
      </c>
      <c r="P33" s="107" t="s">
        <v>4</v>
      </c>
      <c r="Q33" s="107" t="s">
        <v>4</v>
      </c>
      <c r="R33" s="107" t="s">
        <v>4</v>
      </c>
      <c r="S33" s="107" t="s">
        <v>4</v>
      </c>
      <c r="T33" s="107" t="s">
        <v>4</v>
      </c>
      <c r="U33" s="107" t="s">
        <v>4</v>
      </c>
      <c r="V33" s="107" t="s">
        <v>4</v>
      </c>
      <c r="W33" s="107" t="s">
        <v>4</v>
      </c>
      <c r="X33" s="107">
        <v>1</v>
      </c>
      <c r="Y33" s="107" t="s">
        <v>4</v>
      </c>
      <c r="Z33" s="107" t="s">
        <v>4</v>
      </c>
      <c r="AA33" s="106" t="s">
        <v>4</v>
      </c>
    </row>
    <row r="34" spans="1:27" ht="15">
      <c r="A34" s="159" t="s">
        <v>247</v>
      </c>
      <c r="B34" s="158" t="s">
        <v>70</v>
      </c>
      <c r="C34" s="158" t="s">
        <v>138</v>
      </c>
      <c r="D34" s="158" t="s">
        <v>141</v>
      </c>
      <c r="E34" s="158" t="s">
        <v>5</v>
      </c>
      <c r="F34" s="93">
        <v>2</v>
      </c>
      <c r="G34" s="92" t="s">
        <v>4</v>
      </c>
      <c r="H34" s="92" t="s">
        <v>4</v>
      </c>
      <c r="I34" s="92" t="s">
        <v>4</v>
      </c>
      <c r="J34" s="92" t="s">
        <v>4</v>
      </c>
      <c r="K34" s="92" t="s">
        <v>4</v>
      </c>
      <c r="L34" s="92" t="s">
        <v>4</v>
      </c>
      <c r="M34" s="92" t="s">
        <v>4</v>
      </c>
      <c r="N34" s="92" t="s">
        <v>4</v>
      </c>
      <c r="O34" s="92" t="s">
        <v>4</v>
      </c>
      <c r="P34" s="92" t="s">
        <v>4</v>
      </c>
      <c r="Q34" s="92" t="s">
        <v>4</v>
      </c>
      <c r="R34" s="92" t="s">
        <v>4</v>
      </c>
      <c r="S34" s="92">
        <v>1</v>
      </c>
      <c r="T34" s="92" t="s">
        <v>4</v>
      </c>
      <c r="U34" s="92" t="s">
        <v>4</v>
      </c>
      <c r="V34" s="92" t="s">
        <v>4</v>
      </c>
      <c r="W34" s="92">
        <v>1</v>
      </c>
      <c r="X34" s="92" t="s">
        <v>4</v>
      </c>
      <c r="Y34" s="92" t="s">
        <v>4</v>
      </c>
      <c r="Z34" s="92" t="s">
        <v>4</v>
      </c>
      <c r="AA34" s="91" t="s">
        <v>4</v>
      </c>
    </row>
    <row r="35" spans="1:27" ht="15">
      <c r="A35" s="123"/>
      <c r="B35" s="122" t="s">
        <v>68</v>
      </c>
      <c r="C35" s="122" t="s">
        <v>138</v>
      </c>
      <c r="D35" s="122" t="s">
        <v>140</v>
      </c>
      <c r="E35" s="122" t="s">
        <v>5</v>
      </c>
      <c r="F35" s="117">
        <v>1</v>
      </c>
      <c r="G35" s="116" t="s">
        <v>4</v>
      </c>
      <c r="H35" s="116" t="s">
        <v>4</v>
      </c>
      <c r="I35" s="116" t="s">
        <v>4</v>
      </c>
      <c r="J35" s="116" t="s">
        <v>4</v>
      </c>
      <c r="K35" s="116" t="s">
        <v>4</v>
      </c>
      <c r="L35" s="116" t="s">
        <v>4</v>
      </c>
      <c r="M35" s="116" t="s">
        <v>4</v>
      </c>
      <c r="N35" s="116" t="s">
        <v>4</v>
      </c>
      <c r="O35" s="116" t="s">
        <v>4</v>
      </c>
      <c r="P35" s="116" t="s">
        <v>4</v>
      </c>
      <c r="Q35" s="116" t="s">
        <v>4</v>
      </c>
      <c r="R35" s="116" t="s">
        <v>4</v>
      </c>
      <c r="S35" s="116">
        <v>1</v>
      </c>
      <c r="T35" s="116" t="s">
        <v>4</v>
      </c>
      <c r="U35" s="116" t="s">
        <v>4</v>
      </c>
      <c r="V35" s="116" t="s">
        <v>4</v>
      </c>
      <c r="W35" s="116" t="s">
        <v>4</v>
      </c>
      <c r="X35" s="116" t="s">
        <v>4</v>
      </c>
      <c r="Y35" s="116" t="s">
        <v>4</v>
      </c>
      <c r="Z35" s="116" t="s">
        <v>4</v>
      </c>
      <c r="AA35" s="115" t="s">
        <v>4</v>
      </c>
    </row>
    <row r="36" spans="1:27" ht="15">
      <c r="A36" s="114"/>
      <c r="B36" s="113" t="s">
        <v>66</v>
      </c>
      <c r="C36" s="113" t="s">
        <v>138</v>
      </c>
      <c r="D36" s="113" t="s">
        <v>139</v>
      </c>
      <c r="E36" s="113" t="s">
        <v>5</v>
      </c>
      <c r="F36" s="108">
        <v>1</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v>1</v>
      </c>
      <c r="X36" s="107" t="s">
        <v>4</v>
      </c>
      <c r="Y36" s="107" t="s">
        <v>4</v>
      </c>
      <c r="Z36" s="107" t="s">
        <v>4</v>
      </c>
      <c r="AA36" s="106" t="s">
        <v>4</v>
      </c>
    </row>
    <row r="37" spans="1:27" ht="15">
      <c r="A37" s="159" t="s">
        <v>246</v>
      </c>
      <c r="B37" s="158" t="s">
        <v>70</v>
      </c>
      <c r="C37" s="158" t="s">
        <v>134</v>
      </c>
      <c r="D37" s="158" t="s">
        <v>137</v>
      </c>
      <c r="E37" s="158" t="s">
        <v>5</v>
      </c>
      <c r="F37" s="93">
        <v>8</v>
      </c>
      <c r="G37" s="92" t="s">
        <v>4</v>
      </c>
      <c r="H37" s="92" t="s">
        <v>4</v>
      </c>
      <c r="I37" s="92" t="s">
        <v>4</v>
      </c>
      <c r="J37" s="92" t="s">
        <v>4</v>
      </c>
      <c r="K37" s="92" t="s">
        <v>4</v>
      </c>
      <c r="L37" s="92" t="s">
        <v>4</v>
      </c>
      <c r="M37" s="92" t="s">
        <v>4</v>
      </c>
      <c r="N37" s="92" t="s">
        <v>4</v>
      </c>
      <c r="O37" s="92">
        <v>1</v>
      </c>
      <c r="P37" s="92" t="s">
        <v>4</v>
      </c>
      <c r="Q37" s="92" t="s">
        <v>4</v>
      </c>
      <c r="R37" s="92">
        <v>1</v>
      </c>
      <c r="S37" s="92" t="s">
        <v>4</v>
      </c>
      <c r="T37" s="92" t="s">
        <v>4</v>
      </c>
      <c r="U37" s="92">
        <v>1</v>
      </c>
      <c r="V37" s="92">
        <v>1</v>
      </c>
      <c r="W37" s="92">
        <v>1</v>
      </c>
      <c r="X37" s="92">
        <v>3</v>
      </c>
      <c r="Y37" s="92" t="s">
        <v>4</v>
      </c>
      <c r="Z37" s="92" t="s">
        <v>4</v>
      </c>
      <c r="AA37" s="91" t="s">
        <v>4</v>
      </c>
    </row>
    <row r="38" spans="1:27" ht="15">
      <c r="A38" s="123"/>
      <c r="B38" s="122" t="s">
        <v>68</v>
      </c>
      <c r="C38" s="122" t="s">
        <v>134</v>
      </c>
      <c r="D38" s="122" t="s">
        <v>136</v>
      </c>
      <c r="E38" s="122" t="s">
        <v>5</v>
      </c>
      <c r="F38" s="117">
        <v>8</v>
      </c>
      <c r="G38" s="116" t="s">
        <v>4</v>
      </c>
      <c r="H38" s="116" t="s">
        <v>4</v>
      </c>
      <c r="I38" s="116" t="s">
        <v>4</v>
      </c>
      <c r="J38" s="116" t="s">
        <v>4</v>
      </c>
      <c r="K38" s="116" t="s">
        <v>4</v>
      </c>
      <c r="L38" s="116" t="s">
        <v>4</v>
      </c>
      <c r="M38" s="116" t="s">
        <v>4</v>
      </c>
      <c r="N38" s="116" t="s">
        <v>4</v>
      </c>
      <c r="O38" s="116">
        <v>1</v>
      </c>
      <c r="P38" s="116" t="s">
        <v>4</v>
      </c>
      <c r="Q38" s="116" t="s">
        <v>4</v>
      </c>
      <c r="R38" s="116">
        <v>1</v>
      </c>
      <c r="S38" s="116" t="s">
        <v>4</v>
      </c>
      <c r="T38" s="116" t="s">
        <v>4</v>
      </c>
      <c r="U38" s="116">
        <v>1</v>
      </c>
      <c r="V38" s="116">
        <v>1</v>
      </c>
      <c r="W38" s="116">
        <v>1</v>
      </c>
      <c r="X38" s="116">
        <v>3</v>
      </c>
      <c r="Y38" s="116" t="s">
        <v>4</v>
      </c>
      <c r="Z38" s="116" t="s">
        <v>4</v>
      </c>
      <c r="AA38" s="115" t="s">
        <v>4</v>
      </c>
    </row>
    <row r="39" spans="1:27" ht="15">
      <c r="A39" s="114"/>
      <c r="B39" s="113" t="s">
        <v>66</v>
      </c>
      <c r="C39" s="113" t="s">
        <v>134</v>
      </c>
      <c r="D39" s="113" t="s">
        <v>135</v>
      </c>
      <c r="E39" s="113" t="s">
        <v>5</v>
      </c>
      <c r="F39" s="108" t="s">
        <v>4</v>
      </c>
      <c r="G39" s="107" t="s">
        <v>4</v>
      </c>
      <c r="H39" s="107" t="s">
        <v>4</v>
      </c>
      <c r="I39" s="107" t="s">
        <v>4</v>
      </c>
      <c r="J39" s="107" t="s">
        <v>4</v>
      </c>
      <c r="K39" s="107" t="s">
        <v>4</v>
      </c>
      <c r="L39" s="107" t="s">
        <v>4</v>
      </c>
      <c r="M39" s="107" t="s">
        <v>4</v>
      </c>
      <c r="N39" s="107" t="s">
        <v>4</v>
      </c>
      <c r="O39" s="107" t="s">
        <v>4</v>
      </c>
      <c r="P39" s="107" t="s">
        <v>4</v>
      </c>
      <c r="Q39" s="107" t="s">
        <v>4</v>
      </c>
      <c r="R39" s="107" t="s">
        <v>4</v>
      </c>
      <c r="S39" s="107" t="s">
        <v>4</v>
      </c>
      <c r="T39" s="107" t="s">
        <v>4</v>
      </c>
      <c r="U39" s="107" t="s">
        <v>4</v>
      </c>
      <c r="V39" s="107" t="s">
        <v>4</v>
      </c>
      <c r="W39" s="107" t="s">
        <v>4</v>
      </c>
      <c r="X39" s="107" t="s">
        <v>4</v>
      </c>
      <c r="Y39" s="107" t="s">
        <v>4</v>
      </c>
      <c r="Z39" s="107" t="s">
        <v>4</v>
      </c>
      <c r="AA39" s="106" t="s">
        <v>4</v>
      </c>
    </row>
    <row r="40" spans="1:27" ht="15">
      <c r="A40" s="159" t="s">
        <v>245</v>
      </c>
      <c r="B40" s="158" t="s">
        <v>70</v>
      </c>
      <c r="C40" s="158" t="s">
        <v>130</v>
      </c>
      <c r="D40" s="158" t="s">
        <v>133</v>
      </c>
      <c r="E40" s="158" t="s">
        <v>21</v>
      </c>
      <c r="F40" s="93">
        <v>79</v>
      </c>
      <c r="G40" s="92" t="s">
        <v>4</v>
      </c>
      <c r="H40" s="92">
        <v>1</v>
      </c>
      <c r="I40" s="92" t="s">
        <v>4</v>
      </c>
      <c r="J40" s="92" t="s">
        <v>4</v>
      </c>
      <c r="K40" s="92" t="s">
        <v>4</v>
      </c>
      <c r="L40" s="92">
        <v>3</v>
      </c>
      <c r="M40" s="92">
        <v>3</v>
      </c>
      <c r="N40" s="92">
        <v>1</v>
      </c>
      <c r="O40" s="92">
        <v>1</v>
      </c>
      <c r="P40" s="92" t="s">
        <v>4</v>
      </c>
      <c r="Q40" s="92">
        <v>4</v>
      </c>
      <c r="R40" s="92">
        <v>2</v>
      </c>
      <c r="S40" s="92">
        <v>4</v>
      </c>
      <c r="T40" s="92">
        <v>4</v>
      </c>
      <c r="U40" s="92">
        <v>5</v>
      </c>
      <c r="V40" s="92">
        <v>8</v>
      </c>
      <c r="W40" s="92">
        <v>13</v>
      </c>
      <c r="X40" s="92">
        <v>13</v>
      </c>
      <c r="Y40" s="92">
        <v>16</v>
      </c>
      <c r="Z40" s="92">
        <v>1</v>
      </c>
      <c r="AA40" s="91" t="s">
        <v>4</v>
      </c>
    </row>
    <row r="41" spans="1:27" ht="15">
      <c r="A41" s="123"/>
      <c r="B41" s="122" t="s">
        <v>68</v>
      </c>
      <c r="C41" s="122" t="s">
        <v>130</v>
      </c>
      <c r="D41" s="122" t="s">
        <v>132</v>
      </c>
      <c r="E41" s="122" t="s">
        <v>21</v>
      </c>
      <c r="F41" s="117">
        <v>49</v>
      </c>
      <c r="G41" s="116" t="s">
        <v>4</v>
      </c>
      <c r="H41" s="116" t="s">
        <v>4</v>
      </c>
      <c r="I41" s="116" t="s">
        <v>4</v>
      </c>
      <c r="J41" s="116" t="s">
        <v>4</v>
      </c>
      <c r="K41" s="116" t="s">
        <v>4</v>
      </c>
      <c r="L41" s="116">
        <v>3</v>
      </c>
      <c r="M41" s="116">
        <v>3</v>
      </c>
      <c r="N41" s="116">
        <v>1</v>
      </c>
      <c r="O41" s="116">
        <v>1</v>
      </c>
      <c r="P41" s="116" t="s">
        <v>4</v>
      </c>
      <c r="Q41" s="116">
        <v>2</v>
      </c>
      <c r="R41" s="116">
        <v>2</v>
      </c>
      <c r="S41" s="116">
        <v>2</v>
      </c>
      <c r="T41" s="116">
        <v>3</v>
      </c>
      <c r="U41" s="116">
        <v>4</v>
      </c>
      <c r="V41" s="116">
        <v>7</v>
      </c>
      <c r="W41" s="116">
        <v>9</v>
      </c>
      <c r="X41" s="116">
        <v>8</v>
      </c>
      <c r="Y41" s="116">
        <v>4</v>
      </c>
      <c r="Z41" s="116" t="s">
        <v>4</v>
      </c>
      <c r="AA41" s="115" t="s">
        <v>4</v>
      </c>
    </row>
    <row r="42" spans="1:27" ht="15">
      <c r="A42" s="123"/>
      <c r="B42" s="122" t="s">
        <v>66</v>
      </c>
      <c r="C42" s="122" t="s">
        <v>130</v>
      </c>
      <c r="D42" s="122" t="s">
        <v>131</v>
      </c>
      <c r="E42" s="122" t="s">
        <v>21</v>
      </c>
      <c r="F42" s="117">
        <v>30</v>
      </c>
      <c r="G42" s="116" t="s">
        <v>4</v>
      </c>
      <c r="H42" s="116">
        <v>1</v>
      </c>
      <c r="I42" s="116" t="s">
        <v>4</v>
      </c>
      <c r="J42" s="116" t="s">
        <v>4</v>
      </c>
      <c r="K42" s="116" t="s">
        <v>4</v>
      </c>
      <c r="L42" s="116" t="s">
        <v>4</v>
      </c>
      <c r="M42" s="116" t="s">
        <v>4</v>
      </c>
      <c r="N42" s="116" t="s">
        <v>4</v>
      </c>
      <c r="O42" s="116" t="s">
        <v>4</v>
      </c>
      <c r="P42" s="116" t="s">
        <v>4</v>
      </c>
      <c r="Q42" s="116">
        <v>2</v>
      </c>
      <c r="R42" s="116" t="s">
        <v>4</v>
      </c>
      <c r="S42" s="116">
        <v>2</v>
      </c>
      <c r="T42" s="116">
        <v>1</v>
      </c>
      <c r="U42" s="116">
        <v>1</v>
      </c>
      <c r="V42" s="116">
        <v>1</v>
      </c>
      <c r="W42" s="116">
        <v>4</v>
      </c>
      <c r="X42" s="116">
        <v>5</v>
      </c>
      <c r="Y42" s="116">
        <v>12</v>
      </c>
      <c r="Z42" s="116">
        <v>1</v>
      </c>
      <c r="AA42" s="115" t="s">
        <v>4</v>
      </c>
    </row>
    <row r="43" spans="1:27" ht="15">
      <c r="A43" s="159" t="s">
        <v>244</v>
      </c>
      <c r="B43" s="158" t="s">
        <v>70</v>
      </c>
      <c r="C43" s="158" t="s">
        <v>126</v>
      </c>
      <c r="D43" s="158" t="s">
        <v>129</v>
      </c>
      <c r="E43" s="158" t="s">
        <v>12</v>
      </c>
      <c r="F43" s="93">
        <v>11</v>
      </c>
      <c r="G43" s="92" t="s">
        <v>4</v>
      </c>
      <c r="H43" s="92" t="s">
        <v>4</v>
      </c>
      <c r="I43" s="92" t="s">
        <v>4</v>
      </c>
      <c r="J43" s="92" t="s">
        <v>4</v>
      </c>
      <c r="K43" s="92" t="s">
        <v>4</v>
      </c>
      <c r="L43" s="92" t="s">
        <v>4</v>
      </c>
      <c r="M43" s="92" t="s">
        <v>4</v>
      </c>
      <c r="N43" s="92" t="s">
        <v>4</v>
      </c>
      <c r="O43" s="92">
        <v>1</v>
      </c>
      <c r="P43" s="92" t="s">
        <v>4</v>
      </c>
      <c r="Q43" s="92" t="s">
        <v>4</v>
      </c>
      <c r="R43" s="92">
        <v>1</v>
      </c>
      <c r="S43" s="92" t="s">
        <v>4</v>
      </c>
      <c r="T43" s="92">
        <v>1</v>
      </c>
      <c r="U43" s="92">
        <v>1</v>
      </c>
      <c r="V43" s="92">
        <v>1</v>
      </c>
      <c r="W43" s="92" t="s">
        <v>4</v>
      </c>
      <c r="X43" s="92">
        <v>2</v>
      </c>
      <c r="Y43" s="92">
        <v>3</v>
      </c>
      <c r="Z43" s="92" t="s">
        <v>4</v>
      </c>
      <c r="AA43" s="91">
        <v>1</v>
      </c>
    </row>
    <row r="44" spans="1:27" ht="15">
      <c r="A44" s="123"/>
      <c r="B44" s="122" t="s">
        <v>68</v>
      </c>
      <c r="C44" s="122" t="s">
        <v>126</v>
      </c>
      <c r="D44" s="122" t="s">
        <v>128</v>
      </c>
      <c r="E44" s="122" t="s">
        <v>12</v>
      </c>
      <c r="F44" s="117">
        <v>7</v>
      </c>
      <c r="G44" s="116" t="s">
        <v>4</v>
      </c>
      <c r="H44" s="116" t="s">
        <v>4</v>
      </c>
      <c r="I44" s="116" t="s">
        <v>4</v>
      </c>
      <c r="J44" s="116" t="s">
        <v>4</v>
      </c>
      <c r="K44" s="116" t="s">
        <v>4</v>
      </c>
      <c r="L44" s="116" t="s">
        <v>4</v>
      </c>
      <c r="M44" s="116" t="s">
        <v>4</v>
      </c>
      <c r="N44" s="116" t="s">
        <v>4</v>
      </c>
      <c r="O44" s="116">
        <v>1</v>
      </c>
      <c r="P44" s="116" t="s">
        <v>4</v>
      </c>
      <c r="Q44" s="116" t="s">
        <v>4</v>
      </c>
      <c r="R44" s="116">
        <v>1</v>
      </c>
      <c r="S44" s="116" t="s">
        <v>4</v>
      </c>
      <c r="T44" s="116">
        <v>1</v>
      </c>
      <c r="U44" s="116">
        <v>1</v>
      </c>
      <c r="V44" s="116">
        <v>1</v>
      </c>
      <c r="W44" s="116" t="s">
        <v>4</v>
      </c>
      <c r="X44" s="116">
        <v>1</v>
      </c>
      <c r="Y44" s="116">
        <v>1</v>
      </c>
      <c r="Z44" s="116" t="s">
        <v>4</v>
      </c>
      <c r="AA44" s="115" t="s">
        <v>4</v>
      </c>
    </row>
    <row r="45" spans="1:27" ht="15">
      <c r="A45" s="114"/>
      <c r="B45" s="113" t="s">
        <v>66</v>
      </c>
      <c r="C45" s="113" t="s">
        <v>126</v>
      </c>
      <c r="D45" s="113" t="s">
        <v>127</v>
      </c>
      <c r="E45" s="113" t="s">
        <v>12</v>
      </c>
      <c r="F45" s="108">
        <v>4</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t="s">
        <v>4</v>
      </c>
      <c r="U45" s="107" t="s">
        <v>4</v>
      </c>
      <c r="V45" s="107" t="s">
        <v>4</v>
      </c>
      <c r="W45" s="107" t="s">
        <v>4</v>
      </c>
      <c r="X45" s="107">
        <v>1</v>
      </c>
      <c r="Y45" s="107">
        <v>2</v>
      </c>
      <c r="Z45" s="107" t="s">
        <v>4</v>
      </c>
      <c r="AA45" s="106">
        <v>1</v>
      </c>
    </row>
    <row r="46" spans="1:27" ht="15">
      <c r="A46" s="159" t="s">
        <v>243</v>
      </c>
      <c r="B46" s="158" t="s">
        <v>70</v>
      </c>
      <c r="C46" s="158" t="s">
        <v>121</v>
      </c>
      <c r="D46" s="158" t="s">
        <v>124</v>
      </c>
      <c r="E46" s="158" t="s">
        <v>10</v>
      </c>
      <c r="F46" s="93">
        <v>11</v>
      </c>
      <c r="G46" s="92" t="s">
        <v>4</v>
      </c>
      <c r="H46" s="92" t="s">
        <v>4</v>
      </c>
      <c r="I46" s="92" t="s">
        <v>4</v>
      </c>
      <c r="J46" s="92" t="s">
        <v>4</v>
      </c>
      <c r="K46" s="92" t="s">
        <v>4</v>
      </c>
      <c r="L46" s="92" t="s">
        <v>4</v>
      </c>
      <c r="M46" s="92" t="s">
        <v>4</v>
      </c>
      <c r="N46" s="92" t="s">
        <v>4</v>
      </c>
      <c r="O46" s="92">
        <v>1</v>
      </c>
      <c r="P46" s="92" t="s">
        <v>4</v>
      </c>
      <c r="Q46" s="92" t="s">
        <v>4</v>
      </c>
      <c r="R46" s="92">
        <v>1</v>
      </c>
      <c r="S46" s="92" t="s">
        <v>4</v>
      </c>
      <c r="T46" s="92">
        <v>1</v>
      </c>
      <c r="U46" s="92">
        <v>1</v>
      </c>
      <c r="V46" s="92">
        <v>1</v>
      </c>
      <c r="W46" s="92" t="s">
        <v>4</v>
      </c>
      <c r="X46" s="92">
        <v>2</v>
      </c>
      <c r="Y46" s="92">
        <v>3</v>
      </c>
      <c r="Z46" s="92" t="s">
        <v>4</v>
      </c>
      <c r="AA46" s="91">
        <v>1</v>
      </c>
    </row>
    <row r="47" spans="1:27" ht="15">
      <c r="A47" s="123"/>
      <c r="B47" s="122" t="s">
        <v>68</v>
      </c>
      <c r="C47" s="122" t="s">
        <v>121</v>
      </c>
      <c r="D47" s="122" t="s">
        <v>123</v>
      </c>
      <c r="E47" s="122" t="s">
        <v>10</v>
      </c>
      <c r="F47" s="117">
        <v>7</v>
      </c>
      <c r="G47" s="116" t="s">
        <v>4</v>
      </c>
      <c r="H47" s="116" t="s">
        <v>4</v>
      </c>
      <c r="I47" s="116" t="s">
        <v>4</v>
      </c>
      <c r="J47" s="116" t="s">
        <v>4</v>
      </c>
      <c r="K47" s="116" t="s">
        <v>4</v>
      </c>
      <c r="L47" s="116" t="s">
        <v>4</v>
      </c>
      <c r="M47" s="116" t="s">
        <v>4</v>
      </c>
      <c r="N47" s="116" t="s">
        <v>4</v>
      </c>
      <c r="O47" s="116">
        <v>1</v>
      </c>
      <c r="P47" s="116" t="s">
        <v>4</v>
      </c>
      <c r="Q47" s="116" t="s">
        <v>4</v>
      </c>
      <c r="R47" s="116">
        <v>1</v>
      </c>
      <c r="S47" s="116" t="s">
        <v>4</v>
      </c>
      <c r="T47" s="116">
        <v>1</v>
      </c>
      <c r="U47" s="116">
        <v>1</v>
      </c>
      <c r="V47" s="116">
        <v>1</v>
      </c>
      <c r="W47" s="116" t="s">
        <v>4</v>
      </c>
      <c r="X47" s="116">
        <v>1</v>
      </c>
      <c r="Y47" s="116">
        <v>1</v>
      </c>
      <c r="Z47" s="116" t="s">
        <v>4</v>
      </c>
      <c r="AA47" s="115" t="s">
        <v>4</v>
      </c>
    </row>
    <row r="48" spans="1:27" ht="15">
      <c r="A48" s="114"/>
      <c r="B48" s="113" t="s">
        <v>66</v>
      </c>
      <c r="C48" s="113" t="s">
        <v>121</v>
      </c>
      <c r="D48" s="113" t="s">
        <v>122</v>
      </c>
      <c r="E48" s="113" t="s">
        <v>10</v>
      </c>
      <c r="F48" s="108">
        <v>4</v>
      </c>
      <c r="G48" s="107" t="s">
        <v>4</v>
      </c>
      <c r="H48" s="107" t="s">
        <v>4</v>
      </c>
      <c r="I48" s="107" t="s">
        <v>4</v>
      </c>
      <c r="J48" s="107" t="s">
        <v>4</v>
      </c>
      <c r="K48" s="107" t="s">
        <v>4</v>
      </c>
      <c r="L48" s="107" t="s">
        <v>4</v>
      </c>
      <c r="M48" s="107" t="s">
        <v>4</v>
      </c>
      <c r="N48" s="107" t="s">
        <v>4</v>
      </c>
      <c r="O48" s="107" t="s">
        <v>4</v>
      </c>
      <c r="P48" s="107" t="s">
        <v>4</v>
      </c>
      <c r="Q48" s="107" t="s">
        <v>4</v>
      </c>
      <c r="R48" s="107" t="s">
        <v>4</v>
      </c>
      <c r="S48" s="107" t="s">
        <v>4</v>
      </c>
      <c r="T48" s="107" t="s">
        <v>4</v>
      </c>
      <c r="U48" s="107" t="s">
        <v>4</v>
      </c>
      <c r="V48" s="107" t="s">
        <v>4</v>
      </c>
      <c r="W48" s="107" t="s">
        <v>4</v>
      </c>
      <c r="X48" s="107">
        <v>1</v>
      </c>
      <c r="Y48" s="107">
        <v>2</v>
      </c>
      <c r="Z48" s="107" t="s">
        <v>4</v>
      </c>
      <c r="AA48" s="106">
        <v>1</v>
      </c>
    </row>
    <row r="49" spans="1:27" ht="15">
      <c r="A49" s="159" t="s">
        <v>242</v>
      </c>
      <c r="B49" s="158" t="s">
        <v>70</v>
      </c>
      <c r="C49" s="158" t="s">
        <v>116</v>
      </c>
      <c r="D49" s="158" t="s">
        <v>119</v>
      </c>
      <c r="E49" s="158" t="s">
        <v>5</v>
      </c>
      <c r="F49" s="93">
        <v>4</v>
      </c>
      <c r="G49" s="92" t="s">
        <v>4</v>
      </c>
      <c r="H49" s="92" t="s">
        <v>4</v>
      </c>
      <c r="I49" s="92" t="s">
        <v>4</v>
      </c>
      <c r="J49" s="92" t="s">
        <v>4</v>
      </c>
      <c r="K49" s="92" t="s">
        <v>4</v>
      </c>
      <c r="L49" s="92" t="s">
        <v>4</v>
      </c>
      <c r="M49" s="92" t="s">
        <v>4</v>
      </c>
      <c r="N49" s="92" t="s">
        <v>4</v>
      </c>
      <c r="O49" s="92">
        <v>1</v>
      </c>
      <c r="P49" s="92" t="s">
        <v>4</v>
      </c>
      <c r="Q49" s="92" t="s">
        <v>4</v>
      </c>
      <c r="R49" s="92">
        <v>1</v>
      </c>
      <c r="S49" s="92" t="s">
        <v>4</v>
      </c>
      <c r="T49" s="92" t="s">
        <v>4</v>
      </c>
      <c r="U49" s="92" t="s">
        <v>4</v>
      </c>
      <c r="V49" s="92" t="s">
        <v>4</v>
      </c>
      <c r="W49" s="92" t="s">
        <v>4</v>
      </c>
      <c r="X49" s="92">
        <v>1</v>
      </c>
      <c r="Y49" s="92" t="s">
        <v>4</v>
      </c>
      <c r="Z49" s="92" t="s">
        <v>4</v>
      </c>
      <c r="AA49" s="91">
        <v>1</v>
      </c>
    </row>
    <row r="50" spans="1:27" ht="15">
      <c r="A50" s="123"/>
      <c r="B50" s="122" t="s">
        <v>68</v>
      </c>
      <c r="C50" s="122" t="s">
        <v>116</v>
      </c>
      <c r="D50" s="122" t="s">
        <v>118</v>
      </c>
      <c r="E50" s="122" t="s">
        <v>5</v>
      </c>
      <c r="F50" s="117">
        <v>2</v>
      </c>
      <c r="G50" s="116" t="s">
        <v>4</v>
      </c>
      <c r="H50" s="116" t="s">
        <v>4</v>
      </c>
      <c r="I50" s="116" t="s">
        <v>4</v>
      </c>
      <c r="J50" s="116" t="s">
        <v>4</v>
      </c>
      <c r="K50" s="116" t="s">
        <v>4</v>
      </c>
      <c r="L50" s="116" t="s">
        <v>4</v>
      </c>
      <c r="M50" s="116" t="s">
        <v>4</v>
      </c>
      <c r="N50" s="116" t="s">
        <v>4</v>
      </c>
      <c r="O50" s="116">
        <v>1</v>
      </c>
      <c r="P50" s="116" t="s">
        <v>4</v>
      </c>
      <c r="Q50" s="116" t="s">
        <v>4</v>
      </c>
      <c r="R50" s="116">
        <v>1</v>
      </c>
      <c r="S50" s="116" t="s">
        <v>4</v>
      </c>
      <c r="T50" s="116" t="s">
        <v>4</v>
      </c>
      <c r="U50" s="116" t="s">
        <v>4</v>
      </c>
      <c r="V50" s="116" t="s">
        <v>4</v>
      </c>
      <c r="W50" s="116" t="s">
        <v>4</v>
      </c>
      <c r="X50" s="116" t="s">
        <v>4</v>
      </c>
      <c r="Y50" s="116" t="s">
        <v>4</v>
      </c>
      <c r="Z50" s="116" t="s">
        <v>4</v>
      </c>
      <c r="AA50" s="115" t="s">
        <v>4</v>
      </c>
    </row>
    <row r="51" spans="1:27" ht="15">
      <c r="A51" s="114"/>
      <c r="B51" s="113" t="s">
        <v>66</v>
      </c>
      <c r="C51" s="113" t="s">
        <v>116</v>
      </c>
      <c r="D51" s="113" t="s">
        <v>117</v>
      </c>
      <c r="E51" s="113" t="s">
        <v>5</v>
      </c>
      <c r="F51" s="108">
        <v>2</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t="s">
        <v>4</v>
      </c>
      <c r="W51" s="107" t="s">
        <v>4</v>
      </c>
      <c r="X51" s="107">
        <v>1</v>
      </c>
      <c r="Y51" s="107" t="s">
        <v>4</v>
      </c>
      <c r="Z51" s="107" t="s">
        <v>4</v>
      </c>
      <c r="AA51" s="106">
        <v>1</v>
      </c>
    </row>
    <row r="52" spans="1:27" ht="15">
      <c r="A52" s="159" t="s">
        <v>241</v>
      </c>
      <c r="B52" s="158" t="s">
        <v>70</v>
      </c>
      <c r="C52" s="158" t="s">
        <v>111</v>
      </c>
      <c r="D52" s="158" t="s">
        <v>114</v>
      </c>
      <c r="E52" s="158" t="s">
        <v>5</v>
      </c>
      <c r="F52" s="93" t="s">
        <v>4</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t="s">
        <v>4</v>
      </c>
      <c r="V52" s="92" t="s">
        <v>4</v>
      </c>
      <c r="W52" s="92" t="s">
        <v>4</v>
      </c>
      <c r="X52" s="92" t="s">
        <v>4</v>
      </c>
      <c r="Y52" s="92" t="s">
        <v>4</v>
      </c>
      <c r="Z52" s="92" t="s">
        <v>4</v>
      </c>
      <c r="AA52" s="91" t="s">
        <v>4</v>
      </c>
    </row>
    <row r="53" spans="1:27" ht="15">
      <c r="A53" s="123"/>
      <c r="B53" s="122" t="s">
        <v>68</v>
      </c>
      <c r="C53" s="122" t="s">
        <v>111</v>
      </c>
      <c r="D53" s="122" t="s">
        <v>113</v>
      </c>
      <c r="E53" s="122" t="s">
        <v>5</v>
      </c>
      <c r="F53" s="117" t="s">
        <v>4</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t="s">
        <v>4</v>
      </c>
      <c r="W53" s="116" t="s">
        <v>4</v>
      </c>
      <c r="X53" s="116" t="s">
        <v>4</v>
      </c>
      <c r="Y53" s="116" t="s">
        <v>4</v>
      </c>
      <c r="Z53" s="116" t="s">
        <v>4</v>
      </c>
      <c r="AA53" s="115" t="s">
        <v>4</v>
      </c>
    </row>
    <row r="54" spans="1:27" ht="15">
      <c r="A54" s="114"/>
      <c r="B54" s="113" t="s">
        <v>66</v>
      </c>
      <c r="C54" s="113" t="s">
        <v>111</v>
      </c>
      <c r="D54" s="113" t="s">
        <v>112</v>
      </c>
      <c r="E54" s="113" t="s">
        <v>5</v>
      </c>
      <c r="F54" s="108" t="s">
        <v>4</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v>3</v>
      </c>
      <c r="G55" s="92" t="s">
        <v>4</v>
      </c>
      <c r="H55" s="92" t="s">
        <v>4</v>
      </c>
      <c r="I55" s="92" t="s">
        <v>4</v>
      </c>
      <c r="J55" s="92" t="s">
        <v>4</v>
      </c>
      <c r="K55" s="92" t="s">
        <v>4</v>
      </c>
      <c r="L55" s="92" t="s">
        <v>4</v>
      </c>
      <c r="M55" s="92" t="s">
        <v>4</v>
      </c>
      <c r="N55" s="92" t="s">
        <v>4</v>
      </c>
      <c r="O55" s="92" t="s">
        <v>4</v>
      </c>
      <c r="P55" s="92" t="s">
        <v>4</v>
      </c>
      <c r="Q55" s="92" t="s">
        <v>4</v>
      </c>
      <c r="R55" s="92" t="s">
        <v>4</v>
      </c>
      <c r="S55" s="92" t="s">
        <v>4</v>
      </c>
      <c r="T55" s="92" t="s">
        <v>4</v>
      </c>
      <c r="U55" s="92" t="s">
        <v>4</v>
      </c>
      <c r="V55" s="92" t="s">
        <v>4</v>
      </c>
      <c r="W55" s="92" t="s">
        <v>4</v>
      </c>
      <c r="X55" s="92">
        <v>1</v>
      </c>
      <c r="Y55" s="92">
        <v>2</v>
      </c>
      <c r="Z55" s="92" t="s">
        <v>4</v>
      </c>
      <c r="AA55" s="91" t="s">
        <v>4</v>
      </c>
    </row>
    <row r="56" spans="1:27" ht="15">
      <c r="A56" s="123"/>
      <c r="B56" s="122" t="s">
        <v>68</v>
      </c>
      <c r="C56" s="122" t="s">
        <v>106</v>
      </c>
      <c r="D56" s="122" t="s">
        <v>108</v>
      </c>
      <c r="E56" s="122" t="s">
        <v>5</v>
      </c>
      <c r="F56" s="117">
        <v>2</v>
      </c>
      <c r="G56" s="116" t="s">
        <v>4</v>
      </c>
      <c r="H56" s="116" t="s">
        <v>4</v>
      </c>
      <c r="I56" s="116" t="s">
        <v>4</v>
      </c>
      <c r="J56" s="116" t="s">
        <v>4</v>
      </c>
      <c r="K56" s="116" t="s">
        <v>4</v>
      </c>
      <c r="L56" s="116" t="s">
        <v>4</v>
      </c>
      <c r="M56" s="116" t="s">
        <v>4</v>
      </c>
      <c r="N56" s="116" t="s">
        <v>4</v>
      </c>
      <c r="O56" s="116" t="s">
        <v>4</v>
      </c>
      <c r="P56" s="116" t="s">
        <v>4</v>
      </c>
      <c r="Q56" s="116" t="s">
        <v>4</v>
      </c>
      <c r="R56" s="116" t="s">
        <v>4</v>
      </c>
      <c r="S56" s="116" t="s">
        <v>4</v>
      </c>
      <c r="T56" s="116" t="s">
        <v>4</v>
      </c>
      <c r="U56" s="116" t="s">
        <v>4</v>
      </c>
      <c r="V56" s="116" t="s">
        <v>4</v>
      </c>
      <c r="W56" s="116" t="s">
        <v>4</v>
      </c>
      <c r="X56" s="116">
        <v>1</v>
      </c>
      <c r="Y56" s="116">
        <v>1</v>
      </c>
      <c r="Z56" s="116" t="s">
        <v>4</v>
      </c>
      <c r="AA56" s="115" t="s">
        <v>4</v>
      </c>
    </row>
    <row r="57" spans="1:27" ht="15">
      <c r="A57" s="114"/>
      <c r="B57" s="113" t="s">
        <v>66</v>
      </c>
      <c r="C57" s="113" t="s">
        <v>106</v>
      </c>
      <c r="D57" s="113" t="s">
        <v>107</v>
      </c>
      <c r="E57" s="113" t="s">
        <v>5</v>
      </c>
      <c r="F57" s="108">
        <v>1</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t="s">
        <v>4</v>
      </c>
      <c r="X57" s="107" t="s">
        <v>4</v>
      </c>
      <c r="Y57" s="107">
        <v>1</v>
      </c>
      <c r="Z57" s="107" t="s">
        <v>4</v>
      </c>
      <c r="AA57" s="106" t="s">
        <v>4</v>
      </c>
    </row>
    <row r="58" spans="1:27" ht="15">
      <c r="A58" s="159" t="s">
        <v>239</v>
      </c>
      <c r="B58" s="158" t="s">
        <v>70</v>
      </c>
      <c r="C58" s="158" t="s">
        <v>101</v>
      </c>
      <c r="D58" s="158" t="s">
        <v>104</v>
      </c>
      <c r="E58" s="158" t="s">
        <v>5</v>
      </c>
      <c r="F58" s="93">
        <v>1</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v>1</v>
      </c>
      <c r="V58" s="92" t="s">
        <v>4</v>
      </c>
      <c r="W58" s="92" t="s">
        <v>4</v>
      </c>
      <c r="X58" s="92" t="s">
        <v>4</v>
      </c>
      <c r="Y58" s="92" t="s">
        <v>4</v>
      </c>
      <c r="Z58" s="92" t="s">
        <v>4</v>
      </c>
      <c r="AA58" s="91" t="s">
        <v>4</v>
      </c>
    </row>
    <row r="59" spans="1:27" ht="15">
      <c r="A59" s="123"/>
      <c r="B59" s="122" t="s">
        <v>68</v>
      </c>
      <c r="C59" s="122" t="s">
        <v>101</v>
      </c>
      <c r="D59" s="122" t="s">
        <v>103</v>
      </c>
      <c r="E59" s="122" t="s">
        <v>5</v>
      </c>
      <c r="F59" s="117">
        <v>1</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v>1</v>
      </c>
      <c r="V59" s="116" t="s">
        <v>4</v>
      </c>
      <c r="W59" s="116" t="s">
        <v>4</v>
      </c>
      <c r="X59" s="116" t="s">
        <v>4</v>
      </c>
      <c r="Y59" s="116" t="s">
        <v>4</v>
      </c>
      <c r="Z59" s="116" t="s">
        <v>4</v>
      </c>
      <c r="AA59" s="115" t="s">
        <v>4</v>
      </c>
    </row>
    <row r="60" spans="1:27" ht="15">
      <c r="A60" s="114"/>
      <c r="B60" s="113" t="s">
        <v>66</v>
      </c>
      <c r="C60" s="113" t="s">
        <v>101</v>
      </c>
      <c r="D60" s="113" t="s">
        <v>102</v>
      </c>
      <c r="E60" s="113" t="s">
        <v>5</v>
      </c>
      <c r="F60" s="108" t="s">
        <v>4</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t="s">
        <v>4</v>
      </c>
      <c r="V60" s="107" t="s">
        <v>4</v>
      </c>
      <c r="W60" s="107" t="s">
        <v>4</v>
      </c>
      <c r="X60" s="107" t="s">
        <v>4</v>
      </c>
      <c r="Y60" s="107" t="s">
        <v>4</v>
      </c>
      <c r="Z60" s="107" t="s">
        <v>4</v>
      </c>
      <c r="AA60" s="106" t="s">
        <v>4</v>
      </c>
    </row>
    <row r="61" spans="1:27" ht="15">
      <c r="A61" s="159" t="s">
        <v>238</v>
      </c>
      <c r="B61" s="158" t="s">
        <v>70</v>
      </c>
      <c r="C61" s="158" t="s">
        <v>96</v>
      </c>
      <c r="D61" s="158" t="s">
        <v>99</v>
      </c>
      <c r="E61" s="158" t="s">
        <v>5</v>
      </c>
      <c r="F61" s="93">
        <v>3</v>
      </c>
      <c r="G61" s="92" t="s">
        <v>4</v>
      </c>
      <c r="H61" s="92" t="s">
        <v>4</v>
      </c>
      <c r="I61" s="92" t="s">
        <v>4</v>
      </c>
      <c r="J61" s="92" t="s">
        <v>4</v>
      </c>
      <c r="K61" s="92" t="s">
        <v>4</v>
      </c>
      <c r="L61" s="92" t="s">
        <v>4</v>
      </c>
      <c r="M61" s="92" t="s">
        <v>4</v>
      </c>
      <c r="N61" s="92" t="s">
        <v>4</v>
      </c>
      <c r="O61" s="92" t="s">
        <v>4</v>
      </c>
      <c r="P61" s="92" t="s">
        <v>4</v>
      </c>
      <c r="Q61" s="92" t="s">
        <v>4</v>
      </c>
      <c r="R61" s="92" t="s">
        <v>4</v>
      </c>
      <c r="S61" s="92" t="s">
        <v>4</v>
      </c>
      <c r="T61" s="92">
        <v>1</v>
      </c>
      <c r="U61" s="92" t="s">
        <v>4</v>
      </c>
      <c r="V61" s="92">
        <v>1</v>
      </c>
      <c r="W61" s="92" t="s">
        <v>4</v>
      </c>
      <c r="X61" s="92" t="s">
        <v>4</v>
      </c>
      <c r="Y61" s="92">
        <v>1</v>
      </c>
      <c r="Z61" s="92" t="s">
        <v>4</v>
      </c>
      <c r="AA61" s="91" t="s">
        <v>4</v>
      </c>
    </row>
    <row r="62" spans="1:27" ht="15">
      <c r="A62" s="123"/>
      <c r="B62" s="122" t="s">
        <v>68</v>
      </c>
      <c r="C62" s="122" t="s">
        <v>96</v>
      </c>
      <c r="D62" s="122" t="s">
        <v>98</v>
      </c>
      <c r="E62" s="122" t="s">
        <v>5</v>
      </c>
      <c r="F62" s="117">
        <v>2</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v>1</v>
      </c>
      <c r="U62" s="116" t="s">
        <v>4</v>
      </c>
      <c r="V62" s="116">
        <v>1</v>
      </c>
      <c r="W62" s="116" t="s">
        <v>4</v>
      </c>
      <c r="X62" s="116" t="s">
        <v>4</v>
      </c>
      <c r="Y62" s="116" t="s">
        <v>4</v>
      </c>
      <c r="Z62" s="116" t="s">
        <v>4</v>
      </c>
      <c r="AA62" s="115" t="s">
        <v>4</v>
      </c>
    </row>
    <row r="63" spans="1:27" ht="15">
      <c r="A63" s="114"/>
      <c r="B63" s="113" t="s">
        <v>66</v>
      </c>
      <c r="C63" s="113" t="s">
        <v>96</v>
      </c>
      <c r="D63" s="113" t="s">
        <v>97</v>
      </c>
      <c r="E63" s="113" t="s">
        <v>5</v>
      </c>
      <c r="F63" s="108">
        <v>1</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v>1</v>
      </c>
      <c r="Z63" s="107" t="s">
        <v>4</v>
      </c>
      <c r="AA63" s="106" t="s">
        <v>4</v>
      </c>
    </row>
    <row r="64" spans="1:27" ht="15">
      <c r="A64" s="159" t="s">
        <v>237</v>
      </c>
      <c r="B64" s="158" t="s">
        <v>70</v>
      </c>
      <c r="C64" s="158" t="s">
        <v>91</v>
      </c>
      <c r="D64" s="158" t="s">
        <v>94</v>
      </c>
      <c r="E64" s="158" t="s">
        <v>12</v>
      </c>
      <c r="F64" s="93">
        <v>15</v>
      </c>
      <c r="G64" s="92" t="s">
        <v>4</v>
      </c>
      <c r="H64" s="92" t="s">
        <v>4</v>
      </c>
      <c r="I64" s="92" t="s">
        <v>4</v>
      </c>
      <c r="J64" s="92" t="s">
        <v>4</v>
      </c>
      <c r="K64" s="92">
        <v>2</v>
      </c>
      <c r="L64" s="92" t="s">
        <v>4</v>
      </c>
      <c r="M64" s="92" t="s">
        <v>4</v>
      </c>
      <c r="N64" s="92" t="s">
        <v>4</v>
      </c>
      <c r="O64" s="92">
        <v>1</v>
      </c>
      <c r="P64" s="92">
        <v>1</v>
      </c>
      <c r="Q64" s="92" t="s">
        <v>4</v>
      </c>
      <c r="R64" s="92">
        <v>2</v>
      </c>
      <c r="S64" s="92" t="s">
        <v>4</v>
      </c>
      <c r="T64" s="92" t="s">
        <v>4</v>
      </c>
      <c r="U64" s="92">
        <v>1</v>
      </c>
      <c r="V64" s="92">
        <v>2</v>
      </c>
      <c r="W64" s="92">
        <v>1</v>
      </c>
      <c r="X64" s="92">
        <v>2</v>
      </c>
      <c r="Y64" s="92">
        <v>2</v>
      </c>
      <c r="Z64" s="92">
        <v>1</v>
      </c>
      <c r="AA64" s="91" t="s">
        <v>4</v>
      </c>
    </row>
    <row r="65" spans="1:27" ht="15">
      <c r="A65" s="123"/>
      <c r="B65" s="122" t="s">
        <v>68</v>
      </c>
      <c r="C65" s="122" t="s">
        <v>91</v>
      </c>
      <c r="D65" s="122" t="s">
        <v>93</v>
      </c>
      <c r="E65" s="122" t="s">
        <v>12</v>
      </c>
      <c r="F65" s="117">
        <v>8</v>
      </c>
      <c r="G65" s="116" t="s">
        <v>4</v>
      </c>
      <c r="H65" s="116" t="s">
        <v>4</v>
      </c>
      <c r="I65" s="116" t="s">
        <v>4</v>
      </c>
      <c r="J65" s="116" t="s">
        <v>4</v>
      </c>
      <c r="K65" s="116">
        <v>2</v>
      </c>
      <c r="L65" s="116" t="s">
        <v>4</v>
      </c>
      <c r="M65" s="116" t="s">
        <v>4</v>
      </c>
      <c r="N65" s="116" t="s">
        <v>4</v>
      </c>
      <c r="O65" s="116">
        <v>1</v>
      </c>
      <c r="P65" s="116">
        <v>1</v>
      </c>
      <c r="Q65" s="116" t="s">
        <v>4</v>
      </c>
      <c r="R65" s="116">
        <v>1</v>
      </c>
      <c r="S65" s="116" t="s">
        <v>4</v>
      </c>
      <c r="T65" s="116" t="s">
        <v>4</v>
      </c>
      <c r="U65" s="116">
        <v>1</v>
      </c>
      <c r="V65" s="116" t="s">
        <v>4</v>
      </c>
      <c r="W65" s="116">
        <v>1</v>
      </c>
      <c r="X65" s="116" t="s">
        <v>4</v>
      </c>
      <c r="Y65" s="116" t="s">
        <v>4</v>
      </c>
      <c r="Z65" s="116">
        <v>1</v>
      </c>
      <c r="AA65" s="115" t="s">
        <v>4</v>
      </c>
    </row>
    <row r="66" spans="1:27" ht="15">
      <c r="A66" s="123"/>
      <c r="B66" s="122" t="s">
        <v>66</v>
      </c>
      <c r="C66" s="122" t="s">
        <v>91</v>
      </c>
      <c r="D66" s="122" t="s">
        <v>92</v>
      </c>
      <c r="E66" s="122" t="s">
        <v>12</v>
      </c>
      <c r="F66" s="117">
        <v>7</v>
      </c>
      <c r="G66" s="116" t="s">
        <v>4</v>
      </c>
      <c r="H66" s="116" t="s">
        <v>4</v>
      </c>
      <c r="I66" s="116" t="s">
        <v>4</v>
      </c>
      <c r="J66" s="116" t="s">
        <v>4</v>
      </c>
      <c r="K66" s="116" t="s">
        <v>4</v>
      </c>
      <c r="L66" s="116" t="s">
        <v>4</v>
      </c>
      <c r="M66" s="116" t="s">
        <v>4</v>
      </c>
      <c r="N66" s="116" t="s">
        <v>4</v>
      </c>
      <c r="O66" s="116" t="s">
        <v>4</v>
      </c>
      <c r="P66" s="116" t="s">
        <v>4</v>
      </c>
      <c r="Q66" s="116" t="s">
        <v>4</v>
      </c>
      <c r="R66" s="116">
        <v>1</v>
      </c>
      <c r="S66" s="116" t="s">
        <v>4</v>
      </c>
      <c r="T66" s="116" t="s">
        <v>4</v>
      </c>
      <c r="U66" s="116" t="s">
        <v>4</v>
      </c>
      <c r="V66" s="116">
        <v>2</v>
      </c>
      <c r="W66" s="116" t="s">
        <v>4</v>
      </c>
      <c r="X66" s="116">
        <v>2</v>
      </c>
      <c r="Y66" s="116">
        <v>2</v>
      </c>
      <c r="Z66" s="116" t="s">
        <v>4</v>
      </c>
      <c r="AA66" s="115" t="s">
        <v>4</v>
      </c>
    </row>
    <row r="67" spans="1:27" ht="15">
      <c r="A67" s="159" t="s">
        <v>236</v>
      </c>
      <c r="B67" s="158" t="s">
        <v>70</v>
      </c>
      <c r="C67" s="158" t="s">
        <v>86</v>
      </c>
      <c r="D67" s="158" t="s">
        <v>89</v>
      </c>
      <c r="E67" s="158" t="s">
        <v>10</v>
      </c>
      <c r="F67" s="93">
        <v>15</v>
      </c>
      <c r="G67" s="92" t="s">
        <v>4</v>
      </c>
      <c r="H67" s="92" t="s">
        <v>4</v>
      </c>
      <c r="I67" s="92" t="s">
        <v>4</v>
      </c>
      <c r="J67" s="92" t="s">
        <v>4</v>
      </c>
      <c r="K67" s="92">
        <v>2</v>
      </c>
      <c r="L67" s="92" t="s">
        <v>4</v>
      </c>
      <c r="M67" s="92" t="s">
        <v>4</v>
      </c>
      <c r="N67" s="92" t="s">
        <v>4</v>
      </c>
      <c r="O67" s="92">
        <v>1</v>
      </c>
      <c r="P67" s="92">
        <v>1</v>
      </c>
      <c r="Q67" s="92" t="s">
        <v>4</v>
      </c>
      <c r="R67" s="92">
        <v>2</v>
      </c>
      <c r="S67" s="92" t="s">
        <v>4</v>
      </c>
      <c r="T67" s="92" t="s">
        <v>4</v>
      </c>
      <c r="U67" s="92">
        <v>1</v>
      </c>
      <c r="V67" s="92">
        <v>2</v>
      </c>
      <c r="W67" s="92">
        <v>1</v>
      </c>
      <c r="X67" s="92">
        <v>2</v>
      </c>
      <c r="Y67" s="92">
        <v>2</v>
      </c>
      <c r="Z67" s="92">
        <v>1</v>
      </c>
      <c r="AA67" s="91" t="s">
        <v>4</v>
      </c>
    </row>
    <row r="68" spans="1:27" ht="15">
      <c r="A68" s="123"/>
      <c r="B68" s="122" t="s">
        <v>68</v>
      </c>
      <c r="C68" s="122" t="s">
        <v>86</v>
      </c>
      <c r="D68" s="122" t="s">
        <v>88</v>
      </c>
      <c r="E68" s="122" t="s">
        <v>10</v>
      </c>
      <c r="F68" s="117">
        <v>8</v>
      </c>
      <c r="G68" s="116" t="s">
        <v>4</v>
      </c>
      <c r="H68" s="116" t="s">
        <v>4</v>
      </c>
      <c r="I68" s="116" t="s">
        <v>4</v>
      </c>
      <c r="J68" s="116" t="s">
        <v>4</v>
      </c>
      <c r="K68" s="116">
        <v>2</v>
      </c>
      <c r="L68" s="116" t="s">
        <v>4</v>
      </c>
      <c r="M68" s="116" t="s">
        <v>4</v>
      </c>
      <c r="N68" s="116" t="s">
        <v>4</v>
      </c>
      <c r="O68" s="116">
        <v>1</v>
      </c>
      <c r="P68" s="116">
        <v>1</v>
      </c>
      <c r="Q68" s="116" t="s">
        <v>4</v>
      </c>
      <c r="R68" s="116">
        <v>1</v>
      </c>
      <c r="S68" s="116" t="s">
        <v>4</v>
      </c>
      <c r="T68" s="116" t="s">
        <v>4</v>
      </c>
      <c r="U68" s="116">
        <v>1</v>
      </c>
      <c r="V68" s="116" t="s">
        <v>4</v>
      </c>
      <c r="W68" s="116">
        <v>1</v>
      </c>
      <c r="X68" s="116" t="s">
        <v>4</v>
      </c>
      <c r="Y68" s="116" t="s">
        <v>4</v>
      </c>
      <c r="Z68" s="116">
        <v>1</v>
      </c>
      <c r="AA68" s="115" t="s">
        <v>4</v>
      </c>
    </row>
    <row r="69" spans="1:27" ht="15">
      <c r="A69" s="114"/>
      <c r="B69" s="113" t="s">
        <v>66</v>
      </c>
      <c r="C69" s="113" t="s">
        <v>86</v>
      </c>
      <c r="D69" s="113" t="s">
        <v>87</v>
      </c>
      <c r="E69" s="113" t="s">
        <v>10</v>
      </c>
      <c r="F69" s="108">
        <v>7</v>
      </c>
      <c r="G69" s="107" t="s">
        <v>4</v>
      </c>
      <c r="H69" s="107" t="s">
        <v>4</v>
      </c>
      <c r="I69" s="107" t="s">
        <v>4</v>
      </c>
      <c r="J69" s="107" t="s">
        <v>4</v>
      </c>
      <c r="K69" s="107" t="s">
        <v>4</v>
      </c>
      <c r="L69" s="107" t="s">
        <v>4</v>
      </c>
      <c r="M69" s="107" t="s">
        <v>4</v>
      </c>
      <c r="N69" s="107" t="s">
        <v>4</v>
      </c>
      <c r="O69" s="107" t="s">
        <v>4</v>
      </c>
      <c r="P69" s="107" t="s">
        <v>4</v>
      </c>
      <c r="Q69" s="107" t="s">
        <v>4</v>
      </c>
      <c r="R69" s="107">
        <v>1</v>
      </c>
      <c r="S69" s="107" t="s">
        <v>4</v>
      </c>
      <c r="T69" s="107" t="s">
        <v>4</v>
      </c>
      <c r="U69" s="107" t="s">
        <v>4</v>
      </c>
      <c r="V69" s="107">
        <v>2</v>
      </c>
      <c r="W69" s="107" t="s">
        <v>4</v>
      </c>
      <c r="X69" s="107">
        <v>2</v>
      </c>
      <c r="Y69" s="107">
        <v>2</v>
      </c>
      <c r="Z69" s="107" t="s">
        <v>4</v>
      </c>
      <c r="AA69" s="106" t="s">
        <v>4</v>
      </c>
    </row>
    <row r="70" spans="1:27" ht="15">
      <c r="A70" s="159" t="s">
        <v>235</v>
      </c>
      <c r="B70" s="158" t="s">
        <v>70</v>
      </c>
      <c r="C70" s="158" t="s">
        <v>82</v>
      </c>
      <c r="D70" s="158" t="s">
        <v>85</v>
      </c>
      <c r="E70" s="158" t="s">
        <v>5</v>
      </c>
      <c r="F70" s="93">
        <v>10</v>
      </c>
      <c r="G70" s="92" t="s">
        <v>4</v>
      </c>
      <c r="H70" s="92" t="s">
        <v>4</v>
      </c>
      <c r="I70" s="92" t="s">
        <v>4</v>
      </c>
      <c r="J70" s="92" t="s">
        <v>4</v>
      </c>
      <c r="K70" s="92">
        <v>2</v>
      </c>
      <c r="L70" s="92" t="s">
        <v>4</v>
      </c>
      <c r="M70" s="92" t="s">
        <v>4</v>
      </c>
      <c r="N70" s="92" t="s">
        <v>4</v>
      </c>
      <c r="O70" s="92" t="s">
        <v>4</v>
      </c>
      <c r="P70" s="92">
        <v>1</v>
      </c>
      <c r="Q70" s="92" t="s">
        <v>4</v>
      </c>
      <c r="R70" s="92" t="s">
        <v>4</v>
      </c>
      <c r="S70" s="92" t="s">
        <v>4</v>
      </c>
      <c r="T70" s="92" t="s">
        <v>4</v>
      </c>
      <c r="U70" s="92">
        <v>1</v>
      </c>
      <c r="V70" s="92">
        <v>1</v>
      </c>
      <c r="W70" s="92">
        <v>1</v>
      </c>
      <c r="X70" s="92">
        <v>1</v>
      </c>
      <c r="Y70" s="92">
        <v>2</v>
      </c>
      <c r="Z70" s="92">
        <v>1</v>
      </c>
      <c r="AA70" s="91" t="s">
        <v>4</v>
      </c>
    </row>
    <row r="71" spans="1:27" ht="15">
      <c r="A71" s="123"/>
      <c r="B71" s="122" t="s">
        <v>68</v>
      </c>
      <c r="C71" s="122" t="s">
        <v>82</v>
      </c>
      <c r="D71" s="122" t="s">
        <v>84</v>
      </c>
      <c r="E71" s="122" t="s">
        <v>5</v>
      </c>
      <c r="F71" s="117">
        <v>6</v>
      </c>
      <c r="G71" s="116" t="s">
        <v>4</v>
      </c>
      <c r="H71" s="116" t="s">
        <v>4</v>
      </c>
      <c r="I71" s="116" t="s">
        <v>4</v>
      </c>
      <c r="J71" s="116" t="s">
        <v>4</v>
      </c>
      <c r="K71" s="116">
        <v>2</v>
      </c>
      <c r="L71" s="116" t="s">
        <v>4</v>
      </c>
      <c r="M71" s="116" t="s">
        <v>4</v>
      </c>
      <c r="N71" s="116" t="s">
        <v>4</v>
      </c>
      <c r="O71" s="116" t="s">
        <v>4</v>
      </c>
      <c r="P71" s="116">
        <v>1</v>
      </c>
      <c r="Q71" s="116" t="s">
        <v>4</v>
      </c>
      <c r="R71" s="116" t="s">
        <v>4</v>
      </c>
      <c r="S71" s="116" t="s">
        <v>4</v>
      </c>
      <c r="T71" s="116" t="s">
        <v>4</v>
      </c>
      <c r="U71" s="116">
        <v>1</v>
      </c>
      <c r="V71" s="116" t="s">
        <v>4</v>
      </c>
      <c r="W71" s="116">
        <v>1</v>
      </c>
      <c r="X71" s="116" t="s">
        <v>4</v>
      </c>
      <c r="Y71" s="116" t="s">
        <v>4</v>
      </c>
      <c r="Z71" s="116">
        <v>1</v>
      </c>
      <c r="AA71" s="115" t="s">
        <v>4</v>
      </c>
    </row>
    <row r="72" spans="1:27" ht="15">
      <c r="A72" s="114"/>
      <c r="B72" s="113" t="s">
        <v>66</v>
      </c>
      <c r="C72" s="113" t="s">
        <v>82</v>
      </c>
      <c r="D72" s="113" t="s">
        <v>83</v>
      </c>
      <c r="E72" s="113" t="s">
        <v>5</v>
      </c>
      <c r="F72" s="108">
        <v>4</v>
      </c>
      <c r="G72" s="107" t="s">
        <v>4</v>
      </c>
      <c r="H72" s="107" t="s">
        <v>4</v>
      </c>
      <c r="I72" s="107" t="s">
        <v>4</v>
      </c>
      <c r="J72" s="107" t="s">
        <v>4</v>
      </c>
      <c r="K72" s="107" t="s">
        <v>4</v>
      </c>
      <c r="L72" s="107" t="s">
        <v>4</v>
      </c>
      <c r="M72" s="107" t="s">
        <v>4</v>
      </c>
      <c r="N72" s="107" t="s">
        <v>4</v>
      </c>
      <c r="O72" s="107" t="s">
        <v>4</v>
      </c>
      <c r="P72" s="107" t="s">
        <v>4</v>
      </c>
      <c r="Q72" s="107" t="s">
        <v>4</v>
      </c>
      <c r="R72" s="107" t="s">
        <v>4</v>
      </c>
      <c r="S72" s="107" t="s">
        <v>4</v>
      </c>
      <c r="T72" s="107" t="s">
        <v>4</v>
      </c>
      <c r="U72" s="107" t="s">
        <v>4</v>
      </c>
      <c r="V72" s="107">
        <v>1</v>
      </c>
      <c r="W72" s="107" t="s">
        <v>4</v>
      </c>
      <c r="X72" s="107">
        <v>1</v>
      </c>
      <c r="Y72" s="107">
        <v>2</v>
      </c>
      <c r="Z72" s="107" t="s">
        <v>4</v>
      </c>
      <c r="AA72" s="106" t="s">
        <v>4</v>
      </c>
    </row>
    <row r="73" spans="1:27" ht="15">
      <c r="A73" s="159" t="s">
        <v>234</v>
      </c>
      <c r="B73" s="158" t="s">
        <v>70</v>
      </c>
      <c r="C73" s="158" t="s">
        <v>77</v>
      </c>
      <c r="D73" s="158" t="s">
        <v>80</v>
      </c>
      <c r="E73" s="158" t="s">
        <v>5</v>
      </c>
      <c r="F73" s="93">
        <v>1</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t="s">
        <v>4</v>
      </c>
      <c r="V73" s="92" t="s">
        <v>4</v>
      </c>
      <c r="W73" s="92" t="s">
        <v>4</v>
      </c>
      <c r="X73" s="92">
        <v>1</v>
      </c>
      <c r="Y73" s="92" t="s">
        <v>4</v>
      </c>
      <c r="Z73" s="92" t="s">
        <v>4</v>
      </c>
      <c r="AA73" s="91" t="s">
        <v>4</v>
      </c>
    </row>
    <row r="74" spans="1:27" ht="15">
      <c r="A74" s="123"/>
      <c r="B74" s="122" t="s">
        <v>68</v>
      </c>
      <c r="C74" s="122" t="s">
        <v>77</v>
      </c>
      <c r="D74" s="122" t="s">
        <v>79</v>
      </c>
      <c r="E74" s="122" t="s">
        <v>5</v>
      </c>
      <c r="F74" s="117" t="s">
        <v>4</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t="s">
        <v>4</v>
      </c>
      <c r="V74" s="116" t="s">
        <v>4</v>
      </c>
      <c r="W74" s="116" t="s">
        <v>4</v>
      </c>
      <c r="X74" s="116" t="s">
        <v>4</v>
      </c>
      <c r="Y74" s="116" t="s">
        <v>4</v>
      </c>
      <c r="Z74" s="116" t="s">
        <v>4</v>
      </c>
      <c r="AA74" s="115" t="s">
        <v>4</v>
      </c>
    </row>
    <row r="75" spans="1:27" ht="15">
      <c r="A75" s="114"/>
      <c r="B75" s="113" t="s">
        <v>66</v>
      </c>
      <c r="C75" s="113" t="s">
        <v>77</v>
      </c>
      <c r="D75" s="113" t="s">
        <v>78</v>
      </c>
      <c r="E75" s="113" t="s">
        <v>5</v>
      </c>
      <c r="F75" s="108">
        <v>1</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t="s">
        <v>4</v>
      </c>
      <c r="W75" s="107" t="s">
        <v>4</v>
      </c>
      <c r="X75" s="107">
        <v>1</v>
      </c>
      <c r="Y75" s="107" t="s">
        <v>4</v>
      </c>
      <c r="Z75" s="107" t="s">
        <v>4</v>
      </c>
      <c r="AA75" s="106" t="s">
        <v>4</v>
      </c>
    </row>
    <row r="76" spans="1:27" ht="15">
      <c r="A76" s="159" t="s">
        <v>233</v>
      </c>
      <c r="B76" s="158" t="s">
        <v>70</v>
      </c>
      <c r="C76" s="158" t="s">
        <v>72</v>
      </c>
      <c r="D76" s="158" t="s">
        <v>75</v>
      </c>
      <c r="E76" s="158" t="s">
        <v>5</v>
      </c>
      <c r="F76" s="93" t="s">
        <v>4</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t="s">
        <v>4</v>
      </c>
      <c r="W76" s="92" t="s">
        <v>4</v>
      </c>
      <c r="X76" s="92" t="s">
        <v>4</v>
      </c>
      <c r="Y76" s="92" t="s">
        <v>4</v>
      </c>
      <c r="Z76" s="92" t="s">
        <v>4</v>
      </c>
      <c r="AA76" s="91" t="s">
        <v>4</v>
      </c>
    </row>
    <row r="77" spans="1:27" ht="15">
      <c r="A77" s="123"/>
      <c r="B77" s="122" t="s">
        <v>68</v>
      </c>
      <c r="C77" s="122" t="s">
        <v>72</v>
      </c>
      <c r="D77" s="122" t="s">
        <v>74</v>
      </c>
      <c r="E77" s="122" t="s">
        <v>5</v>
      </c>
      <c r="F77" s="117" t="s">
        <v>4</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t="s">
        <v>4</v>
      </c>
      <c r="W77" s="116" t="s">
        <v>4</v>
      </c>
      <c r="X77" s="116" t="s">
        <v>4</v>
      </c>
      <c r="Y77" s="116" t="s">
        <v>4</v>
      </c>
      <c r="Z77" s="116" t="s">
        <v>4</v>
      </c>
      <c r="AA77" s="115" t="s">
        <v>4</v>
      </c>
    </row>
    <row r="78" spans="1:27" ht="15">
      <c r="A78" s="114"/>
      <c r="B78" s="113" t="s">
        <v>66</v>
      </c>
      <c r="C78" s="113" t="s">
        <v>72</v>
      </c>
      <c r="D78" s="113" t="s">
        <v>73</v>
      </c>
      <c r="E78" s="113" t="s">
        <v>5</v>
      </c>
      <c r="F78" s="108" t="s">
        <v>4</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t="s">
        <v>4</v>
      </c>
      <c r="Y78" s="107" t="s">
        <v>4</v>
      </c>
      <c r="Z78" s="107" t="s">
        <v>4</v>
      </c>
      <c r="AA78" s="106" t="s">
        <v>4</v>
      </c>
    </row>
    <row r="79" spans="1:27" ht="15">
      <c r="A79" s="159" t="s">
        <v>232</v>
      </c>
      <c r="B79" s="158" t="s">
        <v>70</v>
      </c>
      <c r="C79" s="158" t="s">
        <v>64</v>
      </c>
      <c r="D79" s="158" t="s">
        <v>69</v>
      </c>
      <c r="E79" s="158" t="s">
        <v>5</v>
      </c>
      <c r="F79" s="93">
        <v>4</v>
      </c>
      <c r="G79" s="92" t="s">
        <v>4</v>
      </c>
      <c r="H79" s="92" t="s">
        <v>4</v>
      </c>
      <c r="I79" s="92" t="s">
        <v>4</v>
      </c>
      <c r="J79" s="92" t="s">
        <v>4</v>
      </c>
      <c r="K79" s="92" t="s">
        <v>4</v>
      </c>
      <c r="L79" s="92" t="s">
        <v>4</v>
      </c>
      <c r="M79" s="92" t="s">
        <v>4</v>
      </c>
      <c r="N79" s="92" t="s">
        <v>4</v>
      </c>
      <c r="O79" s="92">
        <v>1</v>
      </c>
      <c r="P79" s="92" t="s">
        <v>4</v>
      </c>
      <c r="Q79" s="92" t="s">
        <v>4</v>
      </c>
      <c r="R79" s="92">
        <v>2</v>
      </c>
      <c r="S79" s="92" t="s">
        <v>4</v>
      </c>
      <c r="T79" s="92" t="s">
        <v>4</v>
      </c>
      <c r="U79" s="92" t="s">
        <v>4</v>
      </c>
      <c r="V79" s="92">
        <v>1</v>
      </c>
      <c r="W79" s="92" t="s">
        <v>4</v>
      </c>
      <c r="X79" s="92" t="s">
        <v>4</v>
      </c>
      <c r="Y79" s="92" t="s">
        <v>4</v>
      </c>
      <c r="Z79" s="92" t="s">
        <v>4</v>
      </c>
      <c r="AA79" s="91" t="s">
        <v>4</v>
      </c>
    </row>
    <row r="80" spans="1:27" ht="15">
      <c r="A80" s="123"/>
      <c r="B80" s="122" t="s">
        <v>68</v>
      </c>
      <c r="C80" s="122" t="s">
        <v>64</v>
      </c>
      <c r="D80" s="122" t="s">
        <v>67</v>
      </c>
      <c r="E80" s="122" t="s">
        <v>5</v>
      </c>
      <c r="F80" s="117">
        <v>2</v>
      </c>
      <c r="G80" s="116" t="s">
        <v>4</v>
      </c>
      <c r="H80" s="116" t="s">
        <v>4</v>
      </c>
      <c r="I80" s="116" t="s">
        <v>4</v>
      </c>
      <c r="J80" s="116" t="s">
        <v>4</v>
      </c>
      <c r="K80" s="116" t="s">
        <v>4</v>
      </c>
      <c r="L80" s="116" t="s">
        <v>4</v>
      </c>
      <c r="M80" s="116" t="s">
        <v>4</v>
      </c>
      <c r="N80" s="116" t="s">
        <v>4</v>
      </c>
      <c r="O80" s="116">
        <v>1</v>
      </c>
      <c r="P80" s="116" t="s">
        <v>4</v>
      </c>
      <c r="Q80" s="116" t="s">
        <v>4</v>
      </c>
      <c r="R80" s="116">
        <v>1</v>
      </c>
      <c r="S80" s="116" t="s">
        <v>4</v>
      </c>
      <c r="T80" s="116" t="s">
        <v>4</v>
      </c>
      <c r="U80" s="116" t="s">
        <v>4</v>
      </c>
      <c r="V80" s="116" t="s">
        <v>4</v>
      </c>
      <c r="W80" s="116" t="s">
        <v>4</v>
      </c>
      <c r="X80" s="116" t="s">
        <v>4</v>
      </c>
      <c r="Y80" s="116" t="s">
        <v>4</v>
      </c>
      <c r="Z80" s="116" t="s">
        <v>4</v>
      </c>
      <c r="AA80" s="115" t="s">
        <v>4</v>
      </c>
    </row>
    <row r="81" spans="1:27" ht="15">
      <c r="A81" s="114"/>
      <c r="B81" s="113" t="s">
        <v>66</v>
      </c>
      <c r="C81" s="113" t="s">
        <v>64</v>
      </c>
      <c r="D81" s="113" t="s">
        <v>65</v>
      </c>
      <c r="E81" s="113" t="s">
        <v>5</v>
      </c>
      <c r="F81" s="108">
        <v>2</v>
      </c>
      <c r="G81" s="107" t="s">
        <v>4</v>
      </c>
      <c r="H81" s="107" t="s">
        <v>4</v>
      </c>
      <c r="I81" s="107" t="s">
        <v>4</v>
      </c>
      <c r="J81" s="107" t="s">
        <v>4</v>
      </c>
      <c r="K81" s="107" t="s">
        <v>4</v>
      </c>
      <c r="L81" s="107" t="s">
        <v>4</v>
      </c>
      <c r="M81" s="107" t="s">
        <v>4</v>
      </c>
      <c r="N81" s="107" t="s">
        <v>4</v>
      </c>
      <c r="O81" s="107" t="s">
        <v>4</v>
      </c>
      <c r="P81" s="107" t="s">
        <v>4</v>
      </c>
      <c r="Q81" s="107" t="s">
        <v>4</v>
      </c>
      <c r="R81" s="107">
        <v>1</v>
      </c>
      <c r="S81" s="107" t="s">
        <v>4</v>
      </c>
      <c r="T81" s="107" t="s">
        <v>4</v>
      </c>
      <c r="U81" s="107" t="s">
        <v>4</v>
      </c>
      <c r="V81" s="107">
        <v>1</v>
      </c>
      <c r="W81" s="107" t="s">
        <v>4</v>
      </c>
      <c r="X81" s="107" t="s">
        <v>4</v>
      </c>
      <c r="Y81" s="107" t="s">
        <v>4</v>
      </c>
      <c r="Z81" s="107" t="s">
        <v>4</v>
      </c>
      <c r="AA81" s="106"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5:AA5 A43:AA60 A62:AA63 A65:AA66 A68:AA81">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A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A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A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A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zoomScaleNormal="100" workbookViewId="0">
      <selection activeCell="A17" sqref="A17"/>
    </sheetView>
  </sheetViews>
  <sheetFormatPr defaultRowHeight="15"/>
  <cols>
    <col min="1" max="1" width="25.625" style="1" customWidth="1"/>
    <col min="2" max="2" width="6.625" style="1" customWidth="1"/>
    <col min="3" max="5" width="8.625" style="1" hidden="1" customWidth="1"/>
    <col min="6" max="6" width="12.625" style="1" customWidth="1"/>
    <col min="7" max="14" width="10.625" style="1" customWidth="1"/>
    <col min="15" max="16384" width="9" style="1"/>
  </cols>
  <sheetData>
    <row r="1" spans="1:14" s="30" customFormat="1" ht="16.5" customHeight="1">
      <c r="A1" s="30" t="s">
        <v>195</v>
      </c>
      <c r="K1" s="31"/>
      <c r="N1" s="31" t="s">
        <v>194</v>
      </c>
    </row>
    <row r="2" spans="1:14" ht="16.5" customHeight="1">
      <c r="A2" s="65"/>
      <c r="B2" s="65"/>
    </row>
    <row r="3" spans="1:14" s="22" customFormat="1" ht="33" customHeight="1">
      <c r="A3" s="64"/>
      <c r="B3" s="26"/>
      <c r="C3" s="23" t="s">
        <v>193</v>
      </c>
      <c r="D3" s="23"/>
      <c r="E3" s="63"/>
      <c r="F3" s="23" t="s">
        <v>192</v>
      </c>
      <c r="G3" s="62" t="s">
        <v>191</v>
      </c>
      <c r="H3" s="62" t="s">
        <v>190</v>
      </c>
      <c r="I3" s="62" t="s">
        <v>189</v>
      </c>
      <c r="J3" s="62" t="s">
        <v>188</v>
      </c>
      <c r="K3" s="62" t="s">
        <v>187</v>
      </c>
      <c r="L3" s="61" t="s">
        <v>186</v>
      </c>
      <c r="M3" s="61" t="s">
        <v>185</v>
      </c>
      <c r="N3" s="60" t="s">
        <v>184</v>
      </c>
    </row>
    <row r="4" spans="1:14" ht="16.5" customHeight="1">
      <c r="A4" s="50" t="s">
        <v>183</v>
      </c>
      <c r="B4" s="49" t="s">
        <v>70</v>
      </c>
      <c r="C4" s="49" t="s">
        <v>182</v>
      </c>
      <c r="D4" s="49" t="s">
        <v>36</v>
      </c>
      <c r="E4" s="48" t="s">
        <v>35</v>
      </c>
      <c r="F4" s="47">
        <v>1003539</v>
      </c>
      <c r="G4" s="46">
        <v>3077</v>
      </c>
      <c r="H4" s="46">
        <v>4616</v>
      </c>
      <c r="I4" s="46">
        <v>12142</v>
      </c>
      <c r="J4" s="46">
        <v>75933</v>
      </c>
      <c r="K4" s="46">
        <v>899594</v>
      </c>
      <c r="L4" s="46">
        <v>8031</v>
      </c>
      <c r="M4" s="46">
        <v>146</v>
      </c>
      <c r="N4" s="45">
        <v>95768</v>
      </c>
    </row>
    <row r="5" spans="1:14" ht="16.5" customHeight="1">
      <c r="A5" s="52"/>
      <c r="B5" s="56" t="s">
        <v>68</v>
      </c>
      <c r="C5" s="37" t="s">
        <v>181</v>
      </c>
      <c r="D5" s="37" t="s">
        <v>36</v>
      </c>
      <c r="E5" s="55" t="s">
        <v>35</v>
      </c>
      <c r="F5" s="41">
        <v>515533</v>
      </c>
      <c r="G5" s="40">
        <v>1542</v>
      </c>
      <c r="H5" s="40">
        <v>2283</v>
      </c>
      <c r="I5" s="40">
        <v>5943</v>
      </c>
      <c r="J5" s="40">
        <v>33666</v>
      </c>
      <c r="K5" s="40">
        <v>466625</v>
      </c>
      <c r="L5" s="40">
        <v>5390</v>
      </c>
      <c r="M5" s="40">
        <v>84</v>
      </c>
      <c r="N5" s="39">
        <v>43434</v>
      </c>
    </row>
    <row r="6" spans="1:14" ht="16.5" customHeight="1">
      <c r="A6" s="51"/>
      <c r="B6" s="37" t="s">
        <v>66</v>
      </c>
      <c r="C6" s="54" t="s">
        <v>180</v>
      </c>
      <c r="D6" s="54" t="s">
        <v>36</v>
      </c>
      <c r="E6" s="53" t="s">
        <v>35</v>
      </c>
      <c r="F6" s="35">
        <v>488006</v>
      </c>
      <c r="G6" s="34">
        <v>1535</v>
      </c>
      <c r="H6" s="34">
        <v>2333</v>
      </c>
      <c r="I6" s="34">
        <v>6199</v>
      </c>
      <c r="J6" s="34">
        <v>42267</v>
      </c>
      <c r="K6" s="34">
        <v>432969</v>
      </c>
      <c r="L6" s="34">
        <v>2641</v>
      </c>
      <c r="M6" s="34">
        <v>62</v>
      </c>
      <c r="N6" s="33">
        <v>52334</v>
      </c>
    </row>
    <row r="7" spans="1:14" ht="16.5" customHeight="1">
      <c r="A7" s="50" t="s">
        <v>179</v>
      </c>
      <c r="B7" s="49" t="s">
        <v>70</v>
      </c>
      <c r="C7" s="49" t="s">
        <v>178</v>
      </c>
      <c r="D7" s="49" t="s">
        <v>34</v>
      </c>
      <c r="E7" s="48" t="s">
        <v>33</v>
      </c>
      <c r="F7" s="47">
        <v>37058</v>
      </c>
      <c r="G7" s="46">
        <v>115</v>
      </c>
      <c r="H7" s="46">
        <v>183</v>
      </c>
      <c r="I7" s="46">
        <v>469</v>
      </c>
      <c r="J7" s="46">
        <v>2831</v>
      </c>
      <c r="K7" s="46">
        <v>33125</v>
      </c>
      <c r="L7" s="46">
        <v>329</v>
      </c>
      <c r="M7" s="46">
        <v>6</v>
      </c>
      <c r="N7" s="45">
        <v>3598</v>
      </c>
    </row>
    <row r="8" spans="1:14" ht="16.5" customHeight="1">
      <c r="A8" s="52"/>
      <c r="B8" s="43" t="s">
        <v>68</v>
      </c>
      <c r="C8" s="37" t="s">
        <v>177</v>
      </c>
      <c r="D8" s="37" t="s">
        <v>34</v>
      </c>
      <c r="E8" s="55" t="s">
        <v>33</v>
      </c>
      <c r="F8" s="41">
        <v>19010</v>
      </c>
      <c r="G8" s="40">
        <v>57</v>
      </c>
      <c r="H8" s="40">
        <v>92</v>
      </c>
      <c r="I8" s="40">
        <v>229</v>
      </c>
      <c r="J8" s="40">
        <v>1297</v>
      </c>
      <c r="K8" s="40">
        <v>17120</v>
      </c>
      <c r="L8" s="40">
        <v>210</v>
      </c>
      <c r="M8" s="40">
        <v>5</v>
      </c>
      <c r="N8" s="39">
        <v>1675</v>
      </c>
    </row>
    <row r="9" spans="1:14" ht="16.5" customHeight="1">
      <c r="A9" s="51"/>
      <c r="B9" s="57" t="s">
        <v>66</v>
      </c>
      <c r="C9" s="54" t="s">
        <v>176</v>
      </c>
      <c r="D9" s="54" t="s">
        <v>34</v>
      </c>
      <c r="E9" s="53" t="s">
        <v>33</v>
      </c>
      <c r="F9" s="35">
        <v>18048</v>
      </c>
      <c r="G9" s="34">
        <v>58</v>
      </c>
      <c r="H9" s="34">
        <v>91</v>
      </c>
      <c r="I9" s="34">
        <v>240</v>
      </c>
      <c r="J9" s="34">
        <v>1534</v>
      </c>
      <c r="K9" s="34">
        <v>16005</v>
      </c>
      <c r="L9" s="34">
        <v>119</v>
      </c>
      <c r="M9" s="34">
        <v>1</v>
      </c>
      <c r="N9" s="33">
        <v>1923</v>
      </c>
    </row>
    <row r="10" spans="1:14" ht="16.5" customHeight="1">
      <c r="A10" s="58" t="s">
        <v>32</v>
      </c>
      <c r="B10" s="49" t="s">
        <v>70</v>
      </c>
      <c r="C10" s="49" t="s">
        <v>175</v>
      </c>
      <c r="D10" s="49" t="s">
        <v>172</v>
      </c>
      <c r="E10" s="48" t="s">
        <v>12</v>
      </c>
      <c r="F10" s="47">
        <v>2279</v>
      </c>
      <c r="G10" s="46">
        <v>4</v>
      </c>
      <c r="H10" s="46">
        <v>12</v>
      </c>
      <c r="I10" s="46">
        <v>34</v>
      </c>
      <c r="J10" s="46">
        <v>138</v>
      </c>
      <c r="K10" s="46">
        <v>2070</v>
      </c>
      <c r="L10" s="46">
        <v>21</v>
      </c>
      <c r="M10" s="46" t="s">
        <v>4</v>
      </c>
      <c r="N10" s="45">
        <v>188</v>
      </c>
    </row>
    <row r="11" spans="1:14" ht="16.5" customHeight="1">
      <c r="A11" s="52"/>
      <c r="B11" s="56" t="s">
        <v>68</v>
      </c>
      <c r="C11" s="37" t="s">
        <v>174</v>
      </c>
      <c r="D11" s="37" t="s">
        <v>172</v>
      </c>
      <c r="E11" s="55" t="s">
        <v>12</v>
      </c>
      <c r="F11" s="41">
        <v>1155</v>
      </c>
      <c r="G11" s="40" t="s">
        <v>4</v>
      </c>
      <c r="H11" s="40">
        <v>6</v>
      </c>
      <c r="I11" s="40">
        <v>20</v>
      </c>
      <c r="J11" s="40">
        <v>70</v>
      </c>
      <c r="K11" s="40">
        <v>1043</v>
      </c>
      <c r="L11" s="40">
        <v>16</v>
      </c>
      <c r="M11" s="40" t="s">
        <v>4</v>
      </c>
      <c r="N11" s="39">
        <v>96</v>
      </c>
    </row>
    <row r="12" spans="1:14" ht="16.5" customHeight="1">
      <c r="A12" s="52"/>
      <c r="B12" s="37" t="s">
        <v>66</v>
      </c>
      <c r="C12" s="54" t="s">
        <v>173</v>
      </c>
      <c r="D12" s="54" t="s">
        <v>172</v>
      </c>
      <c r="E12" s="53" t="s">
        <v>12</v>
      </c>
      <c r="F12" s="35">
        <v>1124</v>
      </c>
      <c r="G12" s="34">
        <v>4</v>
      </c>
      <c r="H12" s="34">
        <v>6</v>
      </c>
      <c r="I12" s="34">
        <v>14</v>
      </c>
      <c r="J12" s="34">
        <v>68</v>
      </c>
      <c r="K12" s="34">
        <v>1027</v>
      </c>
      <c r="L12" s="34">
        <v>5</v>
      </c>
      <c r="M12" s="34" t="s">
        <v>4</v>
      </c>
      <c r="N12" s="33">
        <v>92</v>
      </c>
    </row>
    <row r="13" spans="1:14" ht="16.5" customHeight="1">
      <c r="A13" s="50" t="s">
        <v>171</v>
      </c>
      <c r="B13" s="49" t="s">
        <v>70</v>
      </c>
      <c r="C13" s="49" t="s">
        <v>170</v>
      </c>
      <c r="D13" s="49" t="s">
        <v>167</v>
      </c>
      <c r="E13" s="48" t="s">
        <v>10</v>
      </c>
      <c r="F13" s="47">
        <v>668</v>
      </c>
      <c r="G13" s="46">
        <v>1</v>
      </c>
      <c r="H13" s="46">
        <v>5</v>
      </c>
      <c r="I13" s="46">
        <v>9</v>
      </c>
      <c r="J13" s="46">
        <v>38</v>
      </c>
      <c r="K13" s="46">
        <v>607</v>
      </c>
      <c r="L13" s="46">
        <v>8</v>
      </c>
      <c r="M13" s="46" t="s">
        <v>4</v>
      </c>
      <c r="N13" s="45">
        <v>53</v>
      </c>
    </row>
    <row r="14" spans="1:14" ht="16.5" customHeight="1">
      <c r="A14" s="52"/>
      <c r="B14" s="56" t="s">
        <v>68</v>
      </c>
      <c r="C14" s="37" t="s">
        <v>169</v>
      </c>
      <c r="D14" s="37" t="s">
        <v>167</v>
      </c>
      <c r="E14" s="55" t="s">
        <v>10</v>
      </c>
      <c r="F14" s="41">
        <v>342</v>
      </c>
      <c r="G14" s="40" t="s">
        <v>4</v>
      </c>
      <c r="H14" s="40">
        <v>3</v>
      </c>
      <c r="I14" s="40">
        <v>5</v>
      </c>
      <c r="J14" s="40">
        <v>16</v>
      </c>
      <c r="K14" s="40">
        <v>311</v>
      </c>
      <c r="L14" s="40">
        <v>7</v>
      </c>
      <c r="M14" s="40" t="s">
        <v>4</v>
      </c>
      <c r="N14" s="39">
        <v>24</v>
      </c>
    </row>
    <row r="15" spans="1:14" ht="16.5" customHeight="1">
      <c r="A15" s="51"/>
      <c r="B15" s="37" t="s">
        <v>66</v>
      </c>
      <c r="C15" s="54" t="s">
        <v>168</v>
      </c>
      <c r="D15" s="54" t="s">
        <v>167</v>
      </c>
      <c r="E15" s="53" t="s">
        <v>10</v>
      </c>
      <c r="F15" s="35">
        <v>326</v>
      </c>
      <c r="G15" s="34">
        <v>1</v>
      </c>
      <c r="H15" s="34">
        <v>2</v>
      </c>
      <c r="I15" s="34">
        <v>4</v>
      </c>
      <c r="J15" s="34">
        <v>22</v>
      </c>
      <c r="K15" s="34">
        <v>296</v>
      </c>
      <c r="L15" s="34">
        <v>1</v>
      </c>
      <c r="M15" s="34" t="s">
        <v>4</v>
      </c>
      <c r="N15" s="33">
        <v>29</v>
      </c>
    </row>
    <row r="16" spans="1:14" ht="16.5" customHeight="1">
      <c r="A16" s="50" t="s">
        <v>30</v>
      </c>
      <c r="B16" s="49" t="s">
        <v>70</v>
      </c>
      <c r="C16" s="49" t="s">
        <v>166</v>
      </c>
      <c r="D16" s="49" t="s">
        <v>163</v>
      </c>
      <c r="E16" s="48" t="s">
        <v>21</v>
      </c>
      <c r="F16" s="47">
        <v>310</v>
      </c>
      <c r="G16" s="46">
        <v>1</v>
      </c>
      <c r="H16" s="46">
        <v>4</v>
      </c>
      <c r="I16" s="46">
        <v>5</v>
      </c>
      <c r="J16" s="46">
        <v>22</v>
      </c>
      <c r="K16" s="46">
        <v>275</v>
      </c>
      <c r="L16" s="46">
        <v>3</v>
      </c>
      <c r="M16" s="46" t="s">
        <v>4</v>
      </c>
      <c r="N16" s="45">
        <v>32</v>
      </c>
    </row>
    <row r="17" spans="1:14" ht="16.5" customHeight="1">
      <c r="A17" s="52"/>
      <c r="B17" s="43" t="s">
        <v>68</v>
      </c>
      <c r="C17" s="37" t="s">
        <v>165</v>
      </c>
      <c r="D17" s="37" t="s">
        <v>163</v>
      </c>
      <c r="E17" s="55" t="s">
        <v>21</v>
      </c>
      <c r="F17" s="41">
        <v>159</v>
      </c>
      <c r="G17" s="40" t="s">
        <v>4</v>
      </c>
      <c r="H17" s="40">
        <v>2</v>
      </c>
      <c r="I17" s="40">
        <v>3</v>
      </c>
      <c r="J17" s="40">
        <v>9</v>
      </c>
      <c r="K17" s="40">
        <v>142</v>
      </c>
      <c r="L17" s="40">
        <v>3</v>
      </c>
      <c r="M17" s="40" t="s">
        <v>4</v>
      </c>
      <c r="N17" s="39">
        <v>14</v>
      </c>
    </row>
    <row r="18" spans="1:14" ht="16.5" customHeight="1">
      <c r="A18" s="51"/>
      <c r="B18" s="57" t="s">
        <v>66</v>
      </c>
      <c r="C18" s="54" t="s">
        <v>164</v>
      </c>
      <c r="D18" s="54" t="s">
        <v>163</v>
      </c>
      <c r="E18" s="53" t="s">
        <v>21</v>
      </c>
      <c r="F18" s="35">
        <v>151</v>
      </c>
      <c r="G18" s="34">
        <v>1</v>
      </c>
      <c r="H18" s="34">
        <v>2</v>
      </c>
      <c r="I18" s="34">
        <v>2</v>
      </c>
      <c r="J18" s="34">
        <v>13</v>
      </c>
      <c r="K18" s="34">
        <v>133</v>
      </c>
      <c r="L18" s="34" t="s">
        <v>4</v>
      </c>
      <c r="M18" s="34" t="s">
        <v>4</v>
      </c>
      <c r="N18" s="33">
        <v>18</v>
      </c>
    </row>
    <row r="19" spans="1:14" ht="16.5" customHeight="1">
      <c r="A19" s="50" t="s">
        <v>29</v>
      </c>
      <c r="B19" s="49" t="s">
        <v>70</v>
      </c>
      <c r="C19" s="49" t="s">
        <v>162</v>
      </c>
      <c r="D19" s="49" t="s">
        <v>159</v>
      </c>
      <c r="E19" s="48" t="s">
        <v>5</v>
      </c>
      <c r="F19" s="47">
        <v>33</v>
      </c>
      <c r="G19" s="46" t="s">
        <v>4</v>
      </c>
      <c r="H19" s="46" t="s">
        <v>4</v>
      </c>
      <c r="I19" s="46">
        <v>1</v>
      </c>
      <c r="J19" s="46">
        <v>2</v>
      </c>
      <c r="K19" s="46">
        <v>30</v>
      </c>
      <c r="L19" s="46" t="s">
        <v>4</v>
      </c>
      <c r="M19" s="46" t="s">
        <v>4</v>
      </c>
      <c r="N19" s="45">
        <v>3</v>
      </c>
    </row>
    <row r="20" spans="1:14" ht="16.5" customHeight="1">
      <c r="A20" s="52"/>
      <c r="B20" s="56" t="s">
        <v>68</v>
      </c>
      <c r="C20" s="37" t="s">
        <v>161</v>
      </c>
      <c r="D20" s="37" t="s">
        <v>159</v>
      </c>
      <c r="E20" s="55" t="s">
        <v>5</v>
      </c>
      <c r="F20" s="41">
        <v>17</v>
      </c>
      <c r="G20" s="40" t="s">
        <v>4</v>
      </c>
      <c r="H20" s="40" t="s">
        <v>4</v>
      </c>
      <c r="I20" s="40" t="s">
        <v>4</v>
      </c>
      <c r="J20" s="40">
        <v>1</v>
      </c>
      <c r="K20" s="40">
        <v>16</v>
      </c>
      <c r="L20" s="40" t="s">
        <v>4</v>
      </c>
      <c r="M20" s="40" t="s">
        <v>4</v>
      </c>
      <c r="N20" s="39">
        <v>1</v>
      </c>
    </row>
    <row r="21" spans="1:14" ht="16.5" customHeight="1">
      <c r="A21" s="51"/>
      <c r="B21" s="37" t="s">
        <v>66</v>
      </c>
      <c r="C21" s="54" t="s">
        <v>160</v>
      </c>
      <c r="D21" s="54" t="s">
        <v>159</v>
      </c>
      <c r="E21" s="53" t="s">
        <v>5</v>
      </c>
      <c r="F21" s="35">
        <v>16</v>
      </c>
      <c r="G21" s="34" t="s">
        <v>4</v>
      </c>
      <c r="H21" s="34" t="s">
        <v>4</v>
      </c>
      <c r="I21" s="34">
        <v>1</v>
      </c>
      <c r="J21" s="34">
        <v>1</v>
      </c>
      <c r="K21" s="34">
        <v>14</v>
      </c>
      <c r="L21" s="34" t="s">
        <v>4</v>
      </c>
      <c r="M21" s="34" t="s">
        <v>4</v>
      </c>
      <c r="N21" s="33">
        <v>2</v>
      </c>
    </row>
    <row r="22" spans="1:14" ht="16.5" customHeight="1">
      <c r="A22" s="50" t="s">
        <v>28</v>
      </c>
      <c r="B22" s="49" t="s">
        <v>70</v>
      </c>
      <c r="C22" s="49" t="s">
        <v>158</v>
      </c>
      <c r="D22" s="49" t="s">
        <v>155</v>
      </c>
      <c r="E22" s="48" t="s">
        <v>5</v>
      </c>
      <c r="F22" s="47">
        <v>19</v>
      </c>
      <c r="G22" s="46" t="s">
        <v>4</v>
      </c>
      <c r="H22" s="46" t="s">
        <v>4</v>
      </c>
      <c r="I22" s="46" t="s">
        <v>4</v>
      </c>
      <c r="J22" s="46">
        <v>2</v>
      </c>
      <c r="K22" s="46">
        <v>17</v>
      </c>
      <c r="L22" s="46" t="s">
        <v>4</v>
      </c>
      <c r="M22" s="46" t="s">
        <v>4</v>
      </c>
      <c r="N22" s="45">
        <v>2</v>
      </c>
    </row>
    <row r="23" spans="1:14" ht="16.5" customHeight="1">
      <c r="A23" s="52"/>
      <c r="B23" s="43" t="s">
        <v>68</v>
      </c>
      <c r="C23" s="37" t="s">
        <v>157</v>
      </c>
      <c r="D23" s="37" t="s">
        <v>155</v>
      </c>
      <c r="E23" s="55" t="s">
        <v>5</v>
      </c>
      <c r="F23" s="41">
        <v>6</v>
      </c>
      <c r="G23" s="40" t="s">
        <v>4</v>
      </c>
      <c r="H23" s="40" t="s">
        <v>4</v>
      </c>
      <c r="I23" s="40" t="s">
        <v>4</v>
      </c>
      <c r="J23" s="40" t="s">
        <v>4</v>
      </c>
      <c r="K23" s="40">
        <v>6</v>
      </c>
      <c r="L23" s="40" t="s">
        <v>4</v>
      </c>
      <c r="M23" s="40" t="s">
        <v>4</v>
      </c>
      <c r="N23" s="39" t="s">
        <v>4</v>
      </c>
    </row>
    <row r="24" spans="1:14" ht="16.5" customHeight="1">
      <c r="A24" s="51"/>
      <c r="B24" s="57" t="s">
        <v>66</v>
      </c>
      <c r="C24" s="54" t="s">
        <v>156</v>
      </c>
      <c r="D24" s="54" t="s">
        <v>155</v>
      </c>
      <c r="E24" s="53" t="s">
        <v>5</v>
      </c>
      <c r="F24" s="35">
        <v>13</v>
      </c>
      <c r="G24" s="34" t="s">
        <v>4</v>
      </c>
      <c r="H24" s="34" t="s">
        <v>4</v>
      </c>
      <c r="I24" s="34" t="s">
        <v>4</v>
      </c>
      <c r="J24" s="34">
        <v>2</v>
      </c>
      <c r="K24" s="34">
        <v>11</v>
      </c>
      <c r="L24" s="34" t="s">
        <v>4</v>
      </c>
      <c r="M24" s="34" t="s">
        <v>4</v>
      </c>
      <c r="N24" s="33">
        <v>2</v>
      </c>
    </row>
    <row r="25" spans="1:14" ht="16.5" customHeight="1">
      <c r="A25" s="50" t="s">
        <v>154</v>
      </c>
      <c r="B25" s="49" t="s">
        <v>70</v>
      </c>
      <c r="C25" s="49" t="s">
        <v>153</v>
      </c>
      <c r="D25" s="49" t="s">
        <v>150</v>
      </c>
      <c r="E25" s="48" t="s">
        <v>5</v>
      </c>
      <c r="F25" s="47">
        <v>36</v>
      </c>
      <c r="G25" s="46" t="s">
        <v>4</v>
      </c>
      <c r="H25" s="46" t="s">
        <v>4</v>
      </c>
      <c r="I25" s="46" t="s">
        <v>4</v>
      </c>
      <c r="J25" s="46">
        <v>2</v>
      </c>
      <c r="K25" s="46">
        <v>34</v>
      </c>
      <c r="L25" s="46" t="s">
        <v>4</v>
      </c>
      <c r="M25" s="46" t="s">
        <v>4</v>
      </c>
      <c r="N25" s="45">
        <v>2</v>
      </c>
    </row>
    <row r="26" spans="1:14" ht="16.5" customHeight="1">
      <c r="A26" s="52"/>
      <c r="B26" s="56" t="s">
        <v>68</v>
      </c>
      <c r="C26" s="37" t="s">
        <v>152</v>
      </c>
      <c r="D26" s="37" t="s">
        <v>150</v>
      </c>
      <c r="E26" s="55" t="s">
        <v>5</v>
      </c>
      <c r="F26" s="41">
        <v>13</v>
      </c>
      <c r="G26" s="40" t="s">
        <v>4</v>
      </c>
      <c r="H26" s="40" t="s">
        <v>4</v>
      </c>
      <c r="I26" s="40" t="s">
        <v>4</v>
      </c>
      <c r="J26" s="40" t="s">
        <v>4</v>
      </c>
      <c r="K26" s="40">
        <v>13</v>
      </c>
      <c r="L26" s="40" t="s">
        <v>4</v>
      </c>
      <c r="M26" s="40" t="s">
        <v>4</v>
      </c>
      <c r="N26" s="39" t="s">
        <v>4</v>
      </c>
    </row>
    <row r="27" spans="1:14" ht="16.5" customHeight="1">
      <c r="A27" s="51"/>
      <c r="B27" s="37" t="s">
        <v>66</v>
      </c>
      <c r="C27" s="54" t="s">
        <v>151</v>
      </c>
      <c r="D27" s="54" t="s">
        <v>150</v>
      </c>
      <c r="E27" s="53" t="s">
        <v>5</v>
      </c>
      <c r="F27" s="35">
        <v>23</v>
      </c>
      <c r="G27" s="34" t="s">
        <v>4</v>
      </c>
      <c r="H27" s="34" t="s">
        <v>4</v>
      </c>
      <c r="I27" s="34" t="s">
        <v>4</v>
      </c>
      <c r="J27" s="34">
        <v>2</v>
      </c>
      <c r="K27" s="34">
        <v>21</v>
      </c>
      <c r="L27" s="34" t="s">
        <v>4</v>
      </c>
      <c r="M27" s="34" t="s">
        <v>4</v>
      </c>
      <c r="N27" s="33">
        <v>2</v>
      </c>
    </row>
    <row r="28" spans="1:14" ht="16.5" customHeight="1">
      <c r="A28" s="50" t="s">
        <v>26</v>
      </c>
      <c r="B28" s="49" t="s">
        <v>70</v>
      </c>
      <c r="C28" s="49" t="s">
        <v>149</v>
      </c>
      <c r="D28" s="49" t="s">
        <v>146</v>
      </c>
      <c r="E28" s="48" t="s">
        <v>5</v>
      </c>
      <c r="F28" s="47">
        <v>9</v>
      </c>
      <c r="G28" s="46" t="s">
        <v>4</v>
      </c>
      <c r="H28" s="46" t="s">
        <v>4</v>
      </c>
      <c r="I28" s="46" t="s">
        <v>4</v>
      </c>
      <c r="J28" s="46" t="s">
        <v>4</v>
      </c>
      <c r="K28" s="46">
        <v>9</v>
      </c>
      <c r="L28" s="46" t="s">
        <v>4</v>
      </c>
      <c r="M28" s="46" t="s">
        <v>4</v>
      </c>
      <c r="N28" s="45" t="s">
        <v>4</v>
      </c>
    </row>
    <row r="29" spans="1:14" ht="16.5" customHeight="1">
      <c r="A29" s="52"/>
      <c r="B29" s="56" t="s">
        <v>68</v>
      </c>
      <c r="C29" s="37" t="s">
        <v>148</v>
      </c>
      <c r="D29" s="37" t="s">
        <v>146</v>
      </c>
      <c r="E29" s="55" t="s">
        <v>5</v>
      </c>
      <c r="F29" s="41">
        <v>2</v>
      </c>
      <c r="G29" s="40" t="s">
        <v>4</v>
      </c>
      <c r="H29" s="40" t="s">
        <v>4</v>
      </c>
      <c r="I29" s="40" t="s">
        <v>4</v>
      </c>
      <c r="J29" s="40" t="s">
        <v>4</v>
      </c>
      <c r="K29" s="40">
        <v>2</v>
      </c>
      <c r="L29" s="40" t="s">
        <v>4</v>
      </c>
      <c r="M29" s="40" t="s">
        <v>4</v>
      </c>
      <c r="N29" s="39" t="s">
        <v>4</v>
      </c>
    </row>
    <row r="30" spans="1:14" ht="16.5" customHeight="1">
      <c r="A30" s="51"/>
      <c r="B30" s="37" t="s">
        <v>66</v>
      </c>
      <c r="C30" s="54" t="s">
        <v>147</v>
      </c>
      <c r="D30" s="54" t="s">
        <v>146</v>
      </c>
      <c r="E30" s="53" t="s">
        <v>5</v>
      </c>
      <c r="F30" s="35">
        <v>7</v>
      </c>
      <c r="G30" s="34" t="s">
        <v>4</v>
      </c>
      <c r="H30" s="34" t="s">
        <v>4</v>
      </c>
      <c r="I30" s="34" t="s">
        <v>4</v>
      </c>
      <c r="J30" s="34" t="s">
        <v>4</v>
      </c>
      <c r="K30" s="34">
        <v>7</v>
      </c>
      <c r="L30" s="34" t="s">
        <v>4</v>
      </c>
      <c r="M30" s="34" t="s">
        <v>4</v>
      </c>
      <c r="N30" s="33" t="s">
        <v>4</v>
      </c>
    </row>
    <row r="31" spans="1:14" ht="16.5" customHeight="1">
      <c r="A31" s="50" t="s">
        <v>25</v>
      </c>
      <c r="B31" s="49" t="s">
        <v>70</v>
      </c>
      <c r="C31" s="49" t="s">
        <v>145</v>
      </c>
      <c r="D31" s="49" t="s">
        <v>142</v>
      </c>
      <c r="E31" s="48" t="s">
        <v>5</v>
      </c>
      <c r="F31" s="47">
        <v>158</v>
      </c>
      <c r="G31" s="46" t="s">
        <v>4</v>
      </c>
      <c r="H31" s="46">
        <v>1</v>
      </c>
      <c r="I31" s="46" t="s">
        <v>4</v>
      </c>
      <c r="J31" s="46">
        <v>7</v>
      </c>
      <c r="K31" s="46">
        <v>148</v>
      </c>
      <c r="L31" s="46">
        <v>2</v>
      </c>
      <c r="M31" s="46" t="s">
        <v>4</v>
      </c>
      <c r="N31" s="45">
        <v>8</v>
      </c>
    </row>
    <row r="32" spans="1:14" ht="16.5" customHeight="1">
      <c r="A32" s="52"/>
      <c r="B32" s="43" t="s">
        <v>68</v>
      </c>
      <c r="C32" s="37" t="s">
        <v>144</v>
      </c>
      <c r="D32" s="37" t="s">
        <v>142</v>
      </c>
      <c r="E32" s="55" t="s">
        <v>5</v>
      </c>
      <c r="F32" s="41">
        <v>88</v>
      </c>
      <c r="G32" s="40" t="s">
        <v>4</v>
      </c>
      <c r="H32" s="40">
        <v>1</v>
      </c>
      <c r="I32" s="40" t="s">
        <v>4</v>
      </c>
      <c r="J32" s="40">
        <v>4</v>
      </c>
      <c r="K32" s="40">
        <v>81</v>
      </c>
      <c r="L32" s="40">
        <v>2</v>
      </c>
      <c r="M32" s="40" t="s">
        <v>4</v>
      </c>
      <c r="N32" s="39">
        <v>5</v>
      </c>
    </row>
    <row r="33" spans="1:14" ht="16.5" customHeight="1">
      <c r="A33" s="52"/>
      <c r="B33" s="57" t="s">
        <v>66</v>
      </c>
      <c r="C33" s="54" t="s">
        <v>143</v>
      </c>
      <c r="D33" s="54" t="s">
        <v>142</v>
      </c>
      <c r="E33" s="53" t="s">
        <v>5</v>
      </c>
      <c r="F33" s="35">
        <v>70</v>
      </c>
      <c r="G33" s="34" t="s">
        <v>4</v>
      </c>
      <c r="H33" s="34" t="s">
        <v>4</v>
      </c>
      <c r="I33" s="34" t="s">
        <v>4</v>
      </c>
      <c r="J33" s="34">
        <v>3</v>
      </c>
      <c r="K33" s="34">
        <v>67</v>
      </c>
      <c r="L33" s="34" t="s">
        <v>4</v>
      </c>
      <c r="M33" s="34" t="s">
        <v>4</v>
      </c>
      <c r="N33" s="33">
        <v>3</v>
      </c>
    </row>
    <row r="34" spans="1:14" ht="16.5" customHeight="1">
      <c r="A34" s="50" t="s">
        <v>24</v>
      </c>
      <c r="B34" s="49" t="s">
        <v>70</v>
      </c>
      <c r="C34" s="49" t="s">
        <v>141</v>
      </c>
      <c r="D34" s="49" t="s">
        <v>138</v>
      </c>
      <c r="E34" s="48" t="s">
        <v>5</v>
      </c>
      <c r="F34" s="47">
        <v>17</v>
      </c>
      <c r="G34" s="46" t="s">
        <v>4</v>
      </c>
      <c r="H34" s="46" t="s">
        <v>4</v>
      </c>
      <c r="I34" s="46" t="s">
        <v>4</v>
      </c>
      <c r="J34" s="46">
        <v>1</v>
      </c>
      <c r="K34" s="46">
        <v>16</v>
      </c>
      <c r="L34" s="46" t="s">
        <v>4</v>
      </c>
      <c r="M34" s="46" t="s">
        <v>4</v>
      </c>
      <c r="N34" s="45">
        <v>1</v>
      </c>
    </row>
    <row r="35" spans="1:14" ht="16.5" customHeight="1">
      <c r="A35" s="52"/>
      <c r="B35" s="43" t="s">
        <v>68</v>
      </c>
      <c r="C35" s="37" t="s">
        <v>140</v>
      </c>
      <c r="D35" s="37" t="s">
        <v>138</v>
      </c>
      <c r="E35" s="55" t="s">
        <v>5</v>
      </c>
      <c r="F35" s="41">
        <v>11</v>
      </c>
      <c r="G35" s="40" t="s">
        <v>4</v>
      </c>
      <c r="H35" s="40" t="s">
        <v>4</v>
      </c>
      <c r="I35" s="40" t="s">
        <v>4</v>
      </c>
      <c r="J35" s="40" t="s">
        <v>4</v>
      </c>
      <c r="K35" s="40">
        <v>11</v>
      </c>
      <c r="L35" s="40" t="s">
        <v>4</v>
      </c>
      <c r="M35" s="40" t="s">
        <v>4</v>
      </c>
      <c r="N35" s="39" t="s">
        <v>4</v>
      </c>
    </row>
    <row r="36" spans="1:14" ht="16.5" customHeight="1">
      <c r="A36" s="51"/>
      <c r="B36" s="57" t="s">
        <v>66</v>
      </c>
      <c r="C36" s="54" t="s">
        <v>139</v>
      </c>
      <c r="D36" s="54" t="s">
        <v>138</v>
      </c>
      <c r="E36" s="53" t="s">
        <v>5</v>
      </c>
      <c r="F36" s="35">
        <v>6</v>
      </c>
      <c r="G36" s="34" t="s">
        <v>4</v>
      </c>
      <c r="H36" s="34" t="s">
        <v>4</v>
      </c>
      <c r="I36" s="34" t="s">
        <v>4</v>
      </c>
      <c r="J36" s="34">
        <v>1</v>
      </c>
      <c r="K36" s="34">
        <v>5</v>
      </c>
      <c r="L36" s="34" t="s">
        <v>4</v>
      </c>
      <c r="M36" s="34" t="s">
        <v>4</v>
      </c>
      <c r="N36" s="33">
        <v>1</v>
      </c>
    </row>
    <row r="37" spans="1:14" ht="16.5" customHeight="1">
      <c r="A37" s="50" t="s">
        <v>23</v>
      </c>
      <c r="B37" s="49" t="s">
        <v>70</v>
      </c>
      <c r="C37" s="49" t="s">
        <v>137</v>
      </c>
      <c r="D37" s="49" t="s">
        <v>134</v>
      </c>
      <c r="E37" s="48" t="s">
        <v>5</v>
      </c>
      <c r="F37" s="47">
        <v>86</v>
      </c>
      <c r="G37" s="46" t="s">
        <v>4</v>
      </c>
      <c r="H37" s="46" t="s">
        <v>4</v>
      </c>
      <c r="I37" s="46">
        <v>3</v>
      </c>
      <c r="J37" s="46">
        <v>2</v>
      </c>
      <c r="K37" s="46">
        <v>78</v>
      </c>
      <c r="L37" s="46">
        <v>3</v>
      </c>
      <c r="M37" s="46" t="s">
        <v>4</v>
      </c>
      <c r="N37" s="45">
        <v>5</v>
      </c>
    </row>
    <row r="38" spans="1:14" ht="16.5" customHeight="1">
      <c r="A38" s="52"/>
      <c r="B38" s="56" t="s">
        <v>68</v>
      </c>
      <c r="C38" s="37" t="s">
        <v>136</v>
      </c>
      <c r="D38" s="37" t="s">
        <v>134</v>
      </c>
      <c r="E38" s="55" t="s">
        <v>5</v>
      </c>
      <c r="F38" s="41">
        <v>46</v>
      </c>
      <c r="G38" s="40" t="s">
        <v>4</v>
      </c>
      <c r="H38" s="40" t="s">
        <v>4</v>
      </c>
      <c r="I38" s="40">
        <v>2</v>
      </c>
      <c r="J38" s="40">
        <v>2</v>
      </c>
      <c r="K38" s="40">
        <v>40</v>
      </c>
      <c r="L38" s="40">
        <v>2</v>
      </c>
      <c r="M38" s="40" t="s">
        <v>4</v>
      </c>
      <c r="N38" s="39">
        <v>4</v>
      </c>
    </row>
    <row r="39" spans="1:14" ht="16.5" customHeight="1">
      <c r="A39" s="51"/>
      <c r="B39" s="37" t="s">
        <v>66</v>
      </c>
      <c r="C39" s="54" t="s">
        <v>135</v>
      </c>
      <c r="D39" s="54" t="s">
        <v>134</v>
      </c>
      <c r="E39" s="53" t="s">
        <v>5</v>
      </c>
      <c r="F39" s="35">
        <v>40</v>
      </c>
      <c r="G39" s="34" t="s">
        <v>4</v>
      </c>
      <c r="H39" s="34" t="s">
        <v>4</v>
      </c>
      <c r="I39" s="34">
        <v>1</v>
      </c>
      <c r="J39" s="34" t="s">
        <v>4</v>
      </c>
      <c r="K39" s="34">
        <v>38</v>
      </c>
      <c r="L39" s="34">
        <v>1</v>
      </c>
      <c r="M39" s="34" t="s">
        <v>4</v>
      </c>
      <c r="N39" s="33">
        <v>1</v>
      </c>
    </row>
    <row r="40" spans="1:14" ht="16.5" customHeight="1">
      <c r="A40" s="50" t="s">
        <v>22</v>
      </c>
      <c r="B40" s="49" t="s">
        <v>70</v>
      </c>
      <c r="C40" s="49" t="s">
        <v>133</v>
      </c>
      <c r="D40" s="49" t="s">
        <v>130</v>
      </c>
      <c r="E40" s="48" t="s">
        <v>21</v>
      </c>
      <c r="F40" s="47">
        <v>1611</v>
      </c>
      <c r="G40" s="46">
        <v>3</v>
      </c>
      <c r="H40" s="46">
        <v>7</v>
      </c>
      <c r="I40" s="46">
        <v>25</v>
      </c>
      <c r="J40" s="46">
        <v>100</v>
      </c>
      <c r="K40" s="46">
        <v>1463</v>
      </c>
      <c r="L40" s="46">
        <v>13</v>
      </c>
      <c r="M40" s="46" t="s">
        <v>4</v>
      </c>
      <c r="N40" s="45">
        <v>135</v>
      </c>
    </row>
    <row r="41" spans="1:14" ht="16.5" customHeight="1">
      <c r="A41" s="52"/>
      <c r="B41" s="43" t="s">
        <v>68</v>
      </c>
      <c r="C41" s="37" t="s">
        <v>132</v>
      </c>
      <c r="D41" s="37" t="s">
        <v>130</v>
      </c>
      <c r="E41" s="55" t="s">
        <v>21</v>
      </c>
      <c r="F41" s="41">
        <v>813</v>
      </c>
      <c r="G41" s="40" t="s">
        <v>4</v>
      </c>
      <c r="H41" s="40">
        <v>3</v>
      </c>
      <c r="I41" s="40">
        <v>15</v>
      </c>
      <c r="J41" s="40">
        <v>54</v>
      </c>
      <c r="K41" s="40">
        <v>732</v>
      </c>
      <c r="L41" s="40">
        <v>9</v>
      </c>
      <c r="M41" s="40" t="s">
        <v>4</v>
      </c>
      <c r="N41" s="39">
        <v>72</v>
      </c>
    </row>
    <row r="42" spans="1:14" ht="16.5" customHeight="1">
      <c r="A42" s="51"/>
      <c r="B42" s="57" t="s">
        <v>66</v>
      </c>
      <c r="C42" s="54" t="s">
        <v>131</v>
      </c>
      <c r="D42" s="54" t="s">
        <v>130</v>
      </c>
      <c r="E42" s="53" t="s">
        <v>21</v>
      </c>
      <c r="F42" s="35">
        <v>798</v>
      </c>
      <c r="G42" s="34">
        <v>3</v>
      </c>
      <c r="H42" s="34">
        <v>4</v>
      </c>
      <c r="I42" s="34">
        <v>10</v>
      </c>
      <c r="J42" s="34">
        <v>46</v>
      </c>
      <c r="K42" s="34">
        <v>731</v>
      </c>
      <c r="L42" s="34">
        <v>4</v>
      </c>
      <c r="M42" s="34" t="s">
        <v>4</v>
      </c>
      <c r="N42" s="33">
        <v>63</v>
      </c>
    </row>
    <row r="43" spans="1:14" ht="15" customHeight="1">
      <c r="A43" s="58" t="s">
        <v>20</v>
      </c>
      <c r="B43" s="49" t="s">
        <v>70</v>
      </c>
      <c r="C43" s="49" t="s">
        <v>129</v>
      </c>
      <c r="D43" s="49" t="s">
        <v>126</v>
      </c>
      <c r="E43" s="48" t="s">
        <v>12</v>
      </c>
      <c r="F43" s="47">
        <v>134</v>
      </c>
      <c r="G43" s="46">
        <v>2</v>
      </c>
      <c r="H43" s="46">
        <v>1</v>
      </c>
      <c r="I43" s="46">
        <v>2</v>
      </c>
      <c r="J43" s="46">
        <v>6</v>
      </c>
      <c r="K43" s="46">
        <v>120</v>
      </c>
      <c r="L43" s="46">
        <v>3</v>
      </c>
      <c r="M43" s="46" t="s">
        <v>4</v>
      </c>
      <c r="N43" s="45">
        <v>11</v>
      </c>
    </row>
    <row r="44" spans="1:14">
      <c r="A44" s="52"/>
      <c r="B44" s="56" t="s">
        <v>68</v>
      </c>
      <c r="C44" s="37" t="s">
        <v>128</v>
      </c>
      <c r="D44" s="37" t="s">
        <v>126</v>
      </c>
      <c r="E44" s="55" t="s">
        <v>12</v>
      </c>
      <c r="F44" s="41">
        <v>73</v>
      </c>
      <c r="G44" s="40">
        <v>1</v>
      </c>
      <c r="H44" s="40">
        <v>1</v>
      </c>
      <c r="I44" s="40">
        <v>2</v>
      </c>
      <c r="J44" s="40">
        <v>1</v>
      </c>
      <c r="K44" s="40">
        <v>66</v>
      </c>
      <c r="L44" s="40">
        <v>2</v>
      </c>
      <c r="M44" s="40" t="s">
        <v>4</v>
      </c>
      <c r="N44" s="39">
        <v>5</v>
      </c>
    </row>
    <row r="45" spans="1:14">
      <c r="A45" s="51"/>
      <c r="B45" s="37" t="s">
        <v>66</v>
      </c>
      <c r="C45" s="54" t="s">
        <v>127</v>
      </c>
      <c r="D45" s="54" t="s">
        <v>126</v>
      </c>
      <c r="E45" s="53" t="s">
        <v>12</v>
      </c>
      <c r="F45" s="35">
        <v>61</v>
      </c>
      <c r="G45" s="34">
        <v>1</v>
      </c>
      <c r="H45" s="34" t="s">
        <v>4</v>
      </c>
      <c r="I45" s="34" t="s">
        <v>4</v>
      </c>
      <c r="J45" s="34">
        <v>5</v>
      </c>
      <c r="K45" s="34">
        <v>54</v>
      </c>
      <c r="L45" s="34">
        <v>1</v>
      </c>
      <c r="M45" s="34" t="s">
        <v>4</v>
      </c>
      <c r="N45" s="33">
        <v>6</v>
      </c>
    </row>
    <row r="46" spans="1:14">
      <c r="A46" s="50" t="s">
        <v>125</v>
      </c>
      <c r="B46" s="49" t="s">
        <v>70</v>
      </c>
      <c r="C46" s="49" t="s">
        <v>124</v>
      </c>
      <c r="D46" s="49" t="s">
        <v>121</v>
      </c>
      <c r="E46" s="48" t="s">
        <v>10</v>
      </c>
      <c r="F46" s="47">
        <v>134</v>
      </c>
      <c r="G46" s="46">
        <v>2</v>
      </c>
      <c r="H46" s="46">
        <v>1</v>
      </c>
      <c r="I46" s="46">
        <v>2</v>
      </c>
      <c r="J46" s="46">
        <v>6</v>
      </c>
      <c r="K46" s="46">
        <v>120</v>
      </c>
      <c r="L46" s="46">
        <v>3</v>
      </c>
      <c r="M46" s="46" t="s">
        <v>4</v>
      </c>
      <c r="N46" s="45">
        <v>11</v>
      </c>
    </row>
    <row r="47" spans="1:14">
      <c r="A47" s="52"/>
      <c r="B47" s="56" t="s">
        <v>68</v>
      </c>
      <c r="C47" s="37" t="s">
        <v>123</v>
      </c>
      <c r="D47" s="37" t="s">
        <v>121</v>
      </c>
      <c r="E47" s="55" t="s">
        <v>10</v>
      </c>
      <c r="F47" s="41">
        <v>73</v>
      </c>
      <c r="G47" s="40">
        <v>1</v>
      </c>
      <c r="H47" s="40">
        <v>1</v>
      </c>
      <c r="I47" s="40">
        <v>2</v>
      </c>
      <c r="J47" s="40">
        <v>1</v>
      </c>
      <c r="K47" s="40">
        <v>66</v>
      </c>
      <c r="L47" s="40">
        <v>2</v>
      </c>
      <c r="M47" s="40" t="s">
        <v>4</v>
      </c>
      <c r="N47" s="39">
        <v>5</v>
      </c>
    </row>
    <row r="48" spans="1:14">
      <c r="A48" s="51"/>
      <c r="B48" s="37" t="s">
        <v>66</v>
      </c>
      <c r="C48" s="54" t="s">
        <v>122</v>
      </c>
      <c r="D48" s="54" t="s">
        <v>121</v>
      </c>
      <c r="E48" s="53" t="s">
        <v>10</v>
      </c>
      <c r="F48" s="35">
        <v>61</v>
      </c>
      <c r="G48" s="34">
        <v>1</v>
      </c>
      <c r="H48" s="34" t="s">
        <v>4</v>
      </c>
      <c r="I48" s="34" t="s">
        <v>4</v>
      </c>
      <c r="J48" s="34">
        <v>5</v>
      </c>
      <c r="K48" s="34">
        <v>54</v>
      </c>
      <c r="L48" s="34">
        <v>1</v>
      </c>
      <c r="M48" s="34" t="s">
        <v>4</v>
      </c>
      <c r="N48" s="33">
        <v>6</v>
      </c>
    </row>
    <row r="49" spans="1:14">
      <c r="A49" s="50" t="s">
        <v>120</v>
      </c>
      <c r="B49" s="49" t="s">
        <v>70</v>
      </c>
      <c r="C49" s="49" t="s">
        <v>119</v>
      </c>
      <c r="D49" s="49" t="s">
        <v>116</v>
      </c>
      <c r="E49" s="48" t="s">
        <v>5</v>
      </c>
      <c r="F49" s="47">
        <v>45</v>
      </c>
      <c r="G49" s="46">
        <v>1</v>
      </c>
      <c r="H49" s="46" t="s">
        <v>4</v>
      </c>
      <c r="I49" s="46" t="s">
        <v>4</v>
      </c>
      <c r="J49" s="46">
        <v>2</v>
      </c>
      <c r="K49" s="46">
        <v>41</v>
      </c>
      <c r="L49" s="46">
        <v>1</v>
      </c>
      <c r="M49" s="46" t="s">
        <v>4</v>
      </c>
      <c r="N49" s="45">
        <v>3</v>
      </c>
    </row>
    <row r="50" spans="1:14">
      <c r="A50" s="52"/>
      <c r="B50" s="56" t="s">
        <v>68</v>
      </c>
      <c r="C50" s="37" t="s">
        <v>118</v>
      </c>
      <c r="D50" s="37" t="s">
        <v>116</v>
      </c>
      <c r="E50" s="55" t="s">
        <v>5</v>
      </c>
      <c r="F50" s="41">
        <v>22</v>
      </c>
      <c r="G50" s="40">
        <v>1</v>
      </c>
      <c r="H50" s="40" t="s">
        <v>4</v>
      </c>
      <c r="I50" s="40" t="s">
        <v>4</v>
      </c>
      <c r="J50" s="40" t="s">
        <v>4</v>
      </c>
      <c r="K50" s="40">
        <v>20</v>
      </c>
      <c r="L50" s="40">
        <v>1</v>
      </c>
      <c r="M50" s="40" t="s">
        <v>4</v>
      </c>
      <c r="N50" s="39">
        <v>1</v>
      </c>
    </row>
    <row r="51" spans="1:14">
      <c r="A51" s="51"/>
      <c r="B51" s="37" t="s">
        <v>66</v>
      </c>
      <c r="C51" s="54" t="s">
        <v>117</v>
      </c>
      <c r="D51" s="54" t="s">
        <v>116</v>
      </c>
      <c r="E51" s="53" t="s">
        <v>5</v>
      </c>
      <c r="F51" s="35">
        <v>23</v>
      </c>
      <c r="G51" s="34" t="s">
        <v>4</v>
      </c>
      <c r="H51" s="34" t="s">
        <v>4</v>
      </c>
      <c r="I51" s="34" t="s">
        <v>4</v>
      </c>
      <c r="J51" s="34">
        <v>2</v>
      </c>
      <c r="K51" s="34">
        <v>21</v>
      </c>
      <c r="L51" s="34" t="s">
        <v>4</v>
      </c>
      <c r="M51" s="34" t="s">
        <v>4</v>
      </c>
      <c r="N51" s="33">
        <v>2</v>
      </c>
    </row>
    <row r="52" spans="1:14">
      <c r="A52" s="50" t="s">
        <v>115</v>
      </c>
      <c r="B52" s="49" t="s">
        <v>70</v>
      </c>
      <c r="C52" s="49" t="s">
        <v>114</v>
      </c>
      <c r="D52" s="49" t="s">
        <v>111</v>
      </c>
      <c r="E52" s="48" t="s">
        <v>5</v>
      </c>
      <c r="F52" s="47">
        <v>31</v>
      </c>
      <c r="G52" s="46" t="s">
        <v>4</v>
      </c>
      <c r="H52" s="46" t="s">
        <v>4</v>
      </c>
      <c r="I52" s="46" t="s">
        <v>4</v>
      </c>
      <c r="J52" s="46">
        <v>1</v>
      </c>
      <c r="K52" s="46">
        <v>29</v>
      </c>
      <c r="L52" s="46">
        <v>1</v>
      </c>
      <c r="M52" s="46" t="s">
        <v>4</v>
      </c>
      <c r="N52" s="45">
        <v>1</v>
      </c>
    </row>
    <row r="53" spans="1:14">
      <c r="A53" s="52"/>
      <c r="B53" s="43" t="s">
        <v>68</v>
      </c>
      <c r="C53" s="43" t="s">
        <v>113</v>
      </c>
      <c r="D53" s="43" t="s">
        <v>111</v>
      </c>
      <c r="E53" s="59" t="s">
        <v>5</v>
      </c>
      <c r="F53" s="41">
        <v>18</v>
      </c>
      <c r="G53" s="40" t="s">
        <v>4</v>
      </c>
      <c r="H53" s="40" t="s">
        <v>4</v>
      </c>
      <c r="I53" s="40" t="s">
        <v>4</v>
      </c>
      <c r="J53" s="40" t="s">
        <v>4</v>
      </c>
      <c r="K53" s="40">
        <v>17</v>
      </c>
      <c r="L53" s="40">
        <v>1</v>
      </c>
      <c r="M53" s="40" t="s">
        <v>4</v>
      </c>
      <c r="N53" s="39" t="s">
        <v>4</v>
      </c>
    </row>
    <row r="54" spans="1:14">
      <c r="A54" s="51"/>
      <c r="B54" s="57" t="s">
        <v>66</v>
      </c>
      <c r="C54" s="37" t="s">
        <v>112</v>
      </c>
      <c r="D54" s="37" t="s">
        <v>111</v>
      </c>
      <c r="E54" s="55" t="s">
        <v>5</v>
      </c>
      <c r="F54" s="35">
        <v>13</v>
      </c>
      <c r="G54" s="34" t="s">
        <v>4</v>
      </c>
      <c r="H54" s="34" t="s">
        <v>4</v>
      </c>
      <c r="I54" s="34" t="s">
        <v>4</v>
      </c>
      <c r="J54" s="34">
        <v>1</v>
      </c>
      <c r="K54" s="34">
        <v>12</v>
      </c>
      <c r="L54" s="34" t="s">
        <v>4</v>
      </c>
      <c r="M54" s="34" t="s">
        <v>4</v>
      </c>
      <c r="N54" s="33">
        <v>1</v>
      </c>
    </row>
    <row r="55" spans="1:14">
      <c r="A55" s="50" t="s">
        <v>110</v>
      </c>
      <c r="B55" s="49" t="s">
        <v>70</v>
      </c>
      <c r="C55" s="49" t="s">
        <v>109</v>
      </c>
      <c r="D55" s="49" t="s">
        <v>106</v>
      </c>
      <c r="E55" s="48" t="s">
        <v>5</v>
      </c>
      <c r="F55" s="47">
        <v>30</v>
      </c>
      <c r="G55" s="46" t="s">
        <v>4</v>
      </c>
      <c r="H55" s="46" t="s">
        <v>4</v>
      </c>
      <c r="I55" s="46" t="s">
        <v>4</v>
      </c>
      <c r="J55" s="46">
        <v>3</v>
      </c>
      <c r="K55" s="46">
        <v>27</v>
      </c>
      <c r="L55" s="46" t="s">
        <v>4</v>
      </c>
      <c r="M55" s="46" t="s">
        <v>4</v>
      </c>
      <c r="N55" s="45">
        <v>3</v>
      </c>
    </row>
    <row r="56" spans="1:14">
      <c r="A56" s="52"/>
      <c r="B56" s="56" t="s">
        <v>68</v>
      </c>
      <c r="C56" s="37" t="s">
        <v>108</v>
      </c>
      <c r="D56" s="37" t="s">
        <v>106</v>
      </c>
      <c r="E56" s="55" t="s">
        <v>5</v>
      </c>
      <c r="F56" s="41">
        <v>16</v>
      </c>
      <c r="G56" s="40" t="s">
        <v>4</v>
      </c>
      <c r="H56" s="40" t="s">
        <v>4</v>
      </c>
      <c r="I56" s="40" t="s">
        <v>4</v>
      </c>
      <c r="J56" s="40">
        <v>1</v>
      </c>
      <c r="K56" s="40">
        <v>15</v>
      </c>
      <c r="L56" s="40" t="s">
        <v>4</v>
      </c>
      <c r="M56" s="40" t="s">
        <v>4</v>
      </c>
      <c r="N56" s="39">
        <v>1</v>
      </c>
    </row>
    <row r="57" spans="1:14">
      <c r="A57" s="51"/>
      <c r="B57" s="37" t="s">
        <v>66</v>
      </c>
      <c r="C57" s="54" t="s">
        <v>107</v>
      </c>
      <c r="D57" s="54" t="s">
        <v>106</v>
      </c>
      <c r="E57" s="53" t="s">
        <v>5</v>
      </c>
      <c r="F57" s="35">
        <v>14</v>
      </c>
      <c r="G57" s="34" t="s">
        <v>4</v>
      </c>
      <c r="H57" s="34" t="s">
        <v>4</v>
      </c>
      <c r="I57" s="34" t="s">
        <v>4</v>
      </c>
      <c r="J57" s="34">
        <v>2</v>
      </c>
      <c r="K57" s="34">
        <v>12</v>
      </c>
      <c r="L57" s="34" t="s">
        <v>4</v>
      </c>
      <c r="M57" s="34" t="s">
        <v>4</v>
      </c>
      <c r="N57" s="33">
        <v>2</v>
      </c>
    </row>
    <row r="58" spans="1:14">
      <c r="A58" s="50" t="s">
        <v>105</v>
      </c>
      <c r="B58" s="49" t="s">
        <v>70</v>
      </c>
      <c r="C58" s="49" t="s">
        <v>104</v>
      </c>
      <c r="D58" s="49" t="s">
        <v>101</v>
      </c>
      <c r="E58" s="48" t="s">
        <v>5</v>
      </c>
      <c r="F58" s="47">
        <v>12</v>
      </c>
      <c r="G58" s="46">
        <v>1</v>
      </c>
      <c r="H58" s="46" t="s">
        <v>4</v>
      </c>
      <c r="I58" s="46" t="s">
        <v>4</v>
      </c>
      <c r="J58" s="46" t="s">
        <v>4</v>
      </c>
      <c r="K58" s="46">
        <v>11</v>
      </c>
      <c r="L58" s="46" t="s">
        <v>4</v>
      </c>
      <c r="M58" s="46" t="s">
        <v>4</v>
      </c>
      <c r="N58" s="45">
        <v>1</v>
      </c>
    </row>
    <row r="59" spans="1:14">
      <c r="A59" s="52"/>
      <c r="B59" s="56" t="s">
        <v>68</v>
      </c>
      <c r="C59" s="37" t="s">
        <v>103</v>
      </c>
      <c r="D59" s="37" t="s">
        <v>101</v>
      </c>
      <c r="E59" s="55" t="s">
        <v>5</v>
      </c>
      <c r="F59" s="41">
        <v>7</v>
      </c>
      <c r="G59" s="40" t="s">
        <v>4</v>
      </c>
      <c r="H59" s="40" t="s">
        <v>4</v>
      </c>
      <c r="I59" s="40" t="s">
        <v>4</v>
      </c>
      <c r="J59" s="40" t="s">
        <v>4</v>
      </c>
      <c r="K59" s="40">
        <v>7</v>
      </c>
      <c r="L59" s="40" t="s">
        <v>4</v>
      </c>
      <c r="M59" s="40" t="s">
        <v>4</v>
      </c>
      <c r="N59" s="39" t="s">
        <v>4</v>
      </c>
    </row>
    <row r="60" spans="1:14">
      <c r="A60" s="52"/>
      <c r="B60" s="37" t="s">
        <v>66</v>
      </c>
      <c r="C60" s="54" t="s">
        <v>102</v>
      </c>
      <c r="D60" s="54" t="s">
        <v>101</v>
      </c>
      <c r="E60" s="53" t="s">
        <v>5</v>
      </c>
      <c r="F60" s="35">
        <v>5</v>
      </c>
      <c r="G60" s="34">
        <v>1</v>
      </c>
      <c r="H60" s="34" t="s">
        <v>4</v>
      </c>
      <c r="I60" s="34" t="s">
        <v>4</v>
      </c>
      <c r="J60" s="34" t="s">
        <v>4</v>
      </c>
      <c r="K60" s="34">
        <v>4</v>
      </c>
      <c r="L60" s="34" t="s">
        <v>4</v>
      </c>
      <c r="M60" s="34" t="s">
        <v>4</v>
      </c>
      <c r="N60" s="33">
        <v>1</v>
      </c>
    </row>
    <row r="61" spans="1:14" ht="16.5" customHeight="1">
      <c r="A61" s="58" t="s">
        <v>100</v>
      </c>
      <c r="B61" s="49" t="s">
        <v>70</v>
      </c>
      <c r="C61" s="49" t="s">
        <v>99</v>
      </c>
      <c r="D61" s="49" t="s">
        <v>96</v>
      </c>
      <c r="E61" s="48" t="s">
        <v>5</v>
      </c>
      <c r="F61" s="47">
        <v>16</v>
      </c>
      <c r="G61" s="46" t="s">
        <v>4</v>
      </c>
      <c r="H61" s="46">
        <v>1</v>
      </c>
      <c r="I61" s="46">
        <v>2</v>
      </c>
      <c r="J61" s="46" t="s">
        <v>4</v>
      </c>
      <c r="K61" s="46">
        <v>12</v>
      </c>
      <c r="L61" s="46">
        <v>1</v>
      </c>
      <c r="M61" s="46" t="s">
        <v>4</v>
      </c>
      <c r="N61" s="45">
        <v>3</v>
      </c>
    </row>
    <row r="62" spans="1:14" ht="16.5" customHeight="1">
      <c r="A62" s="52"/>
      <c r="B62" s="43" t="s">
        <v>68</v>
      </c>
      <c r="C62" s="37" t="s">
        <v>98</v>
      </c>
      <c r="D62" s="37" t="s">
        <v>96</v>
      </c>
      <c r="E62" s="55" t="s">
        <v>5</v>
      </c>
      <c r="F62" s="41">
        <v>10</v>
      </c>
      <c r="G62" s="40" t="s">
        <v>4</v>
      </c>
      <c r="H62" s="40">
        <v>1</v>
      </c>
      <c r="I62" s="40">
        <v>2</v>
      </c>
      <c r="J62" s="40" t="s">
        <v>4</v>
      </c>
      <c r="K62" s="40">
        <v>7</v>
      </c>
      <c r="L62" s="40" t="s">
        <v>4</v>
      </c>
      <c r="M62" s="40" t="s">
        <v>4</v>
      </c>
      <c r="N62" s="39">
        <v>3</v>
      </c>
    </row>
    <row r="63" spans="1:14">
      <c r="A63" s="51"/>
      <c r="B63" s="57" t="s">
        <v>66</v>
      </c>
      <c r="C63" s="54" t="s">
        <v>97</v>
      </c>
      <c r="D63" s="54" t="s">
        <v>96</v>
      </c>
      <c r="E63" s="53" t="s">
        <v>5</v>
      </c>
      <c r="F63" s="35">
        <v>6</v>
      </c>
      <c r="G63" s="34" t="s">
        <v>4</v>
      </c>
      <c r="H63" s="34" t="s">
        <v>4</v>
      </c>
      <c r="I63" s="34" t="s">
        <v>4</v>
      </c>
      <c r="J63" s="34" t="s">
        <v>4</v>
      </c>
      <c r="K63" s="34">
        <v>5</v>
      </c>
      <c r="L63" s="34">
        <v>1</v>
      </c>
      <c r="M63" s="34" t="s">
        <v>4</v>
      </c>
      <c r="N63" s="33" t="s">
        <v>4</v>
      </c>
    </row>
    <row r="64" spans="1:14">
      <c r="A64" s="50" t="s">
        <v>95</v>
      </c>
      <c r="B64" s="49" t="s">
        <v>70</v>
      </c>
      <c r="C64" s="49" t="s">
        <v>94</v>
      </c>
      <c r="D64" s="49" t="s">
        <v>91</v>
      </c>
      <c r="E64" s="48" t="s">
        <v>12</v>
      </c>
      <c r="F64" s="47">
        <v>208</v>
      </c>
      <c r="G64" s="46" t="s">
        <v>4</v>
      </c>
      <c r="H64" s="46" t="s">
        <v>4</v>
      </c>
      <c r="I64" s="46">
        <v>3</v>
      </c>
      <c r="J64" s="46">
        <v>9</v>
      </c>
      <c r="K64" s="46">
        <v>195</v>
      </c>
      <c r="L64" s="46">
        <v>1</v>
      </c>
      <c r="M64" s="46" t="s">
        <v>4</v>
      </c>
      <c r="N64" s="45">
        <v>12</v>
      </c>
    </row>
    <row r="65" spans="1:14">
      <c r="A65" s="52"/>
      <c r="B65" s="56" t="s">
        <v>68</v>
      </c>
      <c r="C65" s="37" t="s">
        <v>93</v>
      </c>
      <c r="D65" s="37" t="s">
        <v>91</v>
      </c>
      <c r="E65" s="55" t="s">
        <v>12</v>
      </c>
      <c r="F65" s="41">
        <v>118</v>
      </c>
      <c r="G65" s="40" t="s">
        <v>4</v>
      </c>
      <c r="H65" s="40" t="s">
        <v>4</v>
      </c>
      <c r="I65" s="40">
        <v>3</v>
      </c>
      <c r="J65" s="40">
        <v>6</v>
      </c>
      <c r="K65" s="40">
        <v>108</v>
      </c>
      <c r="L65" s="40">
        <v>1</v>
      </c>
      <c r="M65" s="40" t="s">
        <v>4</v>
      </c>
      <c r="N65" s="39">
        <v>9</v>
      </c>
    </row>
    <row r="66" spans="1:14">
      <c r="A66" s="51"/>
      <c r="B66" s="37" t="s">
        <v>66</v>
      </c>
      <c r="C66" s="54" t="s">
        <v>92</v>
      </c>
      <c r="D66" s="54" t="s">
        <v>91</v>
      </c>
      <c r="E66" s="53" t="s">
        <v>12</v>
      </c>
      <c r="F66" s="35">
        <v>90</v>
      </c>
      <c r="G66" s="34" t="s">
        <v>4</v>
      </c>
      <c r="H66" s="34" t="s">
        <v>4</v>
      </c>
      <c r="I66" s="34" t="s">
        <v>4</v>
      </c>
      <c r="J66" s="34">
        <v>3</v>
      </c>
      <c r="K66" s="34">
        <v>87</v>
      </c>
      <c r="L66" s="34" t="s">
        <v>4</v>
      </c>
      <c r="M66" s="34" t="s">
        <v>4</v>
      </c>
      <c r="N66" s="33">
        <v>3</v>
      </c>
    </row>
    <row r="67" spans="1:14">
      <c r="A67" s="50" t="s">
        <v>90</v>
      </c>
      <c r="B67" s="49" t="s">
        <v>70</v>
      </c>
      <c r="C67" s="49" t="s">
        <v>89</v>
      </c>
      <c r="D67" s="49" t="s">
        <v>86</v>
      </c>
      <c r="E67" s="48" t="s">
        <v>10</v>
      </c>
      <c r="F67" s="47">
        <v>208</v>
      </c>
      <c r="G67" s="46" t="s">
        <v>4</v>
      </c>
      <c r="H67" s="46" t="s">
        <v>4</v>
      </c>
      <c r="I67" s="46">
        <v>3</v>
      </c>
      <c r="J67" s="46">
        <v>9</v>
      </c>
      <c r="K67" s="46">
        <v>195</v>
      </c>
      <c r="L67" s="46">
        <v>1</v>
      </c>
      <c r="M67" s="46" t="s">
        <v>4</v>
      </c>
      <c r="N67" s="45">
        <v>12</v>
      </c>
    </row>
    <row r="68" spans="1:14">
      <c r="A68" s="52"/>
      <c r="B68" s="56" t="s">
        <v>68</v>
      </c>
      <c r="C68" s="37" t="s">
        <v>88</v>
      </c>
      <c r="D68" s="37" t="s">
        <v>86</v>
      </c>
      <c r="E68" s="55" t="s">
        <v>10</v>
      </c>
      <c r="F68" s="41">
        <v>118</v>
      </c>
      <c r="G68" s="40" t="s">
        <v>4</v>
      </c>
      <c r="H68" s="40" t="s">
        <v>4</v>
      </c>
      <c r="I68" s="40">
        <v>3</v>
      </c>
      <c r="J68" s="40">
        <v>6</v>
      </c>
      <c r="K68" s="40">
        <v>108</v>
      </c>
      <c r="L68" s="40">
        <v>1</v>
      </c>
      <c r="M68" s="40" t="s">
        <v>4</v>
      </c>
      <c r="N68" s="39">
        <v>9</v>
      </c>
    </row>
    <row r="69" spans="1:14">
      <c r="A69" s="51"/>
      <c r="B69" s="37" t="s">
        <v>66</v>
      </c>
      <c r="C69" s="54" t="s">
        <v>87</v>
      </c>
      <c r="D69" s="54" t="s">
        <v>86</v>
      </c>
      <c r="E69" s="53" t="s">
        <v>10</v>
      </c>
      <c r="F69" s="35">
        <v>90</v>
      </c>
      <c r="G69" s="34" t="s">
        <v>4</v>
      </c>
      <c r="H69" s="34" t="s">
        <v>4</v>
      </c>
      <c r="I69" s="34" t="s">
        <v>4</v>
      </c>
      <c r="J69" s="34">
        <v>3</v>
      </c>
      <c r="K69" s="34">
        <v>87</v>
      </c>
      <c r="L69" s="34" t="s">
        <v>4</v>
      </c>
      <c r="M69" s="34" t="s">
        <v>4</v>
      </c>
      <c r="N69" s="33">
        <v>3</v>
      </c>
    </row>
    <row r="70" spans="1:14">
      <c r="A70" s="50" t="s">
        <v>9</v>
      </c>
      <c r="B70" s="49" t="s">
        <v>70</v>
      </c>
      <c r="C70" s="49" t="s">
        <v>85</v>
      </c>
      <c r="D70" s="49" t="s">
        <v>82</v>
      </c>
      <c r="E70" s="48" t="s">
        <v>5</v>
      </c>
      <c r="F70" s="47">
        <v>123</v>
      </c>
      <c r="G70" s="46" t="s">
        <v>4</v>
      </c>
      <c r="H70" s="46" t="s">
        <v>4</v>
      </c>
      <c r="I70" s="46">
        <v>1</v>
      </c>
      <c r="J70" s="46">
        <v>5</v>
      </c>
      <c r="K70" s="46">
        <v>116</v>
      </c>
      <c r="L70" s="46">
        <v>1</v>
      </c>
      <c r="M70" s="46" t="s">
        <v>4</v>
      </c>
      <c r="N70" s="45">
        <v>6</v>
      </c>
    </row>
    <row r="71" spans="1:14">
      <c r="A71" s="52"/>
      <c r="B71" s="56" t="s">
        <v>68</v>
      </c>
      <c r="C71" s="37" t="s">
        <v>84</v>
      </c>
      <c r="D71" s="37" t="s">
        <v>82</v>
      </c>
      <c r="E71" s="55" t="s">
        <v>5</v>
      </c>
      <c r="F71" s="41">
        <v>68</v>
      </c>
      <c r="G71" s="40" t="s">
        <v>4</v>
      </c>
      <c r="H71" s="40" t="s">
        <v>4</v>
      </c>
      <c r="I71" s="40">
        <v>1</v>
      </c>
      <c r="J71" s="40">
        <v>3</v>
      </c>
      <c r="K71" s="40">
        <v>63</v>
      </c>
      <c r="L71" s="40">
        <v>1</v>
      </c>
      <c r="M71" s="40" t="s">
        <v>4</v>
      </c>
      <c r="N71" s="39">
        <v>4</v>
      </c>
    </row>
    <row r="72" spans="1:14">
      <c r="A72" s="51"/>
      <c r="B72" s="37" t="s">
        <v>66</v>
      </c>
      <c r="C72" s="54" t="s">
        <v>83</v>
      </c>
      <c r="D72" s="54" t="s">
        <v>82</v>
      </c>
      <c r="E72" s="53" t="s">
        <v>5</v>
      </c>
      <c r="F72" s="35">
        <v>55</v>
      </c>
      <c r="G72" s="34" t="s">
        <v>4</v>
      </c>
      <c r="H72" s="34" t="s">
        <v>4</v>
      </c>
      <c r="I72" s="34" t="s">
        <v>4</v>
      </c>
      <c r="J72" s="34">
        <v>2</v>
      </c>
      <c r="K72" s="34">
        <v>53</v>
      </c>
      <c r="L72" s="34" t="s">
        <v>4</v>
      </c>
      <c r="M72" s="34" t="s">
        <v>4</v>
      </c>
      <c r="N72" s="33">
        <v>2</v>
      </c>
    </row>
    <row r="73" spans="1:14">
      <c r="A73" s="50" t="s">
        <v>81</v>
      </c>
      <c r="B73" s="49" t="s">
        <v>70</v>
      </c>
      <c r="C73" s="49" t="s">
        <v>80</v>
      </c>
      <c r="D73" s="49" t="s">
        <v>77</v>
      </c>
      <c r="E73" s="48" t="s">
        <v>5</v>
      </c>
      <c r="F73" s="47">
        <v>26</v>
      </c>
      <c r="G73" s="46" t="s">
        <v>4</v>
      </c>
      <c r="H73" s="46" t="s">
        <v>4</v>
      </c>
      <c r="I73" s="46">
        <v>1</v>
      </c>
      <c r="J73" s="46">
        <v>1</v>
      </c>
      <c r="K73" s="46">
        <v>24</v>
      </c>
      <c r="L73" s="46" t="s">
        <v>4</v>
      </c>
      <c r="M73" s="46" t="s">
        <v>4</v>
      </c>
      <c r="N73" s="45">
        <v>2</v>
      </c>
    </row>
    <row r="74" spans="1:14">
      <c r="A74" s="52"/>
      <c r="B74" s="56" t="s">
        <v>68</v>
      </c>
      <c r="C74" s="37" t="s">
        <v>79</v>
      </c>
      <c r="D74" s="37" t="s">
        <v>77</v>
      </c>
      <c r="E74" s="55" t="s">
        <v>5</v>
      </c>
      <c r="F74" s="41">
        <v>14</v>
      </c>
      <c r="G74" s="40" t="s">
        <v>4</v>
      </c>
      <c r="H74" s="40" t="s">
        <v>4</v>
      </c>
      <c r="I74" s="40">
        <v>1</v>
      </c>
      <c r="J74" s="40">
        <v>1</v>
      </c>
      <c r="K74" s="40">
        <v>12</v>
      </c>
      <c r="L74" s="40" t="s">
        <v>4</v>
      </c>
      <c r="M74" s="40" t="s">
        <v>4</v>
      </c>
      <c r="N74" s="39">
        <v>2</v>
      </c>
    </row>
    <row r="75" spans="1:14">
      <c r="A75" s="51"/>
      <c r="B75" s="37" t="s">
        <v>66</v>
      </c>
      <c r="C75" s="54" t="s">
        <v>78</v>
      </c>
      <c r="D75" s="54" t="s">
        <v>77</v>
      </c>
      <c r="E75" s="53" t="s">
        <v>5</v>
      </c>
      <c r="F75" s="35">
        <v>12</v>
      </c>
      <c r="G75" s="34" t="s">
        <v>4</v>
      </c>
      <c r="H75" s="34" t="s">
        <v>4</v>
      </c>
      <c r="I75" s="34" t="s">
        <v>4</v>
      </c>
      <c r="J75" s="34" t="s">
        <v>4</v>
      </c>
      <c r="K75" s="34">
        <v>12</v>
      </c>
      <c r="L75" s="34" t="s">
        <v>4</v>
      </c>
      <c r="M75" s="34" t="s">
        <v>4</v>
      </c>
      <c r="N75" s="33" t="s">
        <v>4</v>
      </c>
    </row>
    <row r="76" spans="1:14">
      <c r="A76" s="50" t="s">
        <v>76</v>
      </c>
      <c r="B76" s="49" t="s">
        <v>70</v>
      </c>
      <c r="C76" s="49" t="s">
        <v>75</v>
      </c>
      <c r="D76" s="49" t="s">
        <v>72</v>
      </c>
      <c r="E76" s="48" t="s">
        <v>5</v>
      </c>
      <c r="F76" s="47">
        <v>27</v>
      </c>
      <c r="G76" s="46" t="s">
        <v>4</v>
      </c>
      <c r="H76" s="46" t="s">
        <v>4</v>
      </c>
      <c r="I76" s="46" t="s">
        <v>4</v>
      </c>
      <c r="J76" s="46">
        <v>1</v>
      </c>
      <c r="K76" s="46">
        <v>26</v>
      </c>
      <c r="L76" s="46" t="s">
        <v>4</v>
      </c>
      <c r="M76" s="46" t="s">
        <v>4</v>
      </c>
      <c r="N76" s="45">
        <v>1</v>
      </c>
    </row>
    <row r="77" spans="1:14">
      <c r="A77" s="52"/>
      <c r="B77" s="43" t="s">
        <v>68</v>
      </c>
      <c r="C77" s="42" t="s">
        <v>74</v>
      </c>
      <c r="D77" s="42" t="s">
        <v>72</v>
      </c>
      <c r="E77" s="42" t="s">
        <v>5</v>
      </c>
      <c r="F77" s="41">
        <v>16</v>
      </c>
      <c r="G77" s="40" t="s">
        <v>4</v>
      </c>
      <c r="H77" s="40" t="s">
        <v>4</v>
      </c>
      <c r="I77" s="40" t="s">
        <v>4</v>
      </c>
      <c r="J77" s="40">
        <v>1</v>
      </c>
      <c r="K77" s="40">
        <v>15</v>
      </c>
      <c r="L77" s="40" t="s">
        <v>4</v>
      </c>
      <c r="M77" s="40" t="s">
        <v>4</v>
      </c>
      <c r="N77" s="39">
        <v>1</v>
      </c>
    </row>
    <row r="78" spans="1:14">
      <c r="A78" s="51"/>
      <c r="B78" s="37" t="s">
        <v>66</v>
      </c>
      <c r="C78" s="36" t="s">
        <v>73</v>
      </c>
      <c r="D78" s="36" t="s">
        <v>72</v>
      </c>
      <c r="E78" s="36" t="s">
        <v>5</v>
      </c>
      <c r="F78" s="35">
        <v>11</v>
      </c>
      <c r="G78" s="34" t="s">
        <v>4</v>
      </c>
      <c r="H78" s="34" t="s">
        <v>4</v>
      </c>
      <c r="I78" s="34" t="s">
        <v>4</v>
      </c>
      <c r="J78" s="34" t="s">
        <v>4</v>
      </c>
      <c r="K78" s="34">
        <v>11</v>
      </c>
      <c r="L78" s="34" t="s">
        <v>4</v>
      </c>
      <c r="M78" s="34" t="s">
        <v>4</v>
      </c>
      <c r="N78" s="33" t="s">
        <v>4</v>
      </c>
    </row>
    <row r="79" spans="1:14">
      <c r="A79" s="50" t="s">
        <v>71</v>
      </c>
      <c r="B79" s="49" t="s">
        <v>70</v>
      </c>
      <c r="C79" s="49" t="s">
        <v>69</v>
      </c>
      <c r="D79" s="49" t="s">
        <v>64</v>
      </c>
      <c r="E79" s="48" t="s">
        <v>5</v>
      </c>
      <c r="F79" s="47">
        <v>32</v>
      </c>
      <c r="G79" s="46" t="s">
        <v>4</v>
      </c>
      <c r="H79" s="46" t="s">
        <v>4</v>
      </c>
      <c r="I79" s="46">
        <v>1</v>
      </c>
      <c r="J79" s="46">
        <v>2</v>
      </c>
      <c r="K79" s="46">
        <v>29</v>
      </c>
      <c r="L79" s="46" t="s">
        <v>4</v>
      </c>
      <c r="M79" s="46" t="s">
        <v>4</v>
      </c>
      <c r="N79" s="45">
        <v>3</v>
      </c>
    </row>
    <row r="80" spans="1:14">
      <c r="A80" s="44"/>
      <c r="B80" s="43" t="s">
        <v>68</v>
      </c>
      <c r="C80" s="42" t="s">
        <v>67</v>
      </c>
      <c r="D80" s="42" t="s">
        <v>64</v>
      </c>
      <c r="E80" s="42" t="s">
        <v>5</v>
      </c>
      <c r="F80" s="41">
        <v>20</v>
      </c>
      <c r="G80" s="40" t="s">
        <v>4</v>
      </c>
      <c r="H80" s="40" t="s">
        <v>4</v>
      </c>
      <c r="I80" s="40">
        <v>1</v>
      </c>
      <c r="J80" s="40">
        <v>1</v>
      </c>
      <c r="K80" s="40">
        <v>18</v>
      </c>
      <c r="L80" s="40" t="s">
        <v>4</v>
      </c>
      <c r="M80" s="40" t="s">
        <v>4</v>
      </c>
      <c r="N80" s="39">
        <v>2</v>
      </c>
    </row>
    <row r="81" spans="1:14">
      <c r="A81" s="38"/>
      <c r="B81" s="37" t="s">
        <v>66</v>
      </c>
      <c r="C81" s="36" t="s">
        <v>65</v>
      </c>
      <c r="D81" s="36" t="s">
        <v>64</v>
      </c>
      <c r="E81" s="36" t="s">
        <v>5</v>
      </c>
      <c r="F81" s="35">
        <v>12</v>
      </c>
      <c r="G81" s="34" t="s">
        <v>4</v>
      </c>
      <c r="H81" s="34" t="s">
        <v>4</v>
      </c>
      <c r="I81" s="34" t="s">
        <v>4</v>
      </c>
      <c r="J81" s="34">
        <v>1</v>
      </c>
      <c r="K81" s="34">
        <v>11</v>
      </c>
      <c r="L81" s="34" t="s">
        <v>4</v>
      </c>
      <c r="M81" s="34" t="s">
        <v>4</v>
      </c>
      <c r="N81" s="33">
        <v>1</v>
      </c>
    </row>
    <row r="82" spans="1:14">
      <c r="A82" s="27" t="s">
        <v>63</v>
      </c>
      <c r="B82" s="27" t="s">
        <v>62</v>
      </c>
    </row>
    <row r="83" spans="1:14">
      <c r="A83" s="3"/>
    </row>
    <row r="84" spans="1:14">
      <c r="A84" s="32" t="s">
        <v>61</v>
      </c>
      <c r="B84" s="1" t="s">
        <v>60</v>
      </c>
    </row>
  </sheetData>
  <mergeCells count="2">
    <mergeCell ref="A2:B2"/>
    <mergeCell ref="A3:B3"/>
  </mergeCells>
  <phoneticPr fontId="5"/>
  <conditionalFormatting sqref="A4:N4 A61:N61 A64:N64 A67:N67 A70:N70 A73:N73 A76:N76 A79:N79">
    <cfRule type="expression" dxfId="5405" priority="225" stopIfTrue="1">
      <formula>OR($E4="国", $E4="道")</formula>
    </cfRule>
    <cfRule type="expression" dxfId="5404" priority="226" stopIfTrue="1">
      <formula>OR($E4="所", $E4="圏", $E4="局")</formula>
    </cfRule>
    <cfRule type="expression" dxfId="5403" priority="227" stopIfTrue="1">
      <formula>OR($D4="札幌市", $D4="小樽市", $D4="函館市", $D4="旭川市")</formula>
    </cfRule>
    <cfRule type="expression" dxfId="5402" priority="228" stopIfTrue="1">
      <formula>OR($E4="市", $E4="町", $E4="村")</formula>
    </cfRule>
  </conditionalFormatting>
  <conditionalFormatting sqref="A5:N5 A62:N63 A65:N66 A68:N69 A71:N72 A74:N75 A77:N78 A80:N81">
    <cfRule type="expression" dxfId="5401" priority="221" stopIfTrue="1">
      <formula>OR($E5="国", $E5="道")</formula>
    </cfRule>
    <cfRule type="expression" dxfId="5400" priority="222" stopIfTrue="1">
      <formula>OR($E5="所", $E5="圏", $E5="局")</formula>
    </cfRule>
    <cfRule type="expression" dxfId="5399" priority="223" stopIfTrue="1">
      <formula>OR($D5="札幌市", $D5="小樽市", $D5="函館市", $D5="旭川市")</formula>
    </cfRule>
    <cfRule type="expression" dxfId="5398" priority="224" stopIfTrue="1">
      <formula>OR($E5="市", $E5="町", $E5="村")</formula>
    </cfRule>
  </conditionalFormatting>
  <conditionalFormatting sqref="A6:N6">
    <cfRule type="expression" dxfId="5397" priority="217" stopIfTrue="1">
      <formula>OR($E6="国", $E6="道")</formula>
    </cfRule>
    <cfRule type="expression" dxfId="5396" priority="218" stopIfTrue="1">
      <formula>OR($E6="所", $E6="圏", $E6="局")</formula>
    </cfRule>
    <cfRule type="expression" dxfId="5395" priority="219" stopIfTrue="1">
      <formula>OR($D6="札幌市", $D6="小樽市", $D6="函館市", $D6="旭川市")</formula>
    </cfRule>
    <cfRule type="expression" dxfId="5394" priority="220" stopIfTrue="1">
      <formula>OR($E6="市", $E6="町", $E6="村")</formula>
    </cfRule>
  </conditionalFormatting>
  <conditionalFormatting sqref="A7:N7">
    <cfRule type="expression" dxfId="5393" priority="213" stopIfTrue="1">
      <formula>OR($E7="国", $E7="道")</formula>
    </cfRule>
    <cfRule type="expression" dxfId="5392" priority="214" stopIfTrue="1">
      <formula>OR($E7="所", $E7="圏", $E7="局")</formula>
    </cfRule>
    <cfRule type="expression" dxfId="5391" priority="215" stopIfTrue="1">
      <formula>OR($D7="札幌市", $D7="小樽市", $D7="函館市", $D7="旭川市")</formula>
    </cfRule>
    <cfRule type="expression" dxfId="5390" priority="216" stopIfTrue="1">
      <formula>OR($E7="市", $E7="町", $E7="村")</formula>
    </cfRule>
  </conditionalFormatting>
  <conditionalFormatting sqref="A8:N8">
    <cfRule type="expression" dxfId="5389" priority="209" stopIfTrue="1">
      <formula>OR($E8="国", $E8="道")</formula>
    </cfRule>
    <cfRule type="expression" dxfId="5388" priority="210" stopIfTrue="1">
      <formula>OR($E8="所", $E8="圏", $E8="局")</formula>
    </cfRule>
    <cfRule type="expression" dxfId="5387" priority="211" stopIfTrue="1">
      <formula>OR($D8="札幌市", $D8="小樽市", $D8="函館市", $D8="旭川市")</formula>
    </cfRule>
    <cfRule type="expression" dxfId="5386" priority="212" stopIfTrue="1">
      <formula>OR($E8="市", $E8="町", $E8="村")</formula>
    </cfRule>
  </conditionalFormatting>
  <conditionalFormatting sqref="A9:N9">
    <cfRule type="expression" dxfId="5385" priority="205" stopIfTrue="1">
      <formula>OR($E9="国", $E9="道")</formula>
    </cfRule>
    <cfRule type="expression" dxfId="5384" priority="206" stopIfTrue="1">
      <formula>OR($E9="所", $E9="圏", $E9="局")</formula>
    </cfRule>
    <cfRule type="expression" dxfId="5383" priority="207" stopIfTrue="1">
      <formula>OR($D9="札幌市", $D9="小樽市", $D9="函館市", $D9="旭川市")</formula>
    </cfRule>
    <cfRule type="expression" dxfId="5382" priority="208" stopIfTrue="1">
      <formula>OR($E9="市", $E9="町", $E9="村")</formula>
    </cfRule>
  </conditionalFormatting>
  <conditionalFormatting sqref="A10:N10">
    <cfRule type="expression" dxfId="5381" priority="201" stopIfTrue="1">
      <formula>OR($E10="国", $E10="道")</formula>
    </cfRule>
    <cfRule type="expression" dxfId="5380" priority="202" stopIfTrue="1">
      <formula>OR($E10="所", $E10="圏", $E10="局")</formula>
    </cfRule>
    <cfRule type="expression" dxfId="5379" priority="203" stopIfTrue="1">
      <formula>OR($D10="札幌市", $D10="小樽市", $D10="函館市", $D10="旭川市")</formula>
    </cfRule>
    <cfRule type="expression" dxfId="5378" priority="204" stopIfTrue="1">
      <formula>OR($E10="市", $E10="町", $E10="村")</formula>
    </cfRule>
  </conditionalFormatting>
  <conditionalFormatting sqref="A11:N11">
    <cfRule type="expression" dxfId="5377" priority="197" stopIfTrue="1">
      <formula>OR($E11="国", $E11="道")</formula>
    </cfRule>
    <cfRule type="expression" dxfId="5376" priority="198" stopIfTrue="1">
      <formula>OR($E11="所", $E11="圏", $E11="局")</formula>
    </cfRule>
    <cfRule type="expression" dxfId="5375" priority="199" stopIfTrue="1">
      <formula>OR($D11="札幌市", $D11="小樽市", $D11="函館市", $D11="旭川市")</formula>
    </cfRule>
    <cfRule type="expression" dxfId="5374" priority="200" stopIfTrue="1">
      <formula>OR($E11="市", $E11="町", $E11="村")</formula>
    </cfRule>
  </conditionalFormatting>
  <conditionalFormatting sqref="A12:N12">
    <cfRule type="expression" dxfId="5373" priority="193" stopIfTrue="1">
      <formula>OR($E12="国", $E12="道")</formula>
    </cfRule>
    <cfRule type="expression" dxfId="5372" priority="194" stopIfTrue="1">
      <formula>OR($E12="所", $E12="圏", $E12="局")</formula>
    </cfRule>
    <cfRule type="expression" dxfId="5371" priority="195" stopIfTrue="1">
      <formula>OR($D12="札幌市", $D12="小樽市", $D12="函館市", $D12="旭川市")</formula>
    </cfRule>
    <cfRule type="expression" dxfId="5370" priority="196" stopIfTrue="1">
      <formula>OR($E12="市", $E12="町", $E12="村")</formula>
    </cfRule>
  </conditionalFormatting>
  <conditionalFormatting sqref="A13:N13">
    <cfRule type="expression" dxfId="5369" priority="189" stopIfTrue="1">
      <formula>OR($E13="国", $E13="道")</formula>
    </cfRule>
    <cfRule type="expression" dxfId="5368" priority="190" stopIfTrue="1">
      <formula>OR($E13="所", $E13="圏", $E13="局")</formula>
    </cfRule>
    <cfRule type="expression" dxfId="5367" priority="191" stopIfTrue="1">
      <formula>OR($D13="札幌市", $D13="小樽市", $D13="函館市", $D13="旭川市")</formula>
    </cfRule>
    <cfRule type="expression" dxfId="5366" priority="192" stopIfTrue="1">
      <formula>OR($E13="市", $E13="町", $E13="村")</formula>
    </cfRule>
  </conditionalFormatting>
  <conditionalFormatting sqref="A14:N14">
    <cfRule type="expression" dxfId="5365" priority="185" stopIfTrue="1">
      <formula>OR($E14="国", $E14="道")</formula>
    </cfRule>
    <cfRule type="expression" dxfId="5364" priority="186" stopIfTrue="1">
      <formula>OR($E14="所", $E14="圏", $E14="局")</formula>
    </cfRule>
    <cfRule type="expression" dxfId="5363" priority="187" stopIfTrue="1">
      <formula>OR($D14="札幌市", $D14="小樽市", $D14="函館市", $D14="旭川市")</formula>
    </cfRule>
    <cfRule type="expression" dxfId="5362" priority="188" stopIfTrue="1">
      <formula>OR($E14="市", $E14="町", $E14="村")</formula>
    </cfRule>
  </conditionalFormatting>
  <conditionalFormatting sqref="A15:N15">
    <cfRule type="expression" dxfId="5361" priority="181" stopIfTrue="1">
      <formula>OR($E15="国", $E15="道")</formula>
    </cfRule>
    <cfRule type="expression" dxfId="5360" priority="182" stopIfTrue="1">
      <formula>OR($E15="所", $E15="圏", $E15="局")</formula>
    </cfRule>
    <cfRule type="expression" dxfId="5359" priority="183" stopIfTrue="1">
      <formula>OR($D15="札幌市", $D15="小樽市", $D15="函館市", $D15="旭川市")</formula>
    </cfRule>
    <cfRule type="expression" dxfId="5358" priority="184" stopIfTrue="1">
      <formula>OR($E15="市", $E15="町", $E15="村")</formula>
    </cfRule>
  </conditionalFormatting>
  <conditionalFormatting sqref="A16:N16">
    <cfRule type="expression" dxfId="5357" priority="177" stopIfTrue="1">
      <formula>OR($E16="国", $E16="道")</formula>
    </cfRule>
    <cfRule type="expression" dxfId="5356" priority="178" stopIfTrue="1">
      <formula>OR($E16="所", $E16="圏", $E16="局")</formula>
    </cfRule>
    <cfRule type="expression" dxfId="5355" priority="179" stopIfTrue="1">
      <formula>OR($D16="札幌市", $D16="小樽市", $D16="函館市", $D16="旭川市")</formula>
    </cfRule>
    <cfRule type="expression" dxfId="5354" priority="180" stopIfTrue="1">
      <formula>OR($E16="市", $E16="町", $E16="村")</formula>
    </cfRule>
  </conditionalFormatting>
  <conditionalFormatting sqref="A17:N17">
    <cfRule type="expression" dxfId="5353" priority="173" stopIfTrue="1">
      <formula>OR($E17="国", $E17="道")</formula>
    </cfRule>
    <cfRule type="expression" dxfId="5352" priority="174" stopIfTrue="1">
      <formula>OR($E17="所", $E17="圏", $E17="局")</formula>
    </cfRule>
    <cfRule type="expression" dxfId="5351" priority="175" stopIfTrue="1">
      <formula>OR($D17="札幌市", $D17="小樽市", $D17="函館市", $D17="旭川市")</formula>
    </cfRule>
    <cfRule type="expression" dxfId="5350" priority="176" stopIfTrue="1">
      <formula>OR($E17="市", $E17="町", $E17="村")</formula>
    </cfRule>
  </conditionalFormatting>
  <conditionalFormatting sqref="A18:N18">
    <cfRule type="expression" dxfId="5349" priority="169" stopIfTrue="1">
      <formula>OR($E18="国", $E18="道")</formula>
    </cfRule>
    <cfRule type="expression" dxfId="5348" priority="170" stopIfTrue="1">
      <formula>OR($E18="所", $E18="圏", $E18="局")</formula>
    </cfRule>
    <cfRule type="expression" dxfId="5347" priority="171" stopIfTrue="1">
      <formula>OR($D18="札幌市", $D18="小樽市", $D18="函館市", $D18="旭川市")</formula>
    </cfRule>
    <cfRule type="expression" dxfId="5346" priority="172" stopIfTrue="1">
      <formula>OR($E18="市", $E18="町", $E18="村")</formula>
    </cfRule>
  </conditionalFormatting>
  <conditionalFormatting sqref="A19:N19">
    <cfRule type="expression" dxfId="5345" priority="165" stopIfTrue="1">
      <formula>OR($E19="国", $E19="道")</formula>
    </cfRule>
    <cfRule type="expression" dxfId="5344" priority="166" stopIfTrue="1">
      <formula>OR($E19="所", $E19="圏", $E19="局")</formula>
    </cfRule>
    <cfRule type="expression" dxfId="5343" priority="167" stopIfTrue="1">
      <formula>OR($D19="札幌市", $D19="小樽市", $D19="函館市", $D19="旭川市")</formula>
    </cfRule>
    <cfRule type="expression" dxfId="5342" priority="168" stopIfTrue="1">
      <formula>OR($E19="市", $E19="町", $E19="村")</formula>
    </cfRule>
  </conditionalFormatting>
  <conditionalFormatting sqref="A20:N20">
    <cfRule type="expression" dxfId="5341" priority="161" stopIfTrue="1">
      <formula>OR($E20="国", $E20="道")</formula>
    </cfRule>
    <cfRule type="expression" dxfId="5340" priority="162" stopIfTrue="1">
      <formula>OR($E20="所", $E20="圏", $E20="局")</formula>
    </cfRule>
    <cfRule type="expression" dxfId="5339" priority="163" stopIfTrue="1">
      <formula>OR($D20="札幌市", $D20="小樽市", $D20="函館市", $D20="旭川市")</formula>
    </cfRule>
    <cfRule type="expression" dxfId="5338" priority="164" stopIfTrue="1">
      <formula>OR($E20="市", $E20="町", $E20="村")</formula>
    </cfRule>
  </conditionalFormatting>
  <conditionalFormatting sqref="A21:N21">
    <cfRule type="expression" dxfId="5337" priority="157" stopIfTrue="1">
      <formula>OR($E21="国", $E21="道")</formula>
    </cfRule>
    <cfRule type="expression" dxfId="5336" priority="158" stopIfTrue="1">
      <formula>OR($E21="所", $E21="圏", $E21="局")</formula>
    </cfRule>
    <cfRule type="expression" dxfId="5335" priority="159" stopIfTrue="1">
      <formula>OR($D21="札幌市", $D21="小樽市", $D21="函館市", $D21="旭川市")</formula>
    </cfRule>
    <cfRule type="expression" dxfId="5334" priority="160" stopIfTrue="1">
      <formula>OR($E21="市", $E21="町", $E21="村")</formula>
    </cfRule>
  </conditionalFormatting>
  <conditionalFormatting sqref="A22:N22">
    <cfRule type="expression" dxfId="5333" priority="153" stopIfTrue="1">
      <formula>OR($E22="国", $E22="道")</formula>
    </cfRule>
    <cfRule type="expression" dxfId="5332" priority="154" stopIfTrue="1">
      <formula>OR($E22="所", $E22="圏", $E22="局")</formula>
    </cfRule>
    <cfRule type="expression" dxfId="5331" priority="155" stopIfTrue="1">
      <formula>OR($D22="札幌市", $D22="小樽市", $D22="函館市", $D22="旭川市")</formula>
    </cfRule>
    <cfRule type="expression" dxfId="5330" priority="156" stopIfTrue="1">
      <formula>OR($E22="市", $E22="町", $E22="村")</formula>
    </cfRule>
  </conditionalFormatting>
  <conditionalFormatting sqref="A23:N23">
    <cfRule type="expression" dxfId="5329" priority="149" stopIfTrue="1">
      <formula>OR($E23="国", $E23="道")</formula>
    </cfRule>
    <cfRule type="expression" dxfId="5328" priority="150" stopIfTrue="1">
      <formula>OR($E23="所", $E23="圏", $E23="局")</formula>
    </cfRule>
    <cfRule type="expression" dxfId="5327" priority="151" stopIfTrue="1">
      <formula>OR($D23="札幌市", $D23="小樽市", $D23="函館市", $D23="旭川市")</formula>
    </cfRule>
    <cfRule type="expression" dxfId="5326" priority="152" stopIfTrue="1">
      <formula>OR($E23="市", $E23="町", $E23="村")</formula>
    </cfRule>
  </conditionalFormatting>
  <conditionalFormatting sqref="A24:N24">
    <cfRule type="expression" dxfId="5325" priority="145" stopIfTrue="1">
      <formula>OR($E24="国", $E24="道")</formula>
    </cfRule>
    <cfRule type="expression" dxfId="5324" priority="146" stopIfTrue="1">
      <formula>OR($E24="所", $E24="圏", $E24="局")</formula>
    </cfRule>
    <cfRule type="expression" dxfId="5323" priority="147" stopIfTrue="1">
      <formula>OR($D24="札幌市", $D24="小樽市", $D24="函館市", $D24="旭川市")</formula>
    </cfRule>
    <cfRule type="expression" dxfId="5322" priority="148" stopIfTrue="1">
      <formula>OR($E24="市", $E24="町", $E24="村")</formula>
    </cfRule>
  </conditionalFormatting>
  <conditionalFormatting sqref="A25:N25">
    <cfRule type="expression" dxfId="5321" priority="141" stopIfTrue="1">
      <formula>OR($E25="国", $E25="道")</formula>
    </cfRule>
    <cfRule type="expression" dxfId="5320" priority="142" stopIfTrue="1">
      <formula>OR($E25="所", $E25="圏", $E25="局")</formula>
    </cfRule>
    <cfRule type="expression" dxfId="5319" priority="143" stopIfTrue="1">
      <formula>OR($D25="札幌市", $D25="小樽市", $D25="函館市", $D25="旭川市")</formula>
    </cfRule>
    <cfRule type="expression" dxfId="5318" priority="144" stopIfTrue="1">
      <formula>OR($E25="市", $E25="町", $E25="村")</formula>
    </cfRule>
  </conditionalFormatting>
  <conditionalFormatting sqref="A26:N26">
    <cfRule type="expression" dxfId="5317" priority="137" stopIfTrue="1">
      <formula>OR($E26="国", $E26="道")</formula>
    </cfRule>
    <cfRule type="expression" dxfId="5316" priority="138" stopIfTrue="1">
      <formula>OR($E26="所", $E26="圏", $E26="局")</formula>
    </cfRule>
    <cfRule type="expression" dxfId="5315" priority="139" stopIfTrue="1">
      <formula>OR($D26="札幌市", $D26="小樽市", $D26="函館市", $D26="旭川市")</formula>
    </cfRule>
    <cfRule type="expression" dxfId="5314" priority="140" stopIfTrue="1">
      <formula>OR($E26="市", $E26="町", $E26="村")</formula>
    </cfRule>
  </conditionalFormatting>
  <conditionalFormatting sqref="A27:N27">
    <cfRule type="expression" dxfId="5313" priority="133" stopIfTrue="1">
      <formula>OR($E27="国", $E27="道")</formula>
    </cfRule>
    <cfRule type="expression" dxfId="5312" priority="134" stopIfTrue="1">
      <formula>OR($E27="所", $E27="圏", $E27="局")</formula>
    </cfRule>
    <cfRule type="expression" dxfId="5311" priority="135" stopIfTrue="1">
      <formula>OR($D27="札幌市", $D27="小樽市", $D27="函館市", $D27="旭川市")</formula>
    </cfRule>
    <cfRule type="expression" dxfId="5310" priority="136" stopIfTrue="1">
      <formula>OR($E27="市", $E27="町", $E27="村")</formula>
    </cfRule>
  </conditionalFormatting>
  <conditionalFormatting sqref="A28:N28">
    <cfRule type="expression" dxfId="5309" priority="129" stopIfTrue="1">
      <formula>OR($E28="国", $E28="道")</formula>
    </cfRule>
    <cfRule type="expression" dxfId="5308" priority="130" stopIfTrue="1">
      <formula>OR($E28="所", $E28="圏", $E28="局")</formula>
    </cfRule>
    <cfRule type="expression" dxfId="5307" priority="131" stopIfTrue="1">
      <formula>OR($D28="札幌市", $D28="小樽市", $D28="函館市", $D28="旭川市")</formula>
    </cfRule>
    <cfRule type="expression" dxfId="5306" priority="132" stopIfTrue="1">
      <formula>OR($E28="市", $E28="町", $E28="村")</formula>
    </cfRule>
  </conditionalFormatting>
  <conditionalFormatting sqref="A29:N29">
    <cfRule type="expression" dxfId="5305" priority="125" stopIfTrue="1">
      <formula>OR($E29="国", $E29="道")</formula>
    </cfRule>
    <cfRule type="expression" dxfId="5304" priority="126" stopIfTrue="1">
      <formula>OR($E29="所", $E29="圏", $E29="局")</formula>
    </cfRule>
    <cfRule type="expression" dxfId="5303" priority="127" stopIfTrue="1">
      <formula>OR($D29="札幌市", $D29="小樽市", $D29="函館市", $D29="旭川市")</formula>
    </cfRule>
    <cfRule type="expression" dxfId="5302" priority="128" stopIfTrue="1">
      <formula>OR($E29="市", $E29="町", $E29="村")</formula>
    </cfRule>
  </conditionalFormatting>
  <conditionalFormatting sqref="A30:N30">
    <cfRule type="expression" dxfId="5301" priority="121" stopIfTrue="1">
      <formula>OR($E30="国", $E30="道")</formula>
    </cfRule>
    <cfRule type="expression" dxfId="5300" priority="122" stopIfTrue="1">
      <formula>OR($E30="所", $E30="圏", $E30="局")</formula>
    </cfRule>
    <cfRule type="expression" dxfId="5299" priority="123" stopIfTrue="1">
      <formula>OR($D30="札幌市", $D30="小樽市", $D30="函館市", $D30="旭川市")</formula>
    </cfRule>
    <cfRule type="expression" dxfId="5298" priority="124" stopIfTrue="1">
      <formula>OR($E30="市", $E30="町", $E30="村")</formula>
    </cfRule>
  </conditionalFormatting>
  <conditionalFormatting sqref="A31:N31">
    <cfRule type="expression" dxfId="5297" priority="117" stopIfTrue="1">
      <formula>OR($E31="国", $E31="道")</formula>
    </cfRule>
    <cfRule type="expression" dxfId="5296" priority="118" stopIfTrue="1">
      <formula>OR($E31="所", $E31="圏", $E31="局")</formula>
    </cfRule>
    <cfRule type="expression" dxfId="5295" priority="119" stopIfTrue="1">
      <formula>OR($D31="札幌市", $D31="小樽市", $D31="函館市", $D31="旭川市")</formula>
    </cfRule>
    <cfRule type="expression" dxfId="5294" priority="120" stopIfTrue="1">
      <formula>OR($E31="市", $E31="町", $E31="村")</formula>
    </cfRule>
  </conditionalFormatting>
  <conditionalFormatting sqref="A32:N32">
    <cfRule type="expression" dxfId="5293" priority="113" stopIfTrue="1">
      <formula>OR($E32="国", $E32="道")</formula>
    </cfRule>
    <cfRule type="expression" dxfId="5292" priority="114" stopIfTrue="1">
      <formula>OR($E32="所", $E32="圏", $E32="局")</formula>
    </cfRule>
    <cfRule type="expression" dxfId="5291" priority="115" stopIfTrue="1">
      <formula>OR($D32="札幌市", $D32="小樽市", $D32="函館市", $D32="旭川市")</formula>
    </cfRule>
    <cfRule type="expression" dxfId="5290" priority="116" stopIfTrue="1">
      <formula>OR($E32="市", $E32="町", $E32="村")</formula>
    </cfRule>
  </conditionalFormatting>
  <conditionalFormatting sqref="A33:N33">
    <cfRule type="expression" dxfId="5289" priority="109" stopIfTrue="1">
      <formula>OR($E33="国", $E33="道")</formula>
    </cfRule>
    <cfRule type="expression" dxfId="5288" priority="110" stopIfTrue="1">
      <formula>OR($E33="所", $E33="圏", $E33="局")</formula>
    </cfRule>
    <cfRule type="expression" dxfId="5287" priority="111" stopIfTrue="1">
      <formula>OR($D33="札幌市", $D33="小樽市", $D33="函館市", $D33="旭川市")</formula>
    </cfRule>
    <cfRule type="expression" dxfId="5286" priority="112" stopIfTrue="1">
      <formula>OR($E33="市", $E33="町", $E33="村")</formula>
    </cfRule>
  </conditionalFormatting>
  <conditionalFormatting sqref="A34:N34">
    <cfRule type="expression" dxfId="5285" priority="105" stopIfTrue="1">
      <formula>OR($E34="国", $E34="道")</formula>
    </cfRule>
    <cfRule type="expression" dxfId="5284" priority="106" stopIfTrue="1">
      <formula>OR($E34="所", $E34="圏", $E34="局")</formula>
    </cfRule>
    <cfRule type="expression" dxfId="5283" priority="107" stopIfTrue="1">
      <formula>OR($D34="札幌市", $D34="小樽市", $D34="函館市", $D34="旭川市")</formula>
    </cfRule>
    <cfRule type="expression" dxfId="5282" priority="108" stopIfTrue="1">
      <formula>OR($E34="市", $E34="町", $E34="村")</formula>
    </cfRule>
  </conditionalFormatting>
  <conditionalFormatting sqref="A35:N35">
    <cfRule type="expression" dxfId="5281" priority="101" stopIfTrue="1">
      <formula>OR($E35="国", $E35="道")</formula>
    </cfRule>
    <cfRule type="expression" dxfId="5280" priority="102" stopIfTrue="1">
      <formula>OR($E35="所", $E35="圏", $E35="局")</formula>
    </cfRule>
    <cfRule type="expression" dxfId="5279" priority="103" stopIfTrue="1">
      <formula>OR($D35="札幌市", $D35="小樽市", $D35="函館市", $D35="旭川市")</formula>
    </cfRule>
    <cfRule type="expression" dxfId="5278" priority="104" stopIfTrue="1">
      <formula>OR($E35="市", $E35="町", $E35="村")</formula>
    </cfRule>
  </conditionalFormatting>
  <conditionalFormatting sqref="A36:N36">
    <cfRule type="expression" dxfId="5277" priority="97" stopIfTrue="1">
      <formula>OR($E36="国", $E36="道")</formula>
    </cfRule>
    <cfRule type="expression" dxfId="5276" priority="98" stopIfTrue="1">
      <formula>OR($E36="所", $E36="圏", $E36="局")</formula>
    </cfRule>
    <cfRule type="expression" dxfId="5275" priority="99" stopIfTrue="1">
      <formula>OR($D36="札幌市", $D36="小樽市", $D36="函館市", $D36="旭川市")</formula>
    </cfRule>
    <cfRule type="expression" dxfId="5274" priority="100" stopIfTrue="1">
      <formula>OR($E36="市", $E36="町", $E36="村")</formula>
    </cfRule>
  </conditionalFormatting>
  <conditionalFormatting sqref="A37:N37">
    <cfRule type="expression" dxfId="5273" priority="93" stopIfTrue="1">
      <formula>OR($E37="国", $E37="道")</formula>
    </cfRule>
    <cfRule type="expression" dxfId="5272" priority="94" stopIfTrue="1">
      <formula>OR($E37="所", $E37="圏", $E37="局")</formula>
    </cfRule>
    <cfRule type="expression" dxfId="5271" priority="95" stopIfTrue="1">
      <formula>OR($D37="札幌市", $D37="小樽市", $D37="函館市", $D37="旭川市")</formula>
    </cfRule>
    <cfRule type="expression" dxfId="5270" priority="96" stopIfTrue="1">
      <formula>OR($E37="市", $E37="町", $E37="村")</formula>
    </cfRule>
  </conditionalFormatting>
  <conditionalFormatting sqref="A38:N38">
    <cfRule type="expression" dxfId="5269" priority="89" stopIfTrue="1">
      <formula>OR($E38="国", $E38="道")</formula>
    </cfRule>
    <cfRule type="expression" dxfId="5268" priority="90" stopIfTrue="1">
      <formula>OR($E38="所", $E38="圏", $E38="局")</formula>
    </cfRule>
    <cfRule type="expression" dxfId="5267" priority="91" stopIfTrue="1">
      <formula>OR($D38="札幌市", $D38="小樽市", $D38="函館市", $D38="旭川市")</formula>
    </cfRule>
    <cfRule type="expression" dxfId="5266" priority="92" stopIfTrue="1">
      <formula>OR($E38="市", $E38="町", $E38="村")</formula>
    </cfRule>
  </conditionalFormatting>
  <conditionalFormatting sqref="A39:N39">
    <cfRule type="expression" dxfId="5265" priority="85" stopIfTrue="1">
      <formula>OR($E39="国", $E39="道")</formula>
    </cfRule>
    <cfRule type="expression" dxfId="5264" priority="86" stopIfTrue="1">
      <formula>OR($E39="所", $E39="圏", $E39="局")</formula>
    </cfRule>
    <cfRule type="expression" dxfId="5263" priority="87" stopIfTrue="1">
      <formula>OR($D39="札幌市", $D39="小樽市", $D39="函館市", $D39="旭川市")</formula>
    </cfRule>
    <cfRule type="expression" dxfId="5262" priority="88" stopIfTrue="1">
      <formula>OR($E39="市", $E39="町", $E39="村")</formula>
    </cfRule>
  </conditionalFormatting>
  <conditionalFormatting sqref="A40:N40">
    <cfRule type="expression" dxfId="5261" priority="81" stopIfTrue="1">
      <formula>OR($E40="国", $E40="道")</formula>
    </cfRule>
    <cfRule type="expression" dxfId="5260" priority="82" stopIfTrue="1">
      <formula>OR($E40="所", $E40="圏", $E40="局")</formula>
    </cfRule>
    <cfRule type="expression" dxfId="5259" priority="83" stopIfTrue="1">
      <formula>OR($D40="札幌市", $D40="小樽市", $D40="函館市", $D40="旭川市")</formula>
    </cfRule>
    <cfRule type="expression" dxfId="5258" priority="84" stopIfTrue="1">
      <formula>OR($E40="市", $E40="町", $E40="村")</formula>
    </cfRule>
  </conditionalFormatting>
  <conditionalFormatting sqref="A41:N41">
    <cfRule type="expression" dxfId="5257" priority="77" stopIfTrue="1">
      <formula>OR($E41="国", $E41="道")</formula>
    </cfRule>
    <cfRule type="expression" dxfId="5256" priority="78" stopIfTrue="1">
      <formula>OR($E41="所", $E41="圏", $E41="局")</formula>
    </cfRule>
    <cfRule type="expression" dxfId="5255" priority="79" stopIfTrue="1">
      <formula>OR($D41="札幌市", $D41="小樽市", $D41="函館市", $D41="旭川市")</formula>
    </cfRule>
    <cfRule type="expression" dxfId="5254" priority="80" stopIfTrue="1">
      <formula>OR($E41="市", $E41="町", $E41="村")</formula>
    </cfRule>
  </conditionalFormatting>
  <conditionalFormatting sqref="A42:N42">
    <cfRule type="expression" dxfId="5253" priority="73" stopIfTrue="1">
      <formula>OR($E42="国", $E42="道")</formula>
    </cfRule>
    <cfRule type="expression" dxfId="5252" priority="74" stopIfTrue="1">
      <formula>OR($E42="所", $E42="圏", $E42="局")</formula>
    </cfRule>
    <cfRule type="expression" dxfId="5251" priority="75" stopIfTrue="1">
      <formula>OR($D42="札幌市", $D42="小樽市", $D42="函館市", $D42="旭川市")</formula>
    </cfRule>
    <cfRule type="expression" dxfId="5250" priority="76" stopIfTrue="1">
      <formula>OR($E42="市", $E42="町", $E42="村")</formula>
    </cfRule>
  </conditionalFormatting>
  <conditionalFormatting sqref="A43:N43">
    <cfRule type="expression" dxfId="5249" priority="69" stopIfTrue="1">
      <formula>OR($E43="国", $E43="道")</formula>
    </cfRule>
    <cfRule type="expression" dxfId="5248" priority="70" stopIfTrue="1">
      <formula>OR($E43="所", $E43="圏", $E43="局")</formula>
    </cfRule>
    <cfRule type="expression" dxfId="5247" priority="71" stopIfTrue="1">
      <formula>OR($D43="札幌市", $D43="小樽市", $D43="函館市", $D43="旭川市")</formula>
    </cfRule>
    <cfRule type="expression" dxfId="5246" priority="72" stopIfTrue="1">
      <formula>OR($E43="市", $E43="町", $E43="村")</formula>
    </cfRule>
  </conditionalFormatting>
  <conditionalFormatting sqref="A44:N44">
    <cfRule type="expression" dxfId="5245" priority="65" stopIfTrue="1">
      <formula>OR($E44="国", $E44="道")</formula>
    </cfRule>
    <cfRule type="expression" dxfId="5244" priority="66" stopIfTrue="1">
      <formula>OR($E44="所", $E44="圏", $E44="局")</formula>
    </cfRule>
    <cfRule type="expression" dxfId="5243" priority="67" stopIfTrue="1">
      <formula>OR($D44="札幌市", $D44="小樽市", $D44="函館市", $D44="旭川市")</formula>
    </cfRule>
    <cfRule type="expression" dxfId="5242" priority="68" stopIfTrue="1">
      <formula>OR($E44="市", $E44="町", $E44="村")</formula>
    </cfRule>
  </conditionalFormatting>
  <conditionalFormatting sqref="A45:N45">
    <cfRule type="expression" dxfId="5241" priority="61" stopIfTrue="1">
      <formula>OR($E45="国", $E45="道")</formula>
    </cfRule>
    <cfRule type="expression" dxfId="5240" priority="62" stopIfTrue="1">
      <formula>OR($E45="所", $E45="圏", $E45="局")</formula>
    </cfRule>
    <cfRule type="expression" dxfId="5239" priority="63" stopIfTrue="1">
      <formula>OR($D45="札幌市", $D45="小樽市", $D45="函館市", $D45="旭川市")</formula>
    </cfRule>
    <cfRule type="expression" dxfId="5238" priority="64" stopIfTrue="1">
      <formula>OR($E45="市", $E45="町", $E45="村")</formula>
    </cfRule>
  </conditionalFormatting>
  <conditionalFormatting sqref="A46:N46">
    <cfRule type="expression" dxfId="5237" priority="57" stopIfTrue="1">
      <formula>OR($E46="国", $E46="道")</formula>
    </cfRule>
    <cfRule type="expression" dxfId="5236" priority="58" stopIfTrue="1">
      <formula>OR($E46="所", $E46="圏", $E46="局")</formula>
    </cfRule>
    <cfRule type="expression" dxfId="5235" priority="59" stopIfTrue="1">
      <formula>OR($D46="札幌市", $D46="小樽市", $D46="函館市", $D46="旭川市")</formula>
    </cfRule>
    <cfRule type="expression" dxfId="5234" priority="60" stopIfTrue="1">
      <formula>OR($E46="市", $E46="町", $E46="村")</formula>
    </cfRule>
  </conditionalFormatting>
  <conditionalFormatting sqref="A47:N47">
    <cfRule type="expression" dxfId="5233" priority="53" stopIfTrue="1">
      <formula>OR($E47="国", $E47="道")</formula>
    </cfRule>
    <cfRule type="expression" dxfId="5232" priority="54" stopIfTrue="1">
      <formula>OR($E47="所", $E47="圏", $E47="局")</formula>
    </cfRule>
    <cfRule type="expression" dxfId="5231" priority="55" stopIfTrue="1">
      <formula>OR($D47="札幌市", $D47="小樽市", $D47="函館市", $D47="旭川市")</formula>
    </cfRule>
    <cfRule type="expression" dxfId="5230" priority="56" stopIfTrue="1">
      <formula>OR($E47="市", $E47="町", $E47="村")</formula>
    </cfRule>
  </conditionalFormatting>
  <conditionalFormatting sqref="A48:N48">
    <cfRule type="expression" dxfId="5229" priority="49" stopIfTrue="1">
      <formula>OR($E48="国", $E48="道")</formula>
    </cfRule>
    <cfRule type="expression" dxfId="5228" priority="50" stopIfTrue="1">
      <formula>OR($E48="所", $E48="圏", $E48="局")</formula>
    </cfRule>
    <cfRule type="expression" dxfId="5227" priority="51" stopIfTrue="1">
      <formula>OR($D48="札幌市", $D48="小樽市", $D48="函館市", $D48="旭川市")</formula>
    </cfRule>
    <cfRule type="expression" dxfId="5226" priority="52" stopIfTrue="1">
      <formula>OR($E48="市", $E48="町", $E48="村")</formula>
    </cfRule>
  </conditionalFormatting>
  <conditionalFormatting sqref="A49:N49">
    <cfRule type="expression" dxfId="5225" priority="45" stopIfTrue="1">
      <formula>OR($E49="国", $E49="道")</formula>
    </cfRule>
    <cfRule type="expression" dxfId="5224" priority="46" stopIfTrue="1">
      <formula>OR($E49="所", $E49="圏", $E49="局")</formula>
    </cfRule>
    <cfRule type="expression" dxfId="5223" priority="47" stopIfTrue="1">
      <formula>OR($D49="札幌市", $D49="小樽市", $D49="函館市", $D49="旭川市")</formula>
    </cfRule>
    <cfRule type="expression" dxfId="5222" priority="48" stopIfTrue="1">
      <formula>OR($E49="市", $E49="町", $E49="村")</formula>
    </cfRule>
  </conditionalFormatting>
  <conditionalFormatting sqref="A50:N50">
    <cfRule type="expression" dxfId="5221" priority="41" stopIfTrue="1">
      <formula>OR($E50="国", $E50="道")</formula>
    </cfRule>
    <cfRule type="expression" dxfId="5220" priority="42" stopIfTrue="1">
      <formula>OR($E50="所", $E50="圏", $E50="局")</formula>
    </cfRule>
    <cfRule type="expression" dxfId="5219" priority="43" stopIfTrue="1">
      <formula>OR($D50="札幌市", $D50="小樽市", $D50="函館市", $D50="旭川市")</formula>
    </cfRule>
    <cfRule type="expression" dxfId="5218" priority="44" stopIfTrue="1">
      <formula>OR($E50="市", $E50="町", $E50="村")</formula>
    </cfRule>
  </conditionalFormatting>
  <conditionalFormatting sqref="A51:N51">
    <cfRule type="expression" dxfId="5217" priority="37" stopIfTrue="1">
      <formula>OR($E51="国", $E51="道")</formula>
    </cfRule>
    <cfRule type="expression" dxfId="5216" priority="38" stopIfTrue="1">
      <formula>OR($E51="所", $E51="圏", $E51="局")</formula>
    </cfRule>
    <cfRule type="expression" dxfId="5215" priority="39" stopIfTrue="1">
      <formula>OR($D51="札幌市", $D51="小樽市", $D51="函館市", $D51="旭川市")</formula>
    </cfRule>
    <cfRule type="expression" dxfId="5214" priority="40" stopIfTrue="1">
      <formula>OR($E51="市", $E51="町", $E51="村")</formula>
    </cfRule>
  </conditionalFormatting>
  <conditionalFormatting sqref="A52:N52">
    <cfRule type="expression" dxfId="5213" priority="33" stopIfTrue="1">
      <formula>OR($E52="国", $E52="道")</formula>
    </cfRule>
    <cfRule type="expression" dxfId="5212" priority="34" stopIfTrue="1">
      <formula>OR($E52="所", $E52="圏", $E52="局")</formula>
    </cfRule>
    <cfRule type="expression" dxfId="5211" priority="35" stopIfTrue="1">
      <formula>OR($D52="札幌市", $D52="小樽市", $D52="函館市", $D52="旭川市")</formula>
    </cfRule>
    <cfRule type="expression" dxfId="5210" priority="36" stopIfTrue="1">
      <formula>OR($E52="市", $E52="町", $E52="村")</formula>
    </cfRule>
  </conditionalFormatting>
  <conditionalFormatting sqref="A53:N53">
    <cfRule type="expression" dxfId="5209" priority="29" stopIfTrue="1">
      <formula>OR($E53="国", $E53="道")</formula>
    </cfRule>
    <cfRule type="expression" dxfId="5208" priority="30" stopIfTrue="1">
      <formula>OR($E53="所", $E53="圏", $E53="局")</formula>
    </cfRule>
    <cfRule type="expression" dxfId="5207" priority="31" stopIfTrue="1">
      <formula>OR($D53="札幌市", $D53="小樽市", $D53="函館市", $D53="旭川市")</formula>
    </cfRule>
    <cfRule type="expression" dxfId="5206" priority="32" stopIfTrue="1">
      <formula>OR($E53="市", $E53="町", $E53="村")</formula>
    </cfRule>
  </conditionalFormatting>
  <conditionalFormatting sqref="A54:N54">
    <cfRule type="expression" dxfId="5205" priority="25" stopIfTrue="1">
      <formula>OR($E54="国", $E54="道")</formula>
    </cfRule>
    <cfRule type="expression" dxfId="5204" priority="26" stopIfTrue="1">
      <formula>OR($E54="所", $E54="圏", $E54="局")</formula>
    </cfRule>
    <cfRule type="expression" dxfId="5203" priority="27" stopIfTrue="1">
      <formula>OR($D54="札幌市", $D54="小樽市", $D54="函館市", $D54="旭川市")</formula>
    </cfRule>
    <cfRule type="expression" dxfId="5202" priority="28" stopIfTrue="1">
      <formula>OR($E54="市", $E54="町", $E54="村")</formula>
    </cfRule>
  </conditionalFormatting>
  <conditionalFormatting sqref="A55:N55">
    <cfRule type="expression" dxfId="5201" priority="21" stopIfTrue="1">
      <formula>OR($E55="国", $E55="道")</formula>
    </cfRule>
    <cfRule type="expression" dxfId="5200" priority="22" stopIfTrue="1">
      <formula>OR($E55="所", $E55="圏", $E55="局")</formula>
    </cfRule>
    <cfRule type="expression" dxfId="5199" priority="23" stopIfTrue="1">
      <formula>OR($D55="札幌市", $D55="小樽市", $D55="函館市", $D55="旭川市")</formula>
    </cfRule>
    <cfRule type="expression" dxfId="5198" priority="24" stopIfTrue="1">
      <formula>OR($E55="市", $E55="町", $E55="村")</formula>
    </cfRule>
  </conditionalFormatting>
  <conditionalFormatting sqref="A56:N56">
    <cfRule type="expression" dxfId="5197" priority="17" stopIfTrue="1">
      <formula>OR($E56="国", $E56="道")</formula>
    </cfRule>
    <cfRule type="expression" dxfId="5196" priority="18" stopIfTrue="1">
      <formula>OR($E56="所", $E56="圏", $E56="局")</formula>
    </cfRule>
    <cfRule type="expression" dxfId="5195" priority="19" stopIfTrue="1">
      <formula>OR($D56="札幌市", $D56="小樽市", $D56="函館市", $D56="旭川市")</formula>
    </cfRule>
    <cfRule type="expression" dxfId="5194" priority="20" stopIfTrue="1">
      <formula>OR($E56="市", $E56="町", $E56="村")</formula>
    </cfRule>
  </conditionalFormatting>
  <conditionalFormatting sqref="A57:N57">
    <cfRule type="expression" dxfId="5193" priority="13" stopIfTrue="1">
      <formula>OR($E57="国", $E57="道")</formula>
    </cfRule>
    <cfRule type="expression" dxfId="5192" priority="14" stopIfTrue="1">
      <formula>OR($E57="所", $E57="圏", $E57="局")</formula>
    </cfRule>
    <cfRule type="expression" dxfId="5191" priority="15" stopIfTrue="1">
      <formula>OR($D57="札幌市", $D57="小樽市", $D57="函館市", $D57="旭川市")</formula>
    </cfRule>
    <cfRule type="expression" dxfId="5190" priority="16" stopIfTrue="1">
      <formula>OR($E57="市", $E57="町", $E57="村")</formula>
    </cfRule>
  </conditionalFormatting>
  <conditionalFormatting sqref="A58:N58">
    <cfRule type="expression" dxfId="5189" priority="9" stopIfTrue="1">
      <formula>OR($E58="国", $E58="道")</formula>
    </cfRule>
    <cfRule type="expression" dxfId="5188" priority="10" stopIfTrue="1">
      <formula>OR($E58="所", $E58="圏", $E58="局")</formula>
    </cfRule>
    <cfRule type="expression" dxfId="5187" priority="11" stopIfTrue="1">
      <formula>OR($D58="札幌市", $D58="小樽市", $D58="函館市", $D58="旭川市")</formula>
    </cfRule>
    <cfRule type="expression" dxfId="5186" priority="12" stopIfTrue="1">
      <formula>OR($E58="市", $E58="町", $E58="村")</formula>
    </cfRule>
  </conditionalFormatting>
  <conditionalFormatting sqref="A59:N59">
    <cfRule type="expression" dxfId="5185" priority="5" stopIfTrue="1">
      <formula>OR($E59="国", $E59="道")</formula>
    </cfRule>
    <cfRule type="expression" dxfId="5184" priority="6" stopIfTrue="1">
      <formula>OR($E59="所", $E59="圏", $E59="局")</formula>
    </cfRule>
    <cfRule type="expression" dxfId="5183" priority="7" stopIfTrue="1">
      <formula>OR($D59="札幌市", $D59="小樽市", $D59="函館市", $D59="旭川市")</formula>
    </cfRule>
    <cfRule type="expression" dxfId="5182" priority="8" stopIfTrue="1">
      <formula>OR($E59="市", $E59="町", $E59="村")</formula>
    </cfRule>
  </conditionalFormatting>
  <conditionalFormatting sqref="A60:N60">
    <cfRule type="expression" dxfId="5181" priority="1" stopIfTrue="1">
      <formula>OR($E60="国", $E60="道")</formula>
    </cfRule>
    <cfRule type="expression" dxfId="5180" priority="2" stopIfTrue="1">
      <formula>OR($E60="所", $E60="圏", $E60="局")</formula>
    </cfRule>
    <cfRule type="expression" dxfId="5179" priority="3" stopIfTrue="1">
      <formula>OR($D60="札幌市", $D60="小樽市", $D60="函館市", $D60="旭川市")</formula>
    </cfRule>
    <cfRule type="expression" dxfId="5178" priority="4" stopIfTrue="1">
      <formula>OR($E60="市", $E60="町", $E60="村")</formula>
    </cfRule>
  </conditionalFormatting>
  <pageMargins left="0.39370078740157483" right="0.39370078740157483" top="0.39370078740157483" bottom="0.39370078740157483" header="0.31496062992125984" footer="0.3149606299212598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625" style="156" customWidth="1"/>
    <col min="28" max="16384" width="9" style="156"/>
  </cols>
  <sheetData>
    <row r="1" spans="1:27" s="167" customFormat="1" ht="18.75">
      <c r="A1" s="103" t="s">
        <v>460</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24417</v>
      </c>
      <c r="G4" s="92" t="s">
        <v>4</v>
      </c>
      <c r="H4" s="92">
        <v>2</v>
      </c>
      <c r="I4" s="92">
        <v>100</v>
      </c>
      <c r="J4" s="92">
        <v>434</v>
      </c>
      <c r="K4" s="92">
        <v>1178</v>
      </c>
      <c r="L4" s="92">
        <v>1423</v>
      </c>
      <c r="M4" s="92">
        <v>1520</v>
      </c>
      <c r="N4" s="92">
        <v>1762</v>
      </c>
      <c r="O4" s="92">
        <v>2042</v>
      </c>
      <c r="P4" s="92">
        <v>2046</v>
      </c>
      <c r="Q4" s="92">
        <v>2015</v>
      </c>
      <c r="R4" s="92">
        <v>1995</v>
      </c>
      <c r="S4" s="92">
        <v>1995</v>
      </c>
      <c r="T4" s="92">
        <v>2142</v>
      </c>
      <c r="U4" s="92">
        <v>1853</v>
      </c>
      <c r="V4" s="92">
        <v>1503</v>
      </c>
      <c r="W4" s="92">
        <v>1207</v>
      </c>
      <c r="X4" s="92">
        <v>740</v>
      </c>
      <c r="Y4" s="92">
        <v>304</v>
      </c>
      <c r="Z4" s="92">
        <v>77</v>
      </c>
      <c r="AA4" s="91">
        <v>7</v>
      </c>
    </row>
    <row r="5" spans="1:27" ht="15">
      <c r="A5" s="123"/>
      <c r="B5" s="122" t="s">
        <v>68</v>
      </c>
      <c r="C5" s="122" t="s">
        <v>36</v>
      </c>
      <c r="D5" s="122" t="s">
        <v>181</v>
      </c>
      <c r="E5" s="122" t="s">
        <v>35</v>
      </c>
      <c r="F5" s="117">
        <v>16875</v>
      </c>
      <c r="G5" s="116" t="s">
        <v>4</v>
      </c>
      <c r="H5" s="116">
        <v>1</v>
      </c>
      <c r="I5" s="116">
        <v>67</v>
      </c>
      <c r="J5" s="116">
        <v>312</v>
      </c>
      <c r="K5" s="116">
        <v>868</v>
      </c>
      <c r="L5" s="116">
        <v>1042</v>
      </c>
      <c r="M5" s="116">
        <v>1088</v>
      </c>
      <c r="N5" s="116">
        <v>1241</v>
      </c>
      <c r="O5" s="116">
        <v>1507</v>
      </c>
      <c r="P5" s="116">
        <v>1465</v>
      </c>
      <c r="Q5" s="116">
        <v>1496</v>
      </c>
      <c r="R5" s="116">
        <v>1464</v>
      </c>
      <c r="S5" s="116">
        <v>1422</v>
      </c>
      <c r="T5" s="116">
        <v>1408</v>
      </c>
      <c r="U5" s="116">
        <v>1181</v>
      </c>
      <c r="V5" s="116">
        <v>932</v>
      </c>
      <c r="W5" s="116">
        <v>705</v>
      </c>
      <c r="X5" s="116">
        <v>423</v>
      </c>
      <c r="Y5" s="116">
        <v>158</v>
      </c>
      <c r="Z5" s="116">
        <v>31</v>
      </c>
      <c r="AA5" s="115">
        <v>3</v>
      </c>
    </row>
    <row r="6" spans="1:27" ht="15">
      <c r="A6" s="114"/>
      <c r="B6" s="113" t="s">
        <v>66</v>
      </c>
      <c r="C6" s="113" t="s">
        <v>36</v>
      </c>
      <c r="D6" s="113" t="s">
        <v>180</v>
      </c>
      <c r="E6" s="113" t="s">
        <v>35</v>
      </c>
      <c r="F6" s="108">
        <v>7542</v>
      </c>
      <c r="G6" s="107" t="s">
        <v>4</v>
      </c>
      <c r="H6" s="107">
        <v>1</v>
      </c>
      <c r="I6" s="107">
        <v>33</v>
      </c>
      <c r="J6" s="107">
        <v>122</v>
      </c>
      <c r="K6" s="107">
        <v>310</v>
      </c>
      <c r="L6" s="107">
        <v>381</v>
      </c>
      <c r="M6" s="107">
        <v>432</v>
      </c>
      <c r="N6" s="107">
        <v>521</v>
      </c>
      <c r="O6" s="107">
        <v>535</v>
      </c>
      <c r="P6" s="107">
        <v>581</v>
      </c>
      <c r="Q6" s="107">
        <v>519</v>
      </c>
      <c r="R6" s="107">
        <v>531</v>
      </c>
      <c r="S6" s="107">
        <v>573</v>
      </c>
      <c r="T6" s="107">
        <v>734</v>
      </c>
      <c r="U6" s="107">
        <v>672</v>
      </c>
      <c r="V6" s="107">
        <v>571</v>
      </c>
      <c r="W6" s="107">
        <v>502</v>
      </c>
      <c r="X6" s="107">
        <v>317</v>
      </c>
      <c r="Y6" s="107">
        <v>146</v>
      </c>
      <c r="Z6" s="107">
        <v>46</v>
      </c>
      <c r="AA6" s="106">
        <v>4</v>
      </c>
    </row>
    <row r="7" spans="1:27" ht="15">
      <c r="A7" s="159" t="s">
        <v>256</v>
      </c>
      <c r="B7" s="158" t="s">
        <v>70</v>
      </c>
      <c r="C7" s="158" t="s">
        <v>34</v>
      </c>
      <c r="D7" s="158" t="s">
        <v>178</v>
      </c>
      <c r="E7" s="158" t="s">
        <v>33</v>
      </c>
      <c r="F7" s="93">
        <v>1080</v>
      </c>
      <c r="G7" s="92" t="s">
        <v>4</v>
      </c>
      <c r="H7" s="92" t="s">
        <v>4</v>
      </c>
      <c r="I7" s="92">
        <v>5</v>
      </c>
      <c r="J7" s="92">
        <v>24</v>
      </c>
      <c r="K7" s="92">
        <v>44</v>
      </c>
      <c r="L7" s="92">
        <v>54</v>
      </c>
      <c r="M7" s="92">
        <v>61</v>
      </c>
      <c r="N7" s="92">
        <v>72</v>
      </c>
      <c r="O7" s="92">
        <v>91</v>
      </c>
      <c r="P7" s="92">
        <v>105</v>
      </c>
      <c r="Q7" s="92">
        <v>88</v>
      </c>
      <c r="R7" s="92">
        <v>80</v>
      </c>
      <c r="S7" s="92">
        <v>90</v>
      </c>
      <c r="T7" s="92">
        <v>92</v>
      </c>
      <c r="U7" s="92">
        <v>75</v>
      </c>
      <c r="V7" s="92">
        <v>73</v>
      </c>
      <c r="W7" s="92">
        <v>59</v>
      </c>
      <c r="X7" s="92">
        <v>44</v>
      </c>
      <c r="Y7" s="92">
        <v>18</v>
      </c>
      <c r="Z7" s="92">
        <v>4</v>
      </c>
      <c r="AA7" s="91">
        <v>1</v>
      </c>
    </row>
    <row r="8" spans="1:27" ht="15">
      <c r="A8" s="123"/>
      <c r="B8" s="122" t="s">
        <v>68</v>
      </c>
      <c r="C8" s="122" t="s">
        <v>34</v>
      </c>
      <c r="D8" s="122" t="s">
        <v>177</v>
      </c>
      <c r="E8" s="122" t="s">
        <v>33</v>
      </c>
      <c r="F8" s="117">
        <v>740</v>
      </c>
      <c r="G8" s="116" t="s">
        <v>4</v>
      </c>
      <c r="H8" s="116" t="s">
        <v>4</v>
      </c>
      <c r="I8" s="116">
        <v>5</v>
      </c>
      <c r="J8" s="116">
        <v>18</v>
      </c>
      <c r="K8" s="116">
        <v>33</v>
      </c>
      <c r="L8" s="116">
        <v>42</v>
      </c>
      <c r="M8" s="116">
        <v>46</v>
      </c>
      <c r="N8" s="116">
        <v>52</v>
      </c>
      <c r="O8" s="116">
        <v>64</v>
      </c>
      <c r="P8" s="116">
        <v>74</v>
      </c>
      <c r="Q8" s="116">
        <v>64</v>
      </c>
      <c r="R8" s="116">
        <v>60</v>
      </c>
      <c r="S8" s="116">
        <v>62</v>
      </c>
      <c r="T8" s="116">
        <v>58</v>
      </c>
      <c r="U8" s="116">
        <v>45</v>
      </c>
      <c r="V8" s="116">
        <v>46</v>
      </c>
      <c r="W8" s="116">
        <v>35</v>
      </c>
      <c r="X8" s="116">
        <v>24</v>
      </c>
      <c r="Y8" s="116">
        <v>11</v>
      </c>
      <c r="Z8" s="116">
        <v>1</v>
      </c>
      <c r="AA8" s="115" t="s">
        <v>4</v>
      </c>
    </row>
    <row r="9" spans="1:27" ht="15">
      <c r="A9" s="114"/>
      <c r="B9" s="113" t="s">
        <v>66</v>
      </c>
      <c r="C9" s="113" t="s">
        <v>34</v>
      </c>
      <c r="D9" s="113" t="s">
        <v>176</v>
      </c>
      <c r="E9" s="113" t="s">
        <v>33</v>
      </c>
      <c r="F9" s="108">
        <v>340</v>
      </c>
      <c r="G9" s="107" t="s">
        <v>4</v>
      </c>
      <c r="H9" s="107" t="s">
        <v>4</v>
      </c>
      <c r="I9" s="107" t="s">
        <v>4</v>
      </c>
      <c r="J9" s="107">
        <v>6</v>
      </c>
      <c r="K9" s="107">
        <v>11</v>
      </c>
      <c r="L9" s="107">
        <v>12</v>
      </c>
      <c r="M9" s="107">
        <v>15</v>
      </c>
      <c r="N9" s="107">
        <v>20</v>
      </c>
      <c r="O9" s="107">
        <v>27</v>
      </c>
      <c r="P9" s="107">
        <v>31</v>
      </c>
      <c r="Q9" s="107">
        <v>24</v>
      </c>
      <c r="R9" s="107">
        <v>20</v>
      </c>
      <c r="S9" s="107">
        <v>28</v>
      </c>
      <c r="T9" s="107">
        <v>34</v>
      </c>
      <c r="U9" s="107">
        <v>30</v>
      </c>
      <c r="V9" s="107">
        <v>27</v>
      </c>
      <c r="W9" s="107">
        <v>24</v>
      </c>
      <c r="X9" s="107">
        <v>20</v>
      </c>
      <c r="Y9" s="107">
        <v>7</v>
      </c>
      <c r="Z9" s="107">
        <v>3</v>
      </c>
      <c r="AA9" s="106">
        <v>1</v>
      </c>
    </row>
    <row r="10" spans="1:27" ht="15">
      <c r="A10" s="159" t="s">
        <v>255</v>
      </c>
      <c r="B10" s="158" t="s">
        <v>70</v>
      </c>
      <c r="C10" s="158" t="s">
        <v>172</v>
      </c>
      <c r="D10" s="158" t="s">
        <v>175</v>
      </c>
      <c r="E10" s="158" t="s">
        <v>12</v>
      </c>
      <c r="F10" s="93">
        <v>104</v>
      </c>
      <c r="G10" s="92" t="s">
        <v>4</v>
      </c>
      <c r="H10" s="92" t="s">
        <v>4</v>
      </c>
      <c r="I10" s="92" t="s">
        <v>4</v>
      </c>
      <c r="J10" s="92">
        <v>4</v>
      </c>
      <c r="K10" s="92">
        <v>3</v>
      </c>
      <c r="L10" s="92">
        <v>3</v>
      </c>
      <c r="M10" s="92">
        <v>5</v>
      </c>
      <c r="N10" s="92">
        <v>8</v>
      </c>
      <c r="O10" s="92">
        <v>4</v>
      </c>
      <c r="P10" s="92">
        <v>8</v>
      </c>
      <c r="Q10" s="92">
        <v>12</v>
      </c>
      <c r="R10" s="92">
        <v>10</v>
      </c>
      <c r="S10" s="92">
        <v>7</v>
      </c>
      <c r="T10" s="92">
        <v>12</v>
      </c>
      <c r="U10" s="92">
        <v>10</v>
      </c>
      <c r="V10" s="92">
        <v>7</v>
      </c>
      <c r="W10" s="92">
        <v>6</v>
      </c>
      <c r="X10" s="92">
        <v>3</v>
      </c>
      <c r="Y10" s="92">
        <v>1</v>
      </c>
      <c r="Z10" s="92">
        <v>1</v>
      </c>
      <c r="AA10" s="91" t="s">
        <v>4</v>
      </c>
    </row>
    <row r="11" spans="1:27" ht="15">
      <c r="A11" s="123"/>
      <c r="B11" s="122" t="s">
        <v>68</v>
      </c>
      <c r="C11" s="122" t="s">
        <v>172</v>
      </c>
      <c r="D11" s="122" t="s">
        <v>174</v>
      </c>
      <c r="E11" s="122" t="s">
        <v>12</v>
      </c>
      <c r="F11" s="117">
        <v>64</v>
      </c>
      <c r="G11" s="116" t="s">
        <v>4</v>
      </c>
      <c r="H11" s="116" t="s">
        <v>4</v>
      </c>
      <c r="I11" s="116" t="s">
        <v>4</v>
      </c>
      <c r="J11" s="116">
        <v>3</v>
      </c>
      <c r="K11" s="116">
        <v>3</v>
      </c>
      <c r="L11" s="116">
        <v>2</v>
      </c>
      <c r="M11" s="116">
        <v>2</v>
      </c>
      <c r="N11" s="116">
        <v>5</v>
      </c>
      <c r="O11" s="116">
        <v>2</v>
      </c>
      <c r="P11" s="116">
        <v>4</v>
      </c>
      <c r="Q11" s="116">
        <v>8</v>
      </c>
      <c r="R11" s="116">
        <v>9</v>
      </c>
      <c r="S11" s="116">
        <v>4</v>
      </c>
      <c r="T11" s="116">
        <v>4</v>
      </c>
      <c r="U11" s="116">
        <v>7</v>
      </c>
      <c r="V11" s="116">
        <v>5</v>
      </c>
      <c r="W11" s="116">
        <v>4</v>
      </c>
      <c r="X11" s="116">
        <v>1</v>
      </c>
      <c r="Y11" s="116">
        <v>1</v>
      </c>
      <c r="Z11" s="116" t="s">
        <v>4</v>
      </c>
      <c r="AA11" s="115" t="s">
        <v>4</v>
      </c>
    </row>
    <row r="12" spans="1:27" ht="15">
      <c r="A12" s="114"/>
      <c r="B12" s="113" t="s">
        <v>66</v>
      </c>
      <c r="C12" s="113" t="s">
        <v>172</v>
      </c>
      <c r="D12" s="113" t="s">
        <v>173</v>
      </c>
      <c r="E12" s="113" t="s">
        <v>12</v>
      </c>
      <c r="F12" s="108">
        <v>40</v>
      </c>
      <c r="G12" s="107" t="s">
        <v>4</v>
      </c>
      <c r="H12" s="107" t="s">
        <v>4</v>
      </c>
      <c r="I12" s="107" t="s">
        <v>4</v>
      </c>
      <c r="J12" s="107">
        <v>1</v>
      </c>
      <c r="K12" s="107" t="s">
        <v>4</v>
      </c>
      <c r="L12" s="107">
        <v>1</v>
      </c>
      <c r="M12" s="107">
        <v>3</v>
      </c>
      <c r="N12" s="107">
        <v>3</v>
      </c>
      <c r="O12" s="107">
        <v>2</v>
      </c>
      <c r="P12" s="107">
        <v>4</v>
      </c>
      <c r="Q12" s="107">
        <v>4</v>
      </c>
      <c r="R12" s="107">
        <v>1</v>
      </c>
      <c r="S12" s="107">
        <v>3</v>
      </c>
      <c r="T12" s="107">
        <v>8</v>
      </c>
      <c r="U12" s="107">
        <v>3</v>
      </c>
      <c r="V12" s="107">
        <v>2</v>
      </c>
      <c r="W12" s="107">
        <v>2</v>
      </c>
      <c r="X12" s="107">
        <v>2</v>
      </c>
      <c r="Y12" s="107" t="s">
        <v>4</v>
      </c>
      <c r="Z12" s="107">
        <v>1</v>
      </c>
      <c r="AA12" s="106" t="s">
        <v>4</v>
      </c>
    </row>
    <row r="13" spans="1:27" ht="15">
      <c r="A13" s="159" t="s">
        <v>254</v>
      </c>
      <c r="B13" s="158" t="s">
        <v>70</v>
      </c>
      <c r="C13" s="158" t="s">
        <v>167</v>
      </c>
      <c r="D13" s="158" t="s">
        <v>170</v>
      </c>
      <c r="E13" s="158" t="s">
        <v>10</v>
      </c>
      <c r="F13" s="93">
        <v>29</v>
      </c>
      <c r="G13" s="92" t="s">
        <v>4</v>
      </c>
      <c r="H13" s="92" t="s">
        <v>4</v>
      </c>
      <c r="I13" s="92" t="s">
        <v>4</v>
      </c>
      <c r="J13" s="92">
        <v>3</v>
      </c>
      <c r="K13" s="92" t="s">
        <v>4</v>
      </c>
      <c r="L13" s="92">
        <v>2</v>
      </c>
      <c r="M13" s="92">
        <v>1</v>
      </c>
      <c r="N13" s="92">
        <v>1</v>
      </c>
      <c r="O13" s="92" t="s">
        <v>4</v>
      </c>
      <c r="P13" s="92">
        <v>1</v>
      </c>
      <c r="Q13" s="92">
        <v>5</v>
      </c>
      <c r="R13" s="92" t="s">
        <v>4</v>
      </c>
      <c r="S13" s="92">
        <v>4</v>
      </c>
      <c r="T13" s="92">
        <v>1</v>
      </c>
      <c r="U13" s="92">
        <v>5</v>
      </c>
      <c r="V13" s="92">
        <v>3</v>
      </c>
      <c r="W13" s="92">
        <v>1</v>
      </c>
      <c r="X13" s="92">
        <v>1</v>
      </c>
      <c r="Y13" s="92" t="s">
        <v>4</v>
      </c>
      <c r="Z13" s="92">
        <v>1</v>
      </c>
      <c r="AA13" s="91" t="s">
        <v>4</v>
      </c>
    </row>
    <row r="14" spans="1:27" ht="15">
      <c r="A14" s="123"/>
      <c r="B14" s="122" t="s">
        <v>68</v>
      </c>
      <c r="C14" s="122" t="s">
        <v>167</v>
      </c>
      <c r="D14" s="122" t="s">
        <v>169</v>
      </c>
      <c r="E14" s="122" t="s">
        <v>10</v>
      </c>
      <c r="F14" s="117">
        <v>20</v>
      </c>
      <c r="G14" s="116" t="s">
        <v>4</v>
      </c>
      <c r="H14" s="116" t="s">
        <v>4</v>
      </c>
      <c r="I14" s="116" t="s">
        <v>4</v>
      </c>
      <c r="J14" s="116">
        <v>2</v>
      </c>
      <c r="K14" s="116" t="s">
        <v>4</v>
      </c>
      <c r="L14" s="116">
        <v>2</v>
      </c>
      <c r="M14" s="116">
        <v>1</v>
      </c>
      <c r="N14" s="116" t="s">
        <v>4</v>
      </c>
      <c r="O14" s="116" t="s">
        <v>4</v>
      </c>
      <c r="P14" s="116">
        <v>1</v>
      </c>
      <c r="Q14" s="116">
        <v>5</v>
      </c>
      <c r="R14" s="116" t="s">
        <v>4</v>
      </c>
      <c r="S14" s="116">
        <v>3</v>
      </c>
      <c r="T14" s="116" t="s">
        <v>4</v>
      </c>
      <c r="U14" s="116">
        <v>3</v>
      </c>
      <c r="V14" s="116">
        <v>2</v>
      </c>
      <c r="W14" s="116">
        <v>1</v>
      </c>
      <c r="X14" s="116" t="s">
        <v>4</v>
      </c>
      <c r="Y14" s="116" t="s">
        <v>4</v>
      </c>
      <c r="Z14" s="116" t="s">
        <v>4</v>
      </c>
      <c r="AA14" s="115" t="s">
        <v>4</v>
      </c>
    </row>
    <row r="15" spans="1:27" ht="15">
      <c r="A15" s="114"/>
      <c r="B15" s="113" t="s">
        <v>66</v>
      </c>
      <c r="C15" s="113" t="s">
        <v>167</v>
      </c>
      <c r="D15" s="113" t="s">
        <v>168</v>
      </c>
      <c r="E15" s="113" t="s">
        <v>10</v>
      </c>
      <c r="F15" s="108">
        <v>9</v>
      </c>
      <c r="G15" s="107" t="s">
        <v>4</v>
      </c>
      <c r="H15" s="107" t="s">
        <v>4</v>
      </c>
      <c r="I15" s="107" t="s">
        <v>4</v>
      </c>
      <c r="J15" s="107">
        <v>1</v>
      </c>
      <c r="K15" s="107" t="s">
        <v>4</v>
      </c>
      <c r="L15" s="107" t="s">
        <v>4</v>
      </c>
      <c r="M15" s="107" t="s">
        <v>4</v>
      </c>
      <c r="N15" s="107">
        <v>1</v>
      </c>
      <c r="O15" s="107" t="s">
        <v>4</v>
      </c>
      <c r="P15" s="107" t="s">
        <v>4</v>
      </c>
      <c r="Q15" s="107" t="s">
        <v>4</v>
      </c>
      <c r="R15" s="107" t="s">
        <v>4</v>
      </c>
      <c r="S15" s="107">
        <v>1</v>
      </c>
      <c r="T15" s="107">
        <v>1</v>
      </c>
      <c r="U15" s="107">
        <v>2</v>
      </c>
      <c r="V15" s="107">
        <v>1</v>
      </c>
      <c r="W15" s="107" t="s">
        <v>4</v>
      </c>
      <c r="X15" s="107">
        <v>1</v>
      </c>
      <c r="Y15" s="107" t="s">
        <v>4</v>
      </c>
      <c r="Z15" s="107">
        <v>1</v>
      </c>
      <c r="AA15" s="106" t="s">
        <v>4</v>
      </c>
    </row>
    <row r="16" spans="1:27" ht="15">
      <c r="A16" s="159" t="s">
        <v>253</v>
      </c>
      <c r="B16" s="158" t="s">
        <v>70</v>
      </c>
      <c r="C16" s="158" t="s">
        <v>163</v>
      </c>
      <c r="D16" s="158" t="s">
        <v>166</v>
      </c>
      <c r="E16" s="158" t="s">
        <v>21</v>
      </c>
      <c r="F16" s="93">
        <v>10</v>
      </c>
      <c r="G16" s="92" t="s">
        <v>4</v>
      </c>
      <c r="H16" s="92" t="s">
        <v>4</v>
      </c>
      <c r="I16" s="92" t="s">
        <v>4</v>
      </c>
      <c r="J16" s="92">
        <v>1</v>
      </c>
      <c r="K16" s="92" t="s">
        <v>4</v>
      </c>
      <c r="L16" s="92">
        <v>2</v>
      </c>
      <c r="M16" s="92">
        <v>1</v>
      </c>
      <c r="N16" s="92" t="s">
        <v>4</v>
      </c>
      <c r="O16" s="92" t="s">
        <v>4</v>
      </c>
      <c r="P16" s="92" t="s">
        <v>4</v>
      </c>
      <c r="Q16" s="92" t="s">
        <v>4</v>
      </c>
      <c r="R16" s="92" t="s">
        <v>4</v>
      </c>
      <c r="S16" s="92">
        <v>1</v>
      </c>
      <c r="T16" s="92" t="s">
        <v>4</v>
      </c>
      <c r="U16" s="92">
        <v>1</v>
      </c>
      <c r="V16" s="92">
        <v>2</v>
      </c>
      <c r="W16" s="92">
        <v>1</v>
      </c>
      <c r="X16" s="92" t="s">
        <v>4</v>
      </c>
      <c r="Y16" s="92" t="s">
        <v>4</v>
      </c>
      <c r="Z16" s="92">
        <v>1</v>
      </c>
      <c r="AA16" s="91" t="s">
        <v>4</v>
      </c>
    </row>
    <row r="17" spans="1:27" ht="15">
      <c r="A17" s="123"/>
      <c r="B17" s="122" t="s">
        <v>68</v>
      </c>
      <c r="C17" s="122" t="s">
        <v>163</v>
      </c>
      <c r="D17" s="122" t="s">
        <v>165</v>
      </c>
      <c r="E17" s="122" t="s">
        <v>21</v>
      </c>
      <c r="F17" s="117">
        <v>7</v>
      </c>
      <c r="G17" s="116" t="s">
        <v>4</v>
      </c>
      <c r="H17" s="116" t="s">
        <v>4</v>
      </c>
      <c r="I17" s="116" t="s">
        <v>4</v>
      </c>
      <c r="J17" s="116" t="s">
        <v>4</v>
      </c>
      <c r="K17" s="116" t="s">
        <v>4</v>
      </c>
      <c r="L17" s="116">
        <v>2</v>
      </c>
      <c r="M17" s="116">
        <v>1</v>
      </c>
      <c r="N17" s="116" t="s">
        <v>4</v>
      </c>
      <c r="O17" s="116" t="s">
        <v>4</v>
      </c>
      <c r="P17" s="116" t="s">
        <v>4</v>
      </c>
      <c r="Q17" s="116" t="s">
        <v>4</v>
      </c>
      <c r="R17" s="116" t="s">
        <v>4</v>
      </c>
      <c r="S17" s="116">
        <v>1</v>
      </c>
      <c r="T17" s="116" t="s">
        <v>4</v>
      </c>
      <c r="U17" s="116">
        <v>1</v>
      </c>
      <c r="V17" s="116">
        <v>1</v>
      </c>
      <c r="W17" s="116">
        <v>1</v>
      </c>
      <c r="X17" s="116" t="s">
        <v>4</v>
      </c>
      <c r="Y17" s="116" t="s">
        <v>4</v>
      </c>
      <c r="Z17" s="116" t="s">
        <v>4</v>
      </c>
      <c r="AA17" s="115" t="s">
        <v>4</v>
      </c>
    </row>
    <row r="18" spans="1:27" ht="15">
      <c r="A18" s="114"/>
      <c r="B18" s="113" t="s">
        <v>66</v>
      </c>
      <c r="C18" s="113" t="s">
        <v>163</v>
      </c>
      <c r="D18" s="113" t="s">
        <v>164</v>
      </c>
      <c r="E18" s="113" t="s">
        <v>21</v>
      </c>
      <c r="F18" s="108">
        <v>3</v>
      </c>
      <c r="G18" s="107" t="s">
        <v>4</v>
      </c>
      <c r="H18" s="107" t="s">
        <v>4</v>
      </c>
      <c r="I18" s="107" t="s">
        <v>4</v>
      </c>
      <c r="J18" s="107">
        <v>1</v>
      </c>
      <c r="K18" s="107" t="s">
        <v>4</v>
      </c>
      <c r="L18" s="107" t="s">
        <v>4</v>
      </c>
      <c r="M18" s="107" t="s">
        <v>4</v>
      </c>
      <c r="N18" s="107" t="s">
        <v>4</v>
      </c>
      <c r="O18" s="107" t="s">
        <v>4</v>
      </c>
      <c r="P18" s="107" t="s">
        <v>4</v>
      </c>
      <c r="Q18" s="107" t="s">
        <v>4</v>
      </c>
      <c r="R18" s="107" t="s">
        <v>4</v>
      </c>
      <c r="S18" s="107" t="s">
        <v>4</v>
      </c>
      <c r="T18" s="107" t="s">
        <v>4</v>
      </c>
      <c r="U18" s="107" t="s">
        <v>4</v>
      </c>
      <c r="V18" s="107">
        <v>1</v>
      </c>
      <c r="W18" s="107" t="s">
        <v>4</v>
      </c>
      <c r="X18" s="107" t="s">
        <v>4</v>
      </c>
      <c r="Y18" s="107" t="s">
        <v>4</v>
      </c>
      <c r="Z18" s="107">
        <v>1</v>
      </c>
      <c r="AA18" s="106" t="s">
        <v>4</v>
      </c>
    </row>
    <row r="19" spans="1:27" ht="15">
      <c r="A19" s="159" t="s">
        <v>252</v>
      </c>
      <c r="B19" s="158" t="s">
        <v>70</v>
      </c>
      <c r="C19" s="158" t="s">
        <v>159</v>
      </c>
      <c r="D19" s="158" t="s">
        <v>162</v>
      </c>
      <c r="E19" s="158" t="s">
        <v>5</v>
      </c>
      <c r="F19" s="93">
        <v>5</v>
      </c>
      <c r="G19" s="92" t="s">
        <v>4</v>
      </c>
      <c r="H19" s="92" t="s">
        <v>4</v>
      </c>
      <c r="I19" s="92" t="s">
        <v>4</v>
      </c>
      <c r="J19" s="92">
        <v>1</v>
      </c>
      <c r="K19" s="92" t="s">
        <v>4</v>
      </c>
      <c r="L19" s="92" t="s">
        <v>4</v>
      </c>
      <c r="M19" s="92" t="s">
        <v>4</v>
      </c>
      <c r="N19" s="92" t="s">
        <v>4</v>
      </c>
      <c r="O19" s="92" t="s">
        <v>4</v>
      </c>
      <c r="P19" s="92" t="s">
        <v>4</v>
      </c>
      <c r="Q19" s="92">
        <v>2</v>
      </c>
      <c r="R19" s="92" t="s">
        <v>4</v>
      </c>
      <c r="S19" s="92" t="s">
        <v>4</v>
      </c>
      <c r="T19" s="92" t="s">
        <v>4</v>
      </c>
      <c r="U19" s="92">
        <v>2</v>
      </c>
      <c r="V19" s="92" t="s">
        <v>4</v>
      </c>
      <c r="W19" s="92" t="s">
        <v>4</v>
      </c>
      <c r="X19" s="92" t="s">
        <v>4</v>
      </c>
      <c r="Y19" s="92" t="s">
        <v>4</v>
      </c>
      <c r="Z19" s="92" t="s">
        <v>4</v>
      </c>
      <c r="AA19" s="91" t="s">
        <v>4</v>
      </c>
    </row>
    <row r="20" spans="1:27" ht="15">
      <c r="A20" s="123"/>
      <c r="B20" s="122" t="s">
        <v>68</v>
      </c>
      <c r="C20" s="122" t="s">
        <v>159</v>
      </c>
      <c r="D20" s="122" t="s">
        <v>161</v>
      </c>
      <c r="E20" s="122" t="s">
        <v>5</v>
      </c>
      <c r="F20" s="117">
        <v>4</v>
      </c>
      <c r="G20" s="116" t="s">
        <v>4</v>
      </c>
      <c r="H20" s="116" t="s">
        <v>4</v>
      </c>
      <c r="I20" s="116" t="s">
        <v>4</v>
      </c>
      <c r="J20" s="116">
        <v>1</v>
      </c>
      <c r="K20" s="116" t="s">
        <v>4</v>
      </c>
      <c r="L20" s="116" t="s">
        <v>4</v>
      </c>
      <c r="M20" s="116" t="s">
        <v>4</v>
      </c>
      <c r="N20" s="116" t="s">
        <v>4</v>
      </c>
      <c r="O20" s="116" t="s">
        <v>4</v>
      </c>
      <c r="P20" s="116" t="s">
        <v>4</v>
      </c>
      <c r="Q20" s="116">
        <v>2</v>
      </c>
      <c r="R20" s="116" t="s">
        <v>4</v>
      </c>
      <c r="S20" s="116" t="s">
        <v>4</v>
      </c>
      <c r="T20" s="116" t="s">
        <v>4</v>
      </c>
      <c r="U20" s="116">
        <v>1</v>
      </c>
      <c r="V20" s="116" t="s">
        <v>4</v>
      </c>
      <c r="W20" s="116" t="s">
        <v>4</v>
      </c>
      <c r="X20" s="116" t="s">
        <v>4</v>
      </c>
      <c r="Y20" s="116" t="s">
        <v>4</v>
      </c>
      <c r="Z20" s="116" t="s">
        <v>4</v>
      </c>
      <c r="AA20" s="115" t="s">
        <v>4</v>
      </c>
    </row>
    <row r="21" spans="1:27" ht="15">
      <c r="A21" s="114"/>
      <c r="B21" s="113" t="s">
        <v>66</v>
      </c>
      <c r="C21" s="113" t="s">
        <v>159</v>
      </c>
      <c r="D21" s="113" t="s">
        <v>160</v>
      </c>
      <c r="E21" s="113" t="s">
        <v>5</v>
      </c>
      <c r="F21" s="108">
        <v>1</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t="s">
        <v>4</v>
      </c>
      <c r="U21" s="107">
        <v>1</v>
      </c>
      <c r="V21" s="107" t="s">
        <v>4</v>
      </c>
      <c r="W21" s="107" t="s">
        <v>4</v>
      </c>
      <c r="X21" s="107" t="s">
        <v>4</v>
      </c>
      <c r="Y21" s="107" t="s">
        <v>4</v>
      </c>
      <c r="Z21" s="107" t="s">
        <v>4</v>
      </c>
      <c r="AA21" s="106" t="s">
        <v>4</v>
      </c>
    </row>
    <row r="22" spans="1:27" ht="15">
      <c r="A22" s="159" t="s">
        <v>251</v>
      </c>
      <c r="B22" s="158" t="s">
        <v>70</v>
      </c>
      <c r="C22" s="158" t="s">
        <v>155</v>
      </c>
      <c r="D22" s="158" t="s">
        <v>158</v>
      </c>
      <c r="E22" s="158" t="s">
        <v>5</v>
      </c>
      <c r="F22" s="93">
        <v>2</v>
      </c>
      <c r="G22" s="92" t="s">
        <v>4</v>
      </c>
      <c r="H22" s="92" t="s">
        <v>4</v>
      </c>
      <c r="I22" s="92" t="s">
        <v>4</v>
      </c>
      <c r="J22" s="92" t="s">
        <v>4</v>
      </c>
      <c r="K22" s="92" t="s">
        <v>4</v>
      </c>
      <c r="L22" s="92" t="s">
        <v>4</v>
      </c>
      <c r="M22" s="92" t="s">
        <v>4</v>
      </c>
      <c r="N22" s="92" t="s">
        <v>4</v>
      </c>
      <c r="O22" s="92" t="s">
        <v>4</v>
      </c>
      <c r="P22" s="92" t="s">
        <v>4</v>
      </c>
      <c r="Q22" s="92" t="s">
        <v>4</v>
      </c>
      <c r="R22" s="92" t="s">
        <v>4</v>
      </c>
      <c r="S22" s="92">
        <v>1</v>
      </c>
      <c r="T22" s="92" t="s">
        <v>4</v>
      </c>
      <c r="U22" s="92">
        <v>1</v>
      </c>
      <c r="V22" s="92" t="s">
        <v>4</v>
      </c>
      <c r="W22" s="92" t="s">
        <v>4</v>
      </c>
      <c r="X22" s="92" t="s">
        <v>4</v>
      </c>
      <c r="Y22" s="92" t="s">
        <v>4</v>
      </c>
      <c r="Z22" s="92" t="s">
        <v>4</v>
      </c>
      <c r="AA22" s="91" t="s">
        <v>4</v>
      </c>
    </row>
    <row r="23" spans="1:27" ht="15">
      <c r="A23" s="123"/>
      <c r="B23" s="122" t="s">
        <v>68</v>
      </c>
      <c r="C23" s="122" t="s">
        <v>155</v>
      </c>
      <c r="D23" s="122" t="s">
        <v>157</v>
      </c>
      <c r="E23" s="122" t="s">
        <v>5</v>
      </c>
      <c r="F23" s="117">
        <v>1</v>
      </c>
      <c r="G23" s="116" t="s">
        <v>4</v>
      </c>
      <c r="H23" s="116" t="s">
        <v>4</v>
      </c>
      <c r="I23" s="116" t="s">
        <v>4</v>
      </c>
      <c r="J23" s="116" t="s">
        <v>4</v>
      </c>
      <c r="K23" s="116" t="s">
        <v>4</v>
      </c>
      <c r="L23" s="116" t="s">
        <v>4</v>
      </c>
      <c r="M23" s="116" t="s">
        <v>4</v>
      </c>
      <c r="N23" s="116" t="s">
        <v>4</v>
      </c>
      <c r="O23" s="116" t="s">
        <v>4</v>
      </c>
      <c r="P23" s="116" t="s">
        <v>4</v>
      </c>
      <c r="Q23" s="116" t="s">
        <v>4</v>
      </c>
      <c r="R23" s="116" t="s">
        <v>4</v>
      </c>
      <c r="S23" s="116">
        <v>1</v>
      </c>
      <c r="T23" s="116" t="s">
        <v>4</v>
      </c>
      <c r="U23" s="116" t="s">
        <v>4</v>
      </c>
      <c r="V23" s="116" t="s">
        <v>4</v>
      </c>
      <c r="W23" s="116" t="s">
        <v>4</v>
      </c>
      <c r="X23" s="116" t="s">
        <v>4</v>
      </c>
      <c r="Y23" s="116" t="s">
        <v>4</v>
      </c>
      <c r="Z23" s="116" t="s">
        <v>4</v>
      </c>
      <c r="AA23" s="115" t="s">
        <v>4</v>
      </c>
    </row>
    <row r="24" spans="1:27" ht="15">
      <c r="A24" s="114"/>
      <c r="B24" s="113" t="s">
        <v>66</v>
      </c>
      <c r="C24" s="113" t="s">
        <v>155</v>
      </c>
      <c r="D24" s="113" t="s">
        <v>156</v>
      </c>
      <c r="E24" s="113" t="s">
        <v>5</v>
      </c>
      <c r="F24" s="108">
        <v>1</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v>1</v>
      </c>
      <c r="V24" s="107" t="s">
        <v>4</v>
      </c>
      <c r="W24" s="107" t="s">
        <v>4</v>
      </c>
      <c r="X24" s="107" t="s">
        <v>4</v>
      </c>
      <c r="Y24" s="107" t="s">
        <v>4</v>
      </c>
      <c r="Z24" s="107" t="s">
        <v>4</v>
      </c>
      <c r="AA24" s="106" t="s">
        <v>4</v>
      </c>
    </row>
    <row r="25" spans="1:27" ht="15">
      <c r="A25" s="159" t="s">
        <v>250</v>
      </c>
      <c r="B25" s="158" t="s">
        <v>70</v>
      </c>
      <c r="C25" s="158" t="s">
        <v>150</v>
      </c>
      <c r="D25" s="158" t="s">
        <v>153</v>
      </c>
      <c r="E25" s="158" t="s">
        <v>5</v>
      </c>
      <c r="F25" s="93">
        <v>1</v>
      </c>
      <c r="G25" s="92" t="s">
        <v>4</v>
      </c>
      <c r="H25" s="92" t="s">
        <v>4</v>
      </c>
      <c r="I25" s="92" t="s">
        <v>4</v>
      </c>
      <c r="J25" s="92" t="s">
        <v>4</v>
      </c>
      <c r="K25" s="92" t="s">
        <v>4</v>
      </c>
      <c r="L25" s="92" t="s">
        <v>4</v>
      </c>
      <c r="M25" s="92" t="s">
        <v>4</v>
      </c>
      <c r="N25" s="92" t="s">
        <v>4</v>
      </c>
      <c r="O25" s="92" t="s">
        <v>4</v>
      </c>
      <c r="P25" s="92" t="s">
        <v>4</v>
      </c>
      <c r="Q25" s="92" t="s">
        <v>4</v>
      </c>
      <c r="R25" s="92" t="s">
        <v>4</v>
      </c>
      <c r="S25" s="92">
        <v>1</v>
      </c>
      <c r="T25" s="92" t="s">
        <v>4</v>
      </c>
      <c r="U25" s="92" t="s">
        <v>4</v>
      </c>
      <c r="V25" s="92" t="s">
        <v>4</v>
      </c>
      <c r="W25" s="92" t="s">
        <v>4</v>
      </c>
      <c r="X25" s="92" t="s">
        <v>4</v>
      </c>
      <c r="Y25" s="92" t="s">
        <v>4</v>
      </c>
      <c r="Z25" s="92" t="s">
        <v>4</v>
      </c>
      <c r="AA25" s="91" t="s">
        <v>4</v>
      </c>
    </row>
    <row r="26" spans="1:27" ht="15">
      <c r="A26" s="123"/>
      <c r="B26" s="122" t="s">
        <v>68</v>
      </c>
      <c r="C26" s="122" t="s">
        <v>150</v>
      </c>
      <c r="D26" s="122" t="s">
        <v>152</v>
      </c>
      <c r="E26" s="122" t="s">
        <v>5</v>
      </c>
      <c r="F26" s="117" t="s">
        <v>4</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t="s">
        <v>4</v>
      </c>
      <c r="U26" s="116" t="s">
        <v>4</v>
      </c>
      <c r="V26" s="116" t="s">
        <v>4</v>
      </c>
      <c r="W26" s="116" t="s">
        <v>4</v>
      </c>
      <c r="X26" s="116" t="s">
        <v>4</v>
      </c>
      <c r="Y26" s="116" t="s">
        <v>4</v>
      </c>
      <c r="Z26" s="116" t="s">
        <v>4</v>
      </c>
      <c r="AA26" s="115" t="s">
        <v>4</v>
      </c>
    </row>
    <row r="27" spans="1:27" ht="15">
      <c r="A27" s="114"/>
      <c r="B27" s="113" t="s">
        <v>66</v>
      </c>
      <c r="C27" s="113" t="s">
        <v>150</v>
      </c>
      <c r="D27" s="113" t="s">
        <v>151</v>
      </c>
      <c r="E27" s="113" t="s">
        <v>5</v>
      </c>
      <c r="F27" s="108">
        <v>1</v>
      </c>
      <c r="G27" s="107" t="s">
        <v>4</v>
      </c>
      <c r="H27" s="107" t="s">
        <v>4</v>
      </c>
      <c r="I27" s="107" t="s">
        <v>4</v>
      </c>
      <c r="J27" s="107" t="s">
        <v>4</v>
      </c>
      <c r="K27" s="107" t="s">
        <v>4</v>
      </c>
      <c r="L27" s="107" t="s">
        <v>4</v>
      </c>
      <c r="M27" s="107" t="s">
        <v>4</v>
      </c>
      <c r="N27" s="107" t="s">
        <v>4</v>
      </c>
      <c r="O27" s="107" t="s">
        <v>4</v>
      </c>
      <c r="P27" s="107" t="s">
        <v>4</v>
      </c>
      <c r="Q27" s="107" t="s">
        <v>4</v>
      </c>
      <c r="R27" s="107" t="s">
        <v>4</v>
      </c>
      <c r="S27" s="107">
        <v>1</v>
      </c>
      <c r="T27" s="107" t="s">
        <v>4</v>
      </c>
      <c r="U27" s="107" t="s">
        <v>4</v>
      </c>
      <c r="V27" s="107" t="s">
        <v>4</v>
      </c>
      <c r="W27" s="107" t="s">
        <v>4</v>
      </c>
      <c r="X27" s="107" t="s">
        <v>4</v>
      </c>
      <c r="Y27" s="107" t="s">
        <v>4</v>
      </c>
      <c r="Z27" s="107" t="s">
        <v>4</v>
      </c>
      <c r="AA27" s="106" t="s">
        <v>4</v>
      </c>
    </row>
    <row r="28" spans="1:27" ht="15">
      <c r="A28" s="159" t="s">
        <v>249</v>
      </c>
      <c r="B28" s="158" t="s">
        <v>70</v>
      </c>
      <c r="C28" s="158" t="s">
        <v>146</v>
      </c>
      <c r="D28" s="158" t="s">
        <v>149</v>
      </c>
      <c r="E28" s="158" t="s">
        <v>5</v>
      </c>
      <c r="F28" s="93">
        <v>2</v>
      </c>
      <c r="G28" s="92" t="s">
        <v>4</v>
      </c>
      <c r="H28" s="92" t="s">
        <v>4</v>
      </c>
      <c r="I28" s="92" t="s">
        <v>4</v>
      </c>
      <c r="J28" s="92">
        <v>1</v>
      </c>
      <c r="K28" s="92" t="s">
        <v>4</v>
      </c>
      <c r="L28" s="92" t="s">
        <v>4</v>
      </c>
      <c r="M28" s="92" t="s">
        <v>4</v>
      </c>
      <c r="N28" s="92" t="s">
        <v>4</v>
      </c>
      <c r="O28" s="92" t="s">
        <v>4</v>
      </c>
      <c r="P28" s="92" t="s">
        <v>4</v>
      </c>
      <c r="Q28" s="92">
        <v>1</v>
      </c>
      <c r="R28" s="92" t="s">
        <v>4</v>
      </c>
      <c r="S28" s="92" t="s">
        <v>4</v>
      </c>
      <c r="T28" s="92" t="s">
        <v>4</v>
      </c>
      <c r="U28" s="92" t="s">
        <v>4</v>
      </c>
      <c r="V28" s="92" t="s">
        <v>4</v>
      </c>
      <c r="W28" s="92" t="s">
        <v>4</v>
      </c>
      <c r="X28" s="92" t="s">
        <v>4</v>
      </c>
      <c r="Y28" s="92" t="s">
        <v>4</v>
      </c>
      <c r="Z28" s="92" t="s">
        <v>4</v>
      </c>
      <c r="AA28" s="91" t="s">
        <v>4</v>
      </c>
    </row>
    <row r="29" spans="1:27" ht="15">
      <c r="A29" s="123"/>
      <c r="B29" s="122" t="s">
        <v>68</v>
      </c>
      <c r="C29" s="122" t="s">
        <v>146</v>
      </c>
      <c r="D29" s="122" t="s">
        <v>148</v>
      </c>
      <c r="E29" s="122" t="s">
        <v>5</v>
      </c>
      <c r="F29" s="117">
        <v>2</v>
      </c>
      <c r="G29" s="116" t="s">
        <v>4</v>
      </c>
      <c r="H29" s="116" t="s">
        <v>4</v>
      </c>
      <c r="I29" s="116" t="s">
        <v>4</v>
      </c>
      <c r="J29" s="116">
        <v>1</v>
      </c>
      <c r="K29" s="116" t="s">
        <v>4</v>
      </c>
      <c r="L29" s="116" t="s">
        <v>4</v>
      </c>
      <c r="M29" s="116" t="s">
        <v>4</v>
      </c>
      <c r="N29" s="116" t="s">
        <v>4</v>
      </c>
      <c r="O29" s="116" t="s">
        <v>4</v>
      </c>
      <c r="P29" s="116" t="s">
        <v>4</v>
      </c>
      <c r="Q29" s="116">
        <v>1</v>
      </c>
      <c r="R29" s="116" t="s">
        <v>4</v>
      </c>
      <c r="S29" s="116" t="s">
        <v>4</v>
      </c>
      <c r="T29" s="116" t="s">
        <v>4</v>
      </c>
      <c r="U29" s="116" t="s">
        <v>4</v>
      </c>
      <c r="V29" s="116" t="s">
        <v>4</v>
      </c>
      <c r="W29" s="116" t="s">
        <v>4</v>
      </c>
      <c r="X29" s="116" t="s">
        <v>4</v>
      </c>
      <c r="Y29" s="116" t="s">
        <v>4</v>
      </c>
      <c r="Z29" s="116" t="s">
        <v>4</v>
      </c>
      <c r="AA29" s="115" t="s">
        <v>4</v>
      </c>
    </row>
    <row r="30" spans="1:27" ht="15">
      <c r="A30" s="114"/>
      <c r="B30" s="113" t="s">
        <v>66</v>
      </c>
      <c r="C30" s="113" t="s">
        <v>146</v>
      </c>
      <c r="D30" s="113" t="s">
        <v>147</v>
      </c>
      <c r="E30" s="113" t="s">
        <v>5</v>
      </c>
      <c r="F30" s="108" t="s">
        <v>4</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t="s">
        <v>4</v>
      </c>
      <c r="X30" s="107" t="s">
        <v>4</v>
      </c>
      <c r="Y30" s="107" t="s">
        <v>4</v>
      </c>
      <c r="Z30" s="107" t="s">
        <v>4</v>
      </c>
      <c r="AA30" s="106" t="s">
        <v>4</v>
      </c>
    </row>
    <row r="31" spans="1:27" ht="15">
      <c r="A31" s="159" t="s">
        <v>248</v>
      </c>
      <c r="B31" s="158" t="s">
        <v>70</v>
      </c>
      <c r="C31" s="158" t="s">
        <v>142</v>
      </c>
      <c r="D31" s="158" t="s">
        <v>145</v>
      </c>
      <c r="E31" s="158" t="s">
        <v>5</v>
      </c>
      <c r="F31" s="93">
        <v>4</v>
      </c>
      <c r="G31" s="92" t="s">
        <v>4</v>
      </c>
      <c r="H31" s="92" t="s">
        <v>4</v>
      </c>
      <c r="I31" s="92" t="s">
        <v>4</v>
      </c>
      <c r="J31" s="92" t="s">
        <v>4</v>
      </c>
      <c r="K31" s="92" t="s">
        <v>4</v>
      </c>
      <c r="L31" s="92" t="s">
        <v>4</v>
      </c>
      <c r="M31" s="92" t="s">
        <v>4</v>
      </c>
      <c r="N31" s="92">
        <v>1</v>
      </c>
      <c r="O31" s="92" t="s">
        <v>4</v>
      </c>
      <c r="P31" s="92">
        <v>1</v>
      </c>
      <c r="Q31" s="92">
        <v>1</v>
      </c>
      <c r="R31" s="92" t="s">
        <v>4</v>
      </c>
      <c r="S31" s="92" t="s">
        <v>4</v>
      </c>
      <c r="T31" s="92" t="s">
        <v>4</v>
      </c>
      <c r="U31" s="92" t="s">
        <v>4</v>
      </c>
      <c r="V31" s="92">
        <v>1</v>
      </c>
      <c r="W31" s="92" t="s">
        <v>4</v>
      </c>
      <c r="X31" s="92" t="s">
        <v>4</v>
      </c>
      <c r="Y31" s="92" t="s">
        <v>4</v>
      </c>
      <c r="Z31" s="92" t="s">
        <v>4</v>
      </c>
      <c r="AA31" s="91" t="s">
        <v>4</v>
      </c>
    </row>
    <row r="32" spans="1:27" ht="15">
      <c r="A32" s="123"/>
      <c r="B32" s="122" t="s">
        <v>68</v>
      </c>
      <c r="C32" s="122" t="s">
        <v>142</v>
      </c>
      <c r="D32" s="122" t="s">
        <v>144</v>
      </c>
      <c r="E32" s="122" t="s">
        <v>5</v>
      </c>
      <c r="F32" s="117">
        <v>3</v>
      </c>
      <c r="G32" s="116" t="s">
        <v>4</v>
      </c>
      <c r="H32" s="116" t="s">
        <v>4</v>
      </c>
      <c r="I32" s="116" t="s">
        <v>4</v>
      </c>
      <c r="J32" s="116" t="s">
        <v>4</v>
      </c>
      <c r="K32" s="116" t="s">
        <v>4</v>
      </c>
      <c r="L32" s="116" t="s">
        <v>4</v>
      </c>
      <c r="M32" s="116" t="s">
        <v>4</v>
      </c>
      <c r="N32" s="116" t="s">
        <v>4</v>
      </c>
      <c r="O32" s="116" t="s">
        <v>4</v>
      </c>
      <c r="P32" s="116">
        <v>1</v>
      </c>
      <c r="Q32" s="116">
        <v>1</v>
      </c>
      <c r="R32" s="116" t="s">
        <v>4</v>
      </c>
      <c r="S32" s="116" t="s">
        <v>4</v>
      </c>
      <c r="T32" s="116" t="s">
        <v>4</v>
      </c>
      <c r="U32" s="116" t="s">
        <v>4</v>
      </c>
      <c r="V32" s="116">
        <v>1</v>
      </c>
      <c r="W32" s="116" t="s">
        <v>4</v>
      </c>
      <c r="X32" s="116" t="s">
        <v>4</v>
      </c>
      <c r="Y32" s="116" t="s">
        <v>4</v>
      </c>
      <c r="Z32" s="116" t="s">
        <v>4</v>
      </c>
      <c r="AA32" s="115" t="s">
        <v>4</v>
      </c>
    </row>
    <row r="33" spans="1:27" ht="15">
      <c r="A33" s="114"/>
      <c r="B33" s="113" t="s">
        <v>66</v>
      </c>
      <c r="C33" s="113" t="s">
        <v>142</v>
      </c>
      <c r="D33" s="113" t="s">
        <v>143</v>
      </c>
      <c r="E33" s="113" t="s">
        <v>5</v>
      </c>
      <c r="F33" s="108">
        <v>1</v>
      </c>
      <c r="G33" s="107" t="s">
        <v>4</v>
      </c>
      <c r="H33" s="107" t="s">
        <v>4</v>
      </c>
      <c r="I33" s="107" t="s">
        <v>4</v>
      </c>
      <c r="J33" s="107" t="s">
        <v>4</v>
      </c>
      <c r="K33" s="107" t="s">
        <v>4</v>
      </c>
      <c r="L33" s="107" t="s">
        <v>4</v>
      </c>
      <c r="M33" s="107" t="s">
        <v>4</v>
      </c>
      <c r="N33" s="107">
        <v>1</v>
      </c>
      <c r="O33" s="107" t="s">
        <v>4</v>
      </c>
      <c r="P33" s="107" t="s">
        <v>4</v>
      </c>
      <c r="Q33" s="107" t="s">
        <v>4</v>
      </c>
      <c r="R33" s="107" t="s">
        <v>4</v>
      </c>
      <c r="S33" s="107" t="s">
        <v>4</v>
      </c>
      <c r="T33" s="107" t="s">
        <v>4</v>
      </c>
      <c r="U33" s="107" t="s">
        <v>4</v>
      </c>
      <c r="V33" s="107" t="s">
        <v>4</v>
      </c>
      <c r="W33" s="107" t="s">
        <v>4</v>
      </c>
      <c r="X33" s="107" t="s">
        <v>4</v>
      </c>
      <c r="Y33" s="107" t="s">
        <v>4</v>
      </c>
      <c r="Z33" s="107" t="s">
        <v>4</v>
      </c>
      <c r="AA33" s="106" t="s">
        <v>4</v>
      </c>
    </row>
    <row r="34" spans="1:27" ht="15">
      <c r="A34" s="159" t="s">
        <v>247</v>
      </c>
      <c r="B34" s="158" t="s">
        <v>70</v>
      </c>
      <c r="C34" s="158" t="s">
        <v>138</v>
      </c>
      <c r="D34" s="158" t="s">
        <v>141</v>
      </c>
      <c r="E34" s="158" t="s">
        <v>5</v>
      </c>
      <c r="F34" s="93" t="s">
        <v>4</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t="s">
        <v>4</v>
      </c>
      <c r="V34" s="92" t="s">
        <v>4</v>
      </c>
      <c r="W34" s="92" t="s">
        <v>4</v>
      </c>
      <c r="X34" s="92" t="s">
        <v>4</v>
      </c>
      <c r="Y34" s="92" t="s">
        <v>4</v>
      </c>
      <c r="Z34" s="92" t="s">
        <v>4</v>
      </c>
      <c r="AA34" s="91" t="s">
        <v>4</v>
      </c>
    </row>
    <row r="35" spans="1:27" ht="15">
      <c r="A35" s="123"/>
      <c r="B35" s="122" t="s">
        <v>68</v>
      </c>
      <c r="C35" s="122" t="s">
        <v>138</v>
      </c>
      <c r="D35" s="122" t="s">
        <v>140</v>
      </c>
      <c r="E35" s="122" t="s">
        <v>5</v>
      </c>
      <c r="F35" s="117" t="s">
        <v>4</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t="s">
        <v>4</v>
      </c>
      <c r="V35" s="116" t="s">
        <v>4</v>
      </c>
      <c r="W35" s="116" t="s">
        <v>4</v>
      </c>
      <c r="X35" s="116" t="s">
        <v>4</v>
      </c>
      <c r="Y35" s="116" t="s">
        <v>4</v>
      </c>
      <c r="Z35" s="116" t="s">
        <v>4</v>
      </c>
      <c r="AA35" s="115" t="s">
        <v>4</v>
      </c>
    </row>
    <row r="36" spans="1:27" ht="15">
      <c r="A36" s="114"/>
      <c r="B36" s="113" t="s">
        <v>66</v>
      </c>
      <c r="C36" s="113" t="s">
        <v>138</v>
      </c>
      <c r="D36" s="113" t="s">
        <v>139</v>
      </c>
      <c r="E36" s="113" t="s">
        <v>5</v>
      </c>
      <c r="F36" s="108" t="s">
        <v>4</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t="s">
        <v>4</v>
      </c>
      <c r="W36" s="107" t="s">
        <v>4</v>
      </c>
      <c r="X36" s="107" t="s">
        <v>4</v>
      </c>
      <c r="Y36" s="107" t="s">
        <v>4</v>
      </c>
      <c r="Z36" s="107" t="s">
        <v>4</v>
      </c>
      <c r="AA36" s="106" t="s">
        <v>4</v>
      </c>
    </row>
    <row r="37" spans="1:27" ht="15">
      <c r="A37" s="159" t="s">
        <v>246</v>
      </c>
      <c r="B37" s="158" t="s">
        <v>70</v>
      </c>
      <c r="C37" s="158" t="s">
        <v>134</v>
      </c>
      <c r="D37" s="158" t="s">
        <v>137</v>
      </c>
      <c r="E37" s="158" t="s">
        <v>5</v>
      </c>
      <c r="F37" s="93">
        <v>5</v>
      </c>
      <c r="G37" s="92" t="s">
        <v>4</v>
      </c>
      <c r="H37" s="92" t="s">
        <v>4</v>
      </c>
      <c r="I37" s="92" t="s">
        <v>4</v>
      </c>
      <c r="J37" s="92" t="s">
        <v>4</v>
      </c>
      <c r="K37" s="92" t="s">
        <v>4</v>
      </c>
      <c r="L37" s="92" t="s">
        <v>4</v>
      </c>
      <c r="M37" s="92" t="s">
        <v>4</v>
      </c>
      <c r="N37" s="92" t="s">
        <v>4</v>
      </c>
      <c r="O37" s="92" t="s">
        <v>4</v>
      </c>
      <c r="P37" s="92" t="s">
        <v>4</v>
      </c>
      <c r="Q37" s="92">
        <v>1</v>
      </c>
      <c r="R37" s="92" t="s">
        <v>4</v>
      </c>
      <c r="S37" s="92">
        <v>1</v>
      </c>
      <c r="T37" s="92">
        <v>1</v>
      </c>
      <c r="U37" s="92">
        <v>1</v>
      </c>
      <c r="V37" s="92" t="s">
        <v>4</v>
      </c>
      <c r="W37" s="92" t="s">
        <v>4</v>
      </c>
      <c r="X37" s="92">
        <v>1</v>
      </c>
      <c r="Y37" s="92" t="s">
        <v>4</v>
      </c>
      <c r="Z37" s="92" t="s">
        <v>4</v>
      </c>
      <c r="AA37" s="91" t="s">
        <v>4</v>
      </c>
    </row>
    <row r="38" spans="1:27" ht="15">
      <c r="A38" s="123"/>
      <c r="B38" s="122" t="s">
        <v>68</v>
      </c>
      <c r="C38" s="122" t="s">
        <v>134</v>
      </c>
      <c r="D38" s="122" t="s">
        <v>136</v>
      </c>
      <c r="E38" s="122" t="s">
        <v>5</v>
      </c>
      <c r="F38" s="117">
        <v>3</v>
      </c>
      <c r="G38" s="116" t="s">
        <v>4</v>
      </c>
      <c r="H38" s="116" t="s">
        <v>4</v>
      </c>
      <c r="I38" s="116" t="s">
        <v>4</v>
      </c>
      <c r="J38" s="116" t="s">
        <v>4</v>
      </c>
      <c r="K38" s="116" t="s">
        <v>4</v>
      </c>
      <c r="L38" s="116" t="s">
        <v>4</v>
      </c>
      <c r="M38" s="116" t="s">
        <v>4</v>
      </c>
      <c r="N38" s="116" t="s">
        <v>4</v>
      </c>
      <c r="O38" s="116" t="s">
        <v>4</v>
      </c>
      <c r="P38" s="116" t="s">
        <v>4</v>
      </c>
      <c r="Q38" s="116">
        <v>1</v>
      </c>
      <c r="R38" s="116" t="s">
        <v>4</v>
      </c>
      <c r="S38" s="116">
        <v>1</v>
      </c>
      <c r="T38" s="116" t="s">
        <v>4</v>
      </c>
      <c r="U38" s="116">
        <v>1</v>
      </c>
      <c r="V38" s="116" t="s">
        <v>4</v>
      </c>
      <c r="W38" s="116" t="s">
        <v>4</v>
      </c>
      <c r="X38" s="116" t="s">
        <v>4</v>
      </c>
      <c r="Y38" s="116" t="s">
        <v>4</v>
      </c>
      <c r="Z38" s="116" t="s">
        <v>4</v>
      </c>
      <c r="AA38" s="115" t="s">
        <v>4</v>
      </c>
    </row>
    <row r="39" spans="1:27" ht="15">
      <c r="A39" s="123"/>
      <c r="B39" s="122" t="s">
        <v>66</v>
      </c>
      <c r="C39" s="122" t="s">
        <v>134</v>
      </c>
      <c r="D39" s="122" t="s">
        <v>135</v>
      </c>
      <c r="E39" s="122" t="s">
        <v>5</v>
      </c>
      <c r="F39" s="117">
        <v>2</v>
      </c>
      <c r="G39" s="116" t="s">
        <v>4</v>
      </c>
      <c r="H39" s="116" t="s">
        <v>4</v>
      </c>
      <c r="I39" s="116" t="s">
        <v>4</v>
      </c>
      <c r="J39" s="116" t="s">
        <v>4</v>
      </c>
      <c r="K39" s="116" t="s">
        <v>4</v>
      </c>
      <c r="L39" s="116" t="s">
        <v>4</v>
      </c>
      <c r="M39" s="116" t="s">
        <v>4</v>
      </c>
      <c r="N39" s="116" t="s">
        <v>4</v>
      </c>
      <c r="O39" s="116" t="s">
        <v>4</v>
      </c>
      <c r="P39" s="116" t="s">
        <v>4</v>
      </c>
      <c r="Q39" s="116" t="s">
        <v>4</v>
      </c>
      <c r="R39" s="116" t="s">
        <v>4</v>
      </c>
      <c r="S39" s="116" t="s">
        <v>4</v>
      </c>
      <c r="T39" s="116">
        <v>1</v>
      </c>
      <c r="U39" s="116" t="s">
        <v>4</v>
      </c>
      <c r="V39" s="116" t="s">
        <v>4</v>
      </c>
      <c r="W39" s="116" t="s">
        <v>4</v>
      </c>
      <c r="X39" s="116">
        <v>1</v>
      </c>
      <c r="Y39" s="116" t="s">
        <v>4</v>
      </c>
      <c r="Z39" s="116" t="s">
        <v>4</v>
      </c>
      <c r="AA39" s="115" t="s">
        <v>4</v>
      </c>
    </row>
    <row r="40" spans="1:27" ht="15">
      <c r="A40" s="159" t="s">
        <v>245</v>
      </c>
      <c r="B40" s="158" t="s">
        <v>70</v>
      </c>
      <c r="C40" s="158" t="s">
        <v>130</v>
      </c>
      <c r="D40" s="158" t="s">
        <v>133</v>
      </c>
      <c r="E40" s="158" t="s">
        <v>21</v>
      </c>
      <c r="F40" s="93">
        <v>75</v>
      </c>
      <c r="G40" s="92" t="s">
        <v>4</v>
      </c>
      <c r="H40" s="92" t="s">
        <v>4</v>
      </c>
      <c r="I40" s="92" t="s">
        <v>4</v>
      </c>
      <c r="J40" s="92">
        <v>1</v>
      </c>
      <c r="K40" s="92">
        <v>3</v>
      </c>
      <c r="L40" s="92">
        <v>1</v>
      </c>
      <c r="M40" s="92">
        <v>4</v>
      </c>
      <c r="N40" s="92">
        <v>7</v>
      </c>
      <c r="O40" s="92">
        <v>4</v>
      </c>
      <c r="P40" s="92">
        <v>7</v>
      </c>
      <c r="Q40" s="92">
        <v>7</v>
      </c>
      <c r="R40" s="92">
        <v>10</v>
      </c>
      <c r="S40" s="92">
        <v>3</v>
      </c>
      <c r="T40" s="92">
        <v>11</v>
      </c>
      <c r="U40" s="92">
        <v>5</v>
      </c>
      <c r="V40" s="92">
        <v>4</v>
      </c>
      <c r="W40" s="92">
        <v>5</v>
      </c>
      <c r="X40" s="92">
        <v>2</v>
      </c>
      <c r="Y40" s="92">
        <v>1</v>
      </c>
      <c r="Z40" s="92" t="s">
        <v>4</v>
      </c>
      <c r="AA40" s="91" t="s">
        <v>4</v>
      </c>
    </row>
    <row r="41" spans="1:27" ht="15">
      <c r="A41" s="123"/>
      <c r="B41" s="122" t="s">
        <v>68</v>
      </c>
      <c r="C41" s="122" t="s">
        <v>130</v>
      </c>
      <c r="D41" s="122" t="s">
        <v>132</v>
      </c>
      <c r="E41" s="122" t="s">
        <v>21</v>
      </c>
      <c r="F41" s="117">
        <v>44</v>
      </c>
      <c r="G41" s="116" t="s">
        <v>4</v>
      </c>
      <c r="H41" s="116" t="s">
        <v>4</v>
      </c>
      <c r="I41" s="116" t="s">
        <v>4</v>
      </c>
      <c r="J41" s="116">
        <v>1</v>
      </c>
      <c r="K41" s="116">
        <v>3</v>
      </c>
      <c r="L41" s="116" t="s">
        <v>4</v>
      </c>
      <c r="M41" s="116">
        <v>1</v>
      </c>
      <c r="N41" s="116">
        <v>5</v>
      </c>
      <c r="O41" s="116">
        <v>2</v>
      </c>
      <c r="P41" s="116">
        <v>3</v>
      </c>
      <c r="Q41" s="116">
        <v>3</v>
      </c>
      <c r="R41" s="116">
        <v>9</v>
      </c>
      <c r="S41" s="116">
        <v>1</v>
      </c>
      <c r="T41" s="116">
        <v>4</v>
      </c>
      <c r="U41" s="116">
        <v>4</v>
      </c>
      <c r="V41" s="116">
        <v>3</v>
      </c>
      <c r="W41" s="116">
        <v>3</v>
      </c>
      <c r="X41" s="116">
        <v>1</v>
      </c>
      <c r="Y41" s="116">
        <v>1</v>
      </c>
      <c r="Z41" s="116" t="s">
        <v>4</v>
      </c>
      <c r="AA41" s="115" t="s">
        <v>4</v>
      </c>
    </row>
    <row r="42" spans="1:27" ht="15">
      <c r="A42" s="114"/>
      <c r="B42" s="113" t="s">
        <v>66</v>
      </c>
      <c r="C42" s="113" t="s">
        <v>130</v>
      </c>
      <c r="D42" s="113" t="s">
        <v>131</v>
      </c>
      <c r="E42" s="113" t="s">
        <v>21</v>
      </c>
      <c r="F42" s="108">
        <v>31</v>
      </c>
      <c r="G42" s="107" t="s">
        <v>4</v>
      </c>
      <c r="H42" s="107" t="s">
        <v>4</v>
      </c>
      <c r="I42" s="107" t="s">
        <v>4</v>
      </c>
      <c r="J42" s="107" t="s">
        <v>4</v>
      </c>
      <c r="K42" s="107" t="s">
        <v>4</v>
      </c>
      <c r="L42" s="107">
        <v>1</v>
      </c>
      <c r="M42" s="107">
        <v>3</v>
      </c>
      <c r="N42" s="107">
        <v>2</v>
      </c>
      <c r="O42" s="107">
        <v>2</v>
      </c>
      <c r="P42" s="107">
        <v>4</v>
      </c>
      <c r="Q42" s="107">
        <v>4</v>
      </c>
      <c r="R42" s="107">
        <v>1</v>
      </c>
      <c r="S42" s="107">
        <v>2</v>
      </c>
      <c r="T42" s="107">
        <v>7</v>
      </c>
      <c r="U42" s="107">
        <v>1</v>
      </c>
      <c r="V42" s="107">
        <v>1</v>
      </c>
      <c r="W42" s="107">
        <v>2</v>
      </c>
      <c r="X42" s="107">
        <v>1</v>
      </c>
      <c r="Y42" s="107" t="s">
        <v>4</v>
      </c>
      <c r="Z42" s="107" t="s">
        <v>4</v>
      </c>
      <c r="AA42" s="106" t="s">
        <v>4</v>
      </c>
    </row>
    <row r="43" spans="1:27" ht="15">
      <c r="A43" s="159" t="s">
        <v>244</v>
      </c>
      <c r="B43" s="158" t="s">
        <v>70</v>
      </c>
      <c r="C43" s="158" t="s">
        <v>126</v>
      </c>
      <c r="D43" s="158" t="s">
        <v>129</v>
      </c>
      <c r="E43" s="158" t="s">
        <v>12</v>
      </c>
      <c r="F43" s="93">
        <v>2</v>
      </c>
      <c r="G43" s="92" t="s">
        <v>4</v>
      </c>
      <c r="H43" s="92" t="s">
        <v>4</v>
      </c>
      <c r="I43" s="92" t="s">
        <v>4</v>
      </c>
      <c r="J43" s="92" t="s">
        <v>4</v>
      </c>
      <c r="K43" s="92" t="s">
        <v>4</v>
      </c>
      <c r="L43" s="92" t="s">
        <v>4</v>
      </c>
      <c r="M43" s="92" t="s">
        <v>4</v>
      </c>
      <c r="N43" s="92" t="s">
        <v>4</v>
      </c>
      <c r="O43" s="92" t="s">
        <v>4</v>
      </c>
      <c r="P43" s="92" t="s">
        <v>4</v>
      </c>
      <c r="Q43" s="92" t="s">
        <v>4</v>
      </c>
      <c r="R43" s="92" t="s">
        <v>4</v>
      </c>
      <c r="S43" s="92">
        <v>2</v>
      </c>
      <c r="T43" s="92" t="s">
        <v>4</v>
      </c>
      <c r="U43" s="92" t="s">
        <v>4</v>
      </c>
      <c r="V43" s="92" t="s">
        <v>4</v>
      </c>
      <c r="W43" s="92" t="s">
        <v>4</v>
      </c>
      <c r="X43" s="92" t="s">
        <v>4</v>
      </c>
      <c r="Y43" s="92" t="s">
        <v>4</v>
      </c>
      <c r="Z43" s="92" t="s">
        <v>4</v>
      </c>
      <c r="AA43" s="91" t="s">
        <v>4</v>
      </c>
    </row>
    <row r="44" spans="1:27" ht="15">
      <c r="A44" s="123"/>
      <c r="B44" s="122" t="s">
        <v>68</v>
      </c>
      <c r="C44" s="122" t="s">
        <v>126</v>
      </c>
      <c r="D44" s="122" t="s">
        <v>128</v>
      </c>
      <c r="E44" s="122" t="s">
        <v>12</v>
      </c>
      <c r="F44" s="117">
        <v>2</v>
      </c>
      <c r="G44" s="116" t="s">
        <v>4</v>
      </c>
      <c r="H44" s="116" t="s">
        <v>4</v>
      </c>
      <c r="I44" s="116" t="s">
        <v>4</v>
      </c>
      <c r="J44" s="116" t="s">
        <v>4</v>
      </c>
      <c r="K44" s="116" t="s">
        <v>4</v>
      </c>
      <c r="L44" s="116" t="s">
        <v>4</v>
      </c>
      <c r="M44" s="116" t="s">
        <v>4</v>
      </c>
      <c r="N44" s="116" t="s">
        <v>4</v>
      </c>
      <c r="O44" s="116" t="s">
        <v>4</v>
      </c>
      <c r="P44" s="116" t="s">
        <v>4</v>
      </c>
      <c r="Q44" s="116" t="s">
        <v>4</v>
      </c>
      <c r="R44" s="116" t="s">
        <v>4</v>
      </c>
      <c r="S44" s="116">
        <v>2</v>
      </c>
      <c r="T44" s="116" t="s">
        <v>4</v>
      </c>
      <c r="U44" s="116" t="s">
        <v>4</v>
      </c>
      <c r="V44" s="116" t="s">
        <v>4</v>
      </c>
      <c r="W44" s="116" t="s">
        <v>4</v>
      </c>
      <c r="X44" s="116" t="s">
        <v>4</v>
      </c>
      <c r="Y44" s="116" t="s">
        <v>4</v>
      </c>
      <c r="Z44" s="116" t="s">
        <v>4</v>
      </c>
      <c r="AA44" s="115" t="s">
        <v>4</v>
      </c>
    </row>
    <row r="45" spans="1:27" ht="15">
      <c r="A45" s="114"/>
      <c r="B45" s="113" t="s">
        <v>66</v>
      </c>
      <c r="C45" s="113" t="s">
        <v>126</v>
      </c>
      <c r="D45" s="113" t="s">
        <v>127</v>
      </c>
      <c r="E45" s="113" t="s">
        <v>12</v>
      </c>
      <c r="F45" s="108" t="s">
        <v>4</v>
      </c>
      <c r="G45" s="107" t="s">
        <v>4</v>
      </c>
      <c r="H45" s="107" t="s">
        <v>4</v>
      </c>
      <c r="I45" s="107" t="s">
        <v>4</v>
      </c>
      <c r="J45" s="107" t="s">
        <v>4</v>
      </c>
      <c r="K45" s="107" t="s">
        <v>4</v>
      </c>
      <c r="L45" s="107" t="s">
        <v>4</v>
      </c>
      <c r="M45" s="107" t="s">
        <v>4</v>
      </c>
      <c r="N45" s="107" t="s">
        <v>4</v>
      </c>
      <c r="O45" s="107" t="s">
        <v>4</v>
      </c>
      <c r="P45" s="107" t="s">
        <v>4</v>
      </c>
      <c r="Q45" s="107" t="s">
        <v>4</v>
      </c>
      <c r="R45" s="107" t="s">
        <v>4</v>
      </c>
      <c r="S45" s="107" t="s">
        <v>4</v>
      </c>
      <c r="T45" s="107" t="s">
        <v>4</v>
      </c>
      <c r="U45" s="107" t="s">
        <v>4</v>
      </c>
      <c r="V45" s="107" t="s">
        <v>4</v>
      </c>
      <c r="W45" s="107" t="s">
        <v>4</v>
      </c>
      <c r="X45" s="107" t="s">
        <v>4</v>
      </c>
      <c r="Y45" s="107" t="s">
        <v>4</v>
      </c>
      <c r="Z45" s="107" t="s">
        <v>4</v>
      </c>
      <c r="AA45" s="106" t="s">
        <v>4</v>
      </c>
    </row>
    <row r="46" spans="1:27" ht="15">
      <c r="A46" s="159" t="s">
        <v>243</v>
      </c>
      <c r="B46" s="158" t="s">
        <v>70</v>
      </c>
      <c r="C46" s="158" t="s">
        <v>121</v>
      </c>
      <c r="D46" s="158" t="s">
        <v>124</v>
      </c>
      <c r="E46" s="158" t="s">
        <v>10</v>
      </c>
      <c r="F46" s="93">
        <v>2</v>
      </c>
      <c r="G46" s="92" t="s">
        <v>4</v>
      </c>
      <c r="H46" s="92" t="s">
        <v>4</v>
      </c>
      <c r="I46" s="92" t="s">
        <v>4</v>
      </c>
      <c r="J46" s="92" t="s">
        <v>4</v>
      </c>
      <c r="K46" s="92" t="s">
        <v>4</v>
      </c>
      <c r="L46" s="92" t="s">
        <v>4</v>
      </c>
      <c r="M46" s="92" t="s">
        <v>4</v>
      </c>
      <c r="N46" s="92" t="s">
        <v>4</v>
      </c>
      <c r="O46" s="92" t="s">
        <v>4</v>
      </c>
      <c r="P46" s="92" t="s">
        <v>4</v>
      </c>
      <c r="Q46" s="92" t="s">
        <v>4</v>
      </c>
      <c r="R46" s="92" t="s">
        <v>4</v>
      </c>
      <c r="S46" s="92">
        <v>2</v>
      </c>
      <c r="T46" s="92" t="s">
        <v>4</v>
      </c>
      <c r="U46" s="92" t="s">
        <v>4</v>
      </c>
      <c r="V46" s="92" t="s">
        <v>4</v>
      </c>
      <c r="W46" s="92" t="s">
        <v>4</v>
      </c>
      <c r="X46" s="92" t="s">
        <v>4</v>
      </c>
      <c r="Y46" s="92" t="s">
        <v>4</v>
      </c>
      <c r="Z46" s="92" t="s">
        <v>4</v>
      </c>
      <c r="AA46" s="91" t="s">
        <v>4</v>
      </c>
    </row>
    <row r="47" spans="1:27" ht="15">
      <c r="A47" s="123"/>
      <c r="B47" s="122" t="s">
        <v>68</v>
      </c>
      <c r="C47" s="122" t="s">
        <v>121</v>
      </c>
      <c r="D47" s="122" t="s">
        <v>123</v>
      </c>
      <c r="E47" s="122" t="s">
        <v>10</v>
      </c>
      <c r="F47" s="117">
        <v>2</v>
      </c>
      <c r="G47" s="116" t="s">
        <v>4</v>
      </c>
      <c r="H47" s="116" t="s">
        <v>4</v>
      </c>
      <c r="I47" s="116" t="s">
        <v>4</v>
      </c>
      <c r="J47" s="116" t="s">
        <v>4</v>
      </c>
      <c r="K47" s="116" t="s">
        <v>4</v>
      </c>
      <c r="L47" s="116" t="s">
        <v>4</v>
      </c>
      <c r="M47" s="116" t="s">
        <v>4</v>
      </c>
      <c r="N47" s="116" t="s">
        <v>4</v>
      </c>
      <c r="O47" s="116" t="s">
        <v>4</v>
      </c>
      <c r="P47" s="116" t="s">
        <v>4</v>
      </c>
      <c r="Q47" s="116" t="s">
        <v>4</v>
      </c>
      <c r="R47" s="116" t="s">
        <v>4</v>
      </c>
      <c r="S47" s="116">
        <v>2</v>
      </c>
      <c r="T47" s="116" t="s">
        <v>4</v>
      </c>
      <c r="U47" s="116" t="s">
        <v>4</v>
      </c>
      <c r="V47" s="116" t="s">
        <v>4</v>
      </c>
      <c r="W47" s="116" t="s">
        <v>4</v>
      </c>
      <c r="X47" s="116" t="s">
        <v>4</v>
      </c>
      <c r="Y47" s="116" t="s">
        <v>4</v>
      </c>
      <c r="Z47" s="116" t="s">
        <v>4</v>
      </c>
      <c r="AA47" s="115" t="s">
        <v>4</v>
      </c>
    </row>
    <row r="48" spans="1:27" ht="15">
      <c r="A48" s="123"/>
      <c r="B48" s="122" t="s">
        <v>66</v>
      </c>
      <c r="C48" s="122" t="s">
        <v>121</v>
      </c>
      <c r="D48" s="122" t="s">
        <v>122</v>
      </c>
      <c r="E48" s="122" t="s">
        <v>10</v>
      </c>
      <c r="F48" s="117" t="s">
        <v>4</v>
      </c>
      <c r="G48" s="116" t="s">
        <v>4</v>
      </c>
      <c r="H48" s="116" t="s">
        <v>4</v>
      </c>
      <c r="I48" s="116" t="s">
        <v>4</v>
      </c>
      <c r="J48" s="116" t="s">
        <v>4</v>
      </c>
      <c r="K48" s="116" t="s">
        <v>4</v>
      </c>
      <c r="L48" s="116" t="s">
        <v>4</v>
      </c>
      <c r="M48" s="116" t="s">
        <v>4</v>
      </c>
      <c r="N48" s="116" t="s">
        <v>4</v>
      </c>
      <c r="O48" s="116" t="s">
        <v>4</v>
      </c>
      <c r="P48" s="116" t="s">
        <v>4</v>
      </c>
      <c r="Q48" s="116" t="s">
        <v>4</v>
      </c>
      <c r="R48" s="116" t="s">
        <v>4</v>
      </c>
      <c r="S48" s="116" t="s">
        <v>4</v>
      </c>
      <c r="T48" s="116" t="s">
        <v>4</v>
      </c>
      <c r="U48" s="116" t="s">
        <v>4</v>
      </c>
      <c r="V48" s="116" t="s">
        <v>4</v>
      </c>
      <c r="W48" s="116" t="s">
        <v>4</v>
      </c>
      <c r="X48" s="116" t="s">
        <v>4</v>
      </c>
      <c r="Y48" s="116" t="s">
        <v>4</v>
      </c>
      <c r="Z48" s="116" t="s">
        <v>4</v>
      </c>
      <c r="AA48" s="115" t="s">
        <v>4</v>
      </c>
    </row>
    <row r="49" spans="1:27" ht="15">
      <c r="A49" s="159" t="s">
        <v>242</v>
      </c>
      <c r="B49" s="158" t="s">
        <v>70</v>
      </c>
      <c r="C49" s="158" t="s">
        <v>116</v>
      </c>
      <c r="D49" s="158" t="s">
        <v>119</v>
      </c>
      <c r="E49" s="158" t="s">
        <v>5</v>
      </c>
      <c r="F49" s="93" t="s">
        <v>4</v>
      </c>
      <c r="G49" s="92" t="s">
        <v>4</v>
      </c>
      <c r="H49" s="92" t="s">
        <v>4</v>
      </c>
      <c r="I49" s="92" t="s">
        <v>4</v>
      </c>
      <c r="J49" s="92" t="s">
        <v>4</v>
      </c>
      <c r="K49" s="92" t="s">
        <v>4</v>
      </c>
      <c r="L49" s="92" t="s">
        <v>4</v>
      </c>
      <c r="M49" s="92" t="s">
        <v>4</v>
      </c>
      <c r="N49" s="92" t="s">
        <v>4</v>
      </c>
      <c r="O49" s="92" t="s">
        <v>4</v>
      </c>
      <c r="P49" s="92" t="s">
        <v>4</v>
      </c>
      <c r="Q49" s="92" t="s">
        <v>4</v>
      </c>
      <c r="R49" s="92" t="s">
        <v>4</v>
      </c>
      <c r="S49" s="92" t="s">
        <v>4</v>
      </c>
      <c r="T49" s="92" t="s">
        <v>4</v>
      </c>
      <c r="U49" s="92" t="s">
        <v>4</v>
      </c>
      <c r="V49" s="92" t="s">
        <v>4</v>
      </c>
      <c r="W49" s="92" t="s">
        <v>4</v>
      </c>
      <c r="X49" s="92" t="s">
        <v>4</v>
      </c>
      <c r="Y49" s="92" t="s">
        <v>4</v>
      </c>
      <c r="Z49" s="92" t="s">
        <v>4</v>
      </c>
      <c r="AA49" s="91" t="s">
        <v>4</v>
      </c>
    </row>
    <row r="50" spans="1:27" ht="15">
      <c r="A50" s="123"/>
      <c r="B50" s="122" t="s">
        <v>68</v>
      </c>
      <c r="C50" s="122" t="s">
        <v>116</v>
      </c>
      <c r="D50" s="122" t="s">
        <v>118</v>
      </c>
      <c r="E50" s="122" t="s">
        <v>5</v>
      </c>
      <c r="F50" s="117" t="s">
        <v>4</v>
      </c>
      <c r="G50" s="116" t="s">
        <v>4</v>
      </c>
      <c r="H50" s="116" t="s">
        <v>4</v>
      </c>
      <c r="I50" s="116" t="s">
        <v>4</v>
      </c>
      <c r="J50" s="116" t="s">
        <v>4</v>
      </c>
      <c r="K50" s="116" t="s">
        <v>4</v>
      </c>
      <c r="L50" s="116" t="s">
        <v>4</v>
      </c>
      <c r="M50" s="116" t="s">
        <v>4</v>
      </c>
      <c r="N50" s="116" t="s">
        <v>4</v>
      </c>
      <c r="O50" s="116" t="s">
        <v>4</v>
      </c>
      <c r="P50" s="116" t="s">
        <v>4</v>
      </c>
      <c r="Q50" s="116" t="s">
        <v>4</v>
      </c>
      <c r="R50" s="116" t="s">
        <v>4</v>
      </c>
      <c r="S50" s="116" t="s">
        <v>4</v>
      </c>
      <c r="T50" s="116" t="s">
        <v>4</v>
      </c>
      <c r="U50" s="116" t="s">
        <v>4</v>
      </c>
      <c r="V50" s="116" t="s">
        <v>4</v>
      </c>
      <c r="W50" s="116" t="s">
        <v>4</v>
      </c>
      <c r="X50" s="116" t="s">
        <v>4</v>
      </c>
      <c r="Y50" s="116" t="s">
        <v>4</v>
      </c>
      <c r="Z50" s="116" t="s">
        <v>4</v>
      </c>
      <c r="AA50" s="115" t="s">
        <v>4</v>
      </c>
    </row>
    <row r="51" spans="1:27" ht="15">
      <c r="A51" s="114"/>
      <c r="B51" s="113" t="s">
        <v>66</v>
      </c>
      <c r="C51" s="113" t="s">
        <v>116</v>
      </c>
      <c r="D51" s="113" t="s">
        <v>117</v>
      </c>
      <c r="E51" s="113" t="s">
        <v>5</v>
      </c>
      <c r="F51" s="108" t="s">
        <v>4</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t="s">
        <v>4</v>
      </c>
      <c r="V51" s="107" t="s">
        <v>4</v>
      </c>
      <c r="W51" s="107" t="s">
        <v>4</v>
      </c>
      <c r="X51" s="107" t="s">
        <v>4</v>
      </c>
      <c r="Y51" s="107" t="s">
        <v>4</v>
      </c>
      <c r="Z51" s="107" t="s">
        <v>4</v>
      </c>
      <c r="AA51" s="106" t="s">
        <v>4</v>
      </c>
    </row>
    <row r="52" spans="1:27" ht="15">
      <c r="A52" s="159" t="s">
        <v>241</v>
      </c>
      <c r="B52" s="158" t="s">
        <v>70</v>
      </c>
      <c r="C52" s="158" t="s">
        <v>111</v>
      </c>
      <c r="D52" s="158" t="s">
        <v>114</v>
      </c>
      <c r="E52" s="158" t="s">
        <v>5</v>
      </c>
      <c r="F52" s="93" t="s">
        <v>4</v>
      </c>
      <c r="G52" s="92" t="s">
        <v>4</v>
      </c>
      <c r="H52" s="92" t="s">
        <v>4</v>
      </c>
      <c r="I52" s="92" t="s">
        <v>4</v>
      </c>
      <c r="J52" s="92" t="s">
        <v>4</v>
      </c>
      <c r="K52" s="92" t="s">
        <v>4</v>
      </c>
      <c r="L52" s="92" t="s">
        <v>4</v>
      </c>
      <c r="M52" s="92" t="s">
        <v>4</v>
      </c>
      <c r="N52" s="92" t="s">
        <v>4</v>
      </c>
      <c r="O52" s="92" t="s">
        <v>4</v>
      </c>
      <c r="P52" s="92" t="s">
        <v>4</v>
      </c>
      <c r="Q52" s="92" t="s">
        <v>4</v>
      </c>
      <c r="R52" s="92" t="s">
        <v>4</v>
      </c>
      <c r="S52" s="92" t="s">
        <v>4</v>
      </c>
      <c r="T52" s="92" t="s">
        <v>4</v>
      </c>
      <c r="U52" s="92" t="s">
        <v>4</v>
      </c>
      <c r="V52" s="92" t="s">
        <v>4</v>
      </c>
      <c r="W52" s="92" t="s">
        <v>4</v>
      </c>
      <c r="X52" s="92" t="s">
        <v>4</v>
      </c>
      <c r="Y52" s="92" t="s">
        <v>4</v>
      </c>
      <c r="Z52" s="92" t="s">
        <v>4</v>
      </c>
      <c r="AA52" s="91" t="s">
        <v>4</v>
      </c>
    </row>
    <row r="53" spans="1:27" ht="15">
      <c r="A53" s="123"/>
      <c r="B53" s="122" t="s">
        <v>68</v>
      </c>
      <c r="C53" s="122" t="s">
        <v>111</v>
      </c>
      <c r="D53" s="122" t="s">
        <v>113</v>
      </c>
      <c r="E53" s="122" t="s">
        <v>5</v>
      </c>
      <c r="F53" s="117" t="s">
        <v>4</v>
      </c>
      <c r="G53" s="116" t="s">
        <v>4</v>
      </c>
      <c r="H53" s="116" t="s">
        <v>4</v>
      </c>
      <c r="I53" s="116" t="s">
        <v>4</v>
      </c>
      <c r="J53" s="116" t="s">
        <v>4</v>
      </c>
      <c r="K53" s="116" t="s">
        <v>4</v>
      </c>
      <c r="L53" s="116" t="s">
        <v>4</v>
      </c>
      <c r="M53" s="116" t="s">
        <v>4</v>
      </c>
      <c r="N53" s="116" t="s">
        <v>4</v>
      </c>
      <c r="O53" s="116" t="s">
        <v>4</v>
      </c>
      <c r="P53" s="116" t="s">
        <v>4</v>
      </c>
      <c r="Q53" s="116" t="s">
        <v>4</v>
      </c>
      <c r="R53" s="116" t="s">
        <v>4</v>
      </c>
      <c r="S53" s="116" t="s">
        <v>4</v>
      </c>
      <c r="T53" s="116" t="s">
        <v>4</v>
      </c>
      <c r="U53" s="116" t="s">
        <v>4</v>
      </c>
      <c r="V53" s="116" t="s">
        <v>4</v>
      </c>
      <c r="W53" s="116" t="s">
        <v>4</v>
      </c>
      <c r="X53" s="116" t="s">
        <v>4</v>
      </c>
      <c r="Y53" s="116" t="s">
        <v>4</v>
      </c>
      <c r="Z53" s="116" t="s">
        <v>4</v>
      </c>
      <c r="AA53" s="115" t="s">
        <v>4</v>
      </c>
    </row>
    <row r="54" spans="1:27" ht="15">
      <c r="A54" s="114"/>
      <c r="B54" s="113" t="s">
        <v>66</v>
      </c>
      <c r="C54" s="113" t="s">
        <v>111</v>
      </c>
      <c r="D54" s="113" t="s">
        <v>112</v>
      </c>
      <c r="E54" s="113" t="s">
        <v>5</v>
      </c>
      <c r="F54" s="108" t="s">
        <v>4</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t="s">
        <v>4</v>
      </c>
      <c r="V54" s="107" t="s">
        <v>4</v>
      </c>
      <c r="W54" s="107" t="s">
        <v>4</v>
      </c>
      <c r="X54" s="107" t="s">
        <v>4</v>
      </c>
      <c r="Y54" s="107" t="s">
        <v>4</v>
      </c>
      <c r="Z54" s="107" t="s">
        <v>4</v>
      </c>
      <c r="AA54" s="106" t="s">
        <v>4</v>
      </c>
    </row>
    <row r="55" spans="1:27" ht="15">
      <c r="A55" s="159" t="s">
        <v>240</v>
      </c>
      <c r="B55" s="158" t="s">
        <v>70</v>
      </c>
      <c r="C55" s="158" t="s">
        <v>106</v>
      </c>
      <c r="D55" s="158" t="s">
        <v>109</v>
      </c>
      <c r="E55" s="158" t="s">
        <v>5</v>
      </c>
      <c r="F55" s="93">
        <v>2</v>
      </c>
      <c r="G55" s="92" t="s">
        <v>4</v>
      </c>
      <c r="H55" s="92" t="s">
        <v>4</v>
      </c>
      <c r="I55" s="92" t="s">
        <v>4</v>
      </c>
      <c r="J55" s="92" t="s">
        <v>4</v>
      </c>
      <c r="K55" s="92" t="s">
        <v>4</v>
      </c>
      <c r="L55" s="92" t="s">
        <v>4</v>
      </c>
      <c r="M55" s="92" t="s">
        <v>4</v>
      </c>
      <c r="N55" s="92" t="s">
        <v>4</v>
      </c>
      <c r="O55" s="92" t="s">
        <v>4</v>
      </c>
      <c r="P55" s="92" t="s">
        <v>4</v>
      </c>
      <c r="Q55" s="92" t="s">
        <v>4</v>
      </c>
      <c r="R55" s="92" t="s">
        <v>4</v>
      </c>
      <c r="S55" s="92">
        <v>2</v>
      </c>
      <c r="T55" s="92" t="s">
        <v>4</v>
      </c>
      <c r="U55" s="92" t="s">
        <v>4</v>
      </c>
      <c r="V55" s="92" t="s">
        <v>4</v>
      </c>
      <c r="W55" s="92" t="s">
        <v>4</v>
      </c>
      <c r="X55" s="92" t="s">
        <v>4</v>
      </c>
      <c r="Y55" s="92" t="s">
        <v>4</v>
      </c>
      <c r="Z55" s="92" t="s">
        <v>4</v>
      </c>
      <c r="AA55" s="91" t="s">
        <v>4</v>
      </c>
    </row>
    <row r="56" spans="1:27" ht="15">
      <c r="A56" s="123"/>
      <c r="B56" s="122" t="s">
        <v>68</v>
      </c>
      <c r="C56" s="122" t="s">
        <v>106</v>
      </c>
      <c r="D56" s="122" t="s">
        <v>108</v>
      </c>
      <c r="E56" s="122" t="s">
        <v>5</v>
      </c>
      <c r="F56" s="117">
        <v>2</v>
      </c>
      <c r="G56" s="116" t="s">
        <v>4</v>
      </c>
      <c r="H56" s="116" t="s">
        <v>4</v>
      </c>
      <c r="I56" s="116" t="s">
        <v>4</v>
      </c>
      <c r="J56" s="116" t="s">
        <v>4</v>
      </c>
      <c r="K56" s="116" t="s">
        <v>4</v>
      </c>
      <c r="L56" s="116" t="s">
        <v>4</v>
      </c>
      <c r="M56" s="116" t="s">
        <v>4</v>
      </c>
      <c r="N56" s="116" t="s">
        <v>4</v>
      </c>
      <c r="O56" s="116" t="s">
        <v>4</v>
      </c>
      <c r="P56" s="116" t="s">
        <v>4</v>
      </c>
      <c r="Q56" s="116" t="s">
        <v>4</v>
      </c>
      <c r="R56" s="116" t="s">
        <v>4</v>
      </c>
      <c r="S56" s="116">
        <v>2</v>
      </c>
      <c r="T56" s="116" t="s">
        <v>4</v>
      </c>
      <c r="U56" s="116" t="s">
        <v>4</v>
      </c>
      <c r="V56" s="116" t="s">
        <v>4</v>
      </c>
      <c r="W56" s="116" t="s">
        <v>4</v>
      </c>
      <c r="X56" s="116" t="s">
        <v>4</v>
      </c>
      <c r="Y56" s="116" t="s">
        <v>4</v>
      </c>
      <c r="Z56" s="116" t="s">
        <v>4</v>
      </c>
      <c r="AA56" s="115" t="s">
        <v>4</v>
      </c>
    </row>
    <row r="57" spans="1:27" ht="15">
      <c r="A57" s="114"/>
      <c r="B57" s="113" t="s">
        <v>66</v>
      </c>
      <c r="C57" s="113" t="s">
        <v>106</v>
      </c>
      <c r="D57" s="113" t="s">
        <v>107</v>
      </c>
      <c r="E57" s="113" t="s">
        <v>5</v>
      </c>
      <c r="F57" s="108" t="s">
        <v>4</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t="s">
        <v>4</v>
      </c>
      <c r="U57" s="107" t="s">
        <v>4</v>
      </c>
      <c r="V57" s="107" t="s">
        <v>4</v>
      </c>
      <c r="W57" s="107" t="s">
        <v>4</v>
      </c>
      <c r="X57" s="107" t="s">
        <v>4</v>
      </c>
      <c r="Y57" s="107" t="s">
        <v>4</v>
      </c>
      <c r="Z57" s="107" t="s">
        <v>4</v>
      </c>
      <c r="AA57" s="106" t="s">
        <v>4</v>
      </c>
    </row>
    <row r="58" spans="1:27" ht="15">
      <c r="A58" s="159" t="s">
        <v>239</v>
      </c>
      <c r="B58" s="158" t="s">
        <v>70</v>
      </c>
      <c r="C58" s="158" t="s">
        <v>101</v>
      </c>
      <c r="D58" s="158" t="s">
        <v>104</v>
      </c>
      <c r="E58" s="158" t="s">
        <v>5</v>
      </c>
      <c r="F58" s="93" t="s">
        <v>4</v>
      </c>
      <c r="G58" s="92" t="s">
        <v>4</v>
      </c>
      <c r="H58" s="92" t="s">
        <v>4</v>
      </c>
      <c r="I58" s="92" t="s">
        <v>4</v>
      </c>
      <c r="J58" s="92" t="s">
        <v>4</v>
      </c>
      <c r="K58" s="92" t="s">
        <v>4</v>
      </c>
      <c r="L58" s="92" t="s">
        <v>4</v>
      </c>
      <c r="M58" s="92" t="s">
        <v>4</v>
      </c>
      <c r="N58" s="92" t="s">
        <v>4</v>
      </c>
      <c r="O58" s="92" t="s">
        <v>4</v>
      </c>
      <c r="P58" s="92" t="s">
        <v>4</v>
      </c>
      <c r="Q58" s="92" t="s">
        <v>4</v>
      </c>
      <c r="R58" s="92" t="s">
        <v>4</v>
      </c>
      <c r="S58" s="92" t="s">
        <v>4</v>
      </c>
      <c r="T58" s="92" t="s">
        <v>4</v>
      </c>
      <c r="U58" s="92" t="s">
        <v>4</v>
      </c>
      <c r="V58" s="92" t="s">
        <v>4</v>
      </c>
      <c r="W58" s="92" t="s">
        <v>4</v>
      </c>
      <c r="X58" s="92" t="s">
        <v>4</v>
      </c>
      <c r="Y58" s="92" t="s">
        <v>4</v>
      </c>
      <c r="Z58" s="92" t="s">
        <v>4</v>
      </c>
      <c r="AA58" s="91" t="s">
        <v>4</v>
      </c>
    </row>
    <row r="59" spans="1:27" ht="15">
      <c r="A59" s="123"/>
      <c r="B59" s="122" t="s">
        <v>68</v>
      </c>
      <c r="C59" s="122" t="s">
        <v>101</v>
      </c>
      <c r="D59" s="122" t="s">
        <v>103</v>
      </c>
      <c r="E59" s="122" t="s">
        <v>5</v>
      </c>
      <c r="F59" s="117" t="s">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t="s">
        <v>4</v>
      </c>
      <c r="U59" s="116" t="s">
        <v>4</v>
      </c>
      <c r="V59" s="116" t="s">
        <v>4</v>
      </c>
      <c r="W59" s="116" t="s">
        <v>4</v>
      </c>
      <c r="X59" s="116" t="s">
        <v>4</v>
      </c>
      <c r="Y59" s="116" t="s">
        <v>4</v>
      </c>
      <c r="Z59" s="116" t="s">
        <v>4</v>
      </c>
      <c r="AA59" s="115" t="s">
        <v>4</v>
      </c>
    </row>
    <row r="60" spans="1:27" ht="15">
      <c r="A60" s="114"/>
      <c r="B60" s="113" t="s">
        <v>66</v>
      </c>
      <c r="C60" s="113" t="s">
        <v>101</v>
      </c>
      <c r="D60" s="113" t="s">
        <v>102</v>
      </c>
      <c r="E60" s="113" t="s">
        <v>5</v>
      </c>
      <c r="F60" s="108" t="s">
        <v>4</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t="s">
        <v>4</v>
      </c>
      <c r="V60" s="107" t="s">
        <v>4</v>
      </c>
      <c r="W60" s="107" t="s">
        <v>4</v>
      </c>
      <c r="X60" s="107" t="s">
        <v>4</v>
      </c>
      <c r="Y60" s="107" t="s">
        <v>4</v>
      </c>
      <c r="Z60" s="107" t="s">
        <v>4</v>
      </c>
      <c r="AA60" s="106" t="s">
        <v>4</v>
      </c>
    </row>
    <row r="61" spans="1:27" ht="15">
      <c r="A61" s="159" t="s">
        <v>238</v>
      </c>
      <c r="B61" s="158" t="s">
        <v>70</v>
      </c>
      <c r="C61" s="158" t="s">
        <v>96</v>
      </c>
      <c r="D61" s="158" t="s">
        <v>99</v>
      </c>
      <c r="E61" s="158" t="s">
        <v>5</v>
      </c>
      <c r="F61" s="93" t="s">
        <v>4</v>
      </c>
      <c r="G61" s="92" t="s">
        <v>4</v>
      </c>
      <c r="H61" s="92" t="s">
        <v>4</v>
      </c>
      <c r="I61" s="92" t="s">
        <v>4</v>
      </c>
      <c r="J61" s="92" t="s">
        <v>4</v>
      </c>
      <c r="K61" s="92" t="s">
        <v>4</v>
      </c>
      <c r="L61" s="92" t="s">
        <v>4</v>
      </c>
      <c r="M61" s="92" t="s">
        <v>4</v>
      </c>
      <c r="N61" s="92" t="s">
        <v>4</v>
      </c>
      <c r="O61" s="92" t="s">
        <v>4</v>
      </c>
      <c r="P61" s="92" t="s">
        <v>4</v>
      </c>
      <c r="Q61" s="92" t="s">
        <v>4</v>
      </c>
      <c r="R61" s="92" t="s">
        <v>4</v>
      </c>
      <c r="S61" s="92" t="s">
        <v>4</v>
      </c>
      <c r="T61" s="92" t="s">
        <v>4</v>
      </c>
      <c r="U61" s="92" t="s">
        <v>4</v>
      </c>
      <c r="V61" s="92" t="s">
        <v>4</v>
      </c>
      <c r="W61" s="92" t="s">
        <v>4</v>
      </c>
      <c r="X61" s="92" t="s">
        <v>4</v>
      </c>
      <c r="Y61" s="92" t="s">
        <v>4</v>
      </c>
      <c r="Z61" s="92" t="s">
        <v>4</v>
      </c>
      <c r="AA61" s="91" t="s">
        <v>4</v>
      </c>
    </row>
    <row r="62" spans="1:27" ht="15">
      <c r="A62" s="123"/>
      <c r="B62" s="122" t="s">
        <v>68</v>
      </c>
      <c r="C62" s="122" t="s">
        <v>96</v>
      </c>
      <c r="D62" s="122" t="s">
        <v>98</v>
      </c>
      <c r="E62" s="122" t="s">
        <v>5</v>
      </c>
      <c r="F62" s="117" t="s">
        <v>4</v>
      </c>
      <c r="G62" s="116" t="s">
        <v>4</v>
      </c>
      <c r="H62" s="116" t="s">
        <v>4</v>
      </c>
      <c r="I62" s="116" t="s">
        <v>4</v>
      </c>
      <c r="J62" s="116" t="s">
        <v>4</v>
      </c>
      <c r="K62" s="116" t="s">
        <v>4</v>
      </c>
      <c r="L62" s="116" t="s">
        <v>4</v>
      </c>
      <c r="M62" s="116" t="s">
        <v>4</v>
      </c>
      <c r="N62" s="116" t="s">
        <v>4</v>
      </c>
      <c r="O62" s="116" t="s">
        <v>4</v>
      </c>
      <c r="P62" s="116" t="s">
        <v>4</v>
      </c>
      <c r="Q62" s="116" t="s">
        <v>4</v>
      </c>
      <c r="R62" s="116" t="s">
        <v>4</v>
      </c>
      <c r="S62" s="116" t="s">
        <v>4</v>
      </c>
      <c r="T62" s="116" t="s">
        <v>4</v>
      </c>
      <c r="U62" s="116" t="s">
        <v>4</v>
      </c>
      <c r="V62" s="116" t="s">
        <v>4</v>
      </c>
      <c r="W62" s="116" t="s">
        <v>4</v>
      </c>
      <c r="X62" s="116" t="s">
        <v>4</v>
      </c>
      <c r="Y62" s="116" t="s">
        <v>4</v>
      </c>
      <c r="Z62" s="116" t="s">
        <v>4</v>
      </c>
      <c r="AA62" s="115" t="s">
        <v>4</v>
      </c>
    </row>
    <row r="63" spans="1:27" ht="15">
      <c r="A63" s="114"/>
      <c r="B63" s="113" t="s">
        <v>66</v>
      </c>
      <c r="C63" s="113" t="s">
        <v>96</v>
      </c>
      <c r="D63" s="113" t="s">
        <v>97</v>
      </c>
      <c r="E63" s="113" t="s">
        <v>5</v>
      </c>
      <c r="F63" s="108" t="s">
        <v>4</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t="s">
        <v>4</v>
      </c>
      <c r="W63" s="107" t="s">
        <v>4</v>
      </c>
      <c r="X63" s="107" t="s">
        <v>4</v>
      </c>
      <c r="Y63" s="107" t="s">
        <v>4</v>
      </c>
      <c r="Z63" s="107" t="s">
        <v>4</v>
      </c>
      <c r="AA63" s="106" t="s">
        <v>4</v>
      </c>
    </row>
    <row r="64" spans="1:27" ht="15">
      <c r="A64" s="159" t="s">
        <v>237</v>
      </c>
      <c r="B64" s="158" t="s">
        <v>70</v>
      </c>
      <c r="C64" s="158" t="s">
        <v>91</v>
      </c>
      <c r="D64" s="158" t="s">
        <v>94</v>
      </c>
      <c r="E64" s="158" t="s">
        <v>12</v>
      </c>
      <c r="F64" s="93">
        <v>6</v>
      </c>
      <c r="G64" s="92" t="s">
        <v>4</v>
      </c>
      <c r="H64" s="92" t="s">
        <v>4</v>
      </c>
      <c r="I64" s="92" t="s">
        <v>4</v>
      </c>
      <c r="J64" s="92" t="s">
        <v>4</v>
      </c>
      <c r="K64" s="92" t="s">
        <v>4</v>
      </c>
      <c r="L64" s="92">
        <v>1</v>
      </c>
      <c r="M64" s="92" t="s">
        <v>4</v>
      </c>
      <c r="N64" s="92" t="s">
        <v>4</v>
      </c>
      <c r="O64" s="92">
        <v>1</v>
      </c>
      <c r="P64" s="92">
        <v>1</v>
      </c>
      <c r="Q64" s="92" t="s">
        <v>4</v>
      </c>
      <c r="R64" s="92">
        <v>1</v>
      </c>
      <c r="S64" s="92" t="s">
        <v>4</v>
      </c>
      <c r="T64" s="92" t="s">
        <v>4</v>
      </c>
      <c r="U64" s="92">
        <v>1</v>
      </c>
      <c r="V64" s="92">
        <v>1</v>
      </c>
      <c r="W64" s="92" t="s">
        <v>4</v>
      </c>
      <c r="X64" s="92" t="s">
        <v>4</v>
      </c>
      <c r="Y64" s="92" t="s">
        <v>4</v>
      </c>
      <c r="Z64" s="92" t="s">
        <v>4</v>
      </c>
      <c r="AA64" s="91" t="s">
        <v>4</v>
      </c>
    </row>
    <row r="65" spans="1:27" ht="15">
      <c r="A65" s="123"/>
      <c r="B65" s="122" t="s">
        <v>68</v>
      </c>
      <c r="C65" s="122" t="s">
        <v>91</v>
      </c>
      <c r="D65" s="122" t="s">
        <v>93</v>
      </c>
      <c r="E65" s="122" t="s">
        <v>12</v>
      </c>
      <c r="F65" s="117">
        <v>3</v>
      </c>
      <c r="G65" s="116" t="s">
        <v>4</v>
      </c>
      <c r="H65" s="116" t="s">
        <v>4</v>
      </c>
      <c r="I65" s="116" t="s">
        <v>4</v>
      </c>
      <c r="J65" s="116" t="s">
        <v>4</v>
      </c>
      <c r="K65" s="116" t="s">
        <v>4</v>
      </c>
      <c r="L65" s="116">
        <v>1</v>
      </c>
      <c r="M65" s="116" t="s">
        <v>4</v>
      </c>
      <c r="N65" s="116" t="s">
        <v>4</v>
      </c>
      <c r="O65" s="116" t="s">
        <v>4</v>
      </c>
      <c r="P65" s="116" t="s">
        <v>4</v>
      </c>
      <c r="Q65" s="116" t="s">
        <v>4</v>
      </c>
      <c r="R65" s="116" t="s">
        <v>4</v>
      </c>
      <c r="S65" s="116" t="s">
        <v>4</v>
      </c>
      <c r="T65" s="116" t="s">
        <v>4</v>
      </c>
      <c r="U65" s="116">
        <v>1</v>
      </c>
      <c r="V65" s="116">
        <v>1</v>
      </c>
      <c r="W65" s="116" t="s">
        <v>4</v>
      </c>
      <c r="X65" s="116" t="s">
        <v>4</v>
      </c>
      <c r="Y65" s="116" t="s">
        <v>4</v>
      </c>
      <c r="Z65" s="116" t="s">
        <v>4</v>
      </c>
      <c r="AA65" s="115" t="s">
        <v>4</v>
      </c>
    </row>
    <row r="66" spans="1:27" ht="15">
      <c r="A66" s="123"/>
      <c r="B66" s="122" t="s">
        <v>66</v>
      </c>
      <c r="C66" s="122" t="s">
        <v>91</v>
      </c>
      <c r="D66" s="122" t="s">
        <v>92</v>
      </c>
      <c r="E66" s="122" t="s">
        <v>12</v>
      </c>
      <c r="F66" s="117">
        <v>3</v>
      </c>
      <c r="G66" s="116" t="s">
        <v>4</v>
      </c>
      <c r="H66" s="116" t="s">
        <v>4</v>
      </c>
      <c r="I66" s="116" t="s">
        <v>4</v>
      </c>
      <c r="J66" s="116" t="s">
        <v>4</v>
      </c>
      <c r="K66" s="116" t="s">
        <v>4</v>
      </c>
      <c r="L66" s="116" t="s">
        <v>4</v>
      </c>
      <c r="M66" s="116" t="s">
        <v>4</v>
      </c>
      <c r="N66" s="116" t="s">
        <v>4</v>
      </c>
      <c r="O66" s="116">
        <v>1</v>
      </c>
      <c r="P66" s="116">
        <v>1</v>
      </c>
      <c r="Q66" s="116" t="s">
        <v>4</v>
      </c>
      <c r="R66" s="116">
        <v>1</v>
      </c>
      <c r="S66" s="116" t="s">
        <v>4</v>
      </c>
      <c r="T66" s="116" t="s">
        <v>4</v>
      </c>
      <c r="U66" s="116" t="s">
        <v>4</v>
      </c>
      <c r="V66" s="116" t="s">
        <v>4</v>
      </c>
      <c r="W66" s="116" t="s">
        <v>4</v>
      </c>
      <c r="X66" s="116" t="s">
        <v>4</v>
      </c>
      <c r="Y66" s="116" t="s">
        <v>4</v>
      </c>
      <c r="Z66" s="116" t="s">
        <v>4</v>
      </c>
      <c r="AA66" s="115" t="s">
        <v>4</v>
      </c>
    </row>
    <row r="67" spans="1:27" ht="15">
      <c r="A67" s="159" t="s">
        <v>236</v>
      </c>
      <c r="B67" s="158" t="s">
        <v>70</v>
      </c>
      <c r="C67" s="158" t="s">
        <v>86</v>
      </c>
      <c r="D67" s="158" t="s">
        <v>89</v>
      </c>
      <c r="E67" s="158" t="s">
        <v>10</v>
      </c>
      <c r="F67" s="93">
        <v>6</v>
      </c>
      <c r="G67" s="92" t="s">
        <v>4</v>
      </c>
      <c r="H67" s="92" t="s">
        <v>4</v>
      </c>
      <c r="I67" s="92" t="s">
        <v>4</v>
      </c>
      <c r="J67" s="92" t="s">
        <v>4</v>
      </c>
      <c r="K67" s="92" t="s">
        <v>4</v>
      </c>
      <c r="L67" s="92">
        <v>1</v>
      </c>
      <c r="M67" s="92" t="s">
        <v>4</v>
      </c>
      <c r="N67" s="92" t="s">
        <v>4</v>
      </c>
      <c r="O67" s="92">
        <v>1</v>
      </c>
      <c r="P67" s="92">
        <v>1</v>
      </c>
      <c r="Q67" s="92" t="s">
        <v>4</v>
      </c>
      <c r="R67" s="92">
        <v>1</v>
      </c>
      <c r="S67" s="92" t="s">
        <v>4</v>
      </c>
      <c r="T67" s="92" t="s">
        <v>4</v>
      </c>
      <c r="U67" s="92">
        <v>1</v>
      </c>
      <c r="V67" s="92">
        <v>1</v>
      </c>
      <c r="W67" s="92" t="s">
        <v>4</v>
      </c>
      <c r="X67" s="92" t="s">
        <v>4</v>
      </c>
      <c r="Y67" s="92" t="s">
        <v>4</v>
      </c>
      <c r="Z67" s="92" t="s">
        <v>4</v>
      </c>
      <c r="AA67" s="91" t="s">
        <v>4</v>
      </c>
    </row>
    <row r="68" spans="1:27" ht="15">
      <c r="A68" s="123"/>
      <c r="B68" s="122" t="s">
        <v>68</v>
      </c>
      <c r="C68" s="122" t="s">
        <v>86</v>
      </c>
      <c r="D68" s="122" t="s">
        <v>88</v>
      </c>
      <c r="E68" s="122" t="s">
        <v>10</v>
      </c>
      <c r="F68" s="117">
        <v>3</v>
      </c>
      <c r="G68" s="116" t="s">
        <v>4</v>
      </c>
      <c r="H68" s="116" t="s">
        <v>4</v>
      </c>
      <c r="I68" s="116" t="s">
        <v>4</v>
      </c>
      <c r="J68" s="116" t="s">
        <v>4</v>
      </c>
      <c r="K68" s="116" t="s">
        <v>4</v>
      </c>
      <c r="L68" s="116">
        <v>1</v>
      </c>
      <c r="M68" s="116" t="s">
        <v>4</v>
      </c>
      <c r="N68" s="116" t="s">
        <v>4</v>
      </c>
      <c r="O68" s="116" t="s">
        <v>4</v>
      </c>
      <c r="P68" s="116" t="s">
        <v>4</v>
      </c>
      <c r="Q68" s="116" t="s">
        <v>4</v>
      </c>
      <c r="R68" s="116" t="s">
        <v>4</v>
      </c>
      <c r="S68" s="116" t="s">
        <v>4</v>
      </c>
      <c r="T68" s="116" t="s">
        <v>4</v>
      </c>
      <c r="U68" s="116">
        <v>1</v>
      </c>
      <c r="V68" s="116">
        <v>1</v>
      </c>
      <c r="W68" s="116" t="s">
        <v>4</v>
      </c>
      <c r="X68" s="116" t="s">
        <v>4</v>
      </c>
      <c r="Y68" s="116" t="s">
        <v>4</v>
      </c>
      <c r="Z68" s="116" t="s">
        <v>4</v>
      </c>
      <c r="AA68" s="115" t="s">
        <v>4</v>
      </c>
    </row>
    <row r="69" spans="1:27" ht="15">
      <c r="A69" s="114"/>
      <c r="B69" s="113" t="s">
        <v>66</v>
      </c>
      <c r="C69" s="113" t="s">
        <v>86</v>
      </c>
      <c r="D69" s="113" t="s">
        <v>87</v>
      </c>
      <c r="E69" s="113" t="s">
        <v>10</v>
      </c>
      <c r="F69" s="108">
        <v>3</v>
      </c>
      <c r="G69" s="107" t="s">
        <v>4</v>
      </c>
      <c r="H69" s="107" t="s">
        <v>4</v>
      </c>
      <c r="I69" s="107" t="s">
        <v>4</v>
      </c>
      <c r="J69" s="107" t="s">
        <v>4</v>
      </c>
      <c r="K69" s="107" t="s">
        <v>4</v>
      </c>
      <c r="L69" s="107" t="s">
        <v>4</v>
      </c>
      <c r="M69" s="107" t="s">
        <v>4</v>
      </c>
      <c r="N69" s="107" t="s">
        <v>4</v>
      </c>
      <c r="O69" s="107">
        <v>1</v>
      </c>
      <c r="P69" s="107">
        <v>1</v>
      </c>
      <c r="Q69" s="107" t="s">
        <v>4</v>
      </c>
      <c r="R69" s="107">
        <v>1</v>
      </c>
      <c r="S69" s="107" t="s">
        <v>4</v>
      </c>
      <c r="T69" s="107" t="s">
        <v>4</v>
      </c>
      <c r="U69" s="107" t="s">
        <v>4</v>
      </c>
      <c r="V69" s="107" t="s">
        <v>4</v>
      </c>
      <c r="W69" s="107" t="s">
        <v>4</v>
      </c>
      <c r="X69" s="107" t="s">
        <v>4</v>
      </c>
      <c r="Y69" s="107" t="s">
        <v>4</v>
      </c>
      <c r="Z69" s="107" t="s">
        <v>4</v>
      </c>
      <c r="AA69" s="106" t="s">
        <v>4</v>
      </c>
    </row>
    <row r="70" spans="1:27" ht="15">
      <c r="A70" s="159" t="s">
        <v>235</v>
      </c>
      <c r="B70" s="158" t="s">
        <v>70</v>
      </c>
      <c r="C70" s="158" t="s">
        <v>82</v>
      </c>
      <c r="D70" s="158" t="s">
        <v>85</v>
      </c>
      <c r="E70" s="158" t="s">
        <v>5</v>
      </c>
      <c r="F70" s="93">
        <v>4</v>
      </c>
      <c r="G70" s="92" t="s">
        <v>4</v>
      </c>
      <c r="H70" s="92" t="s">
        <v>4</v>
      </c>
      <c r="I70" s="92" t="s">
        <v>4</v>
      </c>
      <c r="J70" s="92" t="s">
        <v>4</v>
      </c>
      <c r="K70" s="92" t="s">
        <v>4</v>
      </c>
      <c r="L70" s="92">
        <v>1</v>
      </c>
      <c r="M70" s="92" t="s">
        <v>4</v>
      </c>
      <c r="N70" s="92" t="s">
        <v>4</v>
      </c>
      <c r="O70" s="92">
        <v>1</v>
      </c>
      <c r="P70" s="92">
        <v>1</v>
      </c>
      <c r="Q70" s="92" t="s">
        <v>4</v>
      </c>
      <c r="R70" s="92">
        <v>1</v>
      </c>
      <c r="S70" s="92" t="s">
        <v>4</v>
      </c>
      <c r="T70" s="92" t="s">
        <v>4</v>
      </c>
      <c r="U70" s="92" t="s">
        <v>4</v>
      </c>
      <c r="V70" s="92" t="s">
        <v>4</v>
      </c>
      <c r="W70" s="92" t="s">
        <v>4</v>
      </c>
      <c r="X70" s="92" t="s">
        <v>4</v>
      </c>
      <c r="Y70" s="92" t="s">
        <v>4</v>
      </c>
      <c r="Z70" s="92" t="s">
        <v>4</v>
      </c>
      <c r="AA70" s="91" t="s">
        <v>4</v>
      </c>
    </row>
    <row r="71" spans="1:27" ht="15">
      <c r="A71" s="123"/>
      <c r="B71" s="122" t="s">
        <v>68</v>
      </c>
      <c r="C71" s="122" t="s">
        <v>82</v>
      </c>
      <c r="D71" s="122" t="s">
        <v>84</v>
      </c>
      <c r="E71" s="122" t="s">
        <v>5</v>
      </c>
      <c r="F71" s="117">
        <v>1</v>
      </c>
      <c r="G71" s="116" t="s">
        <v>4</v>
      </c>
      <c r="H71" s="116" t="s">
        <v>4</v>
      </c>
      <c r="I71" s="116" t="s">
        <v>4</v>
      </c>
      <c r="J71" s="116" t="s">
        <v>4</v>
      </c>
      <c r="K71" s="116" t="s">
        <v>4</v>
      </c>
      <c r="L71" s="116">
        <v>1</v>
      </c>
      <c r="M71" s="116" t="s">
        <v>4</v>
      </c>
      <c r="N71" s="116" t="s">
        <v>4</v>
      </c>
      <c r="O71" s="116" t="s">
        <v>4</v>
      </c>
      <c r="P71" s="116" t="s">
        <v>4</v>
      </c>
      <c r="Q71" s="116" t="s">
        <v>4</v>
      </c>
      <c r="R71" s="116" t="s">
        <v>4</v>
      </c>
      <c r="S71" s="116" t="s">
        <v>4</v>
      </c>
      <c r="T71" s="116" t="s">
        <v>4</v>
      </c>
      <c r="U71" s="116" t="s">
        <v>4</v>
      </c>
      <c r="V71" s="116" t="s">
        <v>4</v>
      </c>
      <c r="W71" s="116" t="s">
        <v>4</v>
      </c>
      <c r="X71" s="116" t="s">
        <v>4</v>
      </c>
      <c r="Y71" s="116" t="s">
        <v>4</v>
      </c>
      <c r="Z71" s="116" t="s">
        <v>4</v>
      </c>
      <c r="AA71" s="115" t="s">
        <v>4</v>
      </c>
    </row>
    <row r="72" spans="1:27" ht="15">
      <c r="A72" s="114"/>
      <c r="B72" s="113" t="s">
        <v>66</v>
      </c>
      <c r="C72" s="113" t="s">
        <v>82</v>
      </c>
      <c r="D72" s="113" t="s">
        <v>83</v>
      </c>
      <c r="E72" s="113" t="s">
        <v>5</v>
      </c>
      <c r="F72" s="108">
        <v>3</v>
      </c>
      <c r="G72" s="107" t="s">
        <v>4</v>
      </c>
      <c r="H72" s="107" t="s">
        <v>4</v>
      </c>
      <c r="I72" s="107" t="s">
        <v>4</v>
      </c>
      <c r="J72" s="107" t="s">
        <v>4</v>
      </c>
      <c r="K72" s="107" t="s">
        <v>4</v>
      </c>
      <c r="L72" s="107" t="s">
        <v>4</v>
      </c>
      <c r="M72" s="107" t="s">
        <v>4</v>
      </c>
      <c r="N72" s="107" t="s">
        <v>4</v>
      </c>
      <c r="O72" s="107">
        <v>1</v>
      </c>
      <c r="P72" s="107">
        <v>1</v>
      </c>
      <c r="Q72" s="107" t="s">
        <v>4</v>
      </c>
      <c r="R72" s="107">
        <v>1</v>
      </c>
      <c r="S72" s="107" t="s">
        <v>4</v>
      </c>
      <c r="T72" s="107" t="s">
        <v>4</v>
      </c>
      <c r="U72" s="107" t="s">
        <v>4</v>
      </c>
      <c r="V72" s="107" t="s">
        <v>4</v>
      </c>
      <c r="W72" s="107" t="s">
        <v>4</v>
      </c>
      <c r="X72" s="107" t="s">
        <v>4</v>
      </c>
      <c r="Y72" s="107" t="s">
        <v>4</v>
      </c>
      <c r="Z72" s="107" t="s">
        <v>4</v>
      </c>
      <c r="AA72" s="106" t="s">
        <v>4</v>
      </c>
    </row>
    <row r="73" spans="1:27" ht="15">
      <c r="A73" s="159" t="s">
        <v>234</v>
      </c>
      <c r="B73" s="158" t="s">
        <v>70</v>
      </c>
      <c r="C73" s="158" t="s">
        <v>77</v>
      </c>
      <c r="D73" s="158" t="s">
        <v>80</v>
      </c>
      <c r="E73" s="158" t="s">
        <v>5</v>
      </c>
      <c r="F73" s="93">
        <v>1</v>
      </c>
      <c r="G73" s="92" t="s">
        <v>4</v>
      </c>
      <c r="H73" s="92" t="s">
        <v>4</v>
      </c>
      <c r="I73" s="92" t="s">
        <v>4</v>
      </c>
      <c r="J73" s="92" t="s">
        <v>4</v>
      </c>
      <c r="K73" s="92" t="s">
        <v>4</v>
      </c>
      <c r="L73" s="92" t="s">
        <v>4</v>
      </c>
      <c r="M73" s="92" t="s">
        <v>4</v>
      </c>
      <c r="N73" s="92" t="s">
        <v>4</v>
      </c>
      <c r="O73" s="92" t="s">
        <v>4</v>
      </c>
      <c r="P73" s="92" t="s">
        <v>4</v>
      </c>
      <c r="Q73" s="92" t="s">
        <v>4</v>
      </c>
      <c r="R73" s="92" t="s">
        <v>4</v>
      </c>
      <c r="S73" s="92" t="s">
        <v>4</v>
      </c>
      <c r="T73" s="92" t="s">
        <v>4</v>
      </c>
      <c r="U73" s="92">
        <v>1</v>
      </c>
      <c r="V73" s="92" t="s">
        <v>4</v>
      </c>
      <c r="W73" s="92" t="s">
        <v>4</v>
      </c>
      <c r="X73" s="92" t="s">
        <v>4</v>
      </c>
      <c r="Y73" s="92" t="s">
        <v>4</v>
      </c>
      <c r="Z73" s="92" t="s">
        <v>4</v>
      </c>
      <c r="AA73" s="91" t="s">
        <v>4</v>
      </c>
    </row>
    <row r="74" spans="1:27" ht="15">
      <c r="A74" s="123"/>
      <c r="B74" s="122" t="s">
        <v>68</v>
      </c>
      <c r="C74" s="122" t="s">
        <v>77</v>
      </c>
      <c r="D74" s="122" t="s">
        <v>79</v>
      </c>
      <c r="E74" s="122" t="s">
        <v>5</v>
      </c>
      <c r="F74" s="117">
        <v>1</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t="s">
        <v>4</v>
      </c>
      <c r="U74" s="116">
        <v>1</v>
      </c>
      <c r="V74" s="116" t="s">
        <v>4</v>
      </c>
      <c r="W74" s="116" t="s">
        <v>4</v>
      </c>
      <c r="X74" s="116" t="s">
        <v>4</v>
      </c>
      <c r="Y74" s="116" t="s">
        <v>4</v>
      </c>
      <c r="Z74" s="116" t="s">
        <v>4</v>
      </c>
      <c r="AA74" s="115" t="s">
        <v>4</v>
      </c>
    </row>
    <row r="75" spans="1:27" ht="15">
      <c r="A75" s="114"/>
      <c r="B75" s="113" t="s">
        <v>66</v>
      </c>
      <c r="C75" s="113" t="s">
        <v>77</v>
      </c>
      <c r="D75" s="113" t="s">
        <v>78</v>
      </c>
      <c r="E75" s="113" t="s">
        <v>5</v>
      </c>
      <c r="F75" s="108" t="s">
        <v>4</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t="s">
        <v>4</v>
      </c>
      <c r="V75" s="107" t="s">
        <v>4</v>
      </c>
      <c r="W75" s="107" t="s">
        <v>4</v>
      </c>
      <c r="X75" s="107" t="s">
        <v>4</v>
      </c>
      <c r="Y75" s="107" t="s">
        <v>4</v>
      </c>
      <c r="Z75" s="107" t="s">
        <v>4</v>
      </c>
      <c r="AA75" s="106" t="s">
        <v>4</v>
      </c>
    </row>
    <row r="76" spans="1:27" ht="15">
      <c r="A76" s="159" t="s">
        <v>233</v>
      </c>
      <c r="B76" s="158" t="s">
        <v>70</v>
      </c>
      <c r="C76" s="158" t="s">
        <v>72</v>
      </c>
      <c r="D76" s="158" t="s">
        <v>75</v>
      </c>
      <c r="E76" s="158" t="s">
        <v>5</v>
      </c>
      <c r="F76" s="93">
        <v>1</v>
      </c>
      <c r="G76" s="92" t="s">
        <v>4</v>
      </c>
      <c r="H76" s="92" t="s">
        <v>4</v>
      </c>
      <c r="I76" s="92" t="s">
        <v>4</v>
      </c>
      <c r="J76" s="92" t="s">
        <v>4</v>
      </c>
      <c r="K76" s="92" t="s">
        <v>4</v>
      </c>
      <c r="L76" s="92" t="s">
        <v>4</v>
      </c>
      <c r="M76" s="92" t="s">
        <v>4</v>
      </c>
      <c r="N76" s="92" t="s">
        <v>4</v>
      </c>
      <c r="O76" s="92" t="s">
        <v>4</v>
      </c>
      <c r="P76" s="92" t="s">
        <v>4</v>
      </c>
      <c r="Q76" s="92" t="s">
        <v>4</v>
      </c>
      <c r="R76" s="92" t="s">
        <v>4</v>
      </c>
      <c r="S76" s="92" t="s">
        <v>4</v>
      </c>
      <c r="T76" s="92" t="s">
        <v>4</v>
      </c>
      <c r="U76" s="92" t="s">
        <v>4</v>
      </c>
      <c r="V76" s="92">
        <v>1</v>
      </c>
      <c r="W76" s="92" t="s">
        <v>4</v>
      </c>
      <c r="X76" s="92" t="s">
        <v>4</v>
      </c>
      <c r="Y76" s="92" t="s">
        <v>4</v>
      </c>
      <c r="Z76" s="92" t="s">
        <v>4</v>
      </c>
      <c r="AA76" s="91" t="s">
        <v>4</v>
      </c>
    </row>
    <row r="77" spans="1:27" ht="15">
      <c r="A77" s="123"/>
      <c r="B77" s="122" t="s">
        <v>68</v>
      </c>
      <c r="C77" s="122" t="s">
        <v>72</v>
      </c>
      <c r="D77" s="122" t="s">
        <v>74</v>
      </c>
      <c r="E77" s="122" t="s">
        <v>5</v>
      </c>
      <c r="F77" s="117">
        <v>1</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t="s">
        <v>4</v>
      </c>
      <c r="U77" s="116" t="s">
        <v>4</v>
      </c>
      <c r="V77" s="116">
        <v>1</v>
      </c>
      <c r="W77" s="116" t="s">
        <v>4</v>
      </c>
      <c r="X77" s="116" t="s">
        <v>4</v>
      </c>
      <c r="Y77" s="116" t="s">
        <v>4</v>
      </c>
      <c r="Z77" s="116" t="s">
        <v>4</v>
      </c>
      <c r="AA77" s="115" t="s">
        <v>4</v>
      </c>
    </row>
    <row r="78" spans="1:27" ht="15">
      <c r="A78" s="114"/>
      <c r="B78" s="113" t="s">
        <v>66</v>
      </c>
      <c r="C78" s="113" t="s">
        <v>72</v>
      </c>
      <c r="D78" s="113" t="s">
        <v>73</v>
      </c>
      <c r="E78" s="113" t="s">
        <v>5</v>
      </c>
      <c r="F78" s="108" t="s">
        <v>4</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t="s">
        <v>4</v>
      </c>
      <c r="W78" s="107" t="s">
        <v>4</v>
      </c>
      <c r="X78" s="107" t="s">
        <v>4</v>
      </c>
      <c r="Y78" s="107" t="s">
        <v>4</v>
      </c>
      <c r="Z78" s="107" t="s">
        <v>4</v>
      </c>
      <c r="AA78" s="106" t="s">
        <v>4</v>
      </c>
    </row>
    <row r="79" spans="1:27" ht="15">
      <c r="A79" s="159" t="s">
        <v>232</v>
      </c>
      <c r="B79" s="158" t="s">
        <v>70</v>
      </c>
      <c r="C79" s="158" t="s">
        <v>64</v>
      </c>
      <c r="D79" s="158" t="s">
        <v>69</v>
      </c>
      <c r="E79" s="158" t="s">
        <v>5</v>
      </c>
      <c r="F79" s="93" t="s">
        <v>4</v>
      </c>
      <c r="G79" s="92" t="s">
        <v>4</v>
      </c>
      <c r="H79" s="92" t="s">
        <v>4</v>
      </c>
      <c r="I79" s="92" t="s">
        <v>4</v>
      </c>
      <c r="J79" s="92" t="s">
        <v>4</v>
      </c>
      <c r="K79" s="92" t="s">
        <v>4</v>
      </c>
      <c r="L79" s="92" t="s">
        <v>4</v>
      </c>
      <c r="M79" s="92" t="s">
        <v>4</v>
      </c>
      <c r="N79" s="92" t="s">
        <v>4</v>
      </c>
      <c r="O79" s="92" t="s">
        <v>4</v>
      </c>
      <c r="P79" s="92" t="s">
        <v>4</v>
      </c>
      <c r="Q79" s="92" t="s">
        <v>4</v>
      </c>
      <c r="R79" s="92" t="s">
        <v>4</v>
      </c>
      <c r="S79" s="92" t="s">
        <v>4</v>
      </c>
      <c r="T79" s="92" t="s">
        <v>4</v>
      </c>
      <c r="U79" s="92" t="s">
        <v>4</v>
      </c>
      <c r="V79" s="92" t="s">
        <v>4</v>
      </c>
      <c r="W79" s="92" t="s">
        <v>4</v>
      </c>
      <c r="X79" s="92" t="s">
        <v>4</v>
      </c>
      <c r="Y79" s="92" t="s">
        <v>4</v>
      </c>
      <c r="Z79" s="92" t="s">
        <v>4</v>
      </c>
      <c r="AA79" s="91" t="s">
        <v>4</v>
      </c>
    </row>
    <row r="80" spans="1:27" ht="15">
      <c r="A80" s="123"/>
      <c r="B80" s="122" t="s">
        <v>68</v>
      </c>
      <c r="C80" s="122" t="s">
        <v>64</v>
      </c>
      <c r="D80" s="122" t="s">
        <v>67</v>
      </c>
      <c r="E80" s="122" t="s">
        <v>5</v>
      </c>
      <c r="F80" s="117" t="s">
        <v>4</v>
      </c>
      <c r="G80" s="116" t="s">
        <v>4</v>
      </c>
      <c r="H80" s="116" t="s">
        <v>4</v>
      </c>
      <c r="I80" s="116" t="s">
        <v>4</v>
      </c>
      <c r="J80" s="116" t="s">
        <v>4</v>
      </c>
      <c r="K80" s="116" t="s">
        <v>4</v>
      </c>
      <c r="L80" s="116" t="s">
        <v>4</v>
      </c>
      <c r="M80" s="116" t="s">
        <v>4</v>
      </c>
      <c r="N80" s="116" t="s">
        <v>4</v>
      </c>
      <c r="O80" s="116" t="s">
        <v>4</v>
      </c>
      <c r="P80" s="116" t="s">
        <v>4</v>
      </c>
      <c r="Q80" s="116" t="s">
        <v>4</v>
      </c>
      <c r="R80" s="116" t="s">
        <v>4</v>
      </c>
      <c r="S80" s="116" t="s">
        <v>4</v>
      </c>
      <c r="T80" s="116" t="s">
        <v>4</v>
      </c>
      <c r="U80" s="116" t="s">
        <v>4</v>
      </c>
      <c r="V80" s="116" t="s">
        <v>4</v>
      </c>
      <c r="W80" s="116" t="s">
        <v>4</v>
      </c>
      <c r="X80" s="116" t="s">
        <v>4</v>
      </c>
      <c r="Y80" s="116" t="s">
        <v>4</v>
      </c>
      <c r="Z80" s="116" t="s">
        <v>4</v>
      </c>
      <c r="AA80" s="115" t="s">
        <v>4</v>
      </c>
    </row>
    <row r="81" spans="1:27" ht="15">
      <c r="A81" s="114"/>
      <c r="B81" s="113" t="s">
        <v>66</v>
      </c>
      <c r="C81" s="113" t="s">
        <v>64</v>
      </c>
      <c r="D81" s="113" t="s">
        <v>65</v>
      </c>
      <c r="E81" s="113" t="s">
        <v>5</v>
      </c>
      <c r="F81" s="108" t="s">
        <v>4</v>
      </c>
      <c r="G81" s="107" t="s">
        <v>4</v>
      </c>
      <c r="H81" s="107" t="s">
        <v>4</v>
      </c>
      <c r="I81" s="107" t="s">
        <v>4</v>
      </c>
      <c r="J81" s="107" t="s">
        <v>4</v>
      </c>
      <c r="K81" s="107" t="s">
        <v>4</v>
      </c>
      <c r="L81" s="107" t="s">
        <v>4</v>
      </c>
      <c r="M81" s="107" t="s">
        <v>4</v>
      </c>
      <c r="N81" s="107" t="s">
        <v>4</v>
      </c>
      <c r="O81" s="107" t="s">
        <v>4</v>
      </c>
      <c r="P81" s="107" t="s">
        <v>4</v>
      </c>
      <c r="Q81" s="107" t="s">
        <v>4</v>
      </c>
      <c r="R81" s="107" t="s">
        <v>4</v>
      </c>
      <c r="S81" s="107" t="s">
        <v>4</v>
      </c>
      <c r="T81" s="107" t="s">
        <v>4</v>
      </c>
      <c r="U81" s="107" t="s">
        <v>4</v>
      </c>
      <c r="V81" s="107" t="s">
        <v>4</v>
      </c>
      <c r="W81" s="107" t="s">
        <v>4</v>
      </c>
      <c r="X81" s="107" t="s">
        <v>4</v>
      </c>
      <c r="Y81" s="107" t="s">
        <v>4</v>
      </c>
      <c r="Z81" s="107" t="s">
        <v>4</v>
      </c>
      <c r="AA81" s="106" t="s">
        <v>4</v>
      </c>
    </row>
    <row r="82" spans="1:27" ht="15">
      <c r="A82" s="78" t="s">
        <v>63</v>
      </c>
      <c r="B82" s="76" t="s">
        <v>62</v>
      </c>
    </row>
  </sheetData>
  <phoneticPr fontId="6"/>
  <conditionalFormatting sqref="A4:AA4 A43:AA43 A46:AA46 A49:AA49 A52:AA52 A55:AA55 A58:AA58 G5:H42 G44:H45 G47:H48 G50:H51 G53:H54 G56:H57 G59:H81">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5:AA5 A69:AA81 A43:AA60">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A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A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A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A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workbookViewId="0">
      <selection activeCell="A17" sqref="A17"/>
    </sheetView>
  </sheetViews>
  <sheetFormatPr defaultRowHeight="15"/>
  <cols>
    <col min="1" max="1" width="16.5" style="1" customWidth="1"/>
    <col min="2" max="3" width="8.625" style="1" hidden="1" customWidth="1"/>
    <col min="4" max="4" width="10.625" style="1" customWidth="1"/>
    <col min="5" max="13" width="8.625" style="1" customWidth="1"/>
    <col min="14" max="14" width="10.625" style="1" customWidth="1"/>
    <col min="15" max="20" width="8.625" style="1" customWidth="1"/>
    <col min="21" max="16384" width="9" style="1"/>
  </cols>
  <sheetData>
    <row r="1" spans="1:20" s="30" customFormat="1" ht="16.5" customHeight="1">
      <c r="A1" s="30" t="s">
        <v>230</v>
      </c>
      <c r="T1" s="31" t="s">
        <v>229</v>
      </c>
    </row>
    <row r="2" spans="1:20" ht="16.5" customHeight="1">
      <c r="E2" s="22"/>
      <c r="F2" s="22"/>
      <c r="G2" s="27"/>
      <c r="H2" s="22"/>
      <c r="I2" s="27"/>
      <c r="J2" s="22"/>
      <c r="K2" s="27"/>
      <c r="L2" s="22"/>
      <c r="M2" s="27"/>
      <c r="N2" s="22"/>
      <c r="O2" s="22"/>
      <c r="P2" s="27"/>
      <c r="Q2" s="22"/>
      <c r="R2" s="22"/>
      <c r="S2" s="22"/>
      <c r="T2" s="22"/>
    </row>
    <row r="3" spans="1:20" ht="16.5" customHeight="1">
      <c r="A3" s="26"/>
      <c r="B3" s="26"/>
      <c r="C3" s="26"/>
      <c r="D3" s="25" t="s">
        <v>228</v>
      </c>
      <c r="E3" s="28" t="s">
        <v>227</v>
      </c>
      <c r="F3" s="28"/>
      <c r="G3" s="28"/>
      <c r="H3" s="28"/>
      <c r="I3" s="28"/>
      <c r="J3" s="28"/>
      <c r="K3" s="28"/>
      <c r="L3" s="28"/>
      <c r="M3" s="28"/>
      <c r="N3" s="25" t="s">
        <v>226</v>
      </c>
      <c r="O3" s="28" t="s">
        <v>225</v>
      </c>
      <c r="P3" s="28"/>
      <c r="Q3" s="28"/>
      <c r="R3" s="28"/>
      <c r="S3" s="28"/>
      <c r="T3" s="28"/>
    </row>
    <row r="4" spans="1:20" s="22" customFormat="1" ht="33" customHeight="1">
      <c r="A4" s="26"/>
      <c r="B4" s="26"/>
      <c r="C4" s="26"/>
      <c r="D4" s="25"/>
      <c r="E4" s="23" t="s">
        <v>224</v>
      </c>
      <c r="F4" s="23" t="s">
        <v>223</v>
      </c>
      <c r="G4" s="23" t="s">
        <v>222</v>
      </c>
      <c r="H4" s="23" t="s">
        <v>221</v>
      </c>
      <c r="I4" s="23" t="s">
        <v>220</v>
      </c>
      <c r="J4" s="23" t="s">
        <v>219</v>
      </c>
      <c r="K4" s="23" t="s">
        <v>218</v>
      </c>
      <c r="L4" s="23" t="s">
        <v>217</v>
      </c>
      <c r="M4" s="23" t="s">
        <v>185</v>
      </c>
      <c r="N4" s="25"/>
      <c r="O4" s="24" t="s">
        <v>216</v>
      </c>
      <c r="P4" s="23" t="s">
        <v>215</v>
      </c>
      <c r="Q4" s="24" t="s">
        <v>214</v>
      </c>
      <c r="R4" s="23" t="s">
        <v>213</v>
      </c>
      <c r="S4" s="24" t="s">
        <v>212</v>
      </c>
      <c r="T4" s="23" t="s">
        <v>211</v>
      </c>
    </row>
    <row r="5" spans="1:20" ht="16.5" customHeight="1">
      <c r="A5" s="72" t="s">
        <v>36</v>
      </c>
      <c r="B5" s="72" t="s">
        <v>35</v>
      </c>
      <c r="C5" s="72" t="s">
        <v>182</v>
      </c>
      <c r="D5" s="18">
        <v>1003539</v>
      </c>
      <c r="E5" s="18">
        <v>43</v>
      </c>
      <c r="F5" s="18">
        <v>12968</v>
      </c>
      <c r="G5" s="18">
        <v>86590</v>
      </c>
      <c r="H5" s="18">
        <v>267847</v>
      </c>
      <c r="I5" s="18">
        <v>359323</v>
      </c>
      <c r="J5" s="18">
        <v>225889</v>
      </c>
      <c r="K5" s="18">
        <v>49606</v>
      </c>
      <c r="L5" s="18">
        <v>1272</v>
      </c>
      <c r="M5" s="18">
        <v>1</v>
      </c>
      <c r="N5" s="17">
        <v>1.42</v>
      </c>
      <c r="O5" s="18">
        <v>472843</v>
      </c>
      <c r="P5" s="18">
        <v>364180</v>
      </c>
      <c r="Q5" s="18">
        <v>130536</v>
      </c>
      <c r="R5" s="18">
        <v>27147</v>
      </c>
      <c r="S5" s="18">
        <v>8833</v>
      </c>
      <c r="T5" s="18" t="s">
        <v>4</v>
      </c>
    </row>
    <row r="6" spans="1:20" ht="16.5" customHeight="1">
      <c r="A6" s="72" t="s">
        <v>34</v>
      </c>
      <c r="B6" s="72" t="s">
        <v>33</v>
      </c>
      <c r="C6" s="72" t="s">
        <v>178</v>
      </c>
      <c r="D6" s="18">
        <v>37058</v>
      </c>
      <c r="E6" s="18">
        <v>1</v>
      </c>
      <c r="F6" s="18">
        <v>505</v>
      </c>
      <c r="G6" s="18">
        <v>3855</v>
      </c>
      <c r="H6" s="18">
        <v>10246</v>
      </c>
      <c r="I6" s="18">
        <v>12814</v>
      </c>
      <c r="J6" s="18">
        <v>7912</v>
      </c>
      <c r="K6" s="18">
        <v>1689</v>
      </c>
      <c r="L6" s="18">
        <v>36</v>
      </c>
      <c r="M6" s="18" t="s">
        <v>4</v>
      </c>
      <c r="N6" s="17">
        <v>1.27</v>
      </c>
      <c r="O6" s="18">
        <v>17366</v>
      </c>
      <c r="P6" s="18">
        <v>13347</v>
      </c>
      <c r="Q6" s="18">
        <v>4830</v>
      </c>
      <c r="R6" s="18">
        <v>1149</v>
      </c>
      <c r="S6" s="18">
        <v>366</v>
      </c>
      <c r="T6" s="18" t="s">
        <v>4</v>
      </c>
    </row>
    <row r="7" spans="1:20" ht="34.5" customHeight="1">
      <c r="A7" s="21" t="s">
        <v>32</v>
      </c>
      <c r="B7" s="72" t="s">
        <v>12</v>
      </c>
      <c r="C7" s="72" t="s">
        <v>175</v>
      </c>
      <c r="D7" s="18">
        <v>2279</v>
      </c>
      <c r="E7" s="18" t="s">
        <v>4</v>
      </c>
      <c r="F7" s="18">
        <v>37</v>
      </c>
      <c r="G7" s="18">
        <v>271</v>
      </c>
      <c r="H7" s="18">
        <v>628</v>
      </c>
      <c r="I7" s="18">
        <v>749</v>
      </c>
      <c r="J7" s="18">
        <v>492</v>
      </c>
      <c r="K7" s="18">
        <v>102</v>
      </c>
      <c r="L7" s="18" t="s">
        <v>4</v>
      </c>
      <c r="M7" s="18" t="s">
        <v>4</v>
      </c>
      <c r="N7" s="17" t="s">
        <v>210</v>
      </c>
      <c r="O7" s="18">
        <v>1084</v>
      </c>
      <c r="P7" s="18">
        <v>792</v>
      </c>
      <c r="Q7" s="18">
        <v>289</v>
      </c>
      <c r="R7" s="18">
        <v>82</v>
      </c>
      <c r="S7" s="18">
        <v>32</v>
      </c>
      <c r="T7" s="18" t="s">
        <v>4</v>
      </c>
    </row>
    <row r="8" spans="1:20" ht="16.5" customHeight="1">
      <c r="A8" s="72" t="s">
        <v>31</v>
      </c>
      <c r="B8" s="72" t="s">
        <v>10</v>
      </c>
      <c r="C8" s="72" t="s">
        <v>170</v>
      </c>
      <c r="D8" s="18">
        <v>668</v>
      </c>
      <c r="E8" s="18" t="s">
        <v>4</v>
      </c>
      <c r="F8" s="18">
        <v>18</v>
      </c>
      <c r="G8" s="18">
        <v>89</v>
      </c>
      <c r="H8" s="18">
        <v>176</v>
      </c>
      <c r="I8" s="18">
        <v>217</v>
      </c>
      <c r="J8" s="18">
        <v>140</v>
      </c>
      <c r="K8" s="18">
        <v>28</v>
      </c>
      <c r="L8" s="18" t="s">
        <v>4</v>
      </c>
      <c r="M8" s="18" t="s">
        <v>4</v>
      </c>
      <c r="N8" s="17">
        <v>1.43</v>
      </c>
      <c r="O8" s="18">
        <v>283</v>
      </c>
      <c r="P8" s="18">
        <v>227</v>
      </c>
      <c r="Q8" s="18">
        <v>108</v>
      </c>
      <c r="R8" s="18">
        <v>32</v>
      </c>
      <c r="S8" s="18">
        <v>18</v>
      </c>
      <c r="T8" s="18" t="s">
        <v>4</v>
      </c>
    </row>
    <row r="9" spans="1:20" ht="16.5" customHeight="1">
      <c r="A9" s="75" t="s">
        <v>30</v>
      </c>
      <c r="B9" s="72" t="s">
        <v>21</v>
      </c>
      <c r="C9" s="72" t="s">
        <v>166</v>
      </c>
      <c r="D9" s="14">
        <v>310</v>
      </c>
      <c r="E9" s="14" t="s">
        <v>4</v>
      </c>
      <c r="F9" s="14">
        <v>11</v>
      </c>
      <c r="G9" s="14">
        <v>51</v>
      </c>
      <c r="H9" s="14">
        <v>76</v>
      </c>
      <c r="I9" s="14">
        <v>96</v>
      </c>
      <c r="J9" s="14">
        <v>61</v>
      </c>
      <c r="K9" s="14">
        <v>15</v>
      </c>
      <c r="L9" s="14" t="s">
        <v>4</v>
      </c>
      <c r="M9" s="14" t="s">
        <v>4</v>
      </c>
      <c r="N9" s="13">
        <v>1.45</v>
      </c>
      <c r="O9" s="14">
        <v>145</v>
      </c>
      <c r="P9" s="14">
        <v>106</v>
      </c>
      <c r="Q9" s="14">
        <v>44</v>
      </c>
      <c r="R9" s="14">
        <v>11</v>
      </c>
      <c r="S9" s="14">
        <v>4</v>
      </c>
      <c r="T9" s="14" t="s">
        <v>4</v>
      </c>
    </row>
    <row r="10" spans="1:20" ht="16.5" customHeight="1">
      <c r="A10" s="74" t="s">
        <v>29</v>
      </c>
      <c r="B10" s="72" t="s">
        <v>5</v>
      </c>
      <c r="C10" s="72" t="s">
        <v>162</v>
      </c>
      <c r="D10" s="10">
        <v>33</v>
      </c>
      <c r="E10" s="10" t="s">
        <v>4</v>
      </c>
      <c r="F10" s="10" t="s">
        <v>4</v>
      </c>
      <c r="G10" s="10">
        <v>2</v>
      </c>
      <c r="H10" s="10">
        <v>12</v>
      </c>
      <c r="I10" s="10">
        <v>10</v>
      </c>
      <c r="J10" s="10">
        <v>7</v>
      </c>
      <c r="K10" s="10">
        <v>2</v>
      </c>
      <c r="L10" s="10" t="s">
        <v>4</v>
      </c>
      <c r="M10" s="10" t="s">
        <v>4</v>
      </c>
      <c r="N10" s="9">
        <v>1.3</v>
      </c>
      <c r="O10" s="10">
        <v>14</v>
      </c>
      <c r="P10" s="10">
        <v>11</v>
      </c>
      <c r="Q10" s="10">
        <v>5</v>
      </c>
      <c r="R10" s="10">
        <v>2</v>
      </c>
      <c r="S10" s="10">
        <v>1</v>
      </c>
      <c r="T10" s="10" t="s">
        <v>4</v>
      </c>
    </row>
    <row r="11" spans="1:20" ht="16.5" customHeight="1">
      <c r="A11" s="74" t="s">
        <v>28</v>
      </c>
      <c r="B11" s="72" t="s">
        <v>5</v>
      </c>
      <c r="C11" s="72" t="s">
        <v>158</v>
      </c>
      <c r="D11" s="10">
        <v>19</v>
      </c>
      <c r="E11" s="10" t="s">
        <v>4</v>
      </c>
      <c r="F11" s="10" t="s">
        <v>4</v>
      </c>
      <c r="G11" s="10">
        <v>2</v>
      </c>
      <c r="H11" s="10">
        <v>5</v>
      </c>
      <c r="I11" s="10">
        <v>6</v>
      </c>
      <c r="J11" s="10">
        <v>4</v>
      </c>
      <c r="K11" s="10">
        <v>2</v>
      </c>
      <c r="L11" s="10" t="s">
        <v>4</v>
      </c>
      <c r="M11" s="10" t="s">
        <v>4</v>
      </c>
      <c r="N11" s="9">
        <v>1.19</v>
      </c>
      <c r="O11" s="10">
        <v>9</v>
      </c>
      <c r="P11" s="10">
        <v>5</v>
      </c>
      <c r="Q11" s="10">
        <v>3</v>
      </c>
      <c r="R11" s="10">
        <v>1</v>
      </c>
      <c r="S11" s="10">
        <v>1</v>
      </c>
      <c r="T11" s="10" t="s">
        <v>4</v>
      </c>
    </row>
    <row r="12" spans="1:20" ht="16.5" customHeight="1">
      <c r="A12" s="74" t="s">
        <v>27</v>
      </c>
      <c r="B12" s="72" t="s">
        <v>5</v>
      </c>
      <c r="C12" s="72" t="s">
        <v>153</v>
      </c>
      <c r="D12" s="10">
        <v>36</v>
      </c>
      <c r="E12" s="10" t="s">
        <v>4</v>
      </c>
      <c r="F12" s="10" t="s">
        <v>4</v>
      </c>
      <c r="G12" s="10">
        <v>2</v>
      </c>
      <c r="H12" s="10">
        <v>10</v>
      </c>
      <c r="I12" s="10">
        <v>17</v>
      </c>
      <c r="J12" s="10">
        <v>7</v>
      </c>
      <c r="K12" s="10" t="s">
        <v>4</v>
      </c>
      <c r="L12" s="10" t="s">
        <v>4</v>
      </c>
      <c r="M12" s="10" t="s">
        <v>4</v>
      </c>
      <c r="N12" s="9">
        <v>1.53</v>
      </c>
      <c r="O12" s="10">
        <v>11</v>
      </c>
      <c r="P12" s="10">
        <v>12</v>
      </c>
      <c r="Q12" s="10">
        <v>8</v>
      </c>
      <c r="R12" s="10">
        <v>3</v>
      </c>
      <c r="S12" s="10">
        <v>2</v>
      </c>
      <c r="T12" s="10" t="s">
        <v>4</v>
      </c>
    </row>
    <row r="13" spans="1:20" ht="16.5" customHeight="1">
      <c r="A13" s="74" t="s">
        <v>26</v>
      </c>
      <c r="B13" s="72" t="s">
        <v>5</v>
      </c>
      <c r="C13" s="72" t="s">
        <v>149</v>
      </c>
      <c r="D13" s="10">
        <v>9</v>
      </c>
      <c r="E13" s="10" t="s">
        <v>4</v>
      </c>
      <c r="F13" s="10" t="s">
        <v>4</v>
      </c>
      <c r="G13" s="10">
        <v>2</v>
      </c>
      <c r="H13" s="10">
        <v>1</v>
      </c>
      <c r="I13" s="10">
        <v>3</v>
      </c>
      <c r="J13" s="10">
        <v>2</v>
      </c>
      <c r="K13" s="10">
        <v>1</v>
      </c>
      <c r="L13" s="10" t="s">
        <v>4</v>
      </c>
      <c r="M13" s="10" t="s">
        <v>4</v>
      </c>
      <c r="N13" s="9">
        <v>1.25</v>
      </c>
      <c r="O13" s="10">
        <v>3</v>
      </c>
      <c r="P13" s="10">
        <v>6</v>
      </c>
      <c r="Q13" s="10" t="s">
        <v>4</v>
      </c>
      <c r="R13" s="10" t="s">
        <v>4</v>
      </c>
      <c r="S13" s="10" t="s">
        <v>4</v>
      </c>
      <c r="T13" s="10" t="s">
        <v>4</v>
      </c>
    </row>
    <row r="14" spans="1:20" ht="16.5" customHeight="1">
      <c r="A14" s="74" t="s">
        <v>25</v>
      </c>
      <c r="B14" s="72" t="s">
        <v>5</v>
      </c>
      <c r="C14" s="72" t="s">
        <v>145</v>
      </c>
      <c r="D14" s="10">
        <v>158</v>
      </c>
      <c r="E14" s="10" t="s">
        <v>4</v>
      </c>
      <c r="F14" s="10">
        <v>6</v>
      </c>
      <c r="G14" s="10">
        <v>13</v>
      </c>
      <c r="H14" s="10">
        <v>41</v>
      </c>
      <c r="I14" s="10">
        <v>57</v>
      </c>
      <c r="J14" s="10">
        <v>38</v>
      </c>
      <c r="K14" s="10">
        <v>3</v>
      </c>
      <c r="L14" s="10" t="s">
        <v>4</v>
      </c>
      <c r="M14" s="10" t="s">
        <v>4</v>
      </c>
      <c r="N14" s="9">
        <v>1.38</v>
      </c>
      <c r="O14" s="10">
        <v>66</v>
      </c>
      <c r="P14" s="10">
        <v>48</v>
      </c>
      <c r="Q14" s="10">
        <v>30</v>
      </c>
      <c r="R14" s="10">
        <v>10</v>
      </c>
      <c r="S14" s="10">
        <v>4</v>
      </c>
      <c r="T14" s="10" t="s">
        <v>4</v>
      </c>
    </row>
    <row r="15" spans="1:20" ht="16.5" customHeight="1">
      <c r="A15" s="74" t="s">
        <v>24</v>
      </c>
      <c r="B15" s="72" t="s">
        <v>5</v>
      </c>
      <c r="C15" s="72" t="s">
        <v>141</v>
      </c>
      <c r="D15" s="10">
        <v>17</v>
      </c>
      <c r="E15" s="10" t="s">
        <v>4</v>
      </c>
      <c r="F15" s="10" t="s">
        <v>4</v>
      </c>
      <c r="G15" s="10">
        <v>2</v>
      </c>
      <c r="H15" s="10">
        <v>6</v>
      </c>
      <c r="I15" s="10">
        <v>4</v>
      </c>
      <c r="J15" s="10">
        <v>4</v>
      </c>
      <c r="K15" s="10">
        <v>1</v>
      </c>
      <c r="L15" s="10" t="s">
        <v>4</v>
      </c>
      <c r="M15" s="10" t="s">
        <v>4</v>
      </c>
      <c r="N15" s="9">
        <v>1.61</v>
      </c>
      <c r="O15" s="10">
        <v>7</v>
      </c>
      <c r="P15" s="10">
        <v>6</v>
      </c>
      <c r="Q15" s="10">
        <v>2</v>
      </c>
      <c r="R15" s="10">
        <v>2</v>
      </c>
      <c r="S15" s="10" t="s">
        <v>4</v>
      </c>
      <c r="T15" s="10" t="s">
        <v>4</v>
      </c>
    </row>
    <row r="16" spans="1:20" ht="16.5" customHeight="1">
      <c r="A16" s="73" t="s">
        <v>23</v>
      </c>
      <c r="B16" s="72" t="s">
        <v>5</v>
      </c>
      <c r="C16" s="72" t="s">
        <v>137</v>
      </c>
      <c r="D16" s="6">
        <v>86</v>
      </c>
      <c r="E16" s="6" t="s">
        <v>4</v>
      </c>
      <c r="F16" s="6">
        <v>1</v>
      </c>
      <c r="G16" s="6">
        <v>15</v>
      </c>
      <c r="H16" s="6">
        <v>25</v>
      </c>
      <c r="I16" s="6">
        <v>24</v>
      </c>
      <c r="J16" s="6">
        <v>17</v>
      </c>
      <c r="K16" s="6">
        <v>4</v>
      </c>
      <c r="L16" s="6" t="s">
        <v>4</v>
      </c>
      <c r="M16" s="6" t="s">
        <v>4</v>
      </c>
      <c r="N16" s="5">
        <v>1.46</v>
      </c>
      <c r="O16" s="6">
        <v>28</v>
      </c>
      <c r="P16" s="6">
        <v>33</v>
      </c>
      <c r="Q16" s="6">
        <v>16</v>
      </c>
      <c r="R16" s="6">
        <v>3</v>
      </c>
      <c r="S16" s="6">
        <v>6</v>
      </c>
      <c r="T16" s="6" t="s">
        <v>4</v>
      </c>
    </row>
    <row r="17" spans="1:20" ht="16.5" customHeight="1">
      <c r="A17" s="72" t="s">
        <v>22</v>
      </c>
      <c r="B17" s="72" t="s">
        <v>21</v>
      </c>
      <c r="C17" s="72" t="s">
        <v>133</v>
      </c>
      <c r="D17" s="18">
        <v>1611</v>
      </c>
      <c r="E17" s="18" t="s">
        <v>4</v>
      </c>
      <c r="F17" s="18">
        <v>19</v>
      </c>
      <c r="G17" s="18">
        <v>182</v>
      </c>
      <c r="H17" s="18">
        <v>452</v>
      </c>
      <c r="I17" s="18">
        <v>532</v>
      </c>
      <c r="J17" s="18">
        <v>352</v>
      </c>
      <c r="K17" s="18">
        <v>74</v>
      </c>
      <c r="L17" s="18" t="s">
        <v>4</v>
      </c>
      <c r="M17" s="18" t="s">
        <v>4</v>
      </c>
      <c r="N17" s="17">
        <v>1.22</v>
      </c>
      <c r="O17" s="18">
        <v>801</v>
      </c>
      <c r="P17" s="18">
        <v>565</v>
      </c>
      <c r="Q17" s="18">
        <v>181</v>
      </c>
      <c r="R17" s="18">
        <v>50</v>
      </c>
      <c r="S17" s="18">
        <v>14</v>
      </c>
      <c r="T17" s="18" t="s">
        <v>4</v>
      </c>
    </row>
    <row r="18" spans="1:20" ht="34.5" customHeight="1">
      <c r="A18" s="21" t="s">
        <v>20</v>
      </c>
      <c r="B18" s="72" t="s">
        <v>12</v>
      </c>
      <c r="C18" s="72" t="s">
        <v>129</v>
      </c>
      <c r="D18" s="18">
        <v>134</v>
      </c>
      <c r="E18" s="18" t="s">
        <v>4</v>
      </c>
      <c r="F18" s="18">
        <v>1</v>
      </c>
      <c r="G18" s="18">
        <v>13</v>
      </c>
      <c r="H18" s="18">
        <v>38</v>
      </c>
      <c r="I18" s="18">
        <v>49</v>
      </c>
      <c r="J18" s="18">
        <v>28</v>
      </c>
      <c r="K18" s="18">
        <v>5</v>
      </c>
      <c r="L18" s="18" t="s">
        <v>4</v>
      </c>
      <c r="M18" s="18" t="s">
        <v>4</v>
      </c>
      <c r="N18" s="17" t="s">
        <v>210</v>
      </c>
      <c r="O18" s="18">
        <v>59</v>
      </c>
      <c r="P18" s="18">
        <v>37</v>
      </c>
      <c r="Q18" s="18">
        <v>31</v>
      </c>
      <c r="R18" s="18">
        <v>5</v>
      </c>
      <c r="S18" s="18">
        <v>2</v>
      </c>
      <c r="T18" s="18" t="s">
        <v>4</v>
      </c>
    </row>
    <row r="19" spans="1:20" ht="16.5" customHeight="1">
      <c r="A19" s="72" t="s">
        <v>19</v>
      </c>
      <c r="B19" s="72" t="s">
        <v>10</v>
      </c>
      <c r="C19" s="72" t="s">
        <v>124</v>
      </c>
      <c r="D19" s="18">
        <v>134</v>
      </c>
      <c r="E19" s="18" t="s">
        <v>4</v>
      </c>
      <c r="F19" s="18">
        <v>1</v>
      </c>
      <c r="G19" s="18">
        <v>13</v>
      </c>
      <c r="H19" s="18">
        <v>38</v>
      </c>
      <c r="I19" s="18">
        <v>49</v>
      </c>
      <c r="J19" s="18">
        <v>28</v>
      </c>
      <c r="K19" s="18">
        <v>5</v>
      </c>
      <c r="L19" s="18" t="s">
        <v>4</v>
      </c>
      <c r="M19" s="18" t="s">
        <v>4</v>
      </c>
      <c r="N19" s="17">
        <v>1.48</v>
      </c>
      <c r="O19" s="18">
        <v>59</v>
      </c>
      <c r="P19" s="18">
        <v>37</v>
      </c>
      <c r="Q19" s="18">
        <v>31</v>
      </c>
      <c r="R19" s="18">
        <v>5</v>
      </c>
      <c r="S19" s="18">
        <v>2</v>
      </c>
      <c r="T19" s="18" t="s">
        <v>4</v>
      </c>
    </row>
    <row r="20" spans="1:20" ht="16.5" customHeight="1">
      <c r="A20" s="75" t="s">
        <v>18</v>
      </c>
      <c r="B20" s="72" t="s">
        <v>5</v>
      </c>
      <c r="C20" s="72" t="s">
        <v>119</v>
      </c>
      <c r="D20" s="14">
        <v>45</v>
      </c>
      <c r="E20" s="14" t="s">
        <v>4</v>
      </c>
      <c r="F20" s="14">
        <v>1</v>
      </c>
      <c r="G20" s="14">
        <v>5</v>
      </c>
      <c r="H20" s="14">
        <v>11</v>
      </c>
      <c r="I20" s="14">
        <v>18</v>
      </c>
      <c r="J20" s="14">
        <v>8</v>
      </c>
      <c r="K20" s="14">
        <v>2</v>
      </c>
      <c r="L20" s="14" t="s">
        <v>4</v>
      </c>
      <c r="M20" s="14" t="s">
        <v>4</v>
      </c>
      <c r="N20" s="13">
        <v>1.31</v>
      </c>
      <c r="O20" s="14">
        <v>17</v>
      </c>
      <c r="P20" s="14">
        <v>19</v>
      </c>
      <c r="Q20" s="14">
        <v>7</v>
      </c>
      <c r="R20" s="14">
        <v>1</v>
      </c>
      <c r="S20" s="14">
        <v>1</v>
      </c>
      <c r="T20" s="14" t="s">
        <v>4</v>
      </c>
    </row>
    <row r="21" spans="1:20" ht="16.5" customHeight="1">
      <c r="A21" s="74" t="s">
        <v>17</v>
      </c>
      <c r="B21" s="72" t="s">
        <v>5</v>
      </c>
      <c r="C21" s="72" t="s">
        <v>114</v>
      </c>
      <c r="D21" s="10">
        <v>31</v>
      </c>
      <c r="E21" s="10" t="s">
        <v>4</v>
      </c>
      <c r="F21" s="10" t="s">
        <v>4</v>
      </c>
      <c r="G21" s="10">
        <v>4</v>
      </c>
      <c r="H21" s="10">
        <v>11</v>
      </c>
      <c r="I21" s="10">
        <v>9</v>
      </c>
      <c r="J21" s="10">
        <v>7</v>
      </c>
      <c r="K21" s="10" t="s">
        <v>4</v>
      </c>
      <c r="L21" s="10" t="s">
        <v>4</v>
      </c>
      <c r="M21" s="10" t="s">
        <v>4</v>
      </c>
      <c r="N21" s="9">
        <v>1.52</v>
      </c>
      <c r="O21" s="10">
        <v>14</v>
      </c>
      <c r="P21" s="10">
        <v>6</v>
      </c>
      <c r="Q21" s="10">
        <v>9</v>
      </c>
      <c r="R21" s="10">
        <v>2</v>
      </c>
      <c r="S21" s="10" t="s">
        <v>4</v>
      </c>
      <c r="T21" s="10" t="s">
        <v>4</v>
      </c>
    </row>
    <row r="22" spans="1:20" ht="16.5" customHeight="1">
      <c r="A22" s="74" t="s">
        <v>16</v>
      </c>
      <c r="B22" s="72" t="s">
        <v>5</v>
      </c>
      <c r="C22" s="72" t="s">
        <v>109</v>
      </c>
      <c r="D22" s="10">
        <v>30</v>
      </c>
      <c r="E22" s="10" t="s">
        <v>4</v>
      </c>
      <c r="F22" s="10" t="s">
        <v>4</v>
      </c>
      <c r="G22" s="10">
        <v>1</v>
      </c>
      <c r="H22" s="10">
        <v>12</v>
      </c>
      <c r="I22" s="10">
        <v>8</v>
      </c>
      <c r="J22" s="10">
        <v>7</v>
      </c>
      <c r="K22" s="10">
        <v>2</v>
      </c>
      <c r="L22" s="10" t="s">
        <v>4</v>
      </c>
      <c r="M22" s="10" t="s">
        <v>4</v>
      </c>
      <c r="N22" s="9">
        <v>1.63</v>
      </c>
      <c r="O22" s="10">
        <v>16</v>
      </c>
      <c r="P22" s="10">
        <v>6</v>
      </c>
      <c r="Q22" s="10">
        <v>7</v>
      </c>
      <c r="R22" s="10" t="s">
        <v>4</v>
      </c>
      <c r="S22" s="10">
        <v>1</v>
      </c>
      <c r="T22" s="10" t="s">
        <v>4</v>
      </c>
    </row>
    <row r="23" spans="1:20" ht="16.5" customHeight="1">
      <c r="A23" s="73" t="s">
        <v>15</v>
      </c>
      <c r="B23" s="72" t="s">
        <v>5</v>
      </c>
      <c r="C23" s="72" t="s">
        <v>104</v>
      </c>
      <c r="D23" s="6">
        <v>12</v>
      </c>
      <c r="E23" s="6" t="s">
        <v>4</v>
      </c>
      <c r="F23" s="6" t="s">
        <v>4</v>
      </c>
      <c r="G23" s="6" t="s">
        <v>4</v>
      </c>
      <c r="H23" s="6">
        <v>1</v>
      </c>
      <c r="I23" s="6">
        <v>7</v>
      </c>
      <c r="J23" s="6">
        <v>4</v>
      </c>
      <c r="K23" s="6" t="s">
        <v>4</v>
      </c>
      <c r="L23" s="6" t="s">
        <v>4</v>
      </c>
      <c r="M23" s="6" t="s">
        <v>4</v>
      </c>
      <c r="N23" s="5">
        <v>1.32</v>
      </c>
      <c r="O23" s="6">
        <v>5</v>
      </c>
      <c r="P23" s="6">
        <v>3</v>
      </c>
      <c r="Q23" s="6">
        <v>3</v>
      </c>
      <c r="R23" s="6">
        <v>1</v>
      </c>
      <c r="S23" s="6" t="s">
        <v>4</v>
      </c>
      <c r="T23" s="6" t="s">
        <v>4</v>
      </c>
    </row>
    <row r="24" spans="1:20" ht="34.5" customHeight="1">
      <c r="A24" s="21" t="s">
        <v>14</v>
      </c>
      <c r="B24" s="72" t="s">
        <v>5</v>
      </c>
      <c r="C24" s="72" t="s">
        <v>99</v>
      </c>
      <c r="D24" s="18">
        <v>16</v>
      </c>
      <c r="E24" s="18" t="s">
        <v>4</v>
      </c>
      <c r="F24" s="18" t="s">
        <v>4</v>
      </c>
      <c r="G24" s="18">
        <v>3</v>
      </c>
      <c r="H24" s="18">
        <v>3</v>
      </c>
      <c r="I24" s="18">
        <v>7</v>
      </c>
      <c r="J24" s="18">
        <v>2</v>
      </c>
      <c r="K24" s="18">
        <v>1</v>
      </c>
      <c r="L24" s="18" t="s">
        <v>4</v>
      </c>
      <c r="M24" s="18" t="s">
        <v>4</v>
      </c>
      <c r="N24" s="17">
        <v>1.58</v>
      </c>
      <c r="O24" s="18">
        <v>7</v>
      </c>
      <c r="P24" s="18">
        <v>3</v>
      </c>
      <c r="Q24" s="18">
        <v>5</v>
      </c>
      <c r="R24" s="18">
        <v>1</v>
      </c>
      <c r="S24" s="18" t="s">
        <v>4</v>
      </c>
      <c r="T24" s="18" t="s">
        <v>4</v>
      </c>
    </row>
    <row r="25" spans="1:20" ht="16.5" customHeight="1">
      <c r="A25" s="72" t="s">
        <v>13</v>
      </c>
      <c r="B25" s="72" t="s">
        <v>12</v>
      </c>
      <c r="C25" s="72" t="s">
        <v>94</v>
      </c>
      <c r="D25" s="18">
        <v>208</v>
      </c>
      <c r="E25" s="18" t="s">
        <v>4</v>
      </c>
      <c r="F25" s="18">
        <v>3</v>
      </c>
      <c r="G25" s="18">
        <v>29</v>
      </c>
      <c r="H25" s="18">
        <v>58</v>
      </c>
      <c r="I25" s="18">
        <v>84</v>
      </c>
      <c r="J25" s="18">
        <v>28</v>
      </c>
      <c r="K25" s="18">
        <v>6</v>
      </c>
      <c r="L25" s="18" t="s">
        <v>4</v>
      </c>
      <c r="M25" s="18" t="s">
        <v>4</v>
      </c>
      <c r="N25" s="17" t="s">
        <v>210</v>
      </c>
      <c r="O25" s="18">
        <v>93</v>
      </c>
      <c r="P25" s="18">
        <v>72</v>
      </c>
      <c r="Q25" s="18">
        <v>30</v>
      </c>
      <c r="R25" s="18">
        <v>10</v>
      </c>
      <c r="S25" s="18">
        <v>3</v>
      </c>
      <c r="T25" s="18" t="s">
        <v>4</v>
      </c>
    </row>
    <row r="26" spans="1:20" ht="16.5" customHeight="1">
      <c r="A26" s="75" t="s">
        <v>11</v>
      </c>
      <c r="B26" s="72" t="s">
        <v>10</v>
      </c>
      <c r="C26" s="72" t="s">
        <v>89</v>
      </c>
      <c r="D26" s="14">
        <v>208</v>
      </c>
      <c r="E26" s="14" t="s">
        <v>4</v>
      </c>
      <c r="F26" s="14">
        <v>3</v>
      </c>
      <c r="G26" s="14">
        <v>29</v>
      </c>
      <c r="H26" s="14">
        <v>58</v>
      </c>
      <c r="I26" s="14">
        <v>84</v>
      </c>
      <c r="J26" s="14">
        <v>28</v>
      </c>
      <c r="K26" s="14">
        <v>6</v>
      </c>
      <c r="L26" s="14" t="s">
        <v>4</v>
      </c>
      <c r="M26" s="14" t="s">
        <v>4</v>
      </c>
      <c r="N26" s="13">
        <v>1.55</v>
      </c>
      <c r="O26" s="14">
        <v>93</v>
      </c>
      <c r="P26" s="14">
        <v>72</v>
      </c>
      <c r="Q26" s="14">
        <v>30</v>
      </c>
      <c r="R26" s="14">
        <v>10</v>
      </c>
      <c r="S26" s="14">
        <v>3</v>
      </c>
      <c r="T26" s="14" t="s">
        <v>4</v>
      </c>
    </row>
    <row r="27" spans="1:20" ht="16.5" customHeight="1">
      <c r="A27" s="74" t="s">
        <v>9</v>
      </c>
      <c r="B27" s="72" t="s">
        <v>5</v>
      </c>
      <c r="C27" s="72" t="s">
        <v>85</v>
      </c>
      <c r="D27" s="10">
        <v>123</v>
      </c>
      <c r="E27" s="10" t="s">
        <v>4</v>
      </c>
      <c r="F27" s="10">
        <v>1</v>
      </c>
      <c r="G27" s="10">
        <v>21</v>
      </c>
      <c r="H27" s="10">
        <v>39</v>
      </c>
      <c r="I27" s="10">
        <v>44</v>
      </c>
      <c r="J27" s="10">
        <v>16</v>
      </c>
      <c r="K27" s="10">
        <v>2</v>
      </c>
      <c r="L27" s="10" t="s">
        <v>4</v>
      </c>
      <c r="M27" s="10" t="s">
        <v>4</v>
      </c>
      <c r="N27" s="9">
        <v>1.59</v>
      </c>
      <c r="O27" s="10">
        <v>54</v>
      </c>
      <c r="P27" s="10">
        <v>46</v>
      </c>
      <c r="Q27" s="10">
        <v>15</v>
      </c>
      <c r="R27" s="10">
        <v>7</v>
      </c>
      <c r="S27" s="10">
        <v>1</v>
      </c>
      <c r="T27" s="10" t="s">
        <v>4</v>
      </c>
    </row>
    <row r="28" spans="1:20" ht="16.5" customHeight="1">
      <c r="A28" s="74" t="s">
        <v>8</v>
      </c>
      <c r="B28" s="72" t="s">
        <v>5</v>
      </c>
      <c r="C28" s="72" t="s">
        <v>80</v>
      </c>
      <c r="D28" s="10">
        <v>26</v>
      </c>
      <c r="E28" s="10" t="s">
        <v>4</v>
      </c>
      <c r="F28" s="10" t="s">
        <v>4</v>
      </c>
      <c r="G28" s="10">
        <v>2</v>
      </c>
      <c r="H28" s="10">
        <v>11</v>
      </c>
      <c r="I28" s="10">
        <v>10</v>
      </c>
      <c r="J28" s="10">
        <v>3</v>
      </c>
      <c r="K28" s="10" t="s">
        <v>4</v>
      </c>
      <c r="L28" s="10" t="s">
        <v>4</v>
      </c>
      <c r="M28" s="10" t="s">
        <v>4</v>
      </c>
      <c r="N28" s="9">
        <v>1.47</v>
      </c>
      <c r="O28" s="10">
        <v>9</v>
      </c>
      <c r="P28" s="10">
        <v>11</v>
      </c>
      <c r="Q28" s="10">
        <v>5</v>
      </c>
      <c r="R28" s="10" t="s">
        <v>4</v>
      </c>
      <c r="S28" s="10">
        <v>1</v>
      </c>
      <c r="T28" s="10" t="s">
        <v>4</v>
      </c>
    </row>
    <row r="29" spans="1:20" ht="16.5" customHeight="1">
      <c r="A29" s="74" t="s">
        <v>7</v>
      </c>
      <c r="B29" s="72" t="s">
        <v>5</v>
      </c>
      <c r="C29" s="72" t="s">
        <v>75</v>
      </c>
      <c r="D29" s="10">
        <v>27</v>
      </c>
      <c r="E29" s="10" t="s">
        <v>4</v>
      </c>
      <c r="F29" s="10">
        <v>1</v>
      </c>
      <c r="G29" s="10">
        <v>3</v>
      </c>
      <c r="H29" s="10">
        <v>3</v>
      </c>
      <c r="I29" s="10">
        <v>14</v>
      </c>
      <c r="J29" s="10">
        <v>5</v>
      </c>
      <c r="K29" s="10">
        <v>1</v>
      </c>
      <c r="L29" s="10" t="s">
        <v>4</v>
      </c>
      <c r="M29" s="10" t="s">
        <v>4</v>
      </c>
      <c r="N29" s="9">
        <v>1.39</v>
      </c>
      <c r="O29" s="10">
        <v>11</v>
      </c>
      <c r="P29" s="10">
        <v>8</v>
      </c>
      <c r="Q29" s="10">
        <v>6</v>
      </c>
      <c r="R29" s="10">
        <v>2</v>
      </c>
      <c r="S29" s="10" t="s">
        <v>4</v>
      </c>
      <c r="T29" s="10" t="s">
        <v>4</v>
      </c>
    </row>
    <row r="30" spans="1:20" ht="16.5" customHeight="1">
      <c r="A30" s="73" t="s">
        <v>6</v>
      </c>
      <c r="B30" s="72" t="s">
        <v>5</v>
      </c>
      <c r="C30" s="72" t="s">
        <v>69</v>
      </c>
      <c r="D30" s="6">
        <v>32</v>
      </c>
      <c r="E30" s="6" t="s">
        <v>4</v>
      </c>
      <c r="F30" s="6">
        <v>1</v>
      </c>
      <c r="G30" s="6">
        <v>3</v>
      </c>
      <c r="H30" s="6">
        <v>5</v>
      </c>
      <c r="I30" s="6">
        <v>16</v>
      </c>
      <c r="J30" s="6">
        <v>4</v>
      </c>
      <c r="K30" s="6">
        <v>3</v>
      </c>
      <c r="L30" s="6" t="s">
        <v>4</v>
      </c>
      <c r="M30" s="6" t="s">
        <v>4</v>
      </c>
      <c r="N30" s="5">
        <v>1.44</v>
      </c>
      <c r="O30" s="6">
        <v>19</v>
      </c>
      <c r="P30" s="6">
        <v>7</v>
      </c>
      <c r="Q30" s="6">
        <v>4</v>
      </c>
      <c r="R30" s="6">
        <v>1</v>
      </c>
      <c r="S30" s="6">
        <v>1</v>
      </c>
      <c r="T30" s="6" t="s">
        <v>4</v>
      </c>
    </row>
    <row r="31" spans="1:20" ht="16.5" customHeight="1">
      <c r="A31" s="3" t="s">
        <v>209</v>
      </c>
      <c r="B31" s="3"/>
      <c r="C31" s="3"/>
      <c r="D31" s="1" t="s">
        <v>208</v>
      </c>
    </row>
    <row r="32" spans="1:20" ht="16.5" customHeight="1">
      <c r="A32" s="3"/>
      <c r="B32" s="3">
        <v>41548</v>
      </c>
      <c r="C32" s="3">
        <v>43009</v>
      </c>
      <c r="D32" s="1" t="s">
        <v>207</v>
      </c>
    </row>
    <row r="33" spans="1:20" ht="16.5" customHeight="1"/>
    <row r="34" spans="1:20" ht="16.5" customHeight="1">
      <c r="A34" s="3" t="s">
        <v>206</v>
      </c>
      <c r="B34" s="3"/>
      <c r="C34" s="3"/>
      <c r="D34" s="71" t="s">
        <v>205</v>
      </c>
      <c r="E34" s="71"/>
      <c r="F34" s="71"/>
      <c r="G34" s="71"/>
      <c r="H34" s="71"/>
      <c r="I34" s="71"/>
      <c r="J34" s="71"/>
      <c r="K34" s="71"/>
      <c r="L34" s="71"/>
      <c r="M34" s="71"/>
      <c r="N34" s="71"/>
      <c r="O34" s="71"/>
      <c r="P34" s="70"/>
      <c r="Q34" s="70"/>
      <c r="R34" s="70"/>
      <c r="S34" s="70"/>
      <c r="T34" s="70"/>
    </row>
    <row r="35" spans="1:20" ht="16.5" customHeight="1">
      <c r="A35" s="69">
        <v>2</v>
      </c>
      <c r="B35" s="69"/>
      <c r="C35" s="69"/>
      <c r="D35" s="71" t="s">
        <v>204</v>
      </c>
      <c r="E35" s="71"/>
      <c r="F35" s="71"/>
      <c r="G35" s="71"/>
      <c r="H35" s="71"/>
      <c r="I35" s="71"/>
      <c r="J35" s="71"/>
      <c r="K35" s="71"/>
      <c r="L35" s="71"/>
      <c r="M35" s="71"/>
      <c r="N35" s="71"/>
      <c r="O35" s="71"/>
      <c r="P35" s="70"/>
      <c r="Q35" s="70"/>
      <c r="R35" s="70"/>
      <c r="S35" s="70"/>
      <c r="T35" s="70"/>
    </row>
    <row r="36" spans="1:20" ht="16.5" customHeight="1">
      <c r="A36" s="69">
        <v>3</v>
      </c>
      <c r="B36" s="69"/>
      <c r="C36" s="69"/>
      <c r="D36" s="71" t="s">
        <v>203</v>
      </c>
      <c r="E36" s="71"/>
      <c r="F36" s="71"/>
      <c r="G36" s="71"/>
      <c r="H36" s="71"/>
      <c r="I36" s="71"/>
      <c r="J36" s="71"/>
      <c r="K36" s="71"/>
      <c r="L36" s="71"/>
      <c r="M36" s="71"/>
      <c r="N36" s="71"/>
      <c r="O36" s="71"/>
      <c r="P36" s="70"/>
      <c r="Q36" s="70"/>
      <c r="R36" s="70"/>
      <c r="S36" s="70"/>
      <c r="T36" s="70"/>
    </row>
    <row r="37" spans="1:20" ht="16.5" customHeight="1">
      <c r="A37" s="69"/>
      <c r="B37" s="69"/>
      <c r="C37" s="69"/>
      <c r="D37" s="68" t="s">
        <v>202</v>
      </c>
      <c r="E37" s="68"/>
      <c r="F37" s="68"/>
      <c r="G37" s="68"/>
      <c r="H37" s="68"/>
      <c r="I37" s="68"/>
      <c r="J37" s="68"/>
      <c r="K37" s="68"/>
      <c r="L37" s="68"/>
      <c r="M37" s="68"/>
      <c r="N37" s="68"/>
      <c r="O37" s="68"/>
      <c r="P37" s="67"/>
      <c r="Q37" s="67"/>
      <c r="R37" s="67"/>
      <c r="S37" s="67"/>
      <c r="T37" s="67"/>
    </row>
    <row r="38" spans="1:20" ht="16.5" customHeight="1">
      <c r="A38" s="69"/>
      <c r="B38" s="69"/>
      <c r="C38" s="69"/>
      <c r="D38" s="68"/>
      <c r="E38" s="68" t="s">
        <v>201</v>
      </c>
      <c r="F38" s="68"/>
      <c r="G38" s="68"/>
      <c r="H38" s="68"/>
      <c r="I38" s="68"/>
      <c r="J38" s="68"/>
      <c r="K38" s="68"/>
      <c r="L38" s="68"/>
      <c r="M38" s="68"/>
      <c r="N38" s="68"/>
      <c r="O38" s="68"/>
      <c r="P38" s="67"/>
      <c r="Q38" s="67"/>
      <c r="R38" s="67"/>
      <c r="S38" s="67"/>
      <c r="T38" s="67"/>
    </row>
    <row r="39" spans="1:20" ht="16.5" customHeight="1">
      <c r="D39" s="1" t="s">
        <v>200</v>
      </c>
      <c r="E39" s="66"/>
      <c r="F39" s="66"/>
      <c r="G39" s="66"/>
      <c r="H39" s="66"/>
      <c r="I39" s="66"/>
      <c r="J39" s="66"/>
      <c r="K39" s="66"/>
      <c r="L39" s="66"/>
    </row>
    <row r="40" spans="1:20" ht="16.5" customHeight="1">
      <c r="D40" s="1" t="s">
        <v>199</v>
      </c>
    </row>
    <row r="41" spans="1:20" ht="16.5" customHeight="1">
      <c r="E41" s="1" t="s">
        <v>198</v>
      </c>
    </row>
    <row r="42" spans="1:20" ht="16.5" customHeight="1">
      <c r="F42" s="1" t="s">
        <v>197</v>
      </c>
    </row>
    <row r="43" spans="1:20" ht="16.5" customHeight="1">
      <c r="A43" s="1">
        <v>4</v>
      </c>
      <c r="D43" s="1" t="s">
        <v>196</v>
      </c>
    </row>
    <row r="44" spans="1:20" ht="16.5" customHeight="1"/>
  </sheetData>
  <mergeCells count="7">
    <mergeCell ref="O3:T3"/>
    <mergeCell ref="A3:A4"/>
    <mergeCell ref="B3:B4"/>
    <mergeCell ref="C3:C4"/>
    <mergeCell ref="D3:D4"/>
    <mergeCell ref="E3:M3"/>
    <mergeCell ref="N3:N4"/>
  </mergeCells>
  <phoneticPr fontId="5"/>
  <conditionalFormatting sqref="E6:M30 O5:T30">
    <cfRule type="expression" dxfId="5177" priority="41" stopIfTrue="1">
      <formula>OR($B5="国", $B5="道")</formula>
    </cfRule>
    <cfRule type="expression" dxfId="5176" priority="42" stopIfTrue="1">
      <formula>OR($A5="札幌市", $A5="小樽市", $A5="函館市", $A5="旭川市")</formula>
    </cfRule>
    <cfRule type="expression" dxfId="5175" priority="43" stopIfTrue="1">
      <formula>OR($B5="所", $B5="圏", $B5="局")</formula>
    </cfRule>
    <cfRule type="expression" dxfId="5174" priority="44" stopIfTrue="1">
      <formula>OR($B5="市", $B5="町", $B5="村")</formula>
    </cfRule>
  </conditionalFormatting>
  <conditionalFormatting sqref="N5:N30">
    <cfRule type="expression" dxfId="5173" priority="37" stopIfTrue="1">
      <formula>OR($B5="国", $B5="道")</formula>
    </cfRule>
    <cfRule type="expression" dxfId="5172" priority="38" stopIfTrue="1">
      <formula>OR($A5="札幌市", $A5="小樽市", $A5="函館市", $A5="旭川市")</formula>
    </cfRule>
    <cfRule type="expression" dxfId="5171" priority="39" stopIfTrue="1">
      <formula>OR($B5="所", $B5="圏", $B5="局")</formula>
    </cfRule>
    <cfRule type="expression" dxfId="5170" priority="40" stopIfTrue="1">
      <formula>OR($B5="市", $B5="町", $B5="村")</formula>
    </cfRule>
  </conditionalFormatting>
  <conditionalFormatting sqref="E5:M5">
    <cfRule type="expression" dxfId="5169" priority="33" stopIfTrue="1">
      <formula>OR($B5="国", $B5="道")</formula>
    </cfRule>
    <cfRule type="expression" dxfId="5168" priority="34" stopIfTrue="1">
      <formula>OR($A5="札幌市", $A5="小樽市", $A5="函館市", $A5="旭川市")</formula>
    </cfRule>
    <cfRule type="expression" dxfId="5167" priority="35" stopIfTrue="1">
      <formula>OR($B5="所", $B5="圏", $B5="局")</formula>
    </cfRule>
    <cfRule type="expression" dxfId="5166" priority="36" stopIfTrue="1">
      <formula>OR($B5="市", $B5="町", $B5="村")</formula>
    </cfRule>
  </conditionalFormatting>
  <conditionalFormatting sqref="N6:N30 D5:D30">
    <cfRule type="expression" dxfId="5165" priority="29" stopIfTrue="1">
      <formula>OR($B5="国", $B5="道")</formula>
    </cfRule>
    <cfRule type="expression" dxfId="5164" priority="30" stopIfTrue="1">
      <formula>OR($B5="所", $A5="札幌市", $A5="小樽市", $A5="函館市", $A5="旭川市")</formula>
    </cfRule>
    <cfRule type="expression" dxfId="5163" priority="31" stopIfTrue="1">
      <formula>OR($B5="圏", $B5="局")</formula>
    </cfRule>
    <cfRule type="expression" dxfId="5162" priority="32" stopIfTrue="1">
      <formula>OR($B5="市", $B5="町", $B5="村")</formula>
    </cfRule>
  </conditionalFormatting>
  <conditionalFormatting sqref="O6:T30 E6:M30 A5:C30">
    <cfRule type="expression" dxfId="5161" priority="25" stopIfTrue="1">
      <formula>OR($B5="国", $B5="道")</formula>
    </cfRule>
    <cfRule type="expression" dxfId="5160" priority="26" stopIfTrue="1">
      <formula>OR($B5="所", $A5="札幌市", $A5="小樽市", $A5="函館市", $A5="旭川市")</formula>
    </cfRule>
    <cfRule type="expression" dxfId="5159" priority="27" stopIfTrue="1">
      <formula>OR($B5="圏", $B5="局")</formula>
    </cfRule>
    <cfRule type="expression" dxfId="5158" priority="28" stopIfTrue="1">
      <formula>OR($B5="市", $B5="町", $B5="村")</formula>
    </cfRule>
  </conditionalFormatting>
  <conditionalFormatting sqref="E5:M5">
    <cfRule type="expression" dxfId="5157" priority="21" stopIfTrue="1">
      <formula>OR($B5="国", $B5="道")</formula>
    </cfRule>
    <cfRule type="expression" dxfId="5156" priority="22" stopIfTrue="1">
      <formula>OR($B5="所", $A5="札幌市", $A5="小樽市", $A5="函館市", $A5="旭川市")</formula>
    </cfRule>
    <cfRule type="expression" dxfId="5155" priority="23" stopIfTrue="1">
      <formula>OR($B5="圏", $B5="局")</formula>
    </cfRule>
    <cfRule type="expression" dxfId="5154" priority="24" stopIfTrue="1">
      <formula>OR($B5="市", $B5="町", $B5="村")</formula>
    </cfRule>
  </conditionalFormatting>
  <conditionalFormatting sqref="O5:T5">
    <cfRule type="expression" dxfId="5153" priority="17" stopIfTrue="1">
      <formula>OR($B5="国", $B5="道")</formula>
    </cfRule>
    <cfRule type="expression" dxfId="5152" priority="18" stopIfTrue="1">
      <formula>OR($A5="札幌市", $A5="小樽市", $A5="函館市", $A5="旭川市")</formula>
    </cfRule>
    <cfRule type="expression" dxfId="5151" priority="19" stopIfTrue="1">
      <formula>OR($B5="所", $B5="圏", $B5="局")</formula>
    </cfRule>
    <cfRule type="expression" dxfId="5150" priority="20" stopIfTrue="1">
      <formula>OR($B5="市", $B5="町", $B5="村")</formula>
    </cfRule>
  </conditionalFormatting>
  <conditionalFormatting sqref="O5:T5">
    <cfRule type="expression" dxfId="5149" priority="13" stopIfTrue="1">
      <formula>OR($B5="国", $B5="道")</formula>
    </cfRule>
    <cfRule type="expression" dxfId="5148" priority="14" stopIfTrue="1">
      <formula>OR($B5="所", $A5="札幌市", $A5="小樽市", $A5="函館市", $A5="旭川市")</formula>
    </cfRule>
    <cfRule type="expression" dxfId="5147" priority="15" stopIfTrue="1">
      <formula>OR($B5="圏", $B5="局")</formula>
    </cfRule>
    <cfRule type="expression" dxfId="5146" priority="16" stopIfTrue="1">
      <formula>OR($B5="市", $B5="町", $B5="村")</formula>
    </cfRule>
  </conditionalFormatting>
  <conditionalFormatting sqref="N5">
    <cfRule type="expression" dxfId="5145" priority="9" stopIfTrue="1">
      <formula>OR($B5="国", $B5="道")</formula>
    </cfRule>
    <cfRule type="expression" dxfId="5144" priority="10" stopIfTrue="1">
      <formula>OR($B5="所", $A5="札幌市", $A5="小樽市", $A5="函館市", $A5="旭川市")</formula>
    </cfRule>
    <cfRule type="expression" dxfId="5143" priority="11" stopIfTrue="1">
      <formula>OR($B5="圏", $B5="局")</formula>
    </cfRule>
    <cfRule type="expression" dxfId="5142" priority="12" stopIfTrue="1">
      <formula>OR($B5="市", $B5="町", $B5="村")</formula>
    </cfRule>
  </conditionalFormatting>
  <conditionalFormatting sqref="A7 A24">
    <cfRule type="expression" dxfId="5141" priority="5" stopIfTrue="1">
      <formula>OR($B7="国", $B7="道")</formula>
    </cfRule>
    <cfRule type="expression" dxfId="5140" priority="6" stopIfTrue="1">
      <formula>OR($B7="圏", $B7="局")</formula>
    </cfRule>
    <cfRule type="expression" dxfId="5139" priority="7" stopIfTrue="1">
      <formula>OR($B7="所", $A7="札幌市", $A7="小樽市", $A7="函館市", $A7="旭川市")</formula>
    </cfRule>
    <cfRule type="expression" dxfId="5138" priority="8" stopIfTrue="1">
      <formula>OR($B7="市", $B7="町", $B7="村")</formula>
    </cfRule>
  </conditionalFormatting>
  <conditionalFormatting sqref="A18">
    <cfRule type="expression" dxfId="5137" priority="1" stopIfTrue="1">
      <formula>OR($B18="国", $B18="道")</formula>
    </cfRule>
    <cfRule type="expression" dxfId="5136" priority="2" stopIfTrue="1">
      <formula>OR($B18="圏", $B18="局")</formula>
    </cfRule>
    <cfRule type="expression" dxfId="5135" priority="3" stopIfTrue="1">
      <formula>OR($B18="所", $A18="札幌市", $A18="小樽市", $A18="函館市", $A18="旭川市")</formula>
    </cfRule>
    <cfRule type="expression" dxfId="5134" priority="4" stopIfTrue="1">
      <formula>OR($B18="市", $B18="町", $B18="村")</formula>
    </cfRule>
  </conditionalFormatting>
  <pageMargins left="0.39370078740157483" right="0.39370078740157483" top="0.39370078740157483" bottom="0.39370078740157483"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5"/>
  <cols>
    <col min="1" max="1" width="25" style="76" customWidth="1"/>
    <col min="2" max="3" width="9" style="76" hidden="1" customWidth="1"/>
    <col min="4" max="4" width="4.625" style="77" customWidth="1"/>
    <col min="5" max="5" width="10.625" style="76" customWidth="1"/>
    <col min="6" max="27" width="8.625" style="76" customWidth="1"/>
    <col min="28" max="16384" width="9" style="76"/>
  </cols>
  <sheetData>
    <row r="1" spans="1:27" s="103" customFormat="1" ht="18.75">
      <c r="A1" s="103" t="s">
        <v>279</v>
      </c>
      <c r="D1" s="105"/>
      <c r="AA1" s="104" t="s">
        <v>229</v>
      </c>
    </row>
    <row r="2" spans="1:27">
      <c r="A2" s="102"/>
      <c r="B2" s="102"/>
      <c r="C2" s="102"/>
      <c r="D2" s="102"/>
    </row>
    <row r="3" spans="1:27" ht="49.5" customHeight="1">
      <c r="A3" s="101"/>
      <c r="B3" s="100"/>
      <c r="C3" s="100"/>
      <c r="D3" s="100"/>
      <c r="E3" s="99" t="s">
        <v>70</v>
      </c>
      <c r="F3" s="98" t="s">
        <v>278</v>
      </c>
      <c r="G3" s="98" t="s">
        <v>277</v>
      </c>
      <c r="H3" s="98" t="s">
        <v>276</v>
      </c>
      <c r="I3" s="98" t="s">
        <v>275</v>
      </c>
      <c r="J3" s="98" t="s">
        <v>274</v>
      </c>
      <c r="K3" s="98" t="s">
        <v>273</v>
      </c>
      <c r="L3" s="98" t="s">
        <v>272</v>
      </c>
      <c r="M3" s="98" t="s">
        <v>271</v>
      </c>
      <c r="N3" s="98" t="s">
        <v>270</v>
      </c>
      <c r="O3" s="98" t="s">
        <v>269</v>
      </c>
      <c r="P3" s="98" t="s">
        <v>268</v>
      </c>
      <c r="Q3" s="98" t="s">
        <v>267</v>
      </c>
      <c r="R3" s="98" t="s">
        <v>266</v>
      </c>
      <c r="S3" s="98" t="s">
        <v>265</v>
      </c>
      <c r="T3" s="98" t="s">
        <v>264</v>
      </c>
      <c r="U3" s="98" t="s">
        <v>263</v>
      </c>
      <c r="V3" s="98" t="s">
        <v>262</v>
      </c>
      <c r="W3" s="98" t="s">
        <v>261</v>
      </c>
      <c r="X3" s="98" t="s">
        <v>260</v>
      </c>
      <c r="Y3" s="98" t="s">
        <v>259</v>
      </c>
      <c r="Z3" s="98" t="s">
        <v>258</v>
      </c>
      <c r="AA3" s="97" t="s">
        <v>185</v>
      </c>
    </row>
    <row r="4" spans="1:27">
      <c r="A4" s="96" t="s">
        <v>257</v>
      </c>
      <c r="B4" s="95" t="s">
        <v>36</v>
      </c>
      <c r="C4" s="95" t="s">
        <v>35</v>
      </c>
      <c r="D4" s="94" t="s">
        <v>70</v>
      </c>
      <c r="E4" s="93">
        <v>1273004</v>
      </c>
      <c r="F4" s="92">
        <v>2883</v>
      </c>
      <c r="G4" s="92">
        <v>460</v>
      </c>
      <c r="H4" s="92">
        <v>501</v>
      </c>
      <c r="I4" s="92">
        <v>1205</v>
      </c>
      <c r="J4" s="92">
        <v>2320</v>
      </c>
      <c r="K4" s="92">
        <v>2873</v>
      </c>
      <c r="L4" s="92">
        <v>3896</v>
      </c>
      <c r="M4" s="92">
        <v>5879</v>
      </c>
      <c r="N4" s="92">
        <v>10065</v>
      </c>
      <c r="O4" s="92">
        <v>13726</v>
      </c>
      <c r="P4" s="92">
        <v>19841</v>
      </c>
      <c r="Q4" s="92">
        <v>30315</v>
      </c>
      <c r="R4" s="92">
        <v>57310</v>
      </c>
      <c r="S4" s="92">
        <v>85193</v>
      </c>
      <c r="T4" s="92">
        <v>114866</v>
      </c>
      <c r="U4" s="92">
        <v>156782</v>
      </c>
      <c r="V4" s="92">
        <v>221045</v>
      </c>
      <c r="W4" s="92">
        <v>249725</v>
      </c>
      <c r="X4" s="92">
        <v>186121</v>
      </c>
      <c r="Y4" s="92">
        <v>84117</v>
      </c>
      <c r="Z4" s="92">
        <v>23411</v>
      </c>
      <c r="AA4" s="91">
        <v>470</v>
      </c>
    </row>
    <row r="5" spans="1:27">
      <c r="A5" s="90"/>
      <c r="B5" s="89" t="s">
        <v>36</v>
      </c>
      <c r="C5" s="89" t="s">
        <v>35</v>
      </c>
      <c r="D5" s="88" t="s">
        <v>68</v>
      </c>
      <c r="E5" s="87">
        <v>660334</v>
      </c>
      <c r="F5" s="86">
        <v>1542</v>
      </c>
      <c r="G5" s="86">
        <v>276</v>
      </c>
      <c r="H5" s="86">
        <v>318</v>
      </c>
      <c r="I5" s="86">
        <v>840</v>
      </c>
      <c r="J5" s="86">
        <v>1665</v>
      </c>
      <c r="K5" s="86">
        <v>1961</v>
      </c>
      <c r="L5" s="86">
        <v>2574</v>
      </c>
      <c r="M5" s="86">
        <v>3715</v>
      </c>
      <c r="N5" s="86">
        <v>6449</v>
      </c>
      <c r="O5" s="86">
        <v>8750</v>
      </c>
      <c r="P5" s="86">
        <v>12954</v>
      </c>
      <c r="Q5" s="86">
        <v>20277</v>
      </c>
      <c r="R5" s="86">
        <v>39570</v>
      </c>
      <c r="S5" s="86">
        <v>59068</v>
      </c>
      <c r="T5" s="86">
        <v>77300</v>
      </c>
      <c r="U5" s="86">
        <v>99061</v>
      </c>
      <c r="V5" s="86">
        <v>125619</v>
      </c>
      <c r="W5" s="86">
        <v>116956</v>
      </c>
      <c r="X5" s="86">
        <v>58659</v>
      </c>
      <c r="Y5" s="86">
        <v>19021</v>
      </c>
      <c r="Z5" s="86">
        <v>3390</v>
      </c>
      <c r="AA5" s="85">
        <v>369</v>
      </c>
    </row>
    <row r="6" spans="1:27">
      <c r="A6" s="90"/>
      <c r="B6" s="89" t="s">
        <v>36</v>
      </c>
      <c r="C6" s="89" t="s">
        <v>35</v>
      </c>
      <c r="D6" s="88" t="s">
        <v>66</v>
      </c>
      <c r="E6" s="87">
        <v>612670</v>
      </c>
      <c r="F6" s="86">
        <v>1341</v>
      </c>
      <c r="G6" s="86">
        <v>184</v>
      </c>
      <c r="H6" s="86">
        <v>183</v>
      </c>
      <c r="I6" s="86">
        <v>365</v>
      </c>
      <c r="J6" s="86">
        <v>655</v>
      </c>
      <c r="K6" s="86">
        <v>912</v>
      </c>
      <c r="L6" s="86">
        <v>1322</v>
      </c>
      <c r="M6" s="86">
        <v>2164</v>
      </c>
      <c r="N6" s="86">
        <v>3616</v>
      </c>
      <c r="O6" s="86">
        <v>4976</v>
      </c>
      <c r="P6" s="86">
        <v>6887</v>
      </c>
      <c r="Q6" s="86">
        <v>10038</v>
      </c>
      <c r="R6" s="86">
        <v>17740</v>
      </c>
      <c r="S6" s="86">
        <v>26125</v>
      </c>
      <c r="T6" s="86">
        <v>37566</v>
      </c>
      <c r="U6" s="86">
        <v>57721</v>
      </c>
      <c r="V6" s="86">
        <v>95426</v>
      </c>
      <c r="W6" s="86">
        <v>132769</v>
      </c>
      <c r="X6" s="86">
        <v>127462</v>
      </c>
      <c r="Y6" s="86">
        <v>65096</v>
      </c>
      <c r="Z6" s="86">
        <v>20021</v>
      </c>
      <c r="AA6" s="85">
        <v>101</v>
      </c>
    </row>
    <row r="7" spans="1:27">
      <c r="A7" s="96" t="s">
        <v>256</v>
      </c>
      <c r="B7" s="95" t="s">
        <v>34</v>
      </c>
      <c r="C7" s="95" t="s">
        <v>33</v>
      </c>
      <c r="D7" s="94" t="s">
        <v>70</v>
      </c>
      <c r="E7" s="93">
        <v>60018</v>
      </c>
      <c r="F7" s="92">
        <v>84</v>
      </c>
      <c r="G7" s="92">
        <v>18</v>
      </c>
      <c r="H7" s="92">
        <v>28</v>
      </c>
      <c r="I7" s="92">
        <v>49</v>
      </c>
      <c r="J7" s="92">
        <v>98</v>
      </c>
      <c r="K7" s="92">
        <v>130</v>
      </c>
      <c r="L7" s="92">
        <v>194</v>
      </c>
      <c r="M7" s="92">
        <v>278</v>
      </c>
      <c r="N7" s="92">
        <v>464</v>
      </c>
      <c r="O7" s="92">
        <v>650</v>
      </c>
      <c r="P7" s="92">
        <v>910</v>
      </c>
      <c r="Q7" s="92">
        <v>1529</v>
      </c>
      <c r="R7" s="92">
        <v>2920</v>
      </c>
      <c r="S7" s="92">
        <v>4041</v>
      </c>
      <c r="T7" s="92">
        <v>5419</v>
      </c>
      <c r="U7" s="92">
        <v>7562</v>
      </c>
      <c r="V7" s="92">
        <v>10358</v>
      </c>
      <c r="W7" s="92">
        <v>11434</v>
      </c>
      <c r="X7" s="92">
        <v>8730</v>
      </c>
      <c r="Y7" s="92">
        <v>4042</v>
      </c>
      <c r="Z7" s="92">
        <v>1080</v>
      </c>
      <c r="AA7" s="91" t="s">
        <v>4</v>
      </c>
    </row>
    <row r="8" spans="1:27">
      <c r="A8" s="90"/>
      <c r="B8" s="89" t="s">
        <v>34</v>
      </c>
      <c r="C8" s="89" t="s">
        <v>33</v>
      </c>
      <c r="D8" s="88" t="s">
        <v>68</v>
      </c>
      <c r="E8" s="87">
        <v>31333</v>
      </c>
      <c r="F8" s="86">
        <v>37</v>
      </c>
      <c r="G8" s="86">
        <v>8</v>
      </c>
      <c r="H8" s="86">
        <v>19</v>
      </c>
      <c r="I8" s="86">
        <v>37</v>
      </c>
      <c r="J8" s="86">
        <v>70</v>
      </c>
      <c r="K8" s="86">
        <v>85</v>
      </c>
      <c r="L8" s="86">
        <v>132</v>
      </c>
      <c r="M8" s="86">
        <v>172</v>
      </c>
      <c r="N8" s="86">
        <v>303</v>
      </c>
      <c r="O8" s="86">
        <v>403</v>
      </c>
      <c r="P8" s="86">
        <v>568</v>
      </c>
      <c r="Q8" s="86">
        <v>953</v>
      </c>
      <c r="R8" s="86">
        <v>1912</v>
      </c>
      <c r="S8" s="86">
        <v>2644</v>
      </c>
      <c r="T8" s="86">
        <v>3488</v>
      </c>
      <c r="U8" s="86">
        <v>4747</v>
      </c>
      <c r="V8" s="86">
        <v>6032</v>
      </c>
      <c r="W8" s="86">
        <v>5626</v>
      </c>
      <c r="X8" s="86">
        <v>2919</v>
      </c>
      <c r="Y8" s="86">
        <v>998</v>
      </c>
      <c r="Z8" s="86">
        <v>180</v>
      </c>
      <c r="AA8" s="85" t="s">
        <v>4</v>
      </c>
    </row>
    <row r="9" spans="1:27">
      <c r="A9" s="84"/>
      <c r="B9" s="83" t="s">
        <v>34</v>
      </c>
      <c r="C9" s="83" t="s">
        <v>33</v>
      </c>
      <c r="D9" s="82" t="s">
        <v>66</v>
      </c>
      <c r="E9" s="81">
        <v>28685</v>
      </c>
      <c r="F9" s="80">
        <v>47</v>
      </c>
      <c r="G9" s="80">
        <v>10</v>
      </c>
      <c r="H9" s="80">
        <v>9</v>
      </c>
      <c r="I9" s="80">
        <v>12</v>
      </c>
      <c r="J9" s="80">
        <v>28</v>
      </c>
      <c r="K9" s="80">
        <v>45</v>
      </c>
      <c r="L9" s="80">
        <v>62</v>
      </c>
      <c r="M9" s="80">
        <v>106</v>
      </c>
      <c r="N9" s="80">
        <v>161</v>
      </c>
      <c r="O9" s="80">
        <v>247</v>
      </c>
      <c r="P9" s="80">
        <v>342</v>
      </c>
      <c r="Q9" s="80">
        <v>576</v>
      </c>
      <c r="R9" s="80">
        <v>1008</v>
      </c>
      <c r="S9" s="80">
        <v>1397</v>
      </c>
      <c r="T9" s="80">
        <v>1931</v>
      </c>
      <c r="U9" s="80">
        <v>2815</v>
      </c>
      <c r="V9" s="80">
        <v>4326</v>
      </c>
      <c r="W9" s="80">
        <v>5808</v>
      </c>
      <c r="X9" s="80">
        <v>5811</v>
      </c>
      <c r="Y9" s="80">
        <v>3044</v>
      </c>
      <c r="Z9" s="80">
        <v>900</v>
      </c>
      <c r="AA9" s="79" t="s">
        <v>4</v>
      </c>
    </row>
    <row r="10" spans="1:27">
      <c r="A10" s="96" t="s">
        <v>255</v>
      </c>
      <c r="B10" s="95" t="s">
        <v>172</v>
      </c>
      <c r="C10" s="95" t="s">
        <v>12</v>
      </c>
      <c r="D10" s="94" t="s">
        <v>70</v>
      </c>
      <c r="E10" s="93">
        <v>5213</v>
      </c>
      <c r="F10" s="92">
        <v>11</v>
      </c>
      <c r="G10" s="92">
        <v>3</v>
      </c>
      <c r="H10" s="92">
        <v>1</v>
      </c>
      <c r="I10" s="92">
        <v>4</v>
      </c>
      <c r="J10" s="92">
        <v>7</v>
      </c>
      <c r="K10" s="92">
        <v>11</v>
      </c>
      <c r="L10" s="92">
        <v>17</v>
      </c>
      <c r="M10" s="92">
        <v>15</v>
      </c>
      <c r="N10" s="92">
        <v>33</v>
      </c>
      <c r="O10" s="92">
        <v>44</v>
      </c>
      <c r="P10" s="92">
        <v>88</v>
      </c>
      <c r="Q10" s="92">
        <v>129</v>
      </c>
      <c r="R10" s="92">
        <v>255</v>
      </c>
      <c r="S10" s="92">
        <v>379</v>
      </c>
      <c r="T10" s="92">
        <v>484</v>
      </c>
      <c r="U10" s="92">
        <v>679</v>
      </c>
      <c r="V10" s="92">
        <v>899</v>
      </c>
      <c r="W10" s="92">
        <v>1015</v>
      </c>
      <c r="X10" s="92">
        <v>742</v>
      </c>
      <c r="Y10" s="92">
        <v>322</v>
      </c>
      <c r="Z10" s="92">
        <v>75</v>
      </c>
      <c r="AA10" s="91" t="s">
        <v>4</v>
      </c>
    </row>
    <row r="11" spans="1:27">
      <c r="A11" s="90"/>
      <c r="B11" s="89" t="s">
        <v>172</v>
      </c>
      <c r="C11" s="89" t="s">
        <v>12</v>
      </c>
      <c r="D11" s="88" t="s">
        <v>68</v>
      </c>
      <c r="E11" s="87">
        <v>2647</v>
      </c>
      <c r="F11" s="86">
        <v>2</v>
      </c>
      <c r="G11" s="86" t="s">
        <v>4</v>
      </c>
      <c r="H11" s="86" t="s">
        <v>4</v>
      </c>
      <c r="I11" s="86">
        <v>3</v>
      </c>
      <c r="J11" s="86">
        <v>5</v>
      </c>
      <c r="K11" s="86">
        <v>7</v>
      </c>
      <c r="L11" s="86">
        <v>8</v>
      </c>
      <c r="M11" s="86">
        <v>10</v>
      </c>
      <c r="N11" s="86">
        <v>18</v>
      </c>
      <c r="O11" s="86">
        <v>30</v>
      </c>
      <c r="P11" s="86">
        <v>50</v>
      </c>
      <c r="Q11" s="86">
        <v>83</v>
      </c>
      <c r="R11" s="86">
        <v>167</v>
      </c>
      <c r="S11" s="86">
        <v>259</v>
      </c>
      <c r="T11" s="86">
        <v>317</v>
      </c>
      <c r="U11" s="86">
        <v>435</v>
      </c>
      <c r="V11" s="86">
        <v>501</v>
      </c>
      <c r="W11" s="86">
        <v>450</v>
      </c>
      <c r="X11" s="86">
        <v>213</v>
      </c>
      <c r="Y11" s="86">
        <v>78</v>
      </c>
      <c r="Z11" s="86">
        <v>11</v>
      </c>
      <c r="AA11" s="85" t="s">
        <v>4</v>
      </c>
    </row>
    <row r="12" spans="1:27">
      <c r="A12" s="84"/>
      <c r="B12" s="83" t="s">
        <v>172</v>
      </c>
      <c r="C12" s="83" t="s">
        <v>12</v>
      </c>
      <c r="D12" s="82" t="s">
        <v>66</v>
      </c>
      <c r="E12" s="81">
        <v>2566</v>
      </c>
      <c r="F12" s="80">
        <v>9</v>
      </c>
      <c r="G12" s="80">
        <v>3</v>
      </c>
      <c r="H12" s="80">
        <v>1</v>
      </c>
      <c r="I12" s="80">
        <v>1</v>
      </c>
      <c r="J12" s="80">
        <v>2</v>
      </c>
      <c r="K12" s="80">
        <v>4</v>
      </c>
      <c r="L12" s="80">
        <v>9</v>
      </c>
      <c r="M12" s="80">
        <v>5</v>
      </c>
      <c r="N12" s="80">
        <v>15</v>
      </c>
      <c r="O12" s="80">
        <v>14</v>
      </c>
      <c r="P12" s="80">
        <v>38</v>
      </c>
      <c r="Q12" s="80">
        <v>46</v>
      </c>
      <c r="R12" s="80">
        <v>88</v>
      </c>
      <c r="S12" s="80">
        <v>120</v>
      </c>
      <c r="T12" s="80">
        <v>167</v>
      </c>
      <c r="U12" s="80">
        <v>244</v>
      </c>
      <c r="V12" s="80">
        <v>398</v>
      </c>
      <c r="W12" s="80">
        <v>565</v>
      </c>
      <c r="X12" s="80">
        <v>529</v>
      </c>
      <c r="Y12" s="80">
        <v>244</v>
      </c>
      <c r="Z12" s="80">
        <v>64</v>
      </c>
      <c r="AA12" s="79" t="s">
        <v>4</v>
      </c>
    </row>
    <row r="13" spans="1:27">
      <c r="A13" s="96" t="s">
        <v>254</v>
      </c>
      <c r="B13" s="95" t="s">
        <v>167</v>
      </c>
      <c r="C13" s="95" t="s">
        <v>10</v>
      </c>
      <c r="D13" s="94" t="s">
        <v>70</v>
      </c>
      <c r="E13" s="93">
        <v>1610</v>
      </c>
      <c r="F13" s="92">
        <v>5</v>
      </c>
      <c r="G13" s="92" t="s">
        <v>4</v>
      </c>
      <c r="H13" s="92" t="s">
        <v>4</v>
      </c>
      <c r="I13" s="92">
        <v>3</v>
      </c>
      <c r="J13" s="92">
        <v>3</v>
      </c>
      <c r="K13" s="92">
        <v>4</v>
      </c>
      <c r="L13" s="92">
        <v>3</v>
      </c>
      <c r="M13" s="92">
        <v>1</v>
      </c>
      <c r="N13" s="92">
        <v>10</v>
      </c>
      <c r="O13" s="92">
        <v>13</v>
      </c>
      <c r="P13" s="92">
        <v>28</v>
      </c>
      <c r="Q13" s="92">
        <v>37</v>
      </c>
      <c r="R13" s="92">
        <v>76</v>
      </c>
      <c r="S13" s="92">
        <v>118</v>
      </c>
      <c r="T13" s="92">
        <v>145</v>
      </c>
      <c r="U13" s="92">
        <v>201</v>
      </c>
      <c r="V13" s="92">
        <v>275</v>
      </c>
      <c r="W13" s="92">
        <v>333</v>
      </c>
      <c r="X13" s="92">
        <v>224</v>
      </c>
      <c r="Y13" s="92">
        <v>101</v>
      </c>
      <c r="Z13" s="92">
        <v>30</v>
      </c>
      <c r="AA13" s="91" t="s">
        <v>4</v>
      </c>
    </row>
    <row r="14" spans="1:27">
      <c r="A14" s="90"/>
      <c r="B14" s="89" t="s">
        <v>167</v>
      </c>
      <c r="C14" s="89" t="s">
        <v>10</v>
      </c>
      <c r="D14" s="88" t="s">
        <v>68</v>
      </c>
      <c r="E14" s="87">
        <v>852</v>
      </c>
      <c r="F14" s="86" t="s">
        <v>4</v>
      </c>
      <c r="G14" s="86" t="s">
        <v>4</v>
      </c>
      <c r="H14" s="86" t="s">
        <v>4</v>
      </c>
      <c r="I14" s="86">
        <v>2</v>
      </c>
      <c r="J14" s="86">
        <v>2</v>
      </c>
      <c r="K14" s="86">
        <v>2</v>
      </c>
      <c r="L14" s="86">
        <v>3</v>
      </c>
      <c r="M14" s="86" t="s">
        <v>4</v>
      </c>
      <c r="N14" s="86">
        <v>6</v>
      </c>
      <c r="O14" s="86">
        <v>10</v>
      </c>
      <c r="P14" s="86">
        <v>19</v>
      </c>
      <c r="Q14" s="86">
        <v>22</v>
      </c>
      <c r="R14" s="86">
        <v>49</v>
      </c>
      <c r="S14" s="86">
        <v>82</v>
      </c>
      <c r="T14" s="86">
        <v>101</v>
      </c>
      <c r="U14" s="86">
        <v>129</v>
      </c>
      <c r="V14" s="86">
        <v>165</v>
      </c>
      <c r="W14" s="86">
        <v>158</v>
      </c>
      <c r="X14" s="86">
        <v>72</v>
      </c>
      <c r="Y14" s="86">
        <v>23</v>
      </c>
      <c r="Z14" s="86">
        <v>7</v>
      </c>
      <c r="AA14" s="85" t="s">
        <v>4</v>
      </c>
    </row>
    <row r="15" spans="1:27">
      <c r="A15" s="84"/>
      <c r="B15" s="83" t="s">
        <v>167</v>
      </c>
      <c r="C15" s="83" t="s">
        <v>10</v>
      </c>
      <c r="D15" s="82" t="s">
        <v>66</v>
      </c>
      <c r="E15" s="81">
        <v>758</v>
      </c>
      <c r="F15" s="80">
        <v>5</v>
      </c>
      <c r="G15" s="80" t="s">
        <v>4</v>
      </c>
      <c r="H15" s="80" t="s">
        <v>4</v>
      </c>
      <c r="I15" s="80">
        <v>1</v>
      </c>
      <c r="J15" s="80">
        <v>1</v>
      </c>
      <c r="K15" s="80">
        <v>2</v>
      </c>
      <c r="L15" s="80" t="s">
        <v>4</v>
      </c>
      <c r="M15" s="80">
        <v>1</v>
      </c>
      <c r="N15" s="80">
        <v>4</v>
      </c>
      <c r="O15" s="80">
        <v>3</v>
      </c>
      <c r="P15" s="80">
        <v>9</v>
      </c>
      <c r="Q15" s="80">
        <v>15</v>
      </c>
      <c r="R15" s="80">
        <v>27</v>
      </c>
      <c r="S15" s="80">
        <v>36</v>
      </c>
      <c r="T15" s="80">
        <v>44</v>
      </c>
      <c r="U15" s="80">
        <v>72</v>
      </c>
      <c r="V15" s="80">
        <v>110</v>
      </c>
      <c r="W15" s="80">
        <v>175</v>
      </c>
      <c r="X15" s="80">
        <v>152</v>
      </c>
      <c r="Y15" s="80">
        <v>78</v>
      </c>
      <c r="Z15" s="80">
        <v>23</v>
      </c>
      <c r="AA15" s="79" t="s">
        <v>4</v>
      </c>
    </row>
    <row r="16" spans="1:27">
      <c r="A16" s="96" t="s">
        <v>253</v>
      </c>
      <c r="B16" s="95" t="s">
        <v>163</v>
      </c>
      <c r="C16" s="95" t="s">
        <v>21</v>
      </c>
      <c r="D16" s="94" t="s">
        <v>70</v>
      </c>
      <c r="E16" s="93">
        <v>504</v>
      </c>
      <c r="F16" s="92">
        <v>4</v>
      </c>
      <c r="G16" s="92" t="s">
        <v>4</v>
      </c>
      <c r="H16" s="92" t="s">
        <v>4</v>
      </c>
      <c r="I16" s="92">
        <v>1</v>
      </c>
      <c r="J16" s="92">
        <v>3</v>
      </c>
      <c r="K16" s="92">
        <v>3</v>
      </c>
      <c r="L16" s="92">
        <v>3</v>
      </c>
      <c r="M16" s="92" t="s">
        <v>4</v>
      </c>
      <c r="N16" s="92">
        <v>4</v>
      </c>
      <c r="O16" s="92">
        <v>9</v>
      </c>
      <c r="P16" s="92">
        <v>10</v>
      </c>
      <c r="Q16" s="92">
        <v>16</v>
      </c>
      <c r="R16" s="92">
        <v>20</v>
      </c>
      <c r="S16" s="92">
        <v>42</v>
      </c>
      <c r="T16" s="92">
        <v>40</v>
      </c>
      <c r="U16" s="92">
        <v>63</v>
      </c>
      <c r="V16" s="92">
        <v>81</v>
      </c>
      <c r="W16" s="92">
        <v>96</v>
      </c>
      <c r="X16" s="92">
        <v>69</v>
      </c>
      <c r="Y16" s="92">
        <v>29</v>
      </c>
      <c r="Z16" s="92">
        <v>11</v>
      </c>
      <c r="AA16" s="91" t="s">
        <v>4</v>
      </c>
    </row>
    <row r="17" spans="1:27">
      <c r="A17" s="90"/>
      <c r="B17" s="89" t="s">
        <v>163</v>
      </c>
      <c r="C17" s="89" t="s">
        <v>21</v>
      </c>
      <c r="D17" s="88" t="s">
        <v>68</v>
      </c>
      <c r="E17" s="87">
        <v>264</v>
      </c>
      <c r="F17" s="86" t="s">
        <v>4</v>
      </c>
      <c r="G17" s="86" t="s">
        <v>4</v>
      </c>
      <c r="H17" s="86" t="s">
        <v>4</v>
      </c>
      <c r="I17" s="86" t="s">
        <v>4</v>
      </c>
      <c r="J17" s="86">
        <v>2</v>
      </c>
      <c r="K17" s="86">
        <v>2</v>
      </c>
      <c r="L17" s="86">
        <v>3</v>
      </c>
      <c r="M17" s="86" t="s">
        <v>4</v>
      </c>
      <c r="N17" s="86">
        <v>2</v>
      </c>
      <c r="O17" s="86">
        <v>6</v>
      </c>
      <c r="P17" s="86">
        <v>7</v>
      </c>
      <c r="Q17" s="86">
        <v>9</v>
      </c>
      <c r="R17" s="86">
        <v>11</v>
      </c>
      <c r="S17" s="86">
        <v>29</v>
      </c>
      <c r="T17" s="86">
        <v>28</v>
      </c>
      <c r="U17" s="86">
        <v>41</v>
      </c>
      <c r="V17" s="86">
        <v>50</v>
      </c>
      <c r="W17" s="86">
        <v>45</v>
      </c>
      <c r="X17" s="86">
        <v>17</v>
      </c>
      <c r="Y17" s="86">
        <v>10</v>
      </c>
      <c r="Z17" s="86">
        <v>2</v>
      </c>
      <c r="AA17" s="85" t="s">
        <v>4</v>
      </c>
    </row>
    <row r="18" spans="1:27">
      <c r="A18" s="84"/>
      <c r="B18" s="83" t="s">
        <v>163</v>
      </c>
      <c r="C18" s="83" t="s">
        <v>21</v>
      </c>
      <c r="D18" s="82" t="s">
        <v>66</v>
      </c>
      <c r="E18" s="81">
        <v>240</v>
      </c>
      <c r="F18" s="80">
        <v>4</v>
      </c>
      <c r="G18" s="80" t="s">
        <v>4</v>
      </c>
      <c r="H18" s="80" t="s">
        <v>4</v>
      </c>
      <c r="I18" s="80">
        <v>1</v>
      </c>
      <c r="J18" s="80">
        <v>1</v>
      </c>
      <c r="K18" s="80">
        <v>1</v>
      </c>
      <c r="L18" s="80" t="s">
        <v>4</v>
      </c>
      <c r="M18" s="80" t="s">
        <v>4</v>
      </c>
      <c r="N18" s="80">
        <v>2</v>
      </c>
      <c r="O18" s="80">
        <v>3</v>
      </c>
      <c r="P18" s="80">
        <v>3</v>
      </c>
      <c r="Q18" s="80">
        <v>7</v>
      </c>
      <c r="R18" s="80">
        <v>9</v>
      </c>
      <c r="S18" s="80">
        <v>13</v>
      </c>
      <c r="T18" s="80">
        <v>12</v>
      </c>
      <c r="U18" s="80">
        <v>22</v>
      </c>
      <c r="V18" s="80">
        <v>31</v>
      </c>
      <c r="W18" s="80">
        <v>51</v>
      </c>
      <c r="X18" s="80">
        <v>52</v>
      </c>
      <c r="Y18" s="80">
        <v>19</v>
      </c>
      <c r="Z18" s="80">
        <v>9</v>
      </c>
      <c r="AA18" s="79" t="s">
        <v>4</v>
      </c>
    </row>
    <row r="19" spans="1:27">
      <c r="A19" s="96" t="s">
        <v>252</v>
      </c>
      <c r="B19" s="95" t="s">
        <v>159</v>
      </c>
      <c r="C19" s="95" t="s">
        <v>5</v>
      </c>
      <c r="D19" s="94" t="s">
        <v>70</v>
      </c>
      <c r="E19" s="93">
        <v>163</v>
      </c>
      <c r="F19" s="92" t="s">
        <v>4</v>
      </c>
      <c r="G19" s="92" t="s">
        <v>4</v>
      </c>
      <c r="H19" s="92" t="s">
        <v>4</v>
      </c>
      <c r="I19" s="92">
        <v>1</v>
      </c>
      <c r="J19" s="92" t="s">
        <v>4</v>
      </c>
      <c r="K19" s="92">
        <v>1</v>
      </c>
      <c r="L19" s="92" t="s">
        <v>4</v>
      </c>
      <c r="M19" s="92" t="s">
        <v>4</v>
      </c>
      <c r="N19" s="92" t="s">
        <v>4</v>
      </c>
      <c r="O19" s="92" t="s">
        <v>4</v>
      </c>
      <c r="P19" s="92">
        <v>3</v>
      </c>
      <c r="Q19" s="92">
        <v>2</v>
      </c>
      <c r="R19" s="92">
        <v>6</v>
      </c>
      <c r="S19" s="92">
        <v>10</v>
      </c>
      <c r="T19" s="92">
        <v>19</v>
      </c>
      <c r="U19" s="92">
        <v>22</v>
      </c>
      <c r="V19" s="92">
        <v>28</v>
      </c>
      <c r="W19" s="92">
        <v>43</v>
      </c>
      <c r="X19" s="92">
        <v>20</v>
      </c>
      <c r="Y19" s="92">
        <v>5</v>
      </c>
      <c r="Z19" s="92">
        <v>3</v>
      </c>
      <c r="AA19" s="91" t="s">
        <v>4</v>
      </c>
    </row>
    <row r="20" spans="1:27">
      <c r="A20" s="90"/>
      <c r="B20" s="89" t="s">
        <v>159</v>
      </c>
      <c r="C20" s="89" t="s">
        <v>5</v>
      </c>
      <c r="D20" s="88" t="s">
        <v>68</v>
      </c>
      <c r="E20" s="87">
        <v>91</v>
      </c>
      <c r="F20" s="86" t="s">
        <v>4</v>
      </c>
      <c r="G20" s="86" t="s">
        <v>4</v>
      </c>
      <c r="H20" s="86" t="s">
        <v>4</v>
      </c>
      <c r="I20" s="86">
        <v>1</v>
      </c>
      <c r="J20" s="86" t="s">
        <v>4</v>
      </c>
      <c r="K20" s="86" t="s">
        <v>4</v>
      </c>
      <c r="L20" s="86" t="s">
        <v>4</v>
      </c>
      <c r="M20" s="86" t="s">
        <v>4</v>
      </c>
      <c r="N20" s="86" t="s">
        <v>4</v>
      </c>
      <c r="O20" s="86" t="s">
        <v>4</v>
      </c>
      <c r="P20" s="86">
        <v>3</v>
      </c>
      <c r="Q20" s="86">
        <v>1</v>
      </c>
      <c r="R20" s="86">
        <v>4</v>
      </c>
      <c r="S20" s="86">
        <v>7</v>
      </c>
      <c r="T20" s="86">
        <v>13</v>
      </c>
      <c r="U20" s="86">
        <v>12</v>
      </c>
      <c r="V20" s="86">
        <v>18</v>
      </c>
      <c r="W20" s="86">
        <v>20</v>
      </c>
      <c r="X20" s="86">
        <v>8</v>
      </c>
      <c r="Y20" s="86">
        <v>2</v>
      </c>
      <c r="Z20" s="86">
        <v>2</v>
      </c>
      <c r="AA20" s="85" t="s">
        <v>4</v>
      </c>
    </row>
    <row r="21" spans="1:27">
      <c r="A21" s="84"/>
      <c r="B21" s="83" t="s">
        <v>159</v>
      </c>
      <c r="C21" s="83" t="s">
        <v>5</v>
      </c>
      <c r="D21" s="82" t="s">
        <v>66</v>
      </c>
      <c r="E21" s="81">
        <v>72</v>
      </c>
      <c r="F21" s="80" t="s">
        <v>4</v>
      </c>
      <c r="G21" s="80" t="s">
        <v>4</v>
      </c>
      <c r="H21" s="80" t="s">
        <v>4</v>
      </c>
      <c r="I21" s="80" t="s">
        <v>4</v>
      </c>
      <c r="J21" s="80" t="s">
        <v>4</v>
      </c>
      <c r="K21" s="80">
        <v>1</v>
      </c>
      <c r="L21" s="80" t="s">
        <v>4</v>
      </c>
      <c r="M21" s="80" t="s">
        <v>4</v>
      </c>
      <c r="N21" s="80" t="s">
        <v>4</v>
      </c>
      <c r="O21" s="80" t="s">
        <v>4</v>
      </c>
      <c r="P21" s="80" t="s">
        <v>4</v>
      </c>
      <c r="Q21" s="80">
        <v>1</v>
      </c>
      <c r="R21" s="80">
        <v>2</v>
      </c>
      <c r="S21" s="80">
        <v>3</v>
      </c>
      <c r="T21" s="80">
        <v>6</v>
      </c>
      <c r="U21" s="80">
        <v>10</v>
      </c>
      <c r="V21" s="80">
        <v>10</v>
      </c>
      <c r="W21" s="80">
        <v>23</v>
      </c>
      <c r="X21" s="80">
        <v>12</v>
      </c>
      <c r="Y21" s="80">
        <v>3</v>
      </c>
      <c r="Z21" s="80">
        <v>1</v>
      </c>
      <c r="AA21" s="79" t="s">
        <v>4</v>
      </c>
    </row>
    <row r="22" spans="1:27">
      <c r="A22" s="96" t="s">
        <v>251</v>
      </c>
      <c r="B22" s="95" t="s">
        <v>155</v>
      </c>
      <c r="C22" s="95" t="s">
        <v>5</v>
      </c>
      <c r="D22" s="94" t="s">
        <v>70</v>
      </c>
      <c r="E22" s="93">
        <v>102</v>
      </c>
      <c r="F22" s="92">
        <v>1</v>
      </c>
      <c r="G22" s="92" t="s">
        <v>4</v>
      </c>
      <c r="H22" s="92" t="s">
        <v>4</v>
      </c>
      <c r="I22" s="92" t="s">
        <v>4</v>
      </c>
      <c r="J22" s="92" t="s">
        <v>4</v>
      </c>
      <c r="K22" s="92" t="s">
        <v>4</v>
      </c>
      <c r="L22" s="92" t="s">
        <v>4</v>
      </c>
      <c r="M22" s="92" t="s">
        <v>4</v>
      </c>
      <c r="N22" s="92">
        <v>1</v>
      </c>
      <c r="O22" s="92" t="s">
        <v>4</v>
      </c>
      <c r="P22" s="92">
        <v>2</v>
      </c>
      <c r="Q22" s="92" t="s">
        <v>4</v>
      </c>
      <c r="R22" s="92">
        <v>3</v>
      </c>
      <c r="S22" s="92">
        <v>11</v>
      </c>
      <c r="T22" s="92">
        <v>8</v>
      </c>
      <c r="U22" s="92">
        <v>7</v>
      </c>
      <c r="V22" s="92">
        <v>25</v>
      </c>
      <c r="W22" s="92">
        <v>22</v>
      </c>
      <c r="X22" s="92">
        <v>15</v>
      </c>
      <c r="Y22" s="92">
        <v>4</v>
      </c>
      <c r="Z22" s="92">
        <v>3</v>
      </c>
      <c r="AA22" s="91" t="s">
        <v>4</v>
      </c>
    </row>
    <row r="23" spans="1:27">
      <c r="A23" s="90"/>
      <c r="B23" s="89" t="s">
        <v>155</v>
      </c>
      <c r="C23" s="89" t="s">
        <v>5</v>
      </c>
      <c r="D23" s="88" t="s">
        <v>68</v>
      </c>
      <c r="E23" s="87">
        <v>49</v>
      </c>
      <c r="F23" s="86" t="s">
        <v>4</v>
      </c>
      <c r="G23" s="86" t="s">
        <v>4</v>
      </c>
      <c r="H23" s="86" t="s">
        <v>4</v>
      </c>
      <c r="I23" s="86" t="s">
        <v>4</v>
      </c>
      <c r="J23" s="86" t="s">
        <v>4</v>
      </c>
      <c r="K23" s="86" t="s">
        <v>4</v>
      </c>
      <c r="L23" s="86" t="s">
        <v>4</v>
      </c>
      <c r="M23" s="86" t="s">
        <v>4</v>
      </c>
      <c r="N23" s="86">
        <v>1</v>
      </c>
      <c r="O23" s="86" t="s">
        <v>4</v>
      </c>
      <c r="P23" s="86">
        <v>1</v>
      </c>
      <c r="Q23" s="86" t="s">
        <v>4</v>
      </c>
      <c r="R23" s="86">
        <v>3</v>
      </c>
      <c r="S23" s="86">
        <v>8</v>
      </c>
      <c r="T23" s="86">
        <v>4</v>
      </c>
      <c r="U23" s="86">
        <v>4</v>
      </c>
      <c r="V23" s="86">
        <v>13</v>
      </c>
      <c r="W23" s="86">
        <v>13</v>
      </c>
      <c r="X23" s="86">
        <v>2</v>
      </c>
      <c r="Y23" s="86" t="s">
        <v>4</v>
      </c>
      <c r="Z23" s="86" t="s">
        <v>4</v>
      </c>
      <c r="AA23" s="85" t="s">
        <v>4</v>
      </c>
    </row>
    <row r="24" spans="1:27">
      <c r="A24" s="84"/>
      <c r="B24" s="83" t="s">
        <v>155</v>
      </c>
      <c r="C24" s="83" t="s">
        <v>5</v>
      </c>
      <c r="D24" s="82" t="s">
        <v>66</v>
      </c>
      <c r="E24" s="81">
        <v>53</v>
      </c>
      <c r="F24" s="80">
        <v>1</v>
      </c>
      <c r="G24" s="80" t="s">
        <v>4</v>
      </c>
      <c r="H24" s="80" t="s">
        <v>4</v>
      </c>
      <c r="I24" s="80" t="s">
        <v>4</v>
      </c>
      <c r="J24" s="80" t="s">
        <v>4</v>
      </c>
      <c r="K24" s="80" t="s">
        <v>4</v>
      </c>
      <c r="L24" s="80" t="s">
        <v>4</v>
      </c>
      <c r="M24" s="80" t="s">
        <v>4</v>
      </c>
      <c r="N24" s="80" t="s">
        <v>4</v>
      </c>
      <c r="O24" s="80" t="s">
        <v>4</v>
      </c>
      <c r="P24" s="80">
        <v>1</v>
      </c>
      <c r="Q24" s="80" t="s">
        <v>4</v>
      </c>
      <c r="R24" s="80" t="s">
        <v>4</v>
      </c>
      <c r="S24" s="80">
        <v>3</v>
      </c>
      <c r="T24" s="80">
        <v>4</v>
      </c>
      <c r="U24" s="80">
        <v>3</v>
      </c>
      <c r="V24" s="80">
        <v>12</v>
      </c>
      <c r="W24" s="80">
        <v>9</v>
      </c>
      <c r="X24" s="80">
        <v>13</v>
      </c>
      <c r="Y24" s="80">
        <v>4</v>
      </c>
      <c r="Z24" s="80">
        <v>3</v>
      </c>
      <c r="AA24" s="79" t="s">
        <v>4</v>
      </c>
    </row>
    <row r="25" spans="1:27">
      <c r="A25" s="96" t="s">
        <v>250</v>
      </c>
      <c r="B25" s="95" t="s">
        <v>150</v>
      </c>
      <c r="C25" s="95" t="s">
        <v>5</v>
      </c>
      <c r="D25" s="94" t="s">
        <v>70</v>
      </c>
      <c r="E25" s="93">
        <v>69</v>
      </c>
      <c r="F25" s="92" t="s">
        <v>4</v>
      </c>
      <c r="G25" s="92" t="s">
        <v>4</v>
      </c>
      <c r="H25" s="92" t="s">
        <v>4</v>
      </c>
      <c r="I25" s="92" t="s">
        <v>4</v>
      </c>
      <c r="J25" s="92" t="s">
        <v>4</v>
      </c>
      <c r="K25" s="92" t="s">
        <v>4</v>
      </c>
      <c r="L25" s="92" t="s">
        <v>4</v>
      </c>
      <c r="M25" s="92" t="s">
        <v>4</v>
      </c>
      <c r="N25" s="92" t="s">
        <v>4</v>
      </c>
      <c r="O25" s="92">
        <v>1</v>
      </c>
      <c r="P25" s="92">
        <v>1</v>
      </c>
      <c r="Q25" s="92">
        <v>1</v>
      </c>
      <c r="R25" s="92">
        <v>6</v>
      </c>
      <c r="S25" s="92">
        <v>3</v>
      </c>
      <c r="T25" s="92">
        <v>2</v>
      </c>
      <c r="U25" s="92">
        <v>13</v>
      </c>
      <c r="V25" s="92">
        <v>10</v>
      </c>
      <c r="W25" s="92">
        <v>8</v>
      </c>
      <c r="X25" s="92">
        <v>13</v>
      </c>
      <c r="Y25" s="92">
        <v>10</v>
      </c>
      <c r="Z25" s="92">
        <v>1</v>
      </c>
      <c r="AA25" s="91" t="s">
        <v>4</v>
      </c>
    </row>
    <row r="26" spans="1:27">
      <c r="A26" s="90"/>
      <c r="B26" s="89" t="s">
        <v>150</v>
      </c>
      <c r="C26" s="89" t="s">
        <v>5</v>
      </c>
      <c r="D26" s="88" t="s">
        <v>68</v>
      </c>
      <c r="E26" s="87">
        <v>35</v>
      </c>
      <c r="F26" s="86" t="s">
        <v>4</v>
      </c>
      <c r="G26" s="86" t="s">
        <v>4</v>
      </c>
      <c r="H26" s="86" t="s">
        <v>4</v>
      </c>
      <c r="I26" s="86" t="s">
        <v>4</v>
      </c>
      <c r="J26" s="86" t="s">
        <v>4</v>
      </c>
      <c r="K26" s="86" t="s">
        <v>4</v>
      </c>
      <c r="L26" s="86" t="s">
        <v>4</v>
      </c>
      <c r="M26" s="86" t="s">
        <v>4</v>
      </c>
      <c r="N26" s="86" t="s">
        <v>4</v>
      </c>
      <c r="O26" s="86">
        <v>1</v>
      </c>
      <c r="P26" s="86">
        <v>1</v>
      </c>
      <c r="Q26" s="86">
        <v>1</v>
      </c>
      <c r="R26" s="86">
        <v>2</v>
      </c>
      <c r="S26" s="86">
        <v>2</v>
      </c>
      <c r="T26" s="86">
        <v>2</v>
      </c>
      <c r="U26" s="86">
        <v>7</v>
      </c>
      <c r="V26" s="86">
        <v>6</v>
      </c>
      <c r="W26" s="86">
        <v>6</v>
      </c>
      <c r="X26" s="86">
        <v>4</v>
      </c>
      <c r="Y26" s="86">
        <v>3</v>
      </c>
      <c r="Z26" s="86" t="s">
        <v>4</v>
      </c>
      <c r="AA26" s="85" t="s">
        <v>4</v>
      </c>
    </row>
    <row r="27" spans="1:27">
      <c r="A27" s="90"/>
      <c r="B27" s="89" t="s">
        <v>150</v>
      </c>
      <c r="C27" s="89" t="s">
        <v>5</v>
      </c>
      <c r="D27" s="88" t="s">
        <v>66</v>
      </c>
      <c r="E27" s="87">
        <v>34</v>
      </c>
      <c r="F27" s="86" t="s">
        <v>4</v>
      </c>
      <c r="G27" s="86" t="s">
        <v>4</v>
      </c>
      <c r="H27" s="86" t="s">
        <v>4</v>
      </c>
      <c r="I27" s="86" t="s">
        <v>4</v>
      </c>
      <c r="J27" s="86" t="s">
        <v>4</v>
      </c>
      <c r="K27" s="86" t="s">
        <v>4</v>
      </c>
      <c r="L27" s="86" t="s">
        <v>4</v>
      </c>
      <c r="M27" s="86" t="s">
        <v>4</v>
      </c>
      <c r="N27" s="86" t="s">
        <v>4</v>
      </c>
      <c r="O27" s="86" t="s">
        <v>4</v>
      </c>
      <c r="P27" s="86" t="s">
        <v>4</v>
      </c>
      <c r="Q27" s="86" t="s">
        <v>4</v>
      </c>
      <c r="R27" s="86">
        <v>4</v>
      </c>
      <c r="S27" s="86">
        <v>1</v>
      </c>
      <c r="T27" s="86" t="s">
        <v>4</v>
      </c>
      <c r="U27" s="86">
        <v>6</v>
      </c>
      <c r="V27" s="86">
        <v>4</v>
      </c>
      <c r="W27" s="86">
        <v>2</v>
      </c>
      <c r="X27" s="86">
        <v>9</v>
      </c>
      <c r="Y27" s="86">
        <v>7</v>
      </c>
      <c r="Z27" s="86">
        <v>1</v>
      </c>
      <c r="AA27" s="85" t="s">
        <v>4</v>
      </c>
    </row>
    <row r="28" spans="1:27">
      <c r="A28" s="96" t="s">
        <v>249</v>
      </c>
      <c r="B28" s="95" t="s">
        <v>146</v>
      </c>
      <c r="C28" s="95" t="s">
        <v>5</v>
      </c>
      <c r="D28" s="94" t="s">
        <v>70</v>
      </c>
      <c r="E28" s="93">
        <v>88</v>
      </c>
      <c r="F28" s="92" t="s">
        <v>4</v>
      </c>
      <c r="G28" s="92" t="s">
        <v>4</v>
      </c>
      <c r="H28" s="92" t="s">
        <v>4</v>
      </c>
      <c r="I28" s="92">
        <v>1</v>
      </c>
      <c r="J28" s="92" t="s">
        <v>4</v>
      </c>
      <c r="K28" s="92" t="s">
        <v>4</v>
      </c>
      <c r="L28" s="92" t="s">
        <v>4</v>
      </c>
      <c r="M28" s="92" t="s">
        <v>4</v>
      </c>
      <c r="N28" s="92" t="s">
        <v>4</v>
      </c>
      <c r="O28" s="92">
        <v>1</v>
      </c>
      <c r="P28" s="92">
        <v>2</v>
      </c>
      <c r="Q28" s="92" t="s">
        <v>4</v>
      </c>
      <c r="R28" s="92">
        <v>2</v>
      </c>
      <c r="S28" s="92">
        <v>6</v>
      </c>
      <c r="T28" s="92">
        <v>9</v>
      </c>
      <c r="U28" s="92">
        <v>10</v>
      </c>
      <c r="V28" s="92">
        <v>16</v>
      </c>
      <c r="W28" s="92">
        <v>17</v>
      </c>
      <c r="X28" s="92">
        <v>13</v>
      </c>
      <c r="Y28" s="92">
        <v>8</v>
      </c>
      <c r="Z28" s="92">
        <v>3</v>
      </c>
      <c r="AA28" s="91" t="s">
        <v>4</v>
      </c>
    </row>
    <row r="29" spans="1:27">
      <c r="A29" s="90"/>
      <c r="B29" s="89" t="s">
        <v>146</v>
      </c>
      <c r="C29" s="89" t="s">
        <v>5</v>
      </c>
      <c r="D29" s="88" t="s">
        <v>68</v>
      </c>
      <c r="E29" s="87">
        <v>43</v>
      </c>
      <c r="F29" s="86" t="s">
        <v>4</v>
      </c>
      <c r="G29" s="86" t="s">
        <v>4</v>
      </c>
      <c r="H29" s="86" t="s">
        <v>4</v>
      </c>
      <c r="I29" s="86">
        <v>1</v>
      </c>
      <c r="J29" s="86" t="s">
        <v>4</v>
      </c>
      <c r="K29" s="86" t="s">
        <v>4</v>
      </c>
      <c r="L29" s="86" t="s">
        <v>4</v>
      </c>
      <c r="M29" s="86" t="s">
        <v>4</v>
      </c>
      <c r="N29" s="86" t="s">
        <v>4</v>
      </c>
      <c r="O29" s="86">
        <v>1</v>
      </c>
      <c r="P29" s="86">
        <v>1</v>
      </c>
      <c r="Q29" s="86" t="s">
        <v>4</v>
      </c>
      <c r="R29" s="86">
        <v>1</v>
      </c>
      <c r="S29" s="86">
        <v>4</v>
      </c>
      <c r="T29" s="86">
        <v>7</v>
      </c>
      <c r="U29" s="86">
        <v>6</v>
      </c>
      <c r="V29" s="86">
        <v>8</v>
      </c>
      <c r="W29" s="86">
        <v>6</v>
      </c>
      <c r="X29" s="86">
        <v>6</v>
      </c>
      <c r="Y29" s="86" t="s">
        <v>4</v>
      </c>
      <c r="Z29" s="86">
        <v>2</v>
      </c>
      <c r="AA29" s="85" t="s">
        <v>4</v>
      </c>
    </row>
    <row r="30" spans="1:27">
      <c r="A30" s="84"/>
      <c r="B30" s="83" t="s">
        <v>146</v>
      </c>
      <c r="C30" s="83" t="s">
        <v>5</v>
      </c>
      <c r="D30" s="82" t="s">
        <v>66</v>
      </c>
      <c r="E30" s="81">
        <v>45</v>
      </c>
      <c r="F30" s="80" t="s">
        <v>4</v>
      </c>
      <c r="G30" s="80" t="s">
        <v>4</v>
      </c>
      <c r="H30" s="80" t="s">
        <v>4</v>
      </c>
      <c r="I30" s="80" t="s">
        <v>4</v>
      </c>
      <c r="J30" s="80" t="s">
        <v>4</v>
      </c>
      <c r="K30" s="80" t="s">
        <v>4</v>
      </c>
      <c r="L30" s="80" t="s">
        <v>4</v>
      </c>
      <c r="M30" s="80" t="s">
        <v>4</v>
      </c>
      <c r="N30" s="80" t="s">
        <v>4</v>
      </c>
      <c r="O30" s="80" t="s">
        <v>4</v>
      </c>
      <c r="P30" s="80">
        <v>1</v>
      </c>
      <c r="Q30" s="80" t="s">
        <v>4</v>
      </c>
      <c r="R30" s="80">
        <v>1</v>
      </c>
      <c r="S30" s="80">
        <v>2</v>
      </c>
      <c r="T30" s="80">
        <v>2</v>
      </c>
      <c r="U30" s="80">
        <v>4</v>
      </c>
      <c r="V30" s="80">
        <v>8</v>
      </c>
      <c r="W30" s="80">
        <v>11</v>
      </c>
      <c r="X30" s="80">
        <v>7</v>
      </c>
      <c r="Y30" s="80">
        <v>8</v>
      </c>
      <c r="Z30" s="80">
        <v>1</v>
      </c>
      <c r="AA30" s="79" t="s">
        <v>4</v>
      </c>
    </row>
    <row r="31" spans="1:27">
      <c r="A31" s="96" t="s">
        <v>248</v>
      </c>
      <c r="B31" s="95" t="s">
        <v>142</v>
      </c>
      <c r="C31" s="95" t="s">
        <v>5</v>
      </c>
      <c r="D31" s="94" t="s">
        <v>70</v>
      </c>
      <c r="E31" s="93">
        <v>353</v>
      </c>
      <c r="F31" s="92" t="s">
        <v>4</v>
      </c>
      <c r="G31" s="92" t="s">
        <v>4</v>
      </c>
      <c r="H31" s="92" t="s">
        <v>4</v>
      </c>
      <c r="I31" s="92" t="s">
        <v>4</v>
      </c>
      <c r="J31" s="92" t="s">
        <v>4</v>
      </c>
      <c r="K31" s="92" t="s">
        <v>4</v>
      </c>
      <c r="L31" s="92" t="s">
        <v>4</v>
      </c>
      <c r="M31" s="92">
        <v>1</v>
      </c>
      <c r="N31" s="92">
        <v>3</v>
      </c>
      <c r="O31" s="92">
        <v>2</v>
      </c>
      <c r="P31" s="92">
        <v>7</v>
      </c>
      <c r="Q31" s="92">
        <v>7</v>
      </c>
      <c r="R31" s="92">
        <v>24</v>
      </c>
      <c r="S31" s="92">
        <v>22</v>
      </c>
      <c r="T31" s="92">
        <v>35</v>
      </c>
      <c r="U31" s="92">
        <v>37</v>
      </c>
      <c r="V31" s="92">
        <v>65</v>
      </c>
      <c r="W31" s="92">
        <v>79</v>
      </c>
      <c r="X31" s="92">
        <v>47</v>
      </c>
      <c r="Y31" s="92">
        <v>21</v>
      </c>
      <c r="Z31" s="92">
        <v>3</v>
      </c>
      <c r="AA31" s="91" t="s">
        <v>4</v>
      </c>
    </row>
    <row r="32" spans="1:27">
      <c r="A32" s="90"/>
      <c r="B32" s="89" t="s">
        <v>142</v>
      </c>
      <c r="C32" s="89" t="s">
        <v>5</v>
      </c>
      <c r="D32" s="88" t="s">
        <v>68</v>
      </c>
      <c r="E32" s="87">
        <v>192</v>
      </c>
      <c r="F32" s="86" t="s">
        <v>4</v>
      </c>
      <c r="G32" s="86" t="s">
        <v>4</v>
      </c>
      <c r="H32" s="86" t="s">
        <v>4</v>
      </c>
      <c r="I32" s="86" t="s">
        <v>4</v>
      </c>
      <c r="J32" s="86" t="s">
        <v>4</v>
      </c>
      <c r="K32" s="86" t="s">
        <v>4</v>
      </c>
      <c r="L32" s="86" t="s">
        <v>4</v>
      </c>
      <c r="M32" s="86" t="s">
        <v>4</v>
      </c>
      <c r="N32" s="86">
        <v>2</v>
      </c>
      <c r="O32" s="86">
        <v>2</v>
      </c>
      <c r="P32" s="86">
        <v>5</v>
      </c>
      <c r="Q32" s="86">
        <v>3</v>
      </c>
      <c r="R32" s="86">
        <v>15</v>
      </c>
      <c r="S32" s="86">
        <v>14</v>
      </c>
      <c r="T32" s="86">
        <v>23</v>
      </c>
      <c r="U32" s="86">
        <v>28</v>
      </c>
      <c r="V32" s="86">
        <v>40</v>
      </c>
      <c r="W32" s="86">
        <v>36</v>
      </c>
      <c r="X32" s="86">
        <v>20</v>
      </c>
      <c r="Y32" s="86">
        <v>4</v>
      </c>
      <c r="Z32" s="86" t="s">
        <v>4</v>
      </c>
      <c r="AA32" s="85" t="s">
        <v>4</v>
      </c>
    </row>
    <row r="33" spans="1:27">
      <c r="A33" s="84"/>
      <c r="B33" s="83" t="s">
        <v>142</v>
      </c>
      <c r="C33" s="83" t="s">
        <v>5</v>
      </c>
      <c r="D33" s="82" t="s">
        <v>66</v>
      </c>
      <c r="E33" s="81">
        <v>161</v>
      </c>
      <c r="F33" s="80" t="s">
        <v>4</v>
      </c>
      <c r="G33" s="80" t="s">
        <v>4</v>
      </c>
      <c r="H33" s="80" t="s">
        <v>4</v>
      </c>
      <c r="I33" s="80" t="s">
        <v>4</v>
      </c>
      <c r="J33" s="80" t="s">
        <v>4</v>
      </c>
      <c r="K33" s="80" t="s">
        <v>4</v>
      </c>
      <c r="L33" s="80" t="s">
        <v>4</v>
      </c>
      <c r="M33" s="80">
        <v>1</v>
      </c>
      <c r="N33" s="80">
        <v>1</v>
      </c>
      <c r="O33" s="80" t="s">
        <v>4</v>
      </c>
      <c r="P33" s="80">
        <v>2</v>
      </c>
      <c r="Q33" s="80">
        <v>4</v>
      </c>
      <c r="R33" s="80">
        <v>9</v>
      </c>
      <c r="S33" s="80">
        <v>8</v>
      </c>
      <c r="T33" s="80">
        <v>12</v>
      </c>
      <c r="U33" s="80">
        <v>9</v>
      </c>
      <c r="V33" s="80">
        <v>25</v>
      </c>
      <c r="W33" s="80">
        <v>43</v>
      </c>
      <c r="X33" s="80">
        <v>27</v>
      </c>
      <c r="Y33" s="80">
        <v>17</v>
      </c>
      <c r="Z33" s="80">
        <v>3</v>
      </c>
      <c r="AA33" s="79" t="s">
        <v>4</v>
      </c>
    </row>
    <row r="34" spans="1:27">
      <c r="A34" s="96" t="s">
        <v>247</v>
      </c>
      <c r="B34" s="95" t="s">
        <v>138</v>
      </c>
      <c r="C34" s="95" t="s">
        <v>5</v>
      </c>
      <c r="D34" s="94" t="s">
        <v>70</v>
      </c>
      <c r="E34" s="93">
        <v>53</v>
      </c>
      <c r="F34" s="92" t="s">
        <v>4</v>
      </c>
      <c r="G34" s="92" t="s">
        <v>4</v>
      </c>
      <c r="H34" s="92" t="s">
        <v>4</v>
      </c>
      <c r="I34" s="92" t="s">
        <v>4</v>
      </c>
      <c r="J34" s="92" t="s">
        <v>4</v>
      </c>
      <c r="K34" s="92" t="s">
        <v>4</v>
      </c>
      <c r="L34" s="92" t="s">
        <v>4</v>
      </c>
      <c r="M34" s="92" t="s">
        <v>4</v>
      </c>
      <c r="N34" s="92" t="s">
        <v>4</v>
      </c>
      <c r="O34" s="92" t="s">
        <v>4</v>
      </c>
      <c r="P34" s="92" t="s">
        <v>4</v>
      </c>
      <c r="Q34" s="92">
        <v>3</v>
      </c>
      <c r="R34" s="92">
        <v>4</v>
      </c>
      <c r="S34" s="92">
        <v>9</v>
      </c>
      <c r="T34" s="92">
        <v>6</v>
      </c>
      <c r="U34" s="92">
        <v>10</v>
      </c>
      <c r="V34" s="92">
        <v>5</v>
      </c>
      <c r="W34" s="92">
        <v>5</v>
      </c>
      <c r="X34" s="92">
        <v>6</v>
      </c>
      <c r="Y34" s="92">
        <v>2</v>
      </c>
      <c r="Z34" s="92">
        <v>3</v>
      </c>
      <c r="AA34" s="91" t="s">
        <v>4</v>
      </c>
    </row>
    <row r="35" spans="1:27">
      <c r="A35" s="90"/>
      <c r="B35" s="89" t="s">
        <v>138</v>
      </c>
      <c r="C35" s="89" t="s">
        <v>5</v>
      </c>
      <c r="D35" s="88" t="s">
        <v>68</v>
      </c>
      <c r="E35" s="87">
        <v>27</v>
      </c>
      <c r="F35" s="86" t="s">
        <v>4</v>
      </c>
      <c r="G35" s="86" t="s">
        <v>4</v>
      </c>
      <c r="H35" s="86" t="s">
        <v>4</v>
      </c>
      <c r="I35" s="86" t="s">
        <v>4</v>
      </c>
      <c r="J35" s="86" t="s">
        <v>4</v>
      </c>
      <c r="K35" s="86" t="s">
        <v>4</v>
      </c>
      <c r="L35" s="86" t="s">
        <v>4</v>
      </c>
      <c r="M35" s="86" t="s">
        <v>4</v>
      </c>
      <c r="N35" s="86" t="s">
        <v>4</v>
      </c>
      <c r="O35" s="86" t="s">
        <v>4</v>
      </c>
      <c r="P35" s="86" t="s">
        <v>4</v>
      </c>
      <c r="Q35" s="86">
        <v>2</v>
      </c>
      <c r="R35" s="86">
        <v>3</v>
      </c>
      <c r="S35" s="86">
        <v>6</v>
      </c>
      <c r="T35" s="86">
        <v>5</v>
      </c>
      <c r="U35" s="86">
        <v>6</v>
      </c>
      <c r="V35" s="86">
        <v>2</v>
      </c>
      <c r="W35" s="86">
        <v>2</v>
      </c>
      <c r="X35" s="86" t="s">
        <v>4</v>
      </c>
      <c r="Y35" s="86" t="s">
        <v>4</v>
      </c>
      <c r="Z35" s="86">
        <v>1</v>
      </c>
      <c r="AA35" s="85" t="s">
        <v>4</v>
      </c>
    </row>
    <row r="36" spans="1:27">
      <c r="A36" s="84"/>
      <c r="B36" s="83" t="s">
        <v>138</v>
      </c>
      <c r="C36" s="83" t="s">
        <v>5</v>
      </c>
      <c r="D36" s="82" t="s">
        <v>66</v>
      </c>
      <c r="E36" s="81">
        <v>26</v>
      </c>
      <c r="F36" s="80" t="s">
        <v>4</v>
      </c>
      <c r="G36" s="80" t="s">
        <v>4</v>
      </c>
      <c r="H36" s="80" t="s">
        <v>4</v>
      </c>
      <c r="I36" s="80" t="s">
        <v>4</v>
      </c>
      <c r="J36" s="80" t="s">
        <v>4</v>
      </c>
      <c r="K36" s="80" t="s">
        <v>4</v>
      </c>
      <c r="L36" s="80" t="s">
        <v>4</v>
      </c>
      <c r="M36" s="80" t="s">
        <v>4</v>
      </c>
      <c r="N36" s="80" t="s">
        <v>4</v>
      </c>
      <c r="O36" s="80" t="s">
        <v>4</v>
      </c>
      <c r="P36" s="80" t="s">
        <v>4</v>
      </c>
      <c r="Q36" s="80">
        <v>1</v>
      </c>
      <c r="R36" s="80">
        <v>1</v>
      </c>
      <c r="S36" s="80">
        <v>3</v>
      </c>
      <c r="T36" s="80">
        <v>1</v>
      </c>
      <c r="U36" s="80">
        <v>4</v>
      </c>
      <c r="V36" s="80">
        <v>3</v>
      </c>
      <c r="W36" s="80">
        <v>3</v>
      </c>
      <c r="X36" s="80">
        <v>6</v>
      </c>
      <c r="Y36" s="80">
        <v>2</v>
      </c>
      <c r="Z36" s="80">
        <v>2</v>
      </c>
      <c r="AA36" s="79" t="s">
        <v>4</v>
      </c>
    </row>
    <row r="37" spans="1:27">
      <c r="A37" s="96" t="s">
        <v>246</v>
      </c>
      <c r="B37" s="95" t="s">
        <v>134</v>
      </c>
      <c r="C37" s="95" t="s">
        <v>5</v>
      </c>
      <c r="D37" s="94" t="s">
        <v>70</v>
      </c>
      <c r="E37" s="93">
        <v>278</v>
      </c>
      <c r="F37" s="92" t="s">
        <v>4</v>
      </c>
      <c r="G37" s="92" t="s">
        <v>4</v>
      </c>
      <c r="H37" s="92" t="s">
        <v>4</v>
      </c>
      <c r="I37" s="92" t="s">
        <v>4</v>
      </c>
      <c r="J37" s="92" t="s">
        <v>4</v>
      </c>
      <c r="K37" s="92" t="s">
        <v>4</v>
      </c>
      <c r="L37" s="92" t="s">
        <v>4</v>
      </c>
      <c r="M37" s="92" t="s">
        <v>4</v>
      </c>
      <c r="N37" s="92">
        <v>2</v>
      </c>
      <c r="O37" s="92" t="s">
        <v>4</v>
      </c>
      <c r="P37" s="92">
        <v>3</v>
      </c>
      <c r="Q37" s="92">
        <v>8</v>
      </c>
      <c r="R37" s="92">
        <v>11</v>
      </c>
      <c r="S37" s="92">
        <v>15</v>
      </c>
      <c r="T37" s="92">
        <v>26</v>
      </c>
      <c r="U37" s="92">
        <v>39</v>
      </c>
      <c r="V37" s="92">
        <v>45</v>
      </c>
      <c r="W37" s="92">
        <v>63</v>
      </c>
      <c r="X37" s="92">
        <v>41</v>
      </c>
      <c r="Y37" s="92">
        <v>22</v>
      </c>
      <c r="Z37" s="92">
        <v>3</v>
      </c>
      <c r="AA37" s="91" t="s">
        <v>4</v>
      </c>
    </row>
    <row r="38" spans="1:27">
      <c r="A38" s="90"/>
      <c r="B38" s="89" t="s">
        <v>134</v>
      </c>
      <c r="C38" s="89" t="s">
        <v>5</v>
      </c>
      <c r="D38" s="88" t="s">
        <v>68</v>
      </c>
      <c r="E38" s="87">
        <v>151</v>
      </c>
      <c r="F38" s="86" t="s">
        <v>4</v>
      </c>
      <c r="G38" s="86" t="s">
        <v>4</v>
      </c>
      <c r="H38" s="86" t="s">
        <v>4</v>
      </c>
      <c r="I38" s="86" t="s">
        <v>4</v>
      </c>
      <c r="J38" s="86" t="s">
        <v>4</v>
      </c>
      <c r="K38" s="86" t="s">
        <v>4</v>
      </c>
      <c r="L38" s="86" t="s">
        <v>4</v>
      </c>
      <c r="M38" s="86" t="s">
        <v>4</v>
      </c>
      <c r="N38" s="86">
        <v>1</v>
      </c>
      <c r="O38" s="86" t="s">
        <v>4</v>
      </c>
      <c r="P38" s="86">
        <v>1</v>
      </c>
      <c r="Q38" s="86">
        <v>6</v>
      </c>
      <c r="R38" s="86">
        <v>10</v>
      </c>
      <c r="S38" s="86">
        <v>12</v>
      </c>
      <c r="T38" s="86">
        <v>19</v>
      </c>
      <c r="U38" s="86">
        <v>25</v>
      </c>
      <c r="V38" s="86">
        <v>28</v>
      </c>
      <c r="W38" s="86">
        <v>30</v>
      </c>
      <c r="X38" s="86">
        <v>15</v>
      </c>
      <c r="Y38" s="86">
        <v>4</v>
      </c>
      <c r="Z38" s="86" t="s">
        <v>4</v>
      </c>
      <c r="AA38" s="85" t="s">
        <v>4</v>
      </c>
    </row>
    <row r="39" spans="1:27">
      <c r="A39" s="84"/>
      <c r="B39" s="83" t="s">
        <v>134</v>
      </c>
      <c r="C39" s="83" t="s">
        <v>5</v>
      </c>
      <c r="D39" s="82" t="s">
        <v>66</v>
      </c>
      <c r="E39" s="81">
        <v>127</v>
      </c>
      <c r="F39" s="80" t="s">
        <v>4</v>
      </c>
      <c r="G39" s="80" t="s">
        <v>4</v>
      </c>
      <c r="H39" s="80" t="s">
        <v>4</v>
      </c>
      <c r="I39" s="80" t="s">
        <v>4</v>
      </c>
      <c r="J39" s="80" t="s">
        <v>4</v>
      </c>
      <c r="K39" s="80" t="s">
        <v>4</v>
      </c>
      <c r="L39" s="80" t="s">
        <v>4</v>
      </c>
      <c r="M39" s="80" t="s">
        <v>4</v>
      </c>
      <c r="N39" s="80">
        <v>1</v>
      </c>
      <c r="O39" s="80" t="s">
        <v>4</v>
      </c>
      <c r="P39" s="80">
        <v>2</v>
      </c>
      <c r="Q39" s="80">
        <v>2</v>
      </c>
      <c r="R39" s="80">
        <v>1</v>
      </c>
      <c r="S39" s="80">
        <v>3</v>
      </c>
      <c r="T39" s="80">
        <v>7</v>
      </c>
      <c r="U39" s="80">
        <v>14</v>
      </c>
      <c r="V39" s="80">
        <v>17</v>
      </c>
      <c r="W39" s="80">
        <v>33</v>
      </c>
      <c r="X39" s="80">
        <v>26</v>
      </c>
      <c r="Y39" s="80">
        <v>18</v>
      </c>
      <c r="Z39" s="80">
        <v>3</v>
      </c>
      <c r="AA39" s="79" t="s">
        <v>4</v>
      </c>
    </row>
    <row r="40" spans="1:27">
      <c r="A40" s="96" t="s">
        <v>245</v>
      </c>
      <c r="B40" s="95" t="s">
        <v>130</v>
      </c>
      <c r="C40" s="95" t="s">
        <v>21</v>
      </c>
      <c r="D40" s="94" t="s">
        <v>70</v>
      </c>
      <c r="E40" s="93">
        <v>3603</v>
      </c>
      <c r="F40" s="92">
        <v>6</v>
      </c>
      <c r="G40" s="92">
        <v>3</v>
      </c>
      <c r="H40" s="92">
        <v>1</v>
      </c>
      <c r="I40" s="92">
        <v>1</v>
      </c>
      <c r="J40" s="92">
        <v>4</v>
      </c>
      <c r="K40" s="92">
        <v>7</v>
      </c>
      <c r="L40" s="92">
        <v>14</v>
      </c>
      <c r="M40" s="92">
        <v>14</v>
      </c>
      <c r="N40" s="92">
        <v>23</v>
      </c>
      <c r="O40" s="92">
        <v>31</v>
      </c>
      <c r="P40" s="92">
        <v>60</v>
      </c>
      <c r="Q40" s="92">
        <v>92</v>
      </c>
      <c r="R40" s="92">
        <v>179</v>
      </c>
      <c r="S40" s="92">
        <v>261</v>
      </c>
      <c r="T40" s="92">
        <v>339</v>
      </c>
      <c r="U40" s="92">
        <v>478</v>
      </c>
      <c r="V40" s="92">
        <v>624</v>
      </c>
      <c r="W40" s="92">
        <v>682</v>
      </c>
      <c r="X40" s="92">
        <v>518</v>
      </c>
      <c r="Y40" s="92">
        <v>221</v>
      </c>
      <c r="Z40" s="92">
        <v>45</v>
      </c>
      <c r="AA40" s="91" t="s">
        <v>4</v>
      </c>
    </row>
    <row r="41" spans="1:27">
      <c r="A41" s="90"/>
      <c r="B41" s="89" t="s">
        <v>130</v>
      </c>
      <c r="C41" s="89" t="s">
        <v>21</v>
      </c>
      <c r="D41" s="88" t="s">
        <v>68</v>
      </c>
      <c r="E41" s="87">
        <v>1795</v>
      </c>
      <c r="F41" s="86">
        <v>2</v>
      </c>
      <c r="G41" s="86" t="s">
        <v>4</v>
      </c>
      <c r="H41" s="86" t="s">
        <v>4</v>
      </c>
      <c r="I41" s="86">
        <v>1</v>
      </c>
      <c r="J41" s="86">
        <v>3</v>
      </c>
      <c r="K41" s="86">
        <v>5</v>
      </c>
      <c r="L41" s="86">
        <v>5</v>
      </c>
      <c r="M41" s="86">
        <v>10</v>
      </c>
      <c r="N41" s="86">
        <v>12</v>
      </c>
      <c r="O41" s="86">
        <v>20</v>
      </c>
      <c r="P41" s="86">
        <v>31</v>
      </c>
      <c r="Q41" s="86">
        <v>61</v>
      </c>
      <c r="R41" s="86">
        <v>118</v>
      </c>
      <c r="S41" s="86">
        <v>177</v>
      </c>
      <c r="T41" s="86">
        <v>216</v>
      </c>
      <c r="U41" s="86">
        <v>306</v>
      </c>
      <c r="V41" s="86">
        <v>336</v>
      </c>
      <c r="W41" s="86">
        <v>292</v>
      </c>
      <c r="X41" s="86">
        <v>141</v>
      </c>
      <c r="Y41" s="86">
        <v>55</v>
      </c>
      <c r="Z41" s="86">
        <v>4</v>
      </c>
      <c r="AA41" s="85" t="s">
        <v>4</v>
      </c>
    </row>
    <row r="42" spans="1:27">
      <c r="A42" s="90"/>
      <c r="B42" s="89" t="s">
        <v>130</v>
      </c>
      <c r="C42" s="89" t="s">
        <v>21</v>
      </c>
      <c r="D42" s="88" t="s">
        <v>66</v>
      </c>
      <c r="E42" s="87">
        <v>1808</v>
      </c>
      <c r="F42" s="86">
        <v>4</v>
      </c>
      <c r="G42" s="86">
        <v>3</v>
      </c>
      <c r="H42" s="86">
        <v>1</v>
      </c>
      <c r="I42" s="86" t="s">
        <v>4</v>
      </c>
      <c r="J42" s="86">
        <v>1</v>
      </c>
      <c r="K42" s="86">
        <v>2</v>
      </c>
      <c r="L42" s="86">
        <v>9</v>
      </c>
      <c r="M42" s="86">
        <v>4</v>
      </c>
      <c r="N42" s="86">
        <v>11</v>
      </c>
      <c r="O42" s="86">
        <v>11</v>
      </c>
      <c r="P42" s="86">
        <v>29</v>
      </c>
      <c r="Q42" s="86">
        <v>31</v>
      </c>
      <c r="R42" s="86">
        <v>61</v>
      </c>
      <c r="S42" s="86">
        <v>84</v>
      </c>
      <c r="T42" s="86">
        <v>123</v>
      </c>
      <c r="U42" s="86">
        <v>172</v>
      </c>
      <c r="V42" s="86">
        <v>288</v>
      </c>
      <c r="W42" s="86">
        <v>390</v>
      </c>
      <c r="X42" s="86">
        <v>377</v>
      </c>
      <c r="Y42" s="86">
        <v>166</v>
      </c>
      <c r="Z42" s="86">
        <v>41</v>
      </c>
      <c r="AA42" s="85" t="s">
        <v>4</v>
      </c>
    </row>
    <row r="43" spans="1:27">
      <c r="A43" s="96" t="s">
        <v>244</v>
      </c>
      <c r="B43" s="95" t="s">
        <v>126</v>
      </c>
      <c r="C43" s="95" t="s">
        <v>12</v>
      </c>
      <c r="D43" s="94" t="s">
        <v>70</v>
      </c>
      <c r="E43" s="93">
        <v>378</v>
      </c>
      <c r="F43" s="92" t="s">
        <v>4</v>
      </c>
      <c r="G43" s="92" t="s">
        <v>4</v>
      </c>
      <c r="H43" s="92" t="s">
        <v>4</v>
      </c>
      <c r="I43" s="92" t="s">
        <v>4</v>
      </c>
      <c r="J43" s="92" t="s">
        <v>4</v>
      </c>
      <c r="K43" s="92">
        <v>1</v>
      </c>
      <c r="L43" s="92" t="s">
        <v>4</v>
      </c>
      <c r="M43" s="92">
        <v>2</v>
      </c>
      <c r="N43" s="92">
        <v>3</v>
      </c>
      <c r="O43" s="92">
        <v>3</v>
      </c>
      <c r="P43" s="92">
        <v>3</v>
      </c>
      <c r="Q43" s="92">
        <v>9</v>
      </c>
      <c r="R43" s="92">
        <v>11</v>
      </c>
      <c r="S43" s="92">
        <v>22</v>
      </c>
      <c r="T43" s="92">
        <v>37</v>
      </c>
      <c r="U43" s="92">
        <v>54</v>
      </c>
      <c r="V43" s="92">
        <v>55</v>
      </c>
      <c r="W43" s="92">
        <v>85</v>
      </c>
      <c r="X43" s="92">
        <v>58</v>
      </c>
      <c r="Y43" s="92">
        <v>25</v>
      </c>
      <c r="Z43" s="92">
        <v>10</v>
      </c>
      <c r="AA43" s="91" t="s">
        <v>4</v>
      </c>
    </row>
    <row r="44" spans="1:27">
      <c r="A44" s="90"/>
      <c r="B44" s="89" t="s">
        <v>126</v>
      </c>
      <c r="C44" s="89" t="s">
        <v>12</v>
      </c>
      <c r="D44" s="88" t="s">
        <v>68</v>
      </c>
      <c r="E44" s="87">
        <v>197</v>
      </c>
      <c r="F44" s="86" t="s">
        <v>4</v>
      </c>
      <c r="G44" s="86" t="s">
        <v>4</v>
      </c>
      <c r="H44" s="86" t="s">
        <v>4</v>
      </c>
      <c r="I44" s="86" t="s">
        <v>4</v>
      </c>
      <c r="J44" s="86" t="s">
        <v>4</v>
      </c>
      <c r="K44" s="86" t="s">
        <v>4</v>
      </c>
      <c r="L44" s="86" t="s">
        <v>4</v>
      </c>
      <c r="M44" s="86">
        <v>1</v>
      </c>
      <c r="N44" s="86">
        <v>3</v>
      </c>
      <c r="O44" s="86">
        <v>2</v>
      </c>
      <c r="P44" s="86">
        <v>2</v>
      </c>
      <c r="Q44" s="86">
        <v>6</v>
      </c>
      <c r="R44" s="86">
        <v>7</v>
      </c>
      <c r="S44" s="86">
        <v>14</v>
      </c>
      <c r="T44" s="86">
        <v>24</v>
      </c>
      <c r="U44" s="86">
        <v>38</v>
      </c>
      <c r="V44" s="86">
        <v>27</v>
      </c>
      <c r="W44" s="86">
        <v>46</v>
      </c>
      <c r="X44" s="86">
        <v>17</v>
      </c>
      <c r="Y44" s="86">
        <v>7</v>
      </c>
      <c r="Z44" s="86">
        <v>3</v>
      </c>
      <c r="AA44" s="85" t="s">
        <v>4</v>
      </c>
    </row>
    <row r="45" spans="1:27">
      <c r="A45" s="84"/>
      <c r="B45" s="83" t="s">
        <v>126</v>
      </c>
      <c r="C45" s="83" t="s">
        <v>12</v>
      </c>
      <c r="D45" s="82" t="s">
        <v>66</v>
      </c>
      <c r="E45" s="81">
        <v>181</v>
      </c>
      <c r="F45" s="80" t="s">
        <v>4</v>
      </c>
      <c r="G45" s="80" t="s">
        <v>4</v>
      </c>
      <c r="H45" s="80" t="s">
        <v>4</v>
      </c>
      <c r="I45" s="80" t="s">
        <v>4</v>
      </c>
      <c r="J45" s="80" t="s">
        <v>4</v>
      </c>
      <c r="K45" s="80">
        <v>1</v>
      </c>
      <c r="L45" s="80" t="s">
        <v>4</v>
      </c>
      <c r="M45" s="80">
        <v>1</v>
      </c>
      <c r="N45" s="80" t="s">
        <v>4</v>
      </c>
      <c r="O45" s="80">
        <v>1</v>
      </c>
      <c r="P45" s="80">
        <v>1</v>
      </c>
      <c r="Q45" s="80">
        <v>3</v>
      </c>
      <c r="R45" s="80">
        <v>4</v>
      </c>
      <c r="S45" s="80">
        <v>8</v>
      </c>
      <c r="T45" s="80">
        <v>13</v>
      </c>
      <c r="U45" s="80">
        <v>16</v>
      </c>
      <c r="V45" s="80">
        <v>28</v>
      </c>
      <c r="W45" s="80">
        <v>39</v>
      </c>
      <c r="X45" s="80">
        <v>41</v>
      </c>
      <c r="Y45" s="80">
        <v>18</v>
      </c>
      <c r="Z45" s="80">
        <v>7</v>
      </c>
      <c r="AA45" s="79" t="s">
        <v>4</v>
      </c>
    </row>
    <row r="46" spans="1:27">
      <c r="A46" s="96" t="s">
        <v>243</v>
      </c>
      <c r="B46" s="95" t="s">
        <v>121</v>
      </c>
      <c r="C46" s="95" t="s">
        <v>10</v>
      </c>
      <c r="D46" s="94" t="s">
        <v>70</v>
      </c>
      <c r="E46" s="93">
        <v>378</v>
      </c>
      <c r="F46" s="92" t="s">
        <v>4</v>
      </c>
      <c r="G46" s="92" t="s">
        <v>4</v>
      </c>
      <c r="H46" s="92" t="s">
        <v>4</v>
      </c>
      <c r="I46" s="92" t="s">
        <v>4</v>
      </c>
      <c r="J46" s="92" t="s">
        <v>4</v>
      </c>
      <c r="K46" s="92">
        <v>1</v>
      </c>
      <c r="L46" s="92" t="s">
        <v>4</v>
      </c>
      <c r="M46" s="92">
        <v>2</v>
      </c>
      <c r="N46" s="92">
        <v>3</v>
      </c>
      <c r="O46" s="92">
        <v>3</v>
      </c>
      <c r="P46" s="92">
        <v>3</v>
      </c>
      <c r="Q46" s="92">
        <v>9</v>
      </c>
      <c r="R46" s="92">
        <v>11</v>
      </c>
      <c r="S46" s="92">
        <v>22</v>
      </c>
      <c r="T46" s="92">
        <v>37</v>
      </c>
      <c r="U46" s="92">
        <v>54</v>
      </c>
      <c r="V46" s="92">
        <v>55</v>
      </c>
      <c r="W46" s="92">
        <v>85</v>
      </c>
      <c r="X46" s="92">
        <v>58</v>
      </c>
      <c r="Y46" s="92">
        <v>25</v>
      </c>
      <c r="Z46" s="92">
        <v>10</v>
      </c>
      <c r="AA46" s="91" t="s">
        <v>4</v>
      </c>
    </row>
    <row r="47" spans="1:27">
      <c r="A47" s="90"/>
      <c r="B47" s="89" t="s">
        <v>121</v>
      </c>
      <c r="C47" s="89" t="s">
        <v>10</v>
      </c>
      <c r="D47" s="88" t="s">
        <v>68</v>
      </c>
      <c r="E47" s="87">
        <v>197</v>
      </c>
      <c r="F47" s="86" t="s">
        <v>4</v>
      </c>
      <c r="G47" s="86" t="s">
        <v>4</v>
      </c>
      <c r="H47" s="86" t="s">
        <v>4</v>
      </c>
      <c r="I47" s="86" t="s">
        <v>4</v>
      </c>
      <c r="J47" s="86" t="s">
        <v>4</v>
      </c>
      <c r="K47" s="86" t="s">
        <v>4</v>
      </c>
      <c r="L47" s="86" t="s">
        <v>4</v>
      </c>
      <c r="M47" s="86">
        <v>1</v>
      </c>
      <c r="N47" s="86">
        <v>3</v>
      </c>
      <c r="O47" s="86">
        <v>2</v>
      </c>
      <c r="P47" s="86">
        <v>2</v>
      </c>
      <c r="Q47" s="86">
        <v>6</v>
      </c>
      <c r="R47" s="86">
        <v>7</v>
      </c>
      <c r="S47" s="86">
        <v>14</v>
      </c>
      <c r="T47" s="86">
        <v>24</v>
      </c>
      <c r="U47" s="86">
        <v>38</v>
      </c>
      <c r="V47" s="86">
        <v>27</v>
      </c>
      <c r="W47" s="86">
        <v>46</v>
      </c>
      <c r="X47" s="86">
        <v>17</v>
      </c>
      <c r="Y47" s="86">
        <v>7</v>
      </c>
      <c r="Z47" s="86">
        <v>3</v>
      </c>
      <c r="AA47" s="85" t="s">
        <v>4</v>
      </c>
    </row>
    <row r="48" spans="1:27">
      <c r="A48" s="84"/>
      <c r="B48" s="83" t="s">
        <v>121</v>
      </c>
      <c r="C48" s="83" t="s">
        <v>10</v>
      </c>
      <c r="D48" s="82" t="s">
        <v>66</v>
      </c>
      <c r="E48" s="81">
        <v>181</v>
      </c>
      <c r="F48" s="80" t="s">
        <v>4</v>
      </c>
      <c r="G48" s="80" t="s">
        <v>4</v>
      </c>
      <c r="H48" s="80" t="s">
        <v>4</v>
      </c>
      <c r="I48" s="80" t="s">
        <v>4</v>
      </c>
      <c r="J48" s="80" t="s">
        <v>4</v>
      </c>
      <c r="K48" s="80">
        <v>1</v>
      </c>
      <c r="L48" s="80" t="s">
        <v>4</v>
      </c>
      <c r="M48" s="80">
        <v>1</v>
      </c>
      <c r="N48" s="80" t="s">
        <v>4</v>
      </c>
      <c r="O48" s="80">
        <v>1</v>
      </c>
      <c r="P48" s="80">
        <v>1</v>
      </c>
      <c r="Q48" s="80">
        <v>3</v>
      </c>
      <c r="R48" s="80">
        <v>4</v>
      </c>
      <c r="S48" s="80">
        <v>8</v>
      </c>
      <c r="T48" s="80">
        <v>13</v>
      </c>
      <c r="U48" s="80">
        <v>16</v>
      </c>
      <c r="V48" s="80">
        <v>28</v>
      </c>
      <c r="W48" s="80">
        <v>39</v>
      </c>
      <c r="X48" s="80">
        <v>41</v>
      </c>
      <c r="Y48" s="80">
        <v>18</v>
      </c>
      <c r="Z48" s="80">
        <v>7</v>
      </c>
      <c r="AA48" s="79" t="s">
        <v>4</v>
      </c>
    </row>
    <row r="49" spans="1:27">
      <c r="A49" s="96" t="s">
        <v>242</v>
      </c>
      <c r="B49" s="95" t="s">
        <v>116</v>
      </c>
      <c r="C49" s="95" t="s">
        <v>5</v>
      </c>
      <c r="D49" s="94" t="s">
        <v>70</v>
      </c>
      <c r="E49" s="93">
        <v>111</v>
      </c>
      <c r="F49" s="92" t="s">
        <v>4</v>
      </c>
      <c r="G49" s="92" t="s">
        <v>4</v>
      </c>
      <c r="H49" s="92" t="s">
        <v>4</v>
      </c>
      <c r="I49" s="92" t="s">
        <v>4</v>
      </c>
      <c r="J49" s="92" t="s">
        <v>4</v>
      </c>
      <c r="K49" s="92">
        <v>1</v>
      </c>
      <c r="L49" s="92" t="s">
        <v>4</v>
      </c>
      <c r="M49" s="92" t="s">
        <v>4</v>
      </c>
      <c r="N49" s="92">
        <v>3</v>
      </c>
      <c r="O49" s="92" t="s">
        <v>4</v>
      </c>
      <c r="P49" s="92">
        <v>1</v>
      </c>
      <c r="Q49" s="92">
        <v>3</v>
      </c>
      <c r="R49" s="92">
        <v>2</v>
      </c>
      <c r="S49" s="92">
        <v>5</v>
      </c>
      <c r="T49" s="92">
        <v>14</v>
      </c>
      <c r="U49" s="92">
        <v>18</v>
      </c>
      <c r="V49" s="92">
        <v>17</v>
      </c>
      <c r="W49" s="92">
        <v>19</v>
      </c>
      <c r="X49" s="92">
        <v>16</v>
      </c>
      <c r="Y49" s="92">
        <v>7</v>
      </c>
      <c r="Z49" s="92">
        <v>5</v>
      </c>
      <c r="AA49" s="91" t="s">
        <v>4</v>
      </c>
    </row>
    <row r="50" spans="1:27">
      <c r="A50" s="90"/>
      <c r="B50" s="89" t="s">
        <v>116</v>
      </c>
      <c r="C50" s="89" t="s">
        <v>5</v>
      </c>
      <c r="D50" s="88" t="s">
        <v>68</v>
      </c>
      <c r="E50" s="87">
        <v>54</v>
      </c>
      <c r="F50" s="86" t="s">
        <v>4</v>
      </c>
      <c r="G50" s="86" t="s">
        <v>4</v>
      </c>
      <c r="H50" s="86" t="s">
        <v>4</v>
      </c>
      <c r="I50" s="86" t="s">
        <v>4</v>
      </c>
      <c r="J50" s="86" t="s">
        <v>4</v>
      </c>
      <c r="K50" s="86" t="s">
        <v>4</v>
      </c>
      <c r="L50" s="86" t="s">
        <v>4</v>
      </c>
      <c r="M50" s="86" t="s">
        <v>4</v>
      </c>
      <c r="N50" s="86">
        <v>3</v>
      </c>
      <c r="O50" s="86" t="s">
        <v>4</v>
      </c>
      <c r="P50" s="86" t="s">
        <v>4</v>
      </c>
      <c r="Q50" s="86">
        <v>2</v>
      </c>
      <c r="R50" s="86">
        <v>1</v>
      </c>
      <c r="S50" s="86">
        <v>3</v>
      </c>
      <c r="T50" s="86">
        <v>10</v>
      </c>
      <c r="U50" s="86">
        <v>12</v>
      </c>
      <c r="V50" s="86">
        <v>6</v>
      </c>
      <c r="W50" s="86">
        <v>10</v>
      </c>
      <c r="X50" s="86">
        <v>4</v>
      </c>
      <c r="Y50" s="86">
        <v>3</v>
      </c>
      <c r="Z50" s="86" t="s">
        <v>4</v>
      </c>
      <c r="AA50" s="85" t="s">
        <v>4</v>
      </c>
    </row>
    <row r="51" spans="1:27">
      <c r="A51" s="84"/>
      <c r="B51" s="83" t="s">
        <v>116</v>
      </c>
      <c r="C51" s="83" t="s">
        <v>5</v>
      </c>
      <c r="D51" s="82" t="s">
        <v>66</v>
      </c>
      <c r="E51" s="81">
        <v>57</v>
      </c>
      <c r="F51" s="80" t="s">
        <v>4</v>
      </c>
      <c r="G51" s="80" t="s">
        <v>4</v>
      </c>
      <c r="H51" s="80" t="s">
        <v>4</v>
      </c>
      <c r="I51" s="80" t="s">
        <v>4</v>
      </c>
      <c r="J51" s="80" t="s">
        <v>4</v>
      </c>
      <c r="K51" s="80">
        <v>1</v>
      </c>
      <c r="L51" s="80" t="s">
        <v>4</v>
      </c>
      <c r="M51" s="80" t="s">
        <v>4</v>
      </c>
      <c r="N51" s="80" t="s">
        <v>4</v>
      </c>
      <c r="O51" s="80" t="s">
        <v>4</v>
      </c>
      <c r="P51" s="80">
        <v>1</v>
      </c>
      <c r="Q51" s="80">
        <v>1</v>
      </c>
      <c r="R51" s="80">
        <v>1</v>
      </c>
      <c r="S51" s="80">
        <v>2</v>
      </c>
      <c r="T51" s="80">
        <v>4</v>
      </c>
      <c r="U51" s="80">
        <v>6</v>
      </c>
      <c r="V51" s="80">
        <v>11</v>
      </c>
      <c r="W51" s="80">
        <v>9</v>
      </c>
      <c r="X51" s="80">
        <v>12</v>
      </c>
      <c r="Y51" s="80">
        <v>4</v>
      </c>
      <c r="Z51" s="80">
        <v>5</v>
      </c>
      <c r="AA51" s="79" t="s">
        <v>4</v>
      </c>
    </row>
    <row r="52" spans="1:27">
      <c r="A52" s="96" t="s">
        <v>241</v>
      </c>
      <c r="B52" s="95" t="s">
        <v>111</v>
      </c>
      <c r="C52" s="95" t="s">
        <v>5</v>
      </c>
      <c r="D52" s="94" t="s">
        <v>70</v>
      </c>
      <c r="E52" s="93">
        <v>88</v>
      </c>
      <c r="F52" s="92" t="s">
        <v>4</v>
      </c>
      <c r="G52" s="92" t="s">
        <v>4</v>
      </c>
      <c r="H52" s="92" t="s">
        <v>4</v>
      </c>
      <c r="I52" s="92" t="s">
        <v>4</v>
      </c>
      <c r="J52" s="92" t="s">
        <v>4</v>
      </c>
      <c r="K52" s="92" t="s">
        <v>4</v>
      </c>
      <c r="L52" s="92" t="s">
        <v>4</v>
      </c>
      <c r="M52" s="92">
        <v>1</v>
      </c>
      <c r="N52" s="92" t="s">
        <v>4</v>
      </c>
      <c r="O52" s="92" t="s">
        <v>4</v>
      </c>
      <c r="P52" s="92" t="s">
        <v>4</v>
      </c>
      <c r="Q52" s="92">
        <v>3</v>
      </c>
      <c r="R52" s="92">
        <v>3</v>
      </c>
      <c r="S52" s="92">
        <v>6</v>
      </c>
      <c r="T52" s="92">
        <v>7</v>
      </c>
      <c r="U52" s="92">
        <v>11</v>
      </c>
      <c r="V52" s="92">
        <v>13</v>
      </c>
      <c r="W52" s="92">
        <v>21</v>
      </c>
      <c r="X52" s="92">
        <v>14</v>
      </c>
      <c r="Y52" s="92">
        <v>7</v>
      </c>
      <c r="Z52" s="92">
        <v>2</v>
      </c>
      <c r="AA52" s="91" t="s">
        <v>4</v>
      </c>
    </row>
    <row r="53" spans="1:27">
      <c r="A53" s="90"/>
      <c r="B53" s="89" t="s">
        <v>111</v>
      </c>
      <c r="C53" s="89" t="s">
        <v>5</v>
      </c>
      <c r="D53" s="88" t="s">
        <v>68</v>
      </c>
      <c r="E53" s="87">
        <v>44</v>
      </c>
      <c r="F53" s="86" t="s">
        <v>4</v>
      </c>
      <c r="G53" s="86" t="s">
        <v>4</v>
      </c>
      <c r="H53" s="86" t="s">
        <v>4</v>
      </c>
      <c r="I53" s="86" t="s">
        <v>4</v>
      </c>
      <c r="J53" s="86" t="s">
        <v>4</v>
      </c>
      <c r="K53" s="86" t="s">
        <v>4</v>
      </c>
      <c r="L53" s="86" t="s">
        <v>4</v>
      </c>
      <c r="M53" s="86">
        <v>1</v>
      </c>
      <c r="N53" s="86" t="s">
        <v>4</v>
      </c>
      <c r="O53" s="86" t="s">
        <v>4</v>
      </c>
      <c r="P53" s="86" t="s">
        <v>4</v>
      </c>
      <c r="Q53" s="86">
        <v>2</v>
      </c>
      <c r="R53" s="86">
        <v>3</v>
      </c>
      <c r="S53" s="86">
        <v>3</v>
      </c>
      <c r="T53" s="86">
        <v>4</v>
      </c>
      <c r="U53" s="86">
        <v>9</v>
      </c>
      <c r="V53" s="86">
        <v>7</v>
      </c>
      <c r="W53" s="86">
        <v>8</v>
      </c>
      <c r="X53" s="86">
        <v>3</v>
      </c>
      <c r="Y53" s="86">
        <v>2</v>
      </c>
      <c r="Z53" s="86">
        <v>2</v>
      </c>
      <c r="AA53" s="85" t="s">
        <v>4</v>
      </c>
    </row>
    <row r="54" spans="1:27">
      <c r="A54" s="84"/>
      <c r="B54" s="83" t="s">
        <v>111</v>
      </c>
      <c r="C54" s="83" t="s">
        <v>5</v>
      </c>
      <c r="D54" s="82" t="s">
        <v>66</v>
      </c>
      <c r="E54" s="81">
        <v>44</v>
      </c>
      <c r="F54" s="80" t="s">
        <v>4</v>
      </c>
      <c r="G54" s="80" t="s">
        <v>4</v>
      </c>
      <c r="H54" s="80" t="s">
        <v>4</v>
      </c>
      <c r="I54" s="80" t="s">
        <v>4</v>
      </c>
      <c r="J54" s="80" t="s">
        <v>4</v>
      </c>
      <c r="K54" s="80" t="s">
        <v>4</v>
      </c>
      <c r="L54" s="80" t="s">
        <v>4</v>
      </c>
      <c r="M54" s="80" t="s">
        <v>4</v>
      </c>
      <c r="N54" s="80" t="s">
        <v>4</v>
      </c>
      <c r="O54" s="80" t="s">
        <v>4</v>
      </c>
      <c r="P54" s="80" t="s">
        <v>4</v>
      </c>
      <c r="Q54" s="80">
        <v>1</v>
      </c>
      <c r="R54" s="80" t="s">
        <v>4</v>
      </c>
      <c r="S54" s="80">
        <v>3</v>
      </c>
      <c r="T54" s="80">
        <v>3</v>
      </c>
      <c r="U54" s="80">
        <v>2</v>
      </c>
      <c r="V54" s="80">
        <v>6</v>
      </c>
      <c r="W54" s="80">
        <v>13</v>
      </c>
      <c r="X54" s="80">
        <v>11</v>
      </c>
      <c r="Y54" s="80">
        <v>5</v>
      </c>
      <c r="Z54" s="80" t="s">
        <v>4</v>
      </c>
      <c r="AA54" s="79" t="s">
        <v>4</v>
      </c>
    </row>
    <row r="55" spans="1:27">
      <c r="A55" s="96" t="s">
        <v>240</v>
      </c>
      <c r="B55" s="95" t="s">
        <v>106</v>
      </c>
      <c r="C55" s="95" t="s">
        <v>5</v>
      </c>
      <c r="D55" s="94" t="s">
        <v>70</v>
      </c>
      <c r="E55" s="93">
        <v>76</v>
      </c>
      <c r="F55" s="92" t="s">
        <v>4</v>
      </c>
      <c r="G55" s="92" t="s">
        <v>4</v>
      </c>
      <c r="H55" s="92" t="s">
        <v>4</v>
      </c>
      <c r="I55" s="92" t="s">
        <v>4</v>
      </c>
      <c r="J55" s="92" t="s">
        <v>4</v>
      </c>
      <c r="K55" s="92" t="s">
        <v>4</v>
      </c>
      <c r="L55" s="92" t="s">
        <v>4</v>
      </c>
      <c r="M55" s="92" t="s">
        <v>4</v>
      </c>
      <c r="N55" s="92" t="s">
        <v>4</v>
      </c>
      <c r="O55" s="92" t="s">
        <v>4</v>
      </c>
      <c r="P55" s="92">
        <v>2</v>
      </c>
      <c r="Q55" s="92">
        <v>1</v>
      </c>
      <c r="R55" s="92">
        <v>3</v>
      </c>
      <c r="S55" s="92">
        <v>2</v>
      </c>
      <c r="T55" s="92">
        <v>5</v>
      </c>
      <c r="U55" s="92">
        <v>8</v>
      </c>
      <c r="V55" s="92">
        <v>13</v>
      </c>
      <c r="W55" s="92">
        <v>25</v>
      </c>
      <c r="X55" s="92">
        <v>11</v>
      </c>
      <c r="Y55" s="92">
        <v>5</v>
      </c>
      <c r="Z55" s="92">
        <v>1</v>
      </c>
      <c r="AA55" s="91" t="s">
        <v>4</v>
      </c>
    </row>
    <row r="56" spans="1:27">
      <c r="A56" s="90"/>
      <c r="B56" s="89" t="s">
        <v>106</v>
      </c>
      <c r="C56" s="89" t="s">
        <v>5</v>
      </c>
      <c r="D56" s="88" t="s">
        <v>68</v>
      </c>
      <c r="E56" s="87">
        <v>45</v>
      </c>
      <c r="F56" s="86" t="s">
        <v>4</v>
      </c>
      <c r="G56" s="86" t="s">
        <v>4</v>
      </c>
      <c r="H56" s="86" t="s">
        <v>4</v>
      </c>
      <c r="I56" s="86" t="s">
        <v>4</v>
      </c>
      <c r="J56" s="86" t="s">
        <v>4</v>
      </c>
      <c r="K56" s="86" t="s">
        <v>4</v>
      </c>
      <c r="L56" s="86" t="s">
        <v>4</v>
      </c>
      <c r="M56" s="86" t="s">
        <v>4</v>
      </c>
      <c r="N56" s="86" t="s">
        <v>4</v>
      </c>
      <c r="O56" s="86" t="s">
        <v>4</v>
      </c>
      <c r="P56" s="86">
        <v>2</v>
      </c>
      <c r="Q56" s="86" t="s">
        <v>4</v>
      </c>
      <c r="R56" s="86">
        <v>2</v>
      </c>
      <c r="S56" s="86">
        <v>1</v>
      </c>
      <c r="T56" s="86">
        <v>3</v>
      </c>
      <c r="U56" s="86">
        <v>5</v>
      </c>
      <c r="V56" s="86">
        <v>6</v>
      </c>
      <c r="W56" s="86">
        <v>17</v>
      </c>
      <c r="X56" s="86">
        <v>6</v>
      </c>
      <c r="Y56" s="86">
        <v>2</v>
      </c>
      <c r="Z56" s="86">
        <v>1</v>
      </c>
      <c r="AA56" s="85" t="s">
        <v>4</v>
      </c>
    </row>
    <row r="57" spans="1:27">
      <c r="A57" s="84"/>
      <c r="B57" s="83" t="s">
        <v>106</v>
      </c>
      <c r="C57" s="83" t="s">
        <v>5</v>
      </c>
      <c r="D57" s="82" t="s">
        <v>66</v>
      </c>
      <c r="E57" s="81">
        <v>31</v>
      </c>
      <c r="F57" s="80" t="s">
        <v>4</v>
      </c>
      <c r="G57" s="80" t="s">
        <v>4</v>
      </c>
      <c r="H57" s="80" t="s">
        <v>4</v>
      </c>
      <c r="I57" s="80" t="s">
        <v>4</v>
      </c>
      <c r="J57" s="80" t="s">
        <v>4</v>
      </c>
      <c r="K57" s="80" t="s">
        <v>4</v>
      </c>
      <c r="L57" s="80" t="s">
        <v>4</v>
      </c>
      <c r="M57" s="80" t="s">
        <v>4</v>
      </c>
      <c r="N57" s="80" t="s">
        <v>4</v>
      </c>
      <c r="O57" s="80" t="s">
        <v>4</v>
      </c>
      <c r="P57" s="80" t="s">
        <v>4</v>
      </c>
      <c r="Q57" s="80">
        <v>1</v>
      </c>
      <c r="R57" s="80">
        <v>1</v>
      </c>
      <c r="S57" s="80">
        <v>1</v>
      </c>
      <c r="T57" s="80">
        <v>2</v>
      </c>
      <c r="U57" s="80">
        <v>3</v>
      </c>
      <c r="V57" s="80">
        <v>7</v>
      </c>
      <c r="W57" s="80">
        <v>8</v>
      </c>
      <c r="X57" s="80">
        <v>5</v>
      </c>
      <c r="Y57" s="80">
        <v>3</v>
      </c>
      <c r="Z57" s="80" t="s">
        <v>4</v>
      </c>
      <c r="AA57" s="79" t="s">
        <v>4</v>
      </c>
    </row>
    <row r="58" spans="1:27">
      <c r="A58" s="96" t="s">
        <v>239</v>
      </c>
      <c r="B58" s="95" t="s">
        <v>101</v>
      </c>
      <c r="C58" s="95" t="s">
        <v>5</v>
      </c>
      <c r="D58" s="94" t="s">
        <v>70</v>
      </c>
      <c r="E58" s="93">
        <v>61</v>
      </c>
      <c r="F58" s="92" t="s">
        <v>4</v>
      </c>
      <c r="G58" s="92" t="s">
        <v>4</v>
      </c>
      <c r="H58" s="92" t="s">
        <v>4</v>
      </c>
      <c r="I58" s="92" t="s">
        <v>4</v>
      </c>
      <c r="J58" s="92" t="s">
        <v>4</v>
      </c>
      <c r="K58" s="92" t="s">
        <v>4</v>
      </c>
      <c r="L58" s="92" t="s">
        <v>4</v>
      </c>
      <c r="M58" s="92">
        <v>1</v>
      </c>
      <c r="N58" s="92" t="s">
        <v>4</v>
      </c>
      <c r="O58" s="92">
        <v>2</v>
      </c>
      <c r="P58" s="92" t="s">
        <v>4</v>
      </c>
      <c r="Q58" s="92" t="s">
        <v>4</v>
      </c>
      <c r="R58" s="92">
        <v>2</v>
      </c>
      <c r="S58" s="92">
        <v>7</v>
      </c>
      <c r="T58" s="92">
        <v>6</v>
      </c>
      <c r="U58" s="92">
        <v>7</v>
      </c>
      <c r="V58" s="92">
        <v>6</v>
      </c>
      <c r="W58" s="92">
        <v>12</v>
      </c>
      <c r="X58" s="92">
        <v>11</v>
      </c>
      <c r="Y58" s="92">
        <v>5</v>
      </c>
      <c r="Z58" s="92">
        <v>2</v>
      </c>
      <c r="AA58" s="91" t="s">
        <v>4</v>
      </c>
    </row>
    <row r="59" spans="1:27">
      <c r="A59" s="90"/>
      <c r="B59" s="89" t="s">
        <v>101</v>
      </c>
      <c r="C59" s="89" t="s">
        <v>5</v>
      </c>
      <c r="D59" s="88" t="s">
        <v>68</v>
      </c>
      <c r="E59" s="87">
        <v>28</v>
      </c>
      <c r="F59" s="86" t="s">
        <v>4</v>
      </c>
      <c r="G59" s="86" t="s">
        <v>4</v>
      </c>
      <c r="H59" s="86" t="s">
        <v>4</v>
      </c>
      <c r="I59" s="86" t="s">
        <v>4</v>
      </c>
      <c r="J59" s="86" t="s">
        <v>4</v>
      </c>
      <c r="K59" s="86" t="s">
        <v>4</v>
      </c>
      <c r="L59" s="86" t="s">
        <v>4</v>
      </c>
      <c r="M59" s="86" t="s">
        <v>4</v>
      </c>
      <c r="N59" s="86" t="s">
        <v>4</v>
      </c>
      <c r="O59" s="86">
        <v>2</v>
      </c>
      <c r="P59" s="86" t="s">
        <v>4</v>
      </c>
      <c r="Q59" s="86" t="s">
        <v>4</v>
      </c>
      <c r="R59" s="86" t="s">
        <v>4</v>
      </c>
      <c r="S59" s="86">
        <v>5</v>
      </c>
      <c r="T59" s="86">
        <v>4</v>
      </c>
      <c r="U59" s="86">
        <v>4</v>
      </c>
      <c r="V59" s="86">
        <v>4</v>
      </c>
      <c r="W59" s="86">
        <v>7</v>
      </c>
      <c r="X59" s="86">
        <v>2</v>
      </c>
      <c r="Y59" s="86" t="s">
        <v>4</v>
      </c>
      <c r="Z59" s="86" t="s">
        <v>4</v>
      </c>
      <c r="AA59" s="85" t="s">
        <v>4</v>
      </c>
    </row>
    <row r="60" spans="1:27">
      <c r="A60" s="84"/>
      <c r="B60" s="83" t="s">
        <v>101</v>
      </c>
      <c r="C60" s="83" t="s">
        <v>5</v>
      </c>
      <c r="D60" s="82" t="s">
        <v>66</v>
      </c>
      <c r="E60" s="81">
        <v>33</v>
      </c>
      <c r="F60" s="80" t="s">
        <v>4</v>
      </c>
      <c r="G60" s="80" t="s">
        <v>4</v>
      </c>
      <c r="H60" s="80" t="s">
        <v>4</v>
      </c>
      <c r="I60" s="80" t="s">
        <v>4</v>
      </c>
      <c r="J60" s="80" t="s">
        <v>4</v>
      </c>
      <c r="K60" s="80" t="s">
        <v>4</v>
      </c>
      <c r="L60" s="80" t="s">
        <v>4</v>
      </c>
      <c r="M60" s="80">
        <v>1</v>
      </c>
      <c r="N60" s="80" t="s">
        <v>4</v>
      </c>
      <c r="O60" s="80" t="s">
        <v>4</v>
      </c>
      <c r="P60" s="80" t="s">
        <v>4</v>
      </c>
      <c r="Q60" s="80" t="s">
        <v>4</v>
      </c>
      <c r="R60" s="80">
        <v>2</v>
      </c>
      <c r="S60" s="80">
        <v>2</v>
      </c>
      <c r="T60" s="80">
        <v>2</v>
      </c>
      <c r="U60" s="80">
        <v>3</v>
      </c>
      <c r="V60" s="80">
        <v>2</v>
      </c>
      <c r="W60" s="80">
        <v>5</v>
      </c>
      <c r="X60" s="80">
        <v>9</v>
      </c>
      <c r="Y60" s="80">
        <v>5</v>
      </c>
      <c r="Z60" s="80">
        <v>2</v>
      </c>
      <c r="AA60" s="79" t="s">
        <v>4</v>
      </c>
    </row>
    <row r="61" spans="1:27">
      <c r="A61" s="96" t="s">
        <v>238</v>
      </c>
      <c r="B61" s="95" t="s">
        <v>96</v>
      </c>
      <c r="C61" s="95" t="s">
        <v>5</v>
      </c>
      <c r="D61" s="94" t="s">
        <v>70</v>
      </c>
      <c r="E61" s="93">
        <v>42</v>
      </c>
      <c r="F61" s="92" t="s">
        <v>4</v>
      </c>
      <c r="G61" s="92" t="s">
        <v>4</v>
      </c>
      <c r="H61" s="92" t="s">
        <v>4</v>
      </c>
      <c r="I61" s="92" t="s">
        <v>4</v>
      </c>
      <c r="J61" s="92" t="s">
        <v>4</v>
      </c>
      <c r="K61" s="92" t="s">
        <v>4</v>
      </c>
      <c r="L61" s="92" t="s">
        <v>4</v>
      </c>
      <c r="M61" s="92" t="s">
        <v>4</v>
      </c>
      <c r="N61" s="92" t="s">
        <v>4</v>
      </c>
      <c r="O61" s="92">
        <v>1</v>
      </c>
      <c r="P61" s="92" t="s">
        <v>4</v>
      </c>
      <c r="Q61" s="92">
        <v>2</v>
      </c>
      <c r="R61" s="92">
        <v>1</v>
      </c>
      <c r="S61" s="92">
        <v>2</v>
      </c>
      <c r="T61" s="92">
        <v>5</v>
      </c>
      <c r="U61" s="92">
        <v>10</v>
      </c>
      <c r="V61" s="92">
        <v>6</v>
      </c>
      <c r="W61" s="92">
        <v>8</v>
      </c>
      <c r="X61" s="92">
        <v>6</v>
      </c>
      <c r="Y61" s="92">
        <v>1</v>
      </c>
      <c r="Z61" s="92" t="s">
        <v>4</v>
      </c>
      <c r="AA61" s="91" t="s">
        <v>4</v>
      </c>
    </row>
    <row r="62" spans="1:27">
      <c r="A62" s="90"/>
      <c r="B62" s="89" t="s">
        <v>96</v>
      </c>
      <c r="C62" s="89" t="s">
        <v>5</v>
      </c>
      <c r="D62" s="88" t="s">
        <v>68</v>
      </c>
      <c r="E62" s="87">
        <v>26</v>
      </c>
      <c r="F62" s="86" t="s">
        <v>4</v>
      </c>
      <c r="G62" s="86" t="s">
        <v>4</v>
      </c>
      <c r="H62" s="86" t="s">
        <v>4</v>
      </c>
      <c r="I62" s="86" t="s">
        <v>4</v>
      </c>
      <c r="J62" s="86" t="s">
        <v>4</v>
      </c>
      <c r="K62" s="86" t="s">
        <v>4</v>
      </c>
      <c r="L62" s="86" t="s">
        <v>4</v>
      </c>
      <c r="M62" s="86" t="s">
        <v>4</v>
      </c>
      <c r="N62" s="86" t="s">
        <v>4</v>
      </c>
      <c r="O62" s="86" t="s">
        <v>4</v>
      </c>
      <c r="P62" s="86" t="s">
        <v>4</v>
      </c>
      <c r="Q62" s="86">
        <v>2</v>
      </c>
      <c r="R62" s="86">
        <v>1</v>
      </c>
      <c r="S62" s="86">
        <v>2</v>
      </c>
      <c r="T62" s="86">
        <v>3</v>
      </c>
      <c r="U62" s="86">
        <v>8</v>
      </c>
      <c r="V62" s="86">
        <v>4</v>
      </c>
      <c r="W62" s="86">
        <v>4</v>
      </c>
      <c r="X62" s="86">
        <v>2</v>
      </c>
      <c r="Y62" s="86" t="s">
        <v>4</v>
      </c>
      <c r="Z62" s="86" t="s">
        <v>4</v>
      </c>
      <c r="AA62" s="85" t="s">
        <v>4</v>
      </c>
    </row>
    <row r="63" spans="1:27">
      <c r="A63" s="84"/>
      <c r="B63" s="83" t="s">
        <v>96</v>
      </c>
      <c r="C63" s="83" t="s">
        <v>5</v>
      </c>
      <c r="D63" s="82" t="s">
        <v>66</v>
      </c>
      <c r="E63" s="81">
        <v>16</v>
      </c>
      <c r="F63" s="80" t="s">
        <v>4</v>
      </c>
      <c r="G63" s="80" t="s">
        <v>4</v>
      </c>
      <c r="H63" s="80" t="s">
        <v>4</v>
      </c>
      <c r="I63" s="80" t="s">
        <v>4</v>
      </c>
      <c r="J63" s="80" t="s">
        <v>4</v>
      </c>
      <c r="K63" s="80" t="s">
        <v>4</v>
      </c>
      <c r="L63" s="80" t="s">
        <v>4</v>
      </c>
      <c r="M63" s="80" t="s">
        <v>4</v>
      </c>
      <c r="N63" s="80" t="s">
        <v>4</v>
      </c>
      <c r="O63" s="80">
        <v>1</v>
      </c>
      <c r="P63" s="80" t="s">
        <v>4</v>
      </c>
      <c r="Q63" s="80" t="s">
        <v>4</v>
      </c>
      <c r="R63" s="80" t="s">
        <v>4</v>
      </c>
      <c r="S63" s="80" t="s">
        <v>4</v>
      </c>
      <c r="T63" s="80">
        <v>2</v>
      </c>
      <c r="U63" s="80">
        <v>2</v>
      </c>
      <c r="V63" s="80">
        <v>2</v>
      </c>
      <c r="W63" s="80">
        <v>4</v>
      </c>
      <c r="X63" s="80">
        <v>4</v>
      </c>
      <c r="Y63" s="80">
        <v>1</v>
      </c>
      <c r="Z63" s="80" t="s">
        <v>4</v>
      </c>
      <c r="AA63" s="79" t="s">
        <v>4</v>
      </c>
    </row>
    <row r="64" spans="1:27">
      <c r="A64" s="96" t="s">
        <v>237</v>
      </c>
      <c r="B64" s="95" t="s">
        <v>91</v>
      </c>
      <c r="C64" s="95" t="s">
        <v>12</v>
      </c>
      <c r="D64" s="94" t="s">
        <v>70</v>
      </c>
      <c r="E64" s="93">
        <v>564</v>
      </c>
      <c r="F64" s="92" t="s">
        <v>4</v>
      </c>
      <c r="G64" s="92" t="s">
        <v>4</v>
      </c>
      <c r="H64" s="92" t="s">
        <v>4</v>
      </c>
      <c r="I64" s="92">
        <v>1</v>
      </c>
      <c r="J64" s="92">
        <v>3</v>
      </c>
      <c r="K64" s="92">
        <v>2</v>
      </c>
      <c r="L64" s="92">
        <v>2</v>
      </c>
      <c r="M64" s="92">
        <v>1</v>
      </c>
      <c r="N64" s="92">
        <v>3</v>
      </c>
      <c r="O64" s="92">
        <v>9</v>
      </c>
      <c r="P64" s="92">
        <v>8</v>
      </c>
      <c r="Q64" s="92">
        <v>17</v>
      </c>
      <c r="R64" s="92">
        <v>12</v>
      </c>
      <c r="S64" s="92">
        <v>23</v>
      </c>
      <c r="T64" s="92">
        <v>46</v>
      </c>
      <c r="U64" s="92">
        <v>66</v>
      </c>
      <c r="V64" s="92">
        <v>106</v>
      </c>
      <c r="W64" s="92">
        <v>118</v>
      </c>
      <c r="X64" s="92">
        <v>78</v>
      </c>
      <c r="Y64" s="92">
        <v>51</v>
      </c>
      <c r="Z64" s="92">
        <v>18</v>
      </c>
      <c r="AA64" s="91" t="s">
        <v>4</v>
      </c>
    </row>
    <row r="65" spans="1:27">
      <c r="A65" s="90"/>
      <c r="B65" s="89" t="s">
        <v>91</v>
      </c>
      <c r="C65" s="89" t="s">
        <v>12</v>
      </c>
      <c r="D65" s="88" t="s">
        <v>68</v>
      </c>
      <c r="E65" s="87">
        <v>291</v>
      </c>
      <c r="F65" s="86" t="s">
        <v>4</v>
      </c>
      <c r="G65" s="86" t="s">
        <v>4</v>
      </c>
      <c r="H65" s="86" t="s">
        <v>4</v>
      </c>
      <c r="I65" s="86" t="s">
        <v>4</v>
      </c>
      <c r="J65" s="86">
        <v>3</v>
      </c>
      <c r="K65" s="86">
        <v>1</v>
      </c>
      <c r="L65" s="86">
        <v>1</v>
      </c>
      <c r="M65" s="86">
        <v>1</v>
      </c>
      <c r="N65" s="86">
        <v>2</v>
      </c>
      <c r="O65" s="86">
        <v>7</v>
      </c>
      <c r="P65" s="86">
        <v>3</v>
      </c>
      <c r="Q65" s="86">
        <v>11</v>
      </c>
      <c r="R65" s="86">
        <v>8</v>
      </c>
      <c r="S65" s="86">
        <v>19</v>
      </c>
      <c r="T65" s="86">
        <v>24</v>
      </c>
      <c r="U65" s="86">
        <v>42</v>
      </c>
      <c r="V65" s="86">
        <v>63</v>
      </c>
      <c r="W65" s="86">
        <v>61</v>
      </c>
      <c r="X65" s="86">
        <v>28</v>
      </c>
      <c r="Y65" s="86">
        <v>13</v>
      </c>
      <c r="Z65" s="86">
        <v>4</v>
      </c>
      <c r="AA65" s="85" t="s">
        <v>4</v>
      </c>
    </row>
    <row r="66" spans="1:27">
      <c r="A66" s="84"/>
      <c r="B66" s="83" t="s">
        <v>91</v>
      </c>
      <c r="C66" s="83" t="s">
        <v>12</v>
      </c>
      <c r="D66" s="82" t="s">
        <v>66</v>
      </c>
      <c r="E66" s="81">
        <v>273</v>
      </c>
      <c r="F66" s="80" t="s">
        <v>4</v>
      </c>
      <c r="G66" s="80" t="s">
        <v>4</v>
      </c>
      <c r="H66" s="80" t="s">
        <v>4</v>
      </c>
      <c r="I66" s="80">
        <v>1</v>
      </c>
      <c r="J66" s="80" t="s">
        <v>4</v>
      </c>
      <c r="K66" s="80">
        <v>1</v>
      </c>
      <c r="L66" s="80">
        <v>1</v>
      </c>
      <c r="M66" s="80" t="s">
        <v>4</v>
      </c>
      <c r="N66" s="80">
        <v>1</v>
      </c>
      <c r="O66" s="80">
        <v>2</v>
      </c>
      <c r="P66" s="80">
        <v>5</v>
      </c>
      <c r="Q66" s="80">
        <v>6</v>
      </c>
      <c r="R66" s="80">
        <v>4</v>
      </c>
      <c r="S66" s="80">
        <v>4</v>
      </c>
      <c r="T66" s="80">
        <v>22</v>
      </c>
      <c r="U66" s="80">
        <v>24</v>
      </c>
      <c r="V66" s="80">
        <v>43</v>
      </c>
      <c r="W66" s="80">
        <v>57</v>
      </c>
      <c r="X66" s="80">
        <v>50</v>
      </c>
      <c r="Y66" s="80">
        <v>38</v>
      </c>
      <c r="Z66" s="80">
        <v>14</v>
      </c>
      <c r="AA66" s="79" t="s">
        <v>4</v>
      </c>
    </row>
    <row r="67" spans="1:27">
      <c r="A67" s="96" t="s">
        <v>236</v>
      </c>
      <c r="B67" s="95" t="s">
        <v>86</v>
      </c>
      <c r="C67" s="95" t="s">
        <v>10</v>
      </c>
      <c r="D67" s="94" t="s">
        <v>70</v>
      </c>
      <c r="E67" s="93">
        <v>564</v>
      </c>
      <c r="F67" s="92" t="s">
        <v>4</v>
      </c>
      <c r="G67" s="92" t="s">
        <v>4</v>
      </c>
      <c r="H67" s="92" t="s">
        <v>4</v>
      </c>
      <c r="I67" s="92">
        <v>1</v>
      </c>
      <c r="J67" s="92">
        <v>3</v>
      </c>
      <c r="K67" s="92">
        <v>2</v>
      </c>
      <c r="L67" s="92">
        <v>2</v>
      </c>
      <c r="M67" s="92">
        <v>1</v>
      </c>
      <c r="N67" s="92">
        <v>3</v>
      </c>
      <c r="O67" s="92">
        <v>9</v>
      </c>
      <c r="P67" s="92">
        <v>8</v>
      </c>
      <c r="Q67" s="92">
        <v>17</v>
      </c>
      <c r="R67" s="92">
        <v>12</v>
      </c>
      <c r="S67" s="92">
        <v>23</v>
      </c>
      <c r="T67" s="92">
        <v>46</v>
      </c>
      <c r="U67" s="92">
        <v>66</v>
      </c>
      <c r="V67" s="92">
        <v>106</v>
      </c>
      <c r="W67" s="92">
        <v>118</v>
      </c>
      <c r="X67" s="92">
        <v>78</v>
      </c>
      <c r="Y67" s="92">
        <v>51</v>
      </c>
      <c r="Z67" s="92">
        <v>18</v>
      </c>
      <c r="AA67" s="91" t="s">
        <v>4</v>
      </c>
    </row>
    <row r="68" spans="1:27">
      <c r="A68" s="90"/>
      <c r="B68" s="89" t="s">
        <v>86</v>
      </c>
      <c r="C68" s="89" t="s">
        <v>10</v>
      </c>
      <c r="D68" s="88" t="s">
        <v>68</v>
      </c>
      <c r="E68" s="87">
        <v>291</v>
      </c>
      <c r="F68" s="86" t="s">
        <v>4</v>
      </c>
      <c r="G68" s="86" t="s">
        <v>4</v>
      </c>
      <c r="H68" s="86" t="s">
        <v>4</v>
      </c>
      <c r="I68" s="86" t="s">
        <v>4</v>
      </c>
      <c r="J68" s="86">
        <v>3</v>
      </c>
      <c r="K68" s="86">
        <v>1</v>
      </c>
      <c r="L68" s="86">
        <v>1</v>
      </c>
      <c r="M68" s="86">
        <v>1</v>
      </c>
      <c r="N68" s="86">
        <v>2</v>
      </c>
      <c r="O68" s="86">
        <v>7</v>
      </c>
      <c r="P68" s="86">
        <v>3</v>
      </c>
      <c r="Q68" s="86">
        <v>11</v>
      </c>
      <c r="R68" s="86">
        <v>8</v>
      </c>
      <c r="S68" s="86">
        <v>19</v>
      </c>
      <c r="T68" s="86">
        <v>24</v>
      </c>
      <c r="U68" s="86">
        <v>42</v>
      </c>
      <c r="V68" s="86">
        <v>63</v>
      </c>
      <c r="W68" s="86">
        <v>61</v>
      </c>
      <c r="X68" s="86">
        <v>28</v>
      </c>
      <c r="Y68" s="86">
        <v>13</v>
      </c>
      <c r="Z68" s="86">
        <v>4</v>
      </c>
      <c r="AA68" s="85" t="s">
        <v>4</v>
      </c>
    </row>
    <row r="69" spans="1:27">
      <c r="A69" s="84"/>
      <c r="B69" s="83" t="s">
        <v>86</v>
      </c>
      <c r="C69" s="83" t="s">
        <v>10</v>
      </c>
      <c r="D69" s="82" t="s">
        <v>66</v>
      </c>
      <c r="E69" s="81">
        <v>273</v>
      </c>
      <c r="F69" s="80" t="s">
        <v>4</v>
      </c>
      <c r="G69" s="80" t="s">
        <v>4</v>
      </c>
      <c r="H69" s="80" t="s">
        <v>4</v>
      </c>
      <c r="I69" s="80">
        <v>1</v>
      </c>
      <c r="J69" s="80" t="s">
        <v>4</v>
      </c>
      <c r="K69" s="80">
        <v>1</v>
      </c>
      <c r="L69" s="80">
        <v>1</v>
      </c>
      <c r="M69" s="80" t="s">
        <v>4</v>
      </c>
      <c r="N69" s="80">
        <v>1</v>
      </c>
      <c r="O69" s="80">
        <v>2</v>
      </c>
      <c r="P69" s="80">
        <v>5</v>
      </c>
      <c r="Q69" s="80">
        <v>6</v>
      </c>
      <c r="R69" s="80">
        <v>4</v>
      </c>
      <c r="S69" s="80">
        <v>4</v>
      </c>
      <c r="T69" s="80">
        <v>22</v>
      </c>
      <c r="U69" s="80">
        <v>24</v>
      </c>
      <c r="V69" s="80">
        <v>43</v>
      </c>
      <c r="W69" s="80">
        <v>57</v>
      </c>
      <c r="X69" s="80">
        <v>50</v>
      </c>
      <c r="Y69" s="80">
        <v>38</v>
      </c>
      <c r="Z69" s="80">
        <v>14</v>
      </c>
      <c r="AA69" s="79" t="s">
        <v>4</v>
      </c>
    </row>
    <row r="70" spans="1:27">
      <c r="A70" s="96" t="s">
        <v>235</v>
      </c>
      <c r="B70" s="95" t="s">
        <v>82</v>
      </c>
      <c r="C70" s="95" t="s">
        <v>5</v>
      </c>
      <c r="D70" s="94" t="s">
        <v>70</v>
      </c>
      <c r="E70" s="93">
        <v>252</v>
      </c>
      <c r="F70" s="92" t="s">
        <v>4</v>
      </c>
      <c r="G70" s="92" t="s">
        <v>4</v>
      </c>
      <c r="H70" s="92" t="s">
        <v>4</v>
      </c>
      <c r="I70" s="92">
        <v>1</v>
      </c>
      <c r="J70" s="92">
        <v>3</v>
      </c>
      <c r="K70" s="92">
        <v>2</v>
      </c>
      <c r="L70" s="92">
        <v>1</v>
      </c>
      <c r="M70" s="92">
        <v>1</v>
      </c>
      <c r="N70" s="92">
        <v>2</v>
      </c>
      <c r="O70" s="92">
        <v>5</v>
      </c>
      <c r="P70" s="92">
        <v>2</v>
      </c>
      <c r="Q70" s="92">
        <v>7</v>
      </c>
      <c r="R70" s="92">
        <v>10</v>
      </c>
      <c r="S70" s="92">
        <v>10</v>
      </c>
      <c r="T70" s="92">
        <v>22</v>
      </c>
      <c r="U70" s="92">
        <v>23</v>
      </c>
      <c r="V70" s="92">
        <v>48</v>
      </c>
      <c r="W70" s="92">
        <v>46</v>
      </c>
      <c r="X70" s="92">
        <v>37</v>
      </c>
      <c r="Y70" s="92">
        <v>25</v>
      </c>
      <c r="Z70" s="92">
        <v>7</v>
      </c>
      <c r="AA70" s="91" t="s">
        <v>4</v>
      </c>
    </row>
    <row r="71" spans="1:27">
      <c r="A71" s="90"/>
      <c r="B71" s="89" t="s">
        <v>82</v>
      </c>
      <c r="C71" s="89" t="s">
        <v>5</v>
      </c>
      <c r="D71" s="88" t="s">
        <v>68</v>
      </c>
      <c r="E71" s="87">
        <v>130</v>
      </c>
      <c r="F71" s="86" t="s">
        <v>4</v>
      </c>
      <c r="G71" s="86" t="s">
        <v>4</v>
      </c>
      <c r="H71" s="86" t="s">
        <v>4</v>
      </c>
      <c r="I71" s="86" t="s">
        <v>4</v>
      </c>
      <c r="J71" s="86">
        <v>3</v>
      </c>
      <c r="K71" s="86">
        <v>1</v>
      </c>
      <c r="L71" s="86">
        <v>1</v>
      </c>
      <c r="M71" s="86">
        <v>1</v>
      </c>
      <c r="N71" s="86">
        <v>1</v>
      </c>
      <c r="O71" s="86">
        <v>4</v>
      </c>
      <c r="P71" s="86" t="s">
        <v>4</v>
      </c>
      <c r="Q71" s="86">
        <v>5</v>
      </c>
      <c r="R71" s="86">
        <v>7</v>
      </c>
      <c r="S71" s="86">
        <v>8</v>
      </c>
      <c r="T71" s="86">
        <v>13</v>
      </c>
      <c r="U71" s="86">
        <v>13</v>
      </c>
      <c r="V71" s="86">
        <v>24</v>
      </c>
      <c r="W71" s="86">
        <v>23</v>
      </c>
      <c r="X71" s="86">
        <v>15</v>
      </c>
      <c r="Y71" s="86">
        <v>10</v>
      </c>
      <c r="Z71" s="86">
        <v>1</v>
      </c>
      <c r="AA71" s="85" t="s">
        <v>4</v>
      </c>
    </row>
    <row r="72" spans="1:27">
      <c r="A72" s="84"/>
      <c r="B72" s="83" t="s">
        <v>82</v>
      </c>
      <c r="C72" s="83" t="s">
        <v>5</v>
      </c>
      <c r="D72" s="82" t="s">
        <v>66</v>
      </c>
      <c r="E72" s="81">
        <v>122</v>
      </c>
      <c r="F72" s="80" t="s">
        <v>4</v>
      </c>
      <c r="G72" s="80" t="s">
        <v>4</v>
      </c>
      <c r="H72" s="80" t="s">
        <v>4</v>
      </c>
      <c r="I72" s="80">
        <v>1</v>
      </c>
      <c r="J72" s="80" t="s">
        <v>4</v>
      </c>
      <c r="K72" s="80">
        <v>1</v>
      </c>
      <c r="L72" s="80" t="s">
        <v>4</v>
      </c>
      <c r="M72" s="80" t="s">
        <v>4</v>
      </c>
      <c r="N72" s="80">
        <v>1</v>
      </c>
      <c r="O72" s="80">
        <v>1</v>
      </c>
      <c r="P72" s="80">
        <v>2</v>
      </c>
      <c r="Q72" s="80">
        <v>2</v>
      </c>
      <c r="R72" s="80">
        <v>3</v>
      </c>
      <c r="S72" s="80">
        <v>2</v>
      </c>
      <c r="T72" s="80">
        <v>9</v>
      </c>
      <c r="U72" s="80">
        <v>10</v>
      </c>
      <c r="V72" s="80">
        <v>24</v>
      </c>
      <c r="W72" s="80">
        <v>23</v>
      </c>
      <c r="X72" s="80">
        <v>22</v>
      </c>
      <c r="Y72" s="80">
        <v>15</v>
      </c>
      <c r="Z72" s="80">
        <v>6</v>
      </c>
      <c r="AA72" s="79" t="s">
        <v>4</v>
      </c>
    </row>
    <row r="73" spans="1:27">
      <c r="A73" s="96" t="s">
        <v>234</v>
      </c>
      <c r="B73" s="95" t="s">
        <v>77</v>
      </c>
      <c r="C73" s="95" t="s">
        <v>5</v>
      </c>
      <c r="D73" s="94" t="s">
        <v>70</v>
      </c>
      <c r="E73" s="93">
        <v>87</v>
      </c>
      <c r="F73" s="92" t="s">
        <v>4</v>
      </c>
      <c r="G73" s="92" t="s">
        <v>4</v>
      </c>
      <c r="H73" s="92" t="s">
        <v>4</v>
      </c>
      <c r="I73" s="92" t="s">
        <v>4</v>
      </c>
      <c r="J73" s="92" t="s">
        <v>4</v>
      </c>
      <c r="K73" s="92" t="s">
        <v>4</v>
      </c>
      <c r="L73" s="92" t="s">
        <v>4</v>
      </c>
      <c r="M73" s="92" t="s">
        <v>4</v>
      </c>
      <c r="N73" s="92" t="s">
        <v>4</v>
      </c>
      <c r="O73" s="92">
        <v>1</v>
      </c>
      <c r="P73" s="92">
        <v>2</v>
      </c>
      <c r="Q73" s="92">
        <v>1</v>
      </c>
      <c r="R73" s="92" t="s">
        <v>4</v>
      </c>
      <c r="S73" s="92">
        <v>3</v>
      </c>
      <c r="T73" s="92">
        <v>7</v>
      </c>
      <c r="U73" s="92">
        <v>12</v>
      </c>
      <c r="V73" s="92">
        <v>20</v>
      </c>
      <c r="W73" s="92">
        <v>21</v>
      </c>
      <c r="X73" s="92">
        <v>13</v>
      </c>
      <c r="Y73" s="92">
        <v>6</v>
      </c>
      <c r="Z73" s="92">
        <v>1</v>
      </c>
      <c r="AA73" s="91" t="s">
        <v>4</v>
      </c>
    </row>
    <row r="74" spans="1:27">
      <c r="A74" s="90"/>
      <c r="B74" s="89" t="s">
        <v>77</v>
      </c>
      <c r="C74" s="89" t="s">
        <v>5</v>
      </c>
      <c r="D74" s="88" t="s">
        <v>68</v>
      </c>
      <c r="E74" s="87">
        <v>46</v>
      </c>
      <c r="F74" s="86" t="s">
        <v>4</v>
      </c>
      <c r="G74" s="86" t="s">
        <v>4</v>
      </c>
      <c r="H74" s="86" t="s">
        <v>4</v>
      </c>
      <c r="I74" s="86" t="s">
        <v>4</v>
      </c>
      <c r="J74" s="86" t="s">
        <v>4</v>
      </c>
      <c r="K74" s="86" t="s">
        <v>4</v>
      </c>
      <c r="L74" s="86" t="s">
        <v>4</v>
      </c>
      <c r="M74" s="86" t="s">
        <v>4</v>
      </c>
      <c r="N74" s="86" t="s">
        <v>4</v>
      </c>
      <c r="O74" s="86">
        <v>1</v>
      </c>
      <c r="P74" s="86" t="s">
        <v>4</v>
      </c>
      <c r="Q74" s="86">
        <v>1</v>
      </c>
      <c r="R74" s="86" t="s">
        <v>4</v>
      </c>
      <c r="S74" s="86">
        <v>3</v>
      </c>
      <c r="T74" s="86">
        <v>4</v>
      </c>
      <c r="U74" s="86">
        <v>7</v>
      </c>
      <c r="V74" s="86">
        <v>16</v>
      </c>
      <c r="W74" s="86">
        <v>9</v>
      </c>
      <c r="X74" s="86">
        <v>4</v>
      </c>
      <c r="Y74" s="86">
        <v>1</v>
      </c>
      <c r="Z74" s="86" t="s">
        <v>4</v>
      </c>
      <c r="AA74" s="85" t="s">
        <v>4</v>
      </c>
    </row>
    <row r="75" spans="1:27">
      <c r="A75" s="84"/>
      <c r="B75" s="83" t="s">
        <v>77</v>
      </c>
      <c r="C75" s="83" t="s">
        <v>5</v>
      </c>
      <c r="D75" s="82" t="s">
        <v>66</v>
      </c>
      <c r="E75" s="81">
        <v>41</v>
      </c>
      <c r="F75" s="80" t="s">
        <v>4</v>
      </c>
      <c r="G75" s="80" t="s">
        <v>4</v>
      </c>
      <c r="H75" s="80" t="s">
        <v>4</v>
      </c>
      <c r="I75" s="80" t="s">
        <v>4</v>
      </c>
      <c r="J75" s="80" t="s">
        <v>4</v>
      </c>
      <c r="K75" s="80" t="s">
        <v>4</v>
      </c>
      <c r="L75" s="80" t="s">
        <v>4</v>
      </c>
      <c r="M75" s="80" t="s">
        <v>4</v>
      </c>
      <c r="N75" s="80" t="s">
        <v>4</v>
      </c>
      <c r="O75" s="80" t="s">
        <v>4</v>
      </c>
      <c r="P75" s="80">
        <v>2</v>
      </c>
      <c r="Q75" s="80" t="s">
        <v>4</v>
      </c>
      <c r="R75" s="80" t="s">
        <v>4</v>
      </c>
      <c r="S75" s="80" t="s">
        <v>4</v>
      </c>
      <c r="T75" s="80">
        <v>3</v>
      </c>
      <c r="U75" s="80">
        <v>5</v>
      </c>
      <c r="V75" s="80">
        <v>4</v>
      </c>
      <c r="W75" s="80">
        <v>12</v>
      </c>
      <c r="X75" s="80">
        <v>9</v>
      </c>
      <c r="Y75" s="80">
        <v>5</v>
      </c>
      <c r="Z75" s="80">
        <v>1</v>
      </c>
      <c r="AA75" s="79" t="s">
        <v>4</v>
      </c>
    </row>
    <row r="76" spans="1:27">
      <c r="A76" s="96" t="s">
        <v>233</v>
      </c>
      <c r="B76" s="95" t="s">
        <v>72</v>
      </c>
      <c r="C76" s="95" t="s">
        <v>5</v>
      </c>
      <c r="D76" s="94" t="s">
        <v>70</v>
      </c>
      <c r="E76" s="93">
        <v>77</v>
      </c>
      <c r="F76" s="92" t="s">
        <v>4</v>
      </c>
      <c r="G76" s="92" t="s">
        <v>4</v>
      </c>
      <c r="H76" s="92" t="s">
        <v>4</v>
      </c>
      <c r="I76" s="92" t="s">
        <v>4</v>
      </c>
      <c r="J76" s="92" t="s">
        <v>4</v>
      </c>
      <c r="K76" s="92" t="s">
        <v>4</v>
      </c>
      <c r="L76" s="92" t="s">
        <v>4</v>
      </c>
      <c r="M76" s="92" t="s">
        <v>4</v>
      </c>
      <c r="N76" s="92" t="s">
        <v>4</v>
      </c>
      <c r="O76" s="92">
        <v>3</v>
      </c>
      <c r="P76" s="92" t="s">
        <v>4</v>
      </c>
      <c r="Q76" s="92">
        <v>1</v>
      </c>
      <c r="R76" s="92" t="s">
        <v>4</v>
      </c>
      <c r="S76" s="92">
        <v>4</v>
      </c>
      <c r="T76" s="92">
        <v>7</v>
      </c>
      <c r="U76" s="92">
        <v>10</v>
      </c>
      <c r="V76" s="92">
        <v>7</v>
      </c>
      <c r="W76" s="92">
        <v>20</v>
      </c>
      <c r="X76" s="92">
        <v>10</v>
      </c>
      <c r="Y76" s="92">
        <v>10</v>
      </c>
      <c r="Z76" s="92">
        <v>5</v>
      </c>
      <c r="AA76" s="91" t="s">
        <v>4</v>
      </c>
    </row>
    <row r="77" spans="1:27">
      <c r="A77" s="90"/>
      <c r="B77" s="89" t="s">
        <v>72</v>
      </c>
      <c r="C77" s="89" t="s">
        <v>5</v>
      </c>
      <c r="D77" s="88" t="s">
        <v>68</v>
      </c>
      <c r="E77" s="87">
        <v>35</v>
      </c>
      <c r="F77" s="86" t="s">
        <v>4</v>
      </c>
      <c r="G77" s="86" t="s">
        <v>4</v>
      </c>
      <c r="H77" s="86" t="s">
        <v>4</v>
      </c>
      <c r="I77" s="86" t="s">
        <v>4</v>
      </c>
      <c r="J77" s="86" t="s">
        <v>4</v>
      </c>
      <c r="K77" s="86" t="s">
        <v>4</v>
      </c>
      <c r="L77" s="86" t="s">
        <v>4</v>
      </c>
      <c r="M77" s="86" t="s">
        <v>4</v>
      </c>
      <c r="N77" s="86" t="s">
        <v>4</v>
      </c>
      <c r="O77" s="86">
        <v>2</v>
      </c>
      <c r="P77" s="86" t="s">
        <v>4</v>
      </c>
      <c r="Q77" s="86" t="s">
        <v>4</v>
      </c>
      <c r="R77" s="86" t="s">
        <v>4</v>
      </c>
      <c r="S77" s="86">
        <v>3</v>
      </c>
      <c r="T77" s="86">
        <v>1</v>
      </c>
      <c r="U77" s="86">
        <v>7</v>
      </c>
      <c r="V77" s="86">
        <v>4</v>
      </c>
      <c r="W77" s="86">
        <v>12</v>
      </c>
      <c r="X77" s="86">
        <v>4</v>
      </c>
      <c r="Y77" s="86">
        <v>1</v>
      </c>
      <c r="Z77" s="86">
        <v>1</v>
      </c>
      <c r="AA77" s="85" t="s">
        <v>4</v>
      </c>
    </row>
    <row r="78" spans="1:27">
      <c r="A78" s="84"/>
      <c r="B78" s="83" t="s">
        <v>72</v>
      </c>
      <c r="C78" s="83" t="s">
        <v>5</v>
      </c>
      <c r="D78" s="82" t="s">
        <v>66</v>
      </c>
      <c r="E78" s="81">
        <v>42</v>
      </c>
      <c r="F78" s="80" t="s">
        <v>4</v>
      </c>
      <c r="G78" s="80" t="s">
        <v>4</v>
      </c>
      <c r="H78" s="80" t="s">
        <v>4</v>
      </c>
      <c r="I78" s="80" t="s">
        <v>4</v>
      </c>
      <c r="J78" s="80" t="s">
        <v>4</v>
      </c>
      <c r="K78" s="80" t="s">
        <v>4</v>
      </c>
      <c r="L78" s="80" t="s">
        <v>4</v>
      </c>
      <c r="M78" s="80" t="s">
        <v>4</v>
      </c>
      <c r="N78" s="80" t="s">
        <v>4</v>
      </c>
      <c r="O78" s="80">
        <v>1</v>
      </c>
      <c r="P78" s="80" t="s">
        <v>4</v>
      </c>
      <c r="Q78" s="80">
        <v>1</v>
      </c>
      <c r="R78" s="80" t="s">
        <v>4</v>
      </c>
      <c r="S78" s="80">
        <v>1</v>
      </c>
      <c r="T78" s="80">
        <v>6</v>
      </c>
      <c r="U78" s="80">
        <v>3</v>
      </c>
      <c r="V78" s="80">
        <v>3</v>
      </c>
      <c r="W78" s="80">
        <v>8</v>
      </c>
      <c r="X78" s="80">
        <v>6</v>
      </c>
      <c r="Y78" s="80">
        <v>9</v>
      </c>
      <c r="Z78" s="80">
        <v>4</v>
      </c>
      <c r="AA78" s="79" t="s">
        <v>4</v>
      </c>
    </row>
    <row r="79" spans="1:27">
      <c r="A79" s="96" t="s">
        <v>232</v>
      </c>
      <c r="B79" s="95" t="s">
        <v>64</v>
      </c>
      <c r="C79" s="95" t="s">
        <v>5</v>
      </c>
      <c r="D79" s="94" t="s">
        <v>70</v>
      </c>
      <c r="E79" s="93">
        <v>148</v>
      </c>
      <c r="F79" s="92" t="s">
        <v>4</v>
      </c>
      <c r="G79" s="92" t="s">
        <v>4</v>
      </c>
      <c r="H79" s="92" t="s">
        <v>4</v>
      </c>
      <c r="I79" s="92" t="s">
        <v>4</v>
      </c>
      <c r="J79" s="92" t="s">
        <v>4</v>
      </c>
      <c r="K79" s="92" t="s">
        <v>4</v>
      </c>
      <c r="L79" s="92">
        <v>1</v>
      </c>
      <c r="M79" s="92" t="s">
        <v>4</v>
      </c>
      <c r="N79" s="92">
        <v>1</v>
      </c>
      <c r="O79" s="92" t="s">
        <v>4</v>
      </c>
      <c r="P79" s="92">
        <v>4</v>
      </c>
      <c r="Q79" s="92">
        <v>8</v>
      </c>
      <c r="R79" s="92">
        <v>2</v>
      </c>
      <c r="S79" s="92">
        <v>6</v>
      </c>
      <c r="T79" s="92">
        <v>10</v>
      </c>
      <c r="U79" s="92">
        <v>21</v>
      </c>
      <c r="V79" s="92">
        <v>31</v>
      </c>
      <c r="W79" s="92">
        <v>31</v>
      </c>
      <c r="X79" s="92">
        <v>18</v>
      </c>
      <c r="Y79" s="92">
        <v>10</v>
      </c>
      <c r="Z79" s="92">
        <v>5</v>
      </c>
      <c r="AA79" s="91" t="s">
        <v>4</v>
      </c>
    </row>
    <row r="80" spans="1:27">
      <c r="A80" s="90"/>
      <c r="B80" s="89" t="s">
        <v>64</v>
      </c>
      <c r="C80" s="89" t="s">
        <v>5</v>
      </c>
      <c r="D80" s="88" t="s">
        <v>68</v>
      </c>
      <c r="E80" s="87">
        <v>80</v>
      </c>
      <c r="F80" s="86" t="s">
        <v>4</v>
      </c>
      <c r="G80" s="86" t="s">
        <v>4</v>
      </c>
      <c r="H80" s="86" t="s">
        <v>4</v>
      </c>
      <c r="I80" s="86" t="s">
        <v>4</v>
      </c>
      <c r="J80" s="86" t="s">
        <v>4</v>
      </c>
      <c r="K80" s="86" t="s">
        <v>4</v>
      </c>
      <c r="L80" s="86" t="s">
        <v>4</v>
      </c>
      <c r="M80" s="86" t="s">
        <v>4</v>
      </c>
      <c r="N80" s="86">
        <v>1</v>
      </c>
      <c r="O80" s="86" t="s">
        <v>4</v>
      </c>
      <c r="P80" s="86">
        <v>3</v>
      </c>
      <c r="Q80" s="86">
        <v>5</v>
      </c>
      <c r="R80" s="86">
        <v>1</v>
      </c>
      <c r="S80" s="86">
        <v>5</v>
      </c>
      <c r="T80" s="86">
        <v>6</v>
      </c>
      <c r="U80" s="86">
        <v>15</v>
      </c>
      <c r="V80" s="86">
        <v>19</v>
      </c>
      <c r="W80" s="86">
        <v>17</v>
      </c>
      <c r="X80" s="86">
        <v>5</v>
      </c>
      <c r="Y80" s="86">
        <v>1</v>
      </c>
      <c r="Z80" s="86">
        <v>2</v>
      </c>
      <c r="AA80" s="85" t="s">
        <v>4</v>
      </c>
    </row>
    <row r="81" spans="1:27">
      <c r="A81" s="84"/>
      <c r="B81" s="83" t="s">
        <v>64</v>
      </c>
      <c r="C81" s="83" t="s">
        <v>5</v>
      </c>
      <c r="D81" s="82" t="s">
        <v>66</v>
      </c>
      <c r="E81" s="81">
        <v>68</v>
      </c>
      <c r="F81" s="80" t="s">
        <v>4</v>
      </c>
      <c r="G81" s="80" t="s">
        <v>4</v>
      </c>
      <c r="H81" s="80" t="s">
        <v>4</v>
      </c>
      <c r="I81" s="80" t="s">
        <v>4</v>
      </c>
      <c r="J81" s="80" t="s">
        <v>4</v>
      </c>
      <c r="K81" s="80" t="s">
        <v>4</v>
      </c>
      <c r="L81" s="80">
        <v>1</v>
      </c>
      <c r="M81" s="80" t="s">
        <v>4</v>
      </c>
      <c r="N81" s="80" t="s">
        <v>4</v>
      </c>
      <c r="O81" s="80" t="s">
        <v>4</v>
      </c>
      <c r="P81" s="80">
        <v>1</v>
      </c>
      <c r="Q81" s="80">
        <v>3</v>
      </c>
      <c r="R81" s="80">
        <v>1</v>
      </c>
      <c r="S81" s="80">
        <v>1</v>
      </c>
      <c r="T81" s="80">
        <v>4</v>
      </c>
      <c r="U81" s="80">
        <v>6</v>
      </c>
      <c r="V81" s="80">
        <v>12</v>
      </c>
      <c r="W81" s="80">
        <v>14</v>
      </c>
      <c r="X81" s="80">
        <v>13</v>
      </c>
      <c r="Y81" s="80">
        <v>9</v>
      </c>
      <c r="Z81" s="80">
        <v>3</v>
      </c>
      <c r="AA81" s="79" t="s">
        <v>4</v>
      </c>
    </row>
    <row r="82" spans="1:27">
      <c r="A82" s="78" t="s">
        <v>63</v>
      </c>
      <c r="D82" s="76" t="s">
        <v>231</v>
      </c>
    </row>
  </sheetData>
  <mergeCells count="2">
    <mergeCell ref="A2:D2"/>
    <mergeCell ref="A3:D3"/>
  </mergeCells>
  <phoneticPr fontId="6"/>
  <conditionalFormatting sqref="A8:AA8 A11:AA11 A14:AA14 A17:AA17 A20:AA20 A23:AA23 A26:AA26 A29:AA29 A32:AA32 A35:AA35 A38:AA38 A41:AA41 A44:AA44 A47:AA47 A50:AA50 A53:AA53 A56:AA56 A59:AA59 A62:AA62 A65:AA65 A68:AA68 A71:AA71 A74:AA74 A77:AA77 A80:AA80">
    <cfRule type="expression" dxfId="5133" priority="233" stopIfTrue="1">
      <formula>OR($C8="国", $C8="道")</formula>
    </cfRule>
    <cfRule type="expression" dxfId="5132" priority="234" stopIfTrue="1">
      <formula>OR($C8="所", $C8="局", $C8="圏")</formula>
    </cfRule>
    <cfRule type="expression" dxfId="5131" priority="235" stopIfTrue="1">
      <formula>OR($B8="札幌市", $B8="小樽市", $B8="函館市", $B8="旭川市")</formula>
    </cfRule>
    <cfRule type="expression" dxfId="5130" priority="236">
      <formula>OR($C8="市", $C8="町", $C8="村")</formula>
    </cfRule>
  </conditionalFormatting>
  <conditionalFormatting sqref="A9:AA81">
    <cfRule type="expression" dxfId="5129" priority="229" stopIfTrue="1">
      <formula>OR($C9="国", $C9="道")</formula>
    </cfRule>
    <cfRule type="expression" dxfId="5128" priority="230" stopIfTrue="1">
      <formula>OR($B9="札幌市", $B9="小樽市", $B9="函館市", $B9="旭川市")</formula>
    </cfRule>
    <cfRule type="expression" dxfId="5127" priority="231" stopIfTrue="1">
      <formula>OR($C9="所", $C9="局", $C9="圏")</formula>
    </cfRule>
    <cfRule type="expression" dxfId="5126" priority="232">
      <formula>OR($C9="市", $C9="町", $C9="村")</formula>
    </cfRule>
  </conditionalFormatting>
  <conditionalFormatting sqref="A4:AA4 A61:AA61 A64:AA64 A67:AA67 A70:AA70 A73:AA73 A76:AA76 A79:AA79">
    <cfRule type="expression" dxfId="5125" priority="225" stopIfTrue="1">
      <formula>OR($C4="国", $C4="道")</formula>
    </cfRule>
    <cfRule type="expression" dxfId="5124" priority="226" stopIfTrue="1">
      <formula>OR($C4="所", $C4="圏", $C4="局")</formula>
    </cfRule>
    <cfRule type="expression" dxfId="5123" priority="227" stopIfTrue="1">
      <formula>OR($B4="札幌市", $B4="小樽市", $B4="函館市", $B4="旭川市")</formula>
    </cfRule>
    <cfRule type="expression" dxfId="5122" priority="228">
      <formula>OR($C4="市", $C4="町", $C4="村")</formula>
    </cfRule>
  </conditionalFormatting>
  <conditionalFormatting sqref="A5:AA5 A62:AA63 A65:AA66 A68:AA69 A71:AA72 A74:AA75 A77:AA78 A80:AA81">
    <cfRule type="expression" dxfId="5121" priority="221" stopIfTrue="1">
      <formula>OR($C5="国", $C5="道")</formula>
    </cfRule>
    <cfRule type="expression" dxfId="5120" priority="222" stopIfTrue="1">
      <formula>OR($C5="所", $C5="圏", $C5="局")</formula>
    </cfRule>
    <cfRule type="expression" dxfId="5119" priority="223" stopIfTrue="1">
      <formula>OR($B5="札幌市", $B5="小樽市", $B5="函館市", $B5="旭川市")</formula>
    </cfRule>
    <cfRule type="expression" dxfId="5118" priority="224">
      <formula>OR($C5="市", $C5="町", $C5="村")</formula>
    </cfRule>
  </conditionalFormatting>
  <conditionalFormatting sqref="A6:AA6">
    <cfRule type="expression" dxfId="5117" priority="217" stopIfTrue="1">
      <formula>OR($C6="国", $C6="道")</formula>
    </cfRule>
    <cfRule type="expression" dxfId="5116" priority="218" stopIfTrue="1">
      <formula>OR($C6="所", $C6="圏", $C6="局")</formula>
    </cfRule>
    <cfRule type="expression" dxfId="5115" priority="219" stopIfTrue="1">
      <formula>OR($B6="札幌市", $B6="小樽市", $B6="函館市", $B6="旭川市")</formula>
    </cfRule>
    <cfRule type="expression" dxfId="5114" priority="220">
      <formula>OR($C6="市", $C6="町", $C6="村")</formula>
    </cfRule>
  </conditionalFormatting>
  <conditionalFormatting sqref="A7:AA7">
    <cfRule type="expression" dxfId="5113" priority="213" stopIfTrue="1">
      <formula>OR($C7="国", $C7="道")</formula>
    </cfRule>
    <cfRule type="expression" dxfId="5112" priority="214" stopIfTrue="1">
      <formula>OR($C7="所", $C7="圏", $C7="局")</formula>
    </cfRule>
    <cfRule type="expression" dxfId="5111" priority="215" stopIfTrue="1">
      <formula>OR($B7="札幌市", $B7="小樽市", $B7="函館市", $B7="旭川市")</formula>
    </cfRule>
    <cfRule type="expression" dxfId="5110" priority="216">
      <formula>OR($C7="市", $C7="町", $C7="村")</formula>
    </cfRule>
  </conditionalFormatting>
  <conditionalFormatting sqref="A8:AA8">
    <cfRule type="expression" dxfId="5109" priority="209" stopIfTrue="1">
      <formula>OR($C8="国", $C8="道")</formula>
    </cfRule>
    <cfRule type="expression" dxfId="5108" priority="210" stopIfTrue="1">
      <formula>OR($C8="所", $C8="圏", $C8="局")</formula>
    </cfRule>
    <cfRule type="expression" dxfId="5107" priority="211" stopIfTrue="1">
      <formula>OR($B8="札幌市", $B8="小樽市", $B8="函館市", $B8="旭川市")</formula>
    </cfRule>
    <cfRule type="expression" dxfId="5106" priority="212">
      <formula>OR($C8="市", $C8="町", $C8="村")</formula>
    </cfRule>
  </conditionalFormatting>
  <conditionalFormatting sqref="A9:AA9">
    <cfRule type="expression" dxfId="5105" priority="205" stopIfTrue="1">
      <formula>OR($C9="国", $C9="道")</formula>
    </cfRule>
    <cfRule type="expression" dxfId="5104" priority="206" stopIfTrue="1">
      <formula>OR($C9="所", $C9="圏", $C9="局")</formula>
    </cfRule>
    <cfRule type="expression" dxfId="5103" priority="207" stopIfTrue="1">
      <formula>OR($B9="札幌市", $B9="小樽市", $B9="函館市", $B9="旭川市")</formula>
    </cfRule>
    <cfRule type="expression" dxfId="5102" priority="208">
      <formula>OR($C9="市", $C9="町", $C9="村")</formula>
    </cfRule>
  </conditionalFormatting>
  <conditionalFormatting sqref="A10:AA10">
    <cfRule type="expression" dxfId="5101" priority="201" stopIfTrue="1">
      <formula>OR($C10="国", $C10="道")</formula>
    </cfRule>
    <cfRule type="expression" dxfId="5100" priority="202" stopIfTrue="1">
      <formula>OR($C10="所", $C10="圏", $C10="局")</formula>
    </cfRule>
    <cfRule type="expression" dxfId="5099" priority="203" stopIfTrue="1">
      <formula>OR($B10="札幌市", $B10="小樽市", $B10="函館市", $B10="旭川市")</formula>
    </cfRule>
    <cfRule type="expression" dxfId="5098" priority="204">
      <formula>OR($C10="市", $C10="町", $C10="村")</formula>
    </cfRule>
  </conditionalFormatting>
  <conditionalFormatting sqref="A11:AA11">
    <cfRule type="expression" dxfId="5097" priority="197" stopIfTrue="1">
      <formula>OR($C11="国", $C11="道")</formula>
    </cfRule>
    <cfRule type="expression" dxfId="5096" priority="198" stopIfTrue="1">
      <formula>OR($C11="所", $C11="圏", $C11="局")</formula>
    </cfRule>
    <cfRule type="expression" dxfId="5095" priority="199" stopIfTrue="1">
      <formula>OR($B11="札幌市", $B11="小樽市", $B11="函館市", $B11="旭川市")</formula>
    </cfRule>
    <cfRule type="expression" dxfId="5094" priority="200">
      <formula>OR($C11="市", $C11="町", $C11="村")</formula>
    </cfRule>
  </conditionalFormatting>
  <conditionalFormatting sqref="A12:AA12">
    <cfRule type="expression" dxfId="5093" priority="193" stopIfTrue="1">
      <formula>OR($C12="国", $C12="道")</formula>
    </cfRule>
    <cfRule type="expression" dxfId="5092" priority="194" stopIfTrue="1">
      <formula>OR($C12="所", $C12="圏", $C12="局")</formula>
    </cfRule>
    <cfRule type="expression" dxfId="5091" priority="195" stopIfTrue="1">
      <formula>OR($B12="札幌市", $B12="小樽市", $B12="函館市", $B12="旭川市")</formula>
    </cfRule>
    <cfRule type="expression" dxfId="5090" priority="196">
      <formula>OR($C12="市", $C12="町", $C12="村")</formula>
    </cfRule>
  </conditionalFormatting>
  <conditionalFormatting sqref="A13:AA13">
    <cfRule type="expression" dxfId="5089" priority="189" stopIfTrue="1">
      <formula>OR($C13="国", $C13="道")</formula>
    </cfRule>
    <cfRule type="expression" dxfId="5088" priority="190" stopIfTrue="1">
      <formula>OR($C13="所", $C13="圏", $C13="局")</formula>
    </cfRule>
    <cfRule type="expression" dxfId="5087" priority="191" stopIfTrue="1">
      <formula>OR($B13="札幌市", $B13="小樽市", $B13="函館市", $B13="旭川市")</formula>
    </cfRule>
    <cfRule type="expression" dxfId="5086" priority="192">
      <formula>OR($C13="市", $C13="町", $C13="村")</formula>
    </cfRule>
  </conditionalFormatting>
  <conditionalFormatting sqref="A14:AA14">
    <cfRule type="expression" dxfId="5085" priority="185" stopIfTrue="1">
      <formula>OR($C14="国", $C14="道")</formula>
    </cfRule>
    <cfRule type="expression" dxfId="5084" priority="186" stopIfTrue="1">
      <formula>OR($C14="所", $C14="圏", $C14="局")</formula>
    </cfRule>
    <cfRule type="expression" dxfId="5083" priority="187" stopIfTrue="1">
      <formula>OR($B14="札幌市", $B14="小樽市", $B14="函館市", $B14="旭川市")</formula>
    </cfRule>
    <cfRule type="expression" dxfId="5082" priority="188">
      <formula>OR($C14="市", $C14="町", $C14="村")</formula>
    </cfRule>
  </conditionalFormatting>
  <conditionalFormatting sqref="A15:AA15">
    <cfRule type="expression" dxfId="5081" priority="181" stopIfTrue="1">
      <formula>OR($C15="国", $C15="道")</formula>
    </cfRule>
    <cfRule type="expression" dxfId="5080" priority="182" stopIfTrue="1">
      <formula>OR($C15="所", $C15="圏", $C15="局")</formula>
    </cfRule>
    <cfRule type="expression" dxfId="5079" priority="183" stopIfTrue="1">
      <formula>OR($B15="札幌市", $B15="小樽市", $B15="函館市", $B15="旭川市")</formula>
    </cfRule>
    <cfRule type="expression" dxfId="5078" priority="184">
      <formula>OR($C15="市", $C15="町", $C15="村")</formula>
    </cfRule>
  </conditionalFormatting>
  <conditionalFormatting sqref="A16:AA16">
    <cfRule type="expression" dxfId="5077" priority="177" stopIfTrue="1">
      <formula>OR($C16="国", $C16="道")</formula>
    </cfRule>
    <cfRule type="expression" dxfId="5076" priority="178" stopIfTrue="1">
      <formula>OR($C16="所", $C16="圏", $C16="局")</formula>
    </cfRule>
    <cfRule type="expression" dxfId="5075" priority="179" stopIfTrue="1">
      <formula>OR($B16="札幌市", $B16="小樽市", $B16="函館市", $B16="旭川市")</formula>
    </cfRule>
    <cfRule type="expression" dxfId="5074" priority="180">
      <formula>OR($C16="市", $C16="町", $C16="村")</formula>
    </cfRule>
  </conditionalFormatting>
  <conditionalFormatting sqref="A17:AA17">
    <cfRule type="expression" dxfId="5073" priority="173" stopIfTrue="1">
      <formula>OR($C17="国", $C17="道")</formula>
    </cfRule>
    <cfRule type="expression" dxfId="5072" priority="174" stopIfTrue="1">
      <formula>OR($C17="所", $C17="圏", $C17="局")</formula>
    </cfRule>
    <cfRule type="expression" dxfId="5071" priority="175" stopIfTrue="1">
      <formula>OR($B17="札幌市", $B17="小樽市", $B17="函館市", $B17="旭川市")</formula>
    </cfRule>
    <cfRule type="expression" dxfId="5070" priority="176">
      <formula>OR($C17="市", $C17="町", $C17="村")</formula>
    </cfRule>
  </conditionalFormatting>
  <conditionalFormatting sqref="A18:AA18">
    <cfRule type="expression" dxfId="5069" priority="169" stopIfTrue="1">
      <formula>OR($C18="国", $C18="道")</formula>
    </cfRule>
    <cfRule type="expression" dxfId="5068" priority="170" stopIfTrue="1">
      <formula>OR($C18="所", $C18="圏", $C18="局")</formula>
    </cfRule>
    <cfRule type="expression" dxfId="5067" priority="171" stopIfTrue="1">
      <formula>OR($B18="札幌市", $B18="小樽市", $B18="函館市", $B18="旭川市")</formula>
    </cfRule>
    <cfRule type="expression" dxfId="5066" priority="172">
      <formula>OR($C18="市", $C18="町", $C18="村")</formula>
    </cfRule>
  </conditionalFormatting>
  <conditionalFormatting sqref="A19:AA19">
    <cfRule type="expression" dxfId="5065" priority="165" stopIfTrue="1">
      <formula>OR($C19="国", $C19="道")</formula>
    </cfRule>
    <cfRule type="expression" dxfId="5064" priority="166" stopIfTrue="1">
      <formula>OR($C19="所", $C19="圏", $C19="局")</formula>
    </cfRule>
    <cfRule type="expression" dxfId="5063" priority="167" stopIfTrue="1">
      <formula>OR($B19="札幌市", $B19="小樽市", $B19="函館市", $B19="旭川市")</formula>
    </cfRule>
    <cfRule type="expression" dxfId="5062" priority="168">
      <formula>OR($C19="市", $C19="町", $C19="村")</formula>
    </cfRule>
  </conditionalFormatting>
  <conditionalFormatting sqref="A20:AA20">
    <cfRule type="expression" dxfId="5061" priority="161" stopIfTrue="1">
      <formula>OR($C20="国", $C20="道")</formula>
    </cfRule>
    <cfRule type="expression" dxfId="5060" priority="162" stopIfTrue="1">
      <formula>OR($C20="所", $C20="圏", $C20="局")</formula>
    </cfRule>
    <cfRule type="expression" dxfId="5059" priority="163" stopIfTrue="1">
      <formula>OR($B20="札幌市", $B20="小樽市", $B20="函館市", $B20="旭川市")</formula>
    </cfRule>
    <cfRule type="expression" dxfId="5058" priority="164">
      <formula>OR($C20="市", $C20="町", $C20="村")</formula>
    </cfRule>
  </conditionalFormatting>
  <conditionalFormatting sqref="A21:AA21">
    <cfRule type="expression" dxfId="5057" priority="157" stopIfTrue="1">
      <formula>OR($C21="国", $C21="道")</formula>
    </cfRule>
    <cfRule type="expression" dxfId="5056" priority="158" stopIfTrue="1">
      <formula>OR($C21="所", $C21="圏", $C21="局")</formula>
    </cfRule>
    <cfRule type="expression" dxfId="5055" priority="159" stopIfTrue="1">
      <formula>OR($B21="札幌市", $B21="小樽市", $B21="函館市", $B21="旭川市")</formula>
    </cfRule>
    <cfRule type="expression" dxfId="5054" priority="160">
      <formula>OR($C21="市", $C21="町", $C21="村")</formula>
    </cfRule>
  </conditionalFormatting>
  <conditionalFormatting sqref="A22:AA22">
    <cfRule type="expression" dxfId="5053" priority="153" stopIfTrue="1">
      <formula>OR($C22="国", $C22="道")</formula>
    </cfRule>
    <cfRule type="expression" dxfId="5052" priority="154" stopIfTrue="1">
      <formula>OR($C22="所", $C22="圏", $C22="局")</formula>
    </cfRule>
    <cfRule type="expression" dxfId="5051" priority="155" stopIfTrue="1">
      <formula>OR($B22="札幌市", $B22="小樽市", $B22="函館市", $B22="旭川市")</formula>
    </cfRule>
    <cfRule type="expression" dxfId="5050" priority="156">
      <formula>OR($C22="市", $C22="町", $C22="村")</formula>
    </cfRule>
  </conditionalFormatting>
  <conditionalFormatting sqref="A23:AA23">
    <cfRule type="expression" dxfId="5049" priority="149" stopIfTrue="1">
      <formula>OR($C23="国", $C23="道")</formula>
    </cfRule>
    <cfRule type="expression" dxfId="5048" priority="150" stopIfTrue="1">
      <formula>OR($C23="所", $C23="圏", $C23="局")</formula>
    </cfRule>
    <cfRule type="expression" dxfId="5047" priority="151" stopIfTrue="1">
      <formula>OR($B23="札幌市", $B23="小樽市", $B23="函館市", $B23="旭川市")</formula>
    </cfRule>
    <cfRule type="expression" dxfId="5046" priority="152">
      <formula>OR($C23="市", $C23="町", $C23="村")</formula>
    </cfRule>
  </conditionalFormatting>
  <conditionalFormatting sqref="A24:AA24">
    <cfRule type="expression" dxfId="5045" priority="145" stopIfTrue="1">
      <formula>OR($C24="国", $C24="道")</formula>
    </cfRule>
    <cfRule type="expression" dxfId="5044" priority="146" stopIfTrue="1">
      <formula>OR($C24="所", $C24="圏", $C24="局")</formula>
    </cfRule>
    <cfRule type="expression" dxfId="5043" priority="147" stopIfTrue="1">
      <formula>OR($B24="札幌市", $B24="小樽市", $B24="函館市", $B24="旭川市")</formula>
    </cfRule>
    <cfRule type="expression" dxfId="5042" priority="148">
      <formula>OR($C24="市", $C24="町", $C24="村")</formula>
    </cfRule>
  </conditionalFormatting>
  <conditionalFormatting sqref="A25:AA25">
    <cfRule type="expression" dxfId="5041" priority="141" stopIfTrue="1">
      <formula>OR($C25="国", $C25="道")</formula>
    </cfRule>
    <cfRule type="expression" dxfId="5040" priority="142" stopIfTrue="1">
      <formula>OR($C25="所", $C25="圏", $C25="局")</formula>
    </cfRule>
    <cfRule type="expression" dxfId="5039" priority="143" stopIfTrue="1">
      <formula>OR($B25="札幌市", $B25="小樽市", $B25="函館市", $B25="旭川市")</formula>
    </cfRule>
    <cfRule type="expression" dxfId="5038" priority="144">
      <formula>OR($C25="市", $C25="町", $C25="村")</formula>
    </cfRule>
  </conditionalFormatting>
  <conditionalFormatting sqref="A26:AA26">
    <cfRule type="expression" dxfId="5037" priority="137" stopIfTrue="1">
      <formula>OR($C26="国", $C26="道")</formula>
    </cfRule>
    <cfRule type="expression" dxfId="5036" priority="138" stopIfTrue="1">
      <formula>OR($C26="所", $C26="圏", $C26="局")</formula>
    </cfRule>
    <cfRule type="expression" dxfId="5035" priority="139" stopIfTrue="1">
      <formula>OR($B26="札幌市", $B26="小樽市", $B26="函館市", $B26="旭川市")</formula>
    </cfRule>
    <cfRule type="expression" dxfId="5034" priority="140">
      <formula>OR($C26="市", $C26="町", $C26="村")</formula>
    </cfRule>
  </conditionalFormatting>
  <conditionalFormatting sqref="A27:AA27">
    <cfRule type="expression" dxfId="5033" priority="133" stopIfTrue="1">
      <formula>OR($C27="国", $C27="道")</formula>
    </cfRule>
    <cfRule type="expression" dxfId="5032" priority="134" stopIfTrue="1">
      <formula>OR($C27="所", $C27="圏", $C27="局")</formula>
    </cfRule>
    <cfRule type="expression" dxfId="5031" priority="135" stopIfTrue="1">
      <formula>OR($B27="札幌市", $B27="小樽市", $B27="函館市", $B27="旭川市")</formula>
    </cfRule>
    <cfRule type="expression" dxfId="5030" priority="136">
      <formula>OR($C27="市", $C27="町", $C27="村")</formula>
    </cfRule>
  </conditionalFormatting>
  <conditionalFormatting sqref="A28:AA28">
    <cfRule type="expression" dxfId="5029" priority="129" stopIfTrue="1">
      <formula>OR($C28="国", $C28="道")</formula>
    </cfRule>
    <cfRule type="expression" dxfId="5028" priority="130" stopIfTrue="1">
      <formula>OR($C28="所", $C28="圏", $C28="局")</formula>
    </cfRule>
    <cfRule type="expression" dxfId="5027" priority="131" stopIfTrue="1">
      <formula>OR($B28="札幌市", $B28="小樽市", $B28="函館市", $B28="旭川市")</formula>
    </cfRule>
    <cfRule type="expression" dxfId="5026" priority="132">
      <formula>OR($C28="市", $C28="町", $C28="村")</formula>
    </cfRule>
  </conditionalFormatting>
  <conditionalFormatting sqref="A29:AA29">
    <cfRule type="expression" dxfId="5025" priority="125" stopIfTrue="1">
      <formula>OR($C29="国", $C29="道")</formula>
    </cfRule>
    <cfRule type="expression" dxfId="5024" priority="126" stopIfTrue="1">
      <formula>OR($C29="所", $C29="圏", $C29="局")</formula>
    </cfRule>
    <cfRule type="expression" dxfId="5023" priority="127" stopIfTrue="1">
      <formula>OR($B29="札幌市", $B29="小樽市", $B29="函館市", $B29="旭川市")</formula>
    </cfRule>
    <cfRule type="expression" dxfId="5022" priority="128">
      <formula>OR($C29="市", $C29="町", $C29="村")</formula>
    </cfRule>
  </conditionalFormatting>
  <conditionalFormatting sqref="A30:AA30">
    <cfRule type="expression" dxfId="5021" priority="121" stopIfTrue="1">
      <formula>OR($C30="国", $C30="道")</formula>
    </cfRule>
    <cfRule type="expression" dxfId="5020" priority="122" stopIfTrue="1">
      <formula>OR($C30="所", $C30="圏", $C30="局")</formula>
    </cfRule>
    <cfRule type="expression" dxfId="5019" priority="123" stopIfTrue="1">
      <formula>OR($B30="札幌市", $B30="小樽市", $B30="函館市", $B30="旭川市")</formula>
    </cfRule>
    <cfRule type="expression" dxfId="5018" priority="124">
      <formula>OR($C30="市", $C30="町", $C30="村")</formula>
    </cfRule>
  </conditionalFormatting>
  <conditionalFormatting sqref="A31:AA31">
    <cfRule type="expression" dxfId="5017" priority="117" stopIfTrue="1">
      <formula>OR($C31="国", $C31="道")</formula>
    </cfRule>
    <cfRule type="expression" dxfId="5016" priority="118" stopIfTrue="1">
      <formula>OR($C31="所", $C31="圏", $C31="局")</formula>
    </cfRule>
    <cfRule type="expression" dxfId="5015" priority="119" stopIfTrue="1">
      <formula>OR($B31="札幌市", $B31="小樽市", $B31="函館市", $B31="旭川市")</formula>
    </cfRule>
    <cfRule type="expression" dxfId="5014" priority="120">
      <formula>OR($C31="市", $C31="町", $C31="村")</formula>
    </cfRule>
  </conditionalFormatting>
  <conditionalFormatting sqref="A32:AA32">
    <cfRule type="expression" dxfId="5013" priority="113" stopIfTrue="1">
      <formula>OR($C32="国", $C32="道")</formula>
    </cfRule>
    <cfRule type="expression" dxfId="5012" priority="114" stopIfTrue="1">
      <formula>OR($C32="所", $C32="圏", $C32="局")</formula>
    </cfRule>
    <cfRule type="expression" dxfId="5011" priority="115" stopIfTrue="1">
      <formula>OR($B32="札幌市", $B32="小樽市", $B32="函館市", $B32="旭川市")</formula>
    </cfRule>
    <cfRule type="expression" dxfId="5010" priority="116">
      <formula>OR($C32="市", $C32="町", $C32="村")</formula>
    </cfRule>
  </conditionalFormatting>
  <conditionalFormatting sqref="A33:AA33">
    <cfRule type="expression" dxfId="5009" priority="109" stopIfTrue="1">
      <formula>OR($C33="国", $C33="道")</formula>
    </cfRule>
    <cfRule type="expression" dxfId="5008" priority="110" stopIfTrue="1">
      <formula>OR($C33="所", $C33="圏", $C33="局")</formula>
    </cfRule>
    <cfRule type="expression" dxfId="5007" priority="111" stopIfTrue="1">
      <formula>OR($B33="札幌市", $B33="小樽市", $B33="函館市", $B33="旭川市")</formula>
    </cfRule>
    <cfRule type="expression" dxfId="5006" priority="112">
      <formula>OR($C33="市", $C33="町", $C33="村")</formula>
    </cfRule>
  </conditionalFormatting>
  <conditionalFormatting sqref="A34:AA34">
    <cfRule type="expression" dxfId="5005" priority="105" stopIfTrue="1">
      <formula>OR($C34="国", $C34="道")</formula>
    </cfRule>
    <cfRule type="expression" dxfId="5004" priority="106" stopIfTrue="1">
      <formula>OR($C34="所", $C34="圏", $C34="局")</formula>
    </cfRule>
    <cfRule type="expression" dxfId="5003" priority="107" stopIfTrue="1">
      <formula>OR($B34="札幌市", $B34="小樽市", $B34="函館市", $B34="旭川市")</formula>
    </cfRule>
    <cfRule type="expression" dxfId="5002" priority="108">
      <formula>OR($C34="市", $C34="町", $C34="村")</formula>
    </cfRule>
  </conditionalFormatting>
  <conditionalFormatting sqref="A35:AA35">
    <cfRule type="expression" dxfId="5001" priority="101" stopIfTrue="1">
      <formula>OR($C35="国", $C35="道")</formula>
    </cfRule>
    <cfRule type="expression" dxfId="5000" priority="102" stopIfTrue="1">
      <formula>OR($C35="所", $C35="圏", $C35="局")</formula>
    </cfRule>
    <cfRule type="expression" dxfId="4999" priority="103" stopIfTrue="1">
      <formula>OR($B35="札幌市", $B35="小樽市", $B35="函館市", $B35="旭川市")</formula>
    </cfRule>
    <cfRule type="expression" dxfId="4998" priority="104">
      <formula>OR($C35="市", $C35="町", $C35="村")</formula>
    </cfRule>
  </conditionalFormatting>
  <conditionalFormatting sqref="A36:AA36">
    <cfRule type="expression" dxfId="4997" priority="97" stopIfTrue="1">
      <formula>OR($C36="国", $C36="道")</formula>
    </cfRule>
    <cfRule type="expression" dxfId="4996" priority="98" stopIfTrue="1">
      <formula>OR($C36="所", $C36="圏", $C36="局")</formula>
    </cfRule>
    <cfRule type="expression" dxfId="4995" priority="99" stopIfTrue="1">
      <formula>OR($B36="札幌市", $B36="小樽市", $B36="函館市", $B36="旭川市")</formula>
    </cfRule>
    <cfRule type="expression" dxfId="4994" priority="100">
      <formula>OR($C36="市", $C36="町", $C36="村")</formula>
    </cfRule>
  </conditionalFormatting>
  <conditionalFormatting sqref="A37:AA37">
    <cfRule type="expression" dxfId="4993" priority="93" stopIfTrue="1">
      <formula>OR($C37="国", $C37="道")</formula>
    </cfRule>
    <cfRule type="expression" dxfId="4992" priority="94" stopIfTrue="1">
      <formula>OR($C37="所", $C37="圏", $C37="局")</formula>
    </cfRule>
    <cfRule type="expression" dxfId="4991" priority="95" stopIfTrue="1">
      <formula>OR($B37="札幌市", $B37="小樽市", $B37="函館市", $B37="旭川市")</formula>
    </cfRule>
    <cfRule type="expression" dxfId="4990" priority="96">
      <formula>OR($C37="市", $C37="町", $C37="村")</formula>
    </cfRule>
  </conditionalFormatting>
  <conditionalFormatting sqref="A38:AA38">
    <cfRule type="expression" dxfId="4989" priority="89" stopIfTrue="1">
      <formula>OR($C38="国", $C38="道")</formula>
    </cfRule>
    <cfRule type="expression" dxfId="4988" priority="90" stopIfTrue="1">
      <formula>OR($C38="所", $C38="圏", $C38="局")</formula>
    </cfRule>
    <cfRule type="expression" dxfId="4987" priority="91" stopIfTrue="1">
      <formula>OR($B38="札幌市", $B38="小樽市", $B38="函館市", $B38="旭川市")</formula>
    </cfRule>
    <cfRule type="expression" dxfId="4986" priority="92">
      <formula>OR($C38="市", $C38="町", $C38="村")</formula>
    </cfRule>
  </conditionalFormatting>
  <conditionalFormatting sqref="A39:AA39">
    <cfRule type="expression" dxfId="4985" priority="85" stopIfTrue="1">
      <formula>OR($C39="国", $C39="道")</formula>
    </cfRule>
    <cfRule type="expression" dxfId="4984" priority="86" stopIfTrue="1">
      <formula>OR($C39="所", $C39="圏", $C39="局")</formula>
    </cfRule>
    <cfRule type="expression" dxfId="4983" priority="87" stopIfTrue="1">
      <formula>OR($B39="札幌市", $B39="小樽市", $B39="函館市", $B39="旭川市")</formula>
    </cfRule>
    <cfRule type="expression" dxfId="4982" priority="88">
      <formula>OR($C39="市", $C39="町", $C39="村")</formula>
    </cfRule>
  </conditionalFormatting>
  <conditionalFormatting sqref="A40:AA40">
    <cfRule type="expression" dxfId="4981" priority="81" stopIfTrue="1">
      <formula>OR($C40="国", $C40="道")</formula>
    </cfRule>
    <cfRule type="expression" dxfId="4980" priority="82" stopIfTrue="1">
      <formula>OR($C40="所", $C40="圏", $C40="局")</formula>
    </cfRule>
    <cfRule type="expression" dxfId="4979" priority="83" stopIfTrue="1">
      <formula>OR($B40="札幌市", $B40="小樽市", $B40="函館市", $B40="旭川市")</formula>
    </cfRule>
    <cfRule type="expression" dxfId="4978" priority="84">
      <formula>OR($C40="市", $C40="町", $C40="村")</formula>
    </cfRule>
  </conditionalFormatting>
  <conditionalFormatting sqref="A41:AA41">
    <cfRule type="expression" dxfId="4977" priority="77" stopIfTrue="1">
      <formula>OR($C41="国", $C41="道")</formula>
    </cfRule>
    <cfRule type="expression" dxfId="4976" priority="78" stopIfTrue="1">
      <formula>OR($C41="所", $C41="圏", $C41="局")</formula>
    </cfRule>
    <cfRule type="expression" dxfId="4975" priority="79" stopIfTrue="1">
      <formula>OR($B41="札幌市", $B41="小樽市", $B41="函館市", $B41="旭川市")</formula>
    </cfRule>
    <cfRule type="expression" dxfId="4974" priority="80">
      <formula>OR($C41="市", $C41="町", $C41="村")</formula>
    </cfRule>
  </conditionalFormatting>
  <conditionalFormatting sqref="A42:AA42">
    <cfRule type="expression" dxfId="4973" priority="73" stopIfTrue="1">
      <formula>OR($C42="国", $C42="道")</formula>
    </cfRule>
    <cfRule type="expression" dxfId="4972" priority="74" stopIfTrue="1">
      <formula>OR($C42="所", $C42="圏", $C42="局")</formula>
    </cfRule>
    <cfRule type="expression" dxfId="4971" priority="75" stopIfTrue="1">
      <formula>OR($B42="札幌市", $B42="小樽市", $B42="函館市", $B42="旭川市")</formula>
    </cfRule>
    <cfRule type="expression" dxfId="4970" priority="76">
      <formula>OR($C42="市", $C42="町", $C42="村")</formula>
    </cfRule>
  </conditionalFormatting>
  <conditionalFormatting sqref="A43:AA43">
    <cfRule type="expression" dxfId="4969" priority="69" stopIfTrue="1">
      <formula>OR($C43="国", $C43="道")</formula>
    </cfRule>
    <cfRule type="expression" dxfId="4968" priority="70" stopIfTrue="1">
      <formula>OR($C43="所", $C43="圏", $C43="局")</formula>
    </cfRule>
    <cfRule type="expression" dxfId="4967" priority="71" stopIfTrue="1">
      <formula>OR($B43="札幌市", $B43="小樽市", $B43="函館市", $B43="旭川市")</formula>
    </cfRule>
    <cfRule type="expression" dxfId="4966" priority="72">
      <formula>OR($C43="市", $C43="町", $C43="村")</formula>
    </cfRule>
  </conditionalFormatting>
  <conditionalFormatting sqref="A44:AA44">
    <cfRule type="expression" dxfId="4965" priority="65" stopIfTrue="1">
      <formula>OR($C44="国", $C44="道")</formula>
    </cfRule>
    <cfRule type="expression" dxfId="4964" priority="66" stopIfTrue="1">
      <formula>OR($C44="所", $C44="圏", $C44="局")</formula>
    </cfRule>
    <cfRule type="expression" dxfId="4963" priority="67" stopIfTrue="1">
      <formula>OR($B44="札幌市", $B44="小樽市", $B44="函館市", $B44="旭川市")</formula>
    </cfRule>
    <cfRule type="expression" dxfId="4962" priority="68">
      <formula>OR($C44="市", $C44="町", $C44="村")</formula>
    </cfRule>
  </conditionalFormatting>
  <conditionalFormatting sqref="A45:AA45">
    <cfRule type="expression" dxfId="4961" priority="61" stopIfTrue="1">
      <formula>OR($C45="国", $C45="道")</formula>
    </cfRule>
    <cfRule type="expression" dxfId="4960" priority="62" stopIfTrue="1">
      <formula>OR($C45="所", $C45="圏", $C45="局")</formula>
    </cfRule>
    <cfRule type="expression" dxfId="4959" priority="63" stopIfTrue="1">
      <formula>OR($B45="札幌市", $B45="小樽市", $B45="函館市", $B45="旭川市")</formula>
    </cfRule>
    <cfRule type="expression" dxfId="4958" priority="64">
      <formula>OR($C45="市", $C45="町", $C45="村")</formula>
    </cfRule>
  </conditionalFormatting>
  <conditionalFormatting sqref="A46:AA46">
    <cfRule type="expression" dxfId="4957" priority="57" stopIfTrue="1">
      <formula>OR($C46="国", $C46="道")</formula>
    </cfRule>
    <cfRule type="expression" dxfId="4956" priority="58" stopIfTrue="1">
      <formula>OR($C46="所", $C46="圏", $C46="局")</formula>
    </cfRule>
    <cfRule type="expression" dxfId="4955" priority="59" stopIfTrue="1">
      <formula>OR($B46="札幌市", $B46="小樽市", $B46="函館市", $B46="旭川市")</formula>
    </cfRule>
    <cfRule type="expression" dxfId="4954" priority="60">
      <formula>OR($C46="市", $C46="町", $C46="村")</formula>
    </cfRule>
  </conditionalFormatting>
  <conditionalFormatting sqref="A47:AA47">
    <cfRule type="expression" dxfId="4953" priority="53" stopIfTrue="1">
      <formula>OR($C47="国", $C47="道")</formula>
    </cfRule>
    <cfRule type="expression" dxfId="4952" priority="54" stopIfTrue="1">
      <formula>OR($C47="所", $C47="圏", $C47="局")</formula>
    </cfRule>
    <cfRule type="expression" dxfId="4951" priority="55" stopIfTrue="1">
      <formula>OR($B47="札幌市", $B47="小樽市", $B47="函館市", $B47="旭川市")</formula>
    </cfRule>
    <cfRule type="expression" dxfId="4950" priority="56">
      <formula>OR($C47="市", $C47="町", $C47="村")</formula>
    </cfRule>
  </conditionalFormatting>
  <conditionalFormatting sqref="A48:AA48">
    <cfRule type="expression" dxfId="4949" priority="49" stopIfTrue="1">
      <formula>OR($C48="国", $C48="道")</formula>
    </cfRule>
    <cfRule type="expression" dxfId="4948" priority="50" stopIfTrue="1">
      <formula>OR($C48="所", $C48="圏", $C48="局")</formula>
    </cfRule>
    <cfRule type="expression" dxfId="4947" priority="51" stopIfTrue="1">
      <formula>OR($B48="札幌市", $B48="小樽市", $B48="函館市", $B48="旭川市")</formula>
    </cfRule>
    <cfRule type="expression" dxfId="4946" priority="52">
      <formula>OR($C48="市", $C48="町", $C48="村")</formula>
    </cfRule>
  </conditionalFormatting>
  <conditionalFormatting sqref="A49:AA49">
    <cfRule type="expression" dxfId="4945" priority="45" stopIfTrue="1">
      <formula>OR($C49="国", $C49="道")</formula>
    </cfRule>
    <cfRule type="expression" dxfId="4944" priority="46" stopIfTrue="1">
      <formula>OR($C49="所", $C49="圏", $C49="局")</formula>
    </cfRule>
    <cfRule type="expression" dxfId="4943" priority="47" stopIfTrue="1">
      <formula>OR($B49="札幌市", $B49="小樽市", $B49="函館市", $B49="旭川市")</formula>
    </cfRule>
    <cfRule type="expression" dxfId="4942" priority="48">
      <formula>OR($C49="市", $C49="町", $C49="村")</formula>
    </cfRule>
  </conditionalFormatting>
  <conditionalFormatting sqref="A50:AA50">
    <cfRule type="expression" dxfId="4941" priority="41" stopIfTrue="1">
      <formula>OR($C50="国", $C50="道")</formula>
    </cfRule>
    <cfRule type="expression" dxfId="4940" priority="42" stopIfTrue="1">
      <formula>OR($C50="所", $C50="圏", $C50="局")</formula>
    </cfRule>
    <cfRule type="expression" dxfId="4939" priority="43" stopIfTrue="1">
      <formula>OR($B50="札幌市", $B50="小樽市", $B50="函館市", $B50="旭川市")</formula>
    </cfRule>
    <cfRule type="expression" dxfId="4938" priority="44">
      <formula>OR($C50="市", $C50="町", $C50="村")</formula>
    </cfRule>
  </conditionalFormatting>
  <conditionalFormatting sqref="A51:AA51">
    <cfRule type="expression" dxfId="4937" priority="37" stopIfTrue="1">
      <formula>OR($C51="国", $C51="道")</formula>
    </cfRule>
    <cfRule type="expression" dxfId="4936" priority="38" stopIfTrue="1">
      <formula>OR($C51="所", $C51="圏", $C51="局")</formula>
    </cfRule>
    <cfRule type="expression" dxfId="4935" priority="39" stopIfTrue="1">
      <formula>OR($B51="札幌市", $B51="小樽市", $B51="函館市", $B51="旭川市")</formula>
    </cfRule>
    <cfRule type="expression" dxfId="4934" priority="40">
      <formula>OR($C51="市", $C51="町", $C51="村")</formula>
    </cfRule>
  </conditionalFormatting>
  <conditionalFormatting sqref="A52:AA52">
    <cfRule type="expression" dxfId="4933" priority="33" stopIfTrue="1">
      <formula>OR($C52="国", $C52="道")</formula>
    </cfRule>
    <cfRule type="expression" dxfId="4932" priority="34" stopIfTrue="1">
      <formula>OR($C52="所", $C52="圏", $C52="局")</formula>
    </cfRule>
    <cfRule type="expression" dxfId="4931" priority="35" stopIfTrue="1">
      <formula>OR($B52="札幌市", $B52="小樽市", $B52="函館市", $B52="旭川市")</formula>
    </cfRule>
    <cfRule type="expression" dxfId="4930" priority="36">
      <formula>OR($C52="市", $C52="町", $C52="村")</formula>
    </cfRule>
  </conditionalFormatting>
  <conditionalFormatting sqref="A53:AA53">
    <cfRule type="expression" dxfId="4929" priority="29" stopIfTrue="1">
      <formula>OR($C53="国", $C53="道")</formula>
    </cfRule>
    <cfRule type="expression" dxfId="4928" priority="30" stopIfTrue="1">
      <formula>OR($C53="所", $C53="圏", $C53="局")</formula>
    </cfRule>
    <cfRule type="expression" dxfId="4927" priority="31" stopIfTrue="1">
      <formula>OR($B53="札幌市", $B53="小樽市", $B53="函館市", $B53="旭川市")</formula>
    </cfRule>
    <cfRule type="expression" dxfId="4926" priority="32">
      <formula>OR($C53="市", $C53="町", $C53="村")</formula>
    </cfRule>
  </conditionalFormatting>
  <conditionalFormatting sqref="A54:AA54">
    <cfRule type="expression" dxfId="4925" priority="25" stopIfTrue="1">
      <formula>OR($C54="国", $C54="道")</formula>
    </cfRule>
    <cfRule type="expression" dxfId="4924" priority="26" stopIfTrue="1">
      <formula>OR($C54="所", $C54="圏", $C54="局")</formula>
    </cfRule>
    <cfRule type="expression" dxfId="4923" priority="27" stopIfTrue="1">
      <formula>OR($B54="札幌市", $B54="小樽市", $B54="函館市", $B54="旭川市")</formula>
    </cfRule>
    <cfRule type="expression" dxfId="4922" priority="28">
      <formula>OR($C54="市", $C54="町", $C54="村")</formula>
    </cfRule>
  </conditionalFormatting>
  <conditionalFormatting sqref="A55:AA55">
    <cfRule type="expression" dxfId="4921" priority="21" stopIfTrue="1">
      <formula>OR($C55="国", $C55="道")</formula>
    </cfRule>
    <cfRule type="expression" dxfId="4920" priority="22" stopIfTrue="1">
      <formula>OR($C55="所", $C55="圏", $C55="局")</formula>
    </cfRule>
    <cfRule type="expression" dxfId="4919" priority="23" stopIfTrue="1">
      <formula>OR($B55="札幌市", $B55="小樽市", $B55="函館市", $B55="旭川市")</formula>
    </cfRule>
    <cfRule type="expression" dxfId="4918" priority="24">
      <formula>OR($C55="市", $C55="町", $C55="村")</formula>
    </cfRule>
  </conditionalFormatting>
  <conditionalFormatting sqref="A56:AA56">
    <cfRule type="expression" dxfId="4917" priority="17" stopIfTrue="1">
      <formula>OR($C56="国", $C56="道")</formula>
    </cfRule>
    <cfRule type="expression" dxfId="4916" priority="18" stopIfTrue="1">
      <formula>OR($C56="所", $C56="圏", $C56="局")</formula>
    </cfRule>
    <cfRule type="expression" dxfId="4915" priority="19" stopIfTrue="1">
      <formula>OR($B56="札幌市", $B56="小樽市", $B56="函館市", $B56="旭川市")</formula>
    </cfRule>
    <cfRule type="expression" dxfId="4914" priority="20">
      <formula>OR($C56="市", $C56="町", $C56="村")</formula>
    </cfRule>
  </conditionalFormatting>
  <conditionalFormatting sqref="A57:AA57">
    <cfRule type="expression" dxfId="4913" priority="13" stopIfTrue="1">
      <formula>OR($C57="国", $C57="道")</formula>
    </cfRule>
    <cfRule type="expression" dxfId="4912" priority="14" stopIfTrue="1">
      <formula>OR($C57="所", $C57="圏", $C57="局")</formula>
    </cfRule>
    <cfRule type="expression" dxfId="4911" priority="15" stopIfTrue="1">
      <formula>OR($B57="札幌市", $B57="小樽市", $B57="函館市", $B57="旭川市")</formula>
    </cfRule>
    <cfRule type="expression" dxfId="4910" priority="16">
      <formula>OR($C57="市", $C57="町", $C57="村")</formula>
    </cfRule>
  </conditionalFormatting>
  <conditionalFormatting sqref="A58:AA58">
    <cfRule type="expression" dxfId="4909" priority="9" stopIfTrue="1">
      <formula>OR($C58="国", $C58="道")</formula>
    </cfRule>
    <cfRule type="expression" dxfId="4908" priority="10" stopIfTrue="1">
      <formula>OR($C58="所", $C58="圏", $C58="局")</formula>
    </cfRule>
    <cfRule type="expression" dxfId="4907" priority="11" stopIfTrue="1">
      <formula>OR($B58="札幌市", $B58="小樽市", $B58="函館市", $B58="旭川市")</formula>
    </cfRule>
    <cfRule type="expression" dxfId="4906" priority="12">
      <formula>OR($C58="市", $C58="町", $C58="村")</formula>
    </cfRule>
  </conditionalFormatting>
  <conditionalFormatting sqref="A59:AA59">
    <cfRule type="expression" dxfId="4905" priority="5" stopIfTrue="1">
      <formula>OR($C59="国", $C59="道")</formula>
    </cfRule>
    <cfRule type="expression" dxfId="4904" priority="6" stopIfTrue="1">
      <formula>OR($C59="所", $C59="圏", $C59="局")</formula>
    </cfRule>
    <cfRule type="expression" dxfId="4903" priority="7" stopIfTrue="1">
      <formula>OR($B59="札幌市", $B59="小樽市", $B59="函館市", $B59="旭川市")</formula>
    </cfRule>
    <cfRule type="expression" dxfId="4902" priority="8">
      <formula>OR($C59="市", $C59="町", $C59="村")</formula>
    </cfRule>
  </conditionalFormatting>
  <conditionalFormatting sqref="A60:AA60">
    <cfRule type="expression" dxfId="4901" priority="1" stopIfTrue="1">
      <formula>OR($C60="国", $C60="道")</formula>
    </cfRule>
    <cfRule type="expression" dxfId="4900" priority="2" stopIfTrue="1">
      <formula>OR($C60="所", $C60="圏", $C60="局")</formula>
    </cfRule>
    <cfRule type="expression" dxfId="4899" priority="3" stopIfTrue="1">
      <formula>OR($B60="札幌市", $B60="小樽市", $B60="函館市", $B60="旭川市")</formula>
    </cfRule>
    <cfRule type="expression" dxfId="4898" priority="4">
      <formula>OR($C60="市", $C60="町", $C60="村")</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workbookViewId="0">
      <selection activeCell="A17" sqref="A17"/>
    </sheetView>
  </sheetViews>
  <sheetFormatPr defaultRowHeight="15"/>
  <cols>
    <col min="1" max="1" width="12.625" style="76" customWidth="1"/>
    <col min="2" max="2" width="4.625" style="76" customWidth="1"/>
    <col min="3" max="3" width="14.625" style="76" customWidth="1"/>
    <col min="4" max="4" width="10.625" style="76" customWidth="1"/>
    <col min="5" max="7" width="4.625" style="76" hidden="1" customWidth="1"/>
    <col min="8" max="8" width="24.625" style="76" hidden="1" customWidth="1"/>
    <col min="9" max="16" width="10.625" style="76" customWidth="1"/>
    <col min="17" max="16384" width="9" style="76"/>
  </cols>
  <sheetData>
    <row r="1" spans="1:16" s="103" customFormat="1" ht="18.75">
      <c r="A1" s="103" t="s">
        <v>374</v>
      </c>
      <c r="B1" s="105"/>
      <c r="P1" s="104" t="s">
        <v>373</v>
      </c>
    </row>
    <row r="2" spans="1:16">
      <c r="A2" s="102"/>
      <c r="B2" s="102"/>
      <c r="C2" s="102"/>
      <c r="D2" s="102"/>
    </row>
    <row r="3" spans="1:16" ht="30">
      <c r="A3" s="140"/>
      <c r="B3" s="139"/>
      <c r="C3" s="139"/>
      <c r="D3" s="139"/>
      <c r="E3" s="137"/>
      <c r="F3" s="137"/>
      <c r="G3" s="137"/>
      <c r="H3" s="137" t="s">
        <v>372</v>
      </c>
      <c r="I3" s="138" t="s">
        <v>70</v>
      </c>
      <c r="J3" s="137" t="s">
        <v>371</v>
      </c>
      <c r="K3" s="137" t="s">
        <v>370</v>
      </c>
      <c r="L3" s="137" t="s">
        <v>369</v>
      </c>
      <c r="M3" s="98" t="s">
        <v>368</v>
      </c>
      <c r="N3" s="98" t="s">
        <v>367</v>
      </c>
      <c r="O3" s="98" t="s">
        <v>366</v>
      </c>
      <c r="P3" s="97" t="s">
        <v>365</v>
      </c>
    </row>
    <row r="4" spans="1:16" ht="16.5" customHeight="1">
      <c r="A4" s="133" t="s">
        <v>183</v>
      </c>
      <c r="B4" s="132" t="s">
        <v>70</v>
      </c>
      <c r="C4" s="131" t="s">
        <v>290</v>
      </c>
      <c r="D4" s="136"/>
      <c r="E4" s="120" t="s">
        <v>35</v>
      </c>
      <c r="F4" s="120" t="s">
        <v>36</v>
      </c>
      <c r="G4" s="119" t="s">
        <v>70</v>
      </c>
      <c r="H4" s="118" t="s">
        <v>364</v>
      </c>
      <c r="I4" s="127">
        <v>1273004</v>
      </c>
      <c r="J4" s="126">
        <v>956913</v>
      </c>
      <c r="K4" s="126">
        <v>26574</v>
      </c>
      <c r="L4" s="126">
        <v>26037</v>
      </c>
      <c r="M4" s="126">
        <v>2</v>
      </c>
      <c r="N4" s="126">
        <v>73338</v>
      </c>
      <c r="O4" s="126">
        <v>162599</v>
      </c>
      <c r="P4" s="125">
        <v>27541</v>
      </c>
    </row>
    <row r="5" spans="1:16" ht="16.5" customHeight="1">
      <c r="A5" s="123"/>
      <c r="B5" s="122"/>
      <c r="C5" s="120" t="s">
        <v>288</v>
      </c>
      <c r="D5" s="134" t="s">
        <v>287</v>
      </c>
      <c r="E5" s="120" t="s">
        <v>35</v>
      </c>
      <c r="F5" s="120" t="s">
        <v>36</v>
      </c>
      <c r="G5" s="119" t="s">
        <v>70</v>
      </c>
      <c r="H5" s="118" t="s">
        <v>363</v>
      </c>
      <c r="I5" s="117">
        <v>368103</v>
      </c>
      <c r="J5" s="116">
        <v>312827</v>
      </c>
      <c r="K5" s="116">
        <v>6540</v>
      </c>
      <c r="L5" s="116">
        <v>2172</v>
      </c>
      <c r="M5" s="116" t="s">
        <v>4</v>
      </c>
      <c r="N5" s="116">
        <v>7448</v>
      </c>
      <c r="O5" s="116">
        <v>36446</v>
      </c>
      <c r="P5" s="115">
        <v>2670</v>
      </c>
    </row>
    <row r="6" spans="1:16" ht="16.5" customHeight="1">
      <c r="A6" s="123"/>
      <c r="B6" s="122"/>
      <c r="C6" s="120"/>
      <c r="D6" s="134" t="s">
        <v>285</v>
      </c>
      <c r="E6" s="120" t="s">
        <v>35</v>
      </c>
      <c r="F6" s="120" t="s">
        <v>36</v>
      </c>
      <c r="G6" s="119" t="s">
        <v>70</v>
      </c>
      <c r="H6" s="118" t="s">
        <v>362</v>
      </c>
      <c r="I6" s="117">
        <v>196925</v>
      </c>
      <c r="J6" s="116">
        <v>130163</v>
      </c>
      <c r="K6" s="116">
        <v>3930</v>
      </c>
      <c r="L6" s="116">
        <v>4264</v>
      </c>
      <c r="M6" s="116" t="s">
        <v>4</v>
      </c>
      <c r="N6" s="116">
        <v>9751</v>
      </c>
      <c r="O6" s="116">
        <v>45055</v>
      </c>
      <c r="P6" s="115">
        <v>3762</v>
      </c>
    </row>
    <row r="7" spans="1:16" ht="16.5" customHeight="1">
      <c r="A7" s="123"/>
      <c r="B7" s="122"/>
      <c r="C7" s="120"/>
      <c r="D7" s="134" t="s">
        <v>283</v>
      </c>
      <c r="E7" s="120" t="s">
        <v>35</v>
      </c>
      <c r="F7" s="120" t="s">
        <v>36</v>
      </c>
      <c r="G7" s="119" t="s">
        <v>70</v>
      </c>
      <c r="H7" s="118" t="s">
        <v>361</v>
      </c>
      <c r="I7" s="117">
        <v>114207</v>
      </c>
      <c r="J7" s="116">
        <v>86127</v>
      </c>
      <c r="K7" s="116">
        <v>2701</v>
      </c>
      <c r="L7" s="116">
        <v>3623</v>
      </c>
      <c r="M7" s="116" t="s">
        <v>4</v>
      </c>
      <c r="N7" s="116">
        <v>8795</v>
      </c>
      <c r="O7" s="116">
        <v>11731</v>
      </c>
      <c r="P7" s="115">
        <v>1230</v>
      </c>
    </row>
    <row r="8" spans="1:16" ht="16.5" customHeight="1">
      <c r="A8" s="123"/>
      <c r="B8" s="122" t="s">
        <v>296</v>
      </c>
      <c r="C8" s="124" t="s">
        <v>290</v>
      </c>
      <c r="D8" s="135"/>
      <c r="E8" s="120" t="s">
        <v>35</v>
      </c>
      <c r="F8" s="120" t="s">
        <v>36</v>
      </c>
      <c r="G8" s="119" t="s">
        <v>68</v>
      </c>
      <c r="H8" s="118" t="s">
        <v>360</v>
      </c>
      <c r="I8" s="117">
        <v>660334</v>
      </c>
      <c r="J8" s="116">
        <v>513562</v>
      </c>
      <c r="K8" s="116">
        <v>12017</v>
      </c>
      <c r="L8" s="116">
        <v>7960</v>
      </c>
      <c r="M8" s="116">
        <v>0</v>
      </c>
      <c r="N8" s="116">
        <v>19738</v>
      </c>
      <c r="O8" s="116">
        <v>90340</v>
      </c>
      <c r="P8" s="115">
        <v>16717</v>
      </c>
    </row>
    <row r="9" spans="1:16" ht="16.5" customHeight="1">
      <c r="A9" s="123"/>
      <c r="B9" s="122"/>
      <c r="C9" s="120" t="s">
        <v>288</v>
      </c>
      <c r="D9" s="134" t="s">
        <v>287</v>
      </c>
      <c r="E9" s="120" t="s">
        <v>35</v>
      </c>
      <c r="F9" s="120" t="s">
        <v>36</v>
      </c>
      <c r="G9" s="119" t="s">
        <v>68</v>
      </c>
      <c r="H9" s="118" t="s">
        <v>359</v>
      </c>
      <c r="I9" s="117">
        <v>218397</v>
      </c>
      <c r="J9" s="116">
        <v>188002</v>
      </c>
      <c r="K9" s="116">
        <v>3549</v>
      </c>
      <c r="L9" s="116">
        <v>899</v>
      </c>
      <c r="M9" s="116" t="s">
        <v>4</v>
      </c>
      <c r="N9" s="116">
        <v>3013</v>
      </c>
      <c r="O9" s="116">
        <v>21700</v>
      </c>
      <c r="P9" s="115">
        <v>1234</v>
      </c>
    </row>
    <row r="10" spans="1:16" ht="16.5" customHeight="1">
      <c r="A10" s="123"/>
      <c r="B10" s="122"/>
      <c r="C10" s="120"/>
      <c r="D10" s="134" t="s">
        <v>285</v>
      </c>
      <c r="E10" s="120" t="s">
        <v>35</v>
      </c>
      <c r="F10" s="120" t="s">
        <v>36</v>
      </c>
      <c r="G10" s="119" t="s">
        <v>68</v>
      </c>
      <c r="H10" s="118" t="s">
        <v>358</v>
      </c>
      <c r="I10" s="117">
        <v>92278</v>
      </c>
      <c r="J10" s="116">
        <v>59683</v>
      </c>
      <c r="K10" s="116">
        <v>1482</v>
      </c>
      <c r="L10" s="116">
        <v>1144</v>
      </c>
      <c r="M10" s="116" t="s">
        <v>4</v>
      </c>
      <c r="N10" s="116">
        <v>2475</v>
      </c>
      <c r="O10" s="116">
        <v>25202</v>
      </c>
      <c r="P10" s="115">
        <v>2292</v>
      </c>
    </row>
    <row r="11" spans="1:16" ht="16.5" customHeight="1">
      <c r="A11" s="123"/>
      <c r="B11" s="122"/>
      <c r="C11" s="120"/>
      <c r="D11" s="134" t="s">
        <v>283</v>
      </c>
      <c r="E11" s="120" t="s">
        <v>35</v>
      </c>
      <c r="F11" s="120" t="s">
        <v>36</v>
      </c>
      <c r="G11" s="119" t="s">
        <v>68</v>
      </c>
      <c r="H11" s="118" t="s">
        <v>357</v>
      </c>
      <c r="I11" s="117">
        <v>54995</v>
      </c>
      <c r="J11" s="116">
        <v>42934</v>
      </c>
      <c r="K11" s="116">
        <v>1188</v>
      </c>
      <c r="L11" s="116">
        <v>1352</v>
      </c>
      <c r="M11" s="116" t="s">
        <v>4</v>
      </c>
      <c r="N11" s="116">
        <v>2698</v>
      </c>
      <c r="O11" s="116">
        <v>6173</v>
      </c>
      <c r="P11" s="115">
        <v>650</v>
      </c>
    </row>
    <row r="12" spans="1:16" ht="16.5" customHeight="1">
      <c r="A12" s="123"/>
      <c r="B12" s="122" t="s">
        <v>291</v>
      </c>
      <c r="C12" s="124" t="s">
        <v>290</v>
      </c>
      <c r="D12" s="135"/>
      <c r="E12" s="120" t="s">
        <v>35</v>
      </c>
      <c r="F12" s="120" t="s">
        <v>36</v>
      </c>
      <c r="G12" s="119" t="s">
        <v>66</v>
      </c>
      <c r="H12" s="118" t="s">
        <v>356</v>
      </c>
      <c r="I12" s="117">
        <v>612670</v>
      </c>
      <c r="J12" s="116">
        <v>443351</v>
      </c>
      <c r="K12" s="116">
        <v>14557</v>
      </c>
      <c r="L12" s="116">
        <v>18077</v>
      </c>
      <c r="M12" s="116">
        <v>2</v>
      </c>
      <c r="N12" s="116">
        <v>53600</v>
      </c>
      <c r="O12" s="116">
        <v>72259</v>
      </c>
      <c r="P12" s="115">
        <v>10824</v>
      </c>
    </row>
    <row r="13" spans="1:16" ht="16.5" customHeight="1">
      <c r="A13" s="123"/>
      <c r="B13" s="122"/>
      <c r="C13" s="120" t="s">
        <v>288</v>
      </c>
      <c r="D13" s="134" t="s">
        <v>287</v>
      </c>
      <c r="E13" s="120" t="s">
        <v>35</v>
      </c>
      <c r="F13" s="120" t="s">
        <v>36</v>
      </c>
      <c r="G13" s="119" t="s">
        <v>66</v>
      </c>
      <c r="H13" s="118" t="s">
        <v>355</v>
      </c>
      <c r="I13" s="117">
        <v>149706</v>
      </c>
      <c r="J13" s="116">
        <v>124825</v>
      </c>
      <c r="K13" s="116">
        <v>2991</v>
      </c>
      <c r="L13" s="116">
        <v>1273</v>
      </c>
      <c r="M13" s="116" t="s">
        <v>4</v>
      </c>
      <c r="N13" s="116">
        <v>4435</v>
      </c>
      <c r="O13" s="116">
        <v>14746</v>
      </c>
      <c r="P13" s="115">
        <v>1436</v>
      </c>
    </row>
    <row r="14" spans="1:16" ht="16.5" customHeight="1">
      <c r="A14" s="123"/>
      <c r="B14" s="122"/>
      <c r="C14" s="120"/>
      <c r="D14" s="134" t="s">
        <v>285</v>
      </c>
      <c r="E14" s="120" t="s">
        <v>35</v>
      </c>
      <c r="F14" s="120" t="s">
        <v>36</v>
      </c>
      <c r="G14" s="119" t="s">
        <v>66</v>
      </c>
      <c r="H14" s="118" t="s">
        <v>354</v>
      </c>
      <c r="I14" s="117">
        <v>104647</v>
      </c>
      <c r="J14" s="116">
        <v>70480</v>
      </c>
      <c r="K14" s="116">
        <v>2448</v>
      </c>
      <c r="L14" s="116">
        <v>3120</v>
      </c>
      <c r="M14" s="116" t="s">
        <v>4</v>
      </c>
      <c r="N14" s="116">
        <v>7276</v>
      </c>
      <c r="O14" s="116">
        <v>19853</v>
      </c>
      <c r="P14" s="115">
        <v>1470</v>
      </c>
    </row>
    <row r="15" spans="1:16" ht="16.5" customHeight="1">
      <c r="A15" s="123"/>
      <c r="B15" s="122"/>
      <c r="C15" s="120"/>
      <c r="D15" s="134" t="s">
        <v>283</v>
      </c>
      <c r="E15" s="120" t="s">
        <v>35</v>
      </c>
      <c r="F15" s="120" t="s">
        <v>36</v>
      </c>
      <c r="G15" s="119" t="s">
        <v>66</v>
      </c>
      <c r="H15" s="118" t="s">
        <v>353</v>
      </c>
      <c r="I15" s="117">
        <v>59212</v>
      </c>
      <c r="J15" s="116">
        <v>43193</v>
      </c>
      <c r="K15" s="116">
        <v>1513</v>
      </c>
      <c r="L15" s="116">
        <v>2271</v>
      </c>
      <c r="M15" s="116" t="s">
        <v>4</v>
      </c>
      <c r="N15" s="116">
        <v>6097</v>
      </c>
      <c r="O15" s="116">
        <v>5558</v>
      </c>
      <c r="P15" s="115">
        <v>580</v>
      </c>
    </row>
    <row r="16" spans="1:16">
      <c r="A16" s="133" t="s">
        <v>352</v>
      </c>
      <c r="B16" s="132" t="s">
        <v>70</v>
      </c>
      <c r="C16" s="131" t="s">
        <v>290</v>
      </c>
      <c r="D16" s="131"/>
      <c r="E16" s="130" t="s">
        <v>33</v>
      </c>
      <c r="F16" s="130" t="s">
        <v>34</v>
      </c>
      <c r="G16" s="129" t="s">
        <v>70</v>
      </c>
      <c r="H16" s="128" t="s">
        <v>351</v>
      </c>
      <c r="I16" s="127">
        <v>60018</v>
      </c>
      <c r="J16" s="126">
        <v>49546</v>
      </c>
      <c r="K16" s="126">
        <v>1577</v>
      </c>
      <c r="L16" s="126">
        <v>714</v>
      </c>
      <c r="M16" s="126">
        <v>0</v>
      </c>
      <c r="N16" s="126">
        <v>1631</v>
      </c>
      <c r="O16" s="126">
        <v>5345</v>
      </c>
      <c r="P16" s="125">
        <v>1205</v>
      </c>
    </row>
    <row r="17" spans="1:16">
      <c r="A17" s="123"/>
      <c r="B17" s="122"/>
      <c r="C17" s="120" t="s">
        <v>288</v>
      </c>
      <c r="D17" s="121" t="s">
        <v>287</v>
      </c>
      <c r="E17" s="120" t="s">
        <v>33</v>
      </c>
      <c r="F17" s="120" t="s">
        <v>34</v>
      </c>
      <c r="G17" s="119" t="s">
        <v>70</v>
      </c>
      <c r="H17" s="118" t="s">
        <v>350</v>
      </c>
      <c r="I17" s="117">
        <v>18759</v>
      </c>
      <c r="J17" s="116">
        <v>17119</v>
      </c>
      <c r="K17" s="116">
        <v>441</v>
      </c>
      <c r="L17" s="116">
        <v>50</v>
      </c>
      <c r="M17" s="116" t="s">
        <v>4</v>
      </c>
      <c r="N17" s="116">
        <v>164</v>
      </c>
      <c r="O17" s="116">
        <v>891</v>
      </c>
      <c r="P17" s="115">
        <v>94</v>
      </c>
    </row>
    <row r="18" spans="1:16">
      <c r="A18" s="123"/>
      <c r="B18" s="122"/>
      <c r="C18" s="120"/>
      <c r="D18" s="121" t="s">
        <v>285</v>
      </c>
      <c r="E18" s="120" t="s">
        <v>33</v>
      </c>
      <c r="F18" s="120" t="s">
        <v>34</v>
      </c>
      <c r="G18" s="119" t="s">
        <v>70</v>
      </c>
      <c r="H18" s="118" t="s">
        <v>349</v>
      </c>
      <c r="I18" s="117">
        <v>9429</v>
      </c>
      <c r="J18" s="116">
        <v>6907</v>
      </c>
      <c r="K18" s="116">
        <v>304</v>
      </c>
      <c r="L18" s="116">
        <v>154</v>
      </c>
      <c r="M18" s="116" t="s">
        <v>4</v>
      </c>
      <c r="N18" s="116">
        <v>228</v>
      </c>
      <c r="O18" s="116">
        <v>1680</v>
      </c>
      <c r="P18" s="115">
        <v>156</v>
      </c>
    </row>
    <row r="19" spans="1:16">
      <c r="A19" s="123"/>
      <c r="B19" s="122"/>
      <c r="C19" s="120"/>
      <c r="D19" s="121" t="s">
        <v>283</v>
      </c>
      <c r="E19" s="120" t="s">
        <v>33</v>
      </c>
      <c r="F19" s="120" t="s">
        <v>34</v>
      </c>
      <c r="G19" s="119" t="s">
        <v>70</v>
      </c>
      <c r="H19" s="118" t="s">
        <v>348</v>
      </c>
      <c r="I19" s="117">
        <v>4909</v>
      </c>
      <c r="J19" s="116">
        <v>4093</v>
      </c>
      <c r="K19" s="116">
        <v>125</v>
      </c>
      <c r="L19" s="116">
        <v>83</v>
      </c>
      <c r="M19" s="116" t="s">
        <v>4</v>
      </c>
      <c r="N19" s="116">
        <v>153</v>
      </c>
      <c r="O19" s="116">
        <v>406</v>
      </c>
      <c r="P19" s="115">
        <v>49</v>
      </c>
    </row>
    <row r="20" spans="1:16">
      <c r="A20" s="123"/>
      <c r="B20" s="122" t="s">
        <v>296</v>
      </c>
      <c r="C20" s="124" t="s">
        <v>290</v>
      </c>
      <c r="D20" s="124"/>
      <c r="E20" s="120" t="s">
        <v>33</v>
      </c>
      <c r="F20" s="120" t="s">
        <v>34</v>
      </c>
      <c r="G20" s="119" t="s">
        <v>68</v>
      </c>
      <c r="H20" s="118" t="s">
        <v>347</v>
      </c>
      <c r="I20" s="117">
        <v>31333</v>
      </c>
      <c r="J20" s="116">
        <v>26152</v>
      </c>
      <c r="K20" s="116">
        <v>782</v>
      </c>
      <c r="L20" s="116">
        <v>191</v>
      </c>
      <c r="M20" s="116">
        <v>0</v>
      </c>
      <c r="N20" s="116">
        <v>438</v>
      </c>
      <c r="O20" s="116">
        <v>3007</v>
      </c>
      <c r="P20" s="115">
        <v>763</v>
      </c>
    </row>
    <row r="21" spans="1:16">
      <c r="A21" s="123"/>
      <c r="B21" s="122"/>
      <c r="C21" s="120" t="s">
        <v>288</v>
      </c>
      <c r="D21" s="121" t="s">
        <v>287</v>
      </c>
      <c r="E21" s="120" t="s">
        <v>33</v>
      </c>
      <c r="F21" s="120" t="s">
        <v>34</v>
      </c>
      <c r="G21" s="119" t="s">
        <v>68</v>
      </c>
      <c r="H21" s="118" t="s">
        <v>346</v>
      </c>
      <c r="I21" s="117">
        <v>10927</v>
      </c>
      <c r="J21" s="116">
        <v>10027</v>
      </c>
      <c r="K21" s="116">
        <v>262</v>
      </c>
      <c r="L21" s="116">
        <v>21</v>
      </c>
      <c r="M21" s="116" t="s">
        <v>4</v>
      </c>
      <c r="N21" s="116">
        <v>65</v>
      </c>
      <c r="O21" s="116">
        <v>507</v>
      </c>
      <c r="P21" s="115">
        <v>45</v>
      </c>
    </row>
    <row r="22" spans="1:16">
      <c r="A22" s="123"/>
      <c r="B22" s="122"/>
      <c r="C22" s="120"/>
      <c r="D22" s="121" t="s">
        <v>285</v>
      </c>
      <c r="E22" s="120" t="s">
        <v>33</v>
      </c>
      <c r="F22" s="120" t="s">
        <v>34</v>
      </c>
      <c r="G22" s="119" t="s">
        <v>68</v>
      </c>
      <c r="H22" s="118" t="s">
        <v>345</v>
      </c>
      <c r="I22" s="117">
        <v>4261</v>
      </c>
      <c r="J22" s="116">
        <v>2997</v>
      </c>
      <c r="K22" s="116">
        <v>132</v>
      </c>
      <c r="L22" s="116">
        <v>38</v>
      </c>
      <c r="M22" s="116" t="s">
        <v>4</v>
      </c>
      <c r="N22" s="116">
        <v>66</v>
      </c>
      <c r="O22" s="116">
        <v>926</v>
      </c>
      <c r="P22" s="115">
        <v>102</v>
      </c>
    </row>
    <row r="23" spans="1:16">
      <c r="A23" s="123"/>
      <c r="B23" s="122"/>
      <c r="C23" s="120"/>
      <c r="D23" s="121" t="s">
        <v>283</v>
      </c>
      <c r="E23" s="120" t="s">
        <v>33</v>
      </c>
      <c r="F23" s="120" t="s">
        <v>34</v>
      </c>
      <c r="G23" s="119" t="s">
        <v>68</v>
      </c>
      <c r="H23" s="118" t="s">
        <v>344</v>
      </c>
      <c r="I23" s="117">
        <v>2488</v>
      </c>
      <c r="J23" s="116">
        <v>2116</v>
      </c>
      <c r="K23" s="116">
        <v>59</v>
      </c>
      <c r="L23" s="116">
        <v>20</v>
      </c>
      <c r="M23" s="116" t="s">
        <v>4</v>
      </c>
      <c r="N23" s="116">
        <v>48</v>
      </c>
      <c r="O23" s="116">
        <v>220</v>
      </c>
      <c r="P23" s="115">
        <v>25</v>
      </c>
    </row>
    <row r="24" spans="1:16">
      <c r="A24" s="123"/>
      <c r="B24" s="122" t="s">
        <v>291</v>
      </c>
      <c r="C24" s="124" t="s">
        <v>290</v>
      </c>
      <c r="D24" s="124"/>
      <c r="E24" s="120" t="s">
        <v>33</v>
      </c>
      <c r="F24" s="120" t="s">
        <v>34</v>
      </c>
      <c r="G24" s="119" t="s">
        <v>66</v>
      </c>
      <c r="H24" s="118" t="s">
        <v>343</v>
      </c>
      <c r="I24" s="117">
        <v>28685</v>
      </c>
      <c r="J24" s="116">
        <v>23394</v>
      </c>
      <c r="K24" s="116">
        <v>795</v>
      </c>
      <c r="L24" s="116">
        <v>523</v>
      </c>
      <c r="M24" s="116">
        <v>0</v>
      </c>
      <c r="N24" s="116">
        <v>1193</v>
      </c>
      <c r="O24" s="116">
        <v>2338</v>
      </c>
      <c r="P24" s="115">
        <v>442</v>
      </c>
    </row>
    <row r="25" spans="1:16">
      <c r="A25" s="123"/>
      <c r="B25" s="122"/>
      <c r="C25" s="120" t="s">
        <v>288</v>
      </c>
      <c r="D25" s="121" t="s">
        <v>287</v>
      </c>
      <c r="E25" s="120" t="s">
        <v>33</v>
      </c>
      <c r="F25" s="120" t="s">
        <v>34</v>
      </c>
      <c r="G25" s="119" t="s">
        <v>66</v>
      </c>
      <c r="H25" s="118" t="s">
        <v>342</v>
      </c>
      <c r="I25" s="117">
        <v>7832</v>
      </c>
      <c r="J25" s="116">
        <v>7092</v>
      </c>
      <c r="K25" s="116">
        <v>179</v>
      </c>
      <c r="L25" s="116">
        <v>29</v>
      </c>
      <c r="M25" s="116" t="s">
        <v>4</v>
      </c>
      <c r="N25" s="116">
        <v>99</v>
      </c>
      <c r="O25" s="116">
        <v>384</v>
      </c>
      <c r="P25" s="115">
        <v>49</v>
      </c>
    </row>
    <row r="26" spans="1:16">
      <c r="A26" s="123"/>
      <c r="B26" s="122"/>
      <c r="C26" s="120"/>
      <c r="D26" s="121" t="s">
        <v>285</v>
      </c>
      <c r="E26" s="120" t="s">
        <v>33</v>
      </c>
      <c r="F26" s="120" t="s">
        <v>34</v>
      </c>
      <c r="G26" s="119" t="s">
        <v>66</v>
      </c>
      <c r="H26" s="118" t="s">
        <v>341</v>
      </c>
      <c r="I26" s="117">
        <v>5168</v>
      </c>
      <c r="J26" s="116">
        <v>3910</v>
      </c>
      <c r="K26" s="116">
        <v>172</v>
      </c>
      <c r="L26" s="116">
        <v>116</v>
      </c>
      <c r="M26" s="116" t="s">
        <v>4</v>
      </c>
      <c r="N26" s="116">
        <v>162</v>
      </c>
      <c r="O26" s="116">
        <v>754</v>
      </c>
      <c r="P26" s="115">
        <v>54</v>
      </c>
    </row>
    <row r="27" spans="1:16">
      <c r="A27" s="114"/>
      <c r="B27" s="113"/>
      <c r="C27" s="111"/>
      <c r="D27" s="112" t="s">
        <v>283</v>
      </c>
      <c r="E27" s="111" t="s">
        <v>33</v>
      </c>
      <c r="F27" s="111" t="s">
        <v>34</v>
      </c>
      <c r="G27" s="110" t="s">
        <v>66</v>
      </c>
      <c r="H27" s="109" t="s">
        <v>340</v>
      </c>
      <c r="I27" s="108">
        <v>2421</v>
      </c>
      <c r="J27" s="107">
        <v>1977</v>
      </c>
      <c r="K27" s="107">
        <v>66</v>
      </c>
      <c r="L27" s="107">
        <v>63</v>
      </c>
      <c r="M27" s="107" t="s">
        <v>4</v>
      </c>
      <c r="N27" s="107">
        <v>105</v>
      </c>
      <c r="O27" s="107">
        <v>186</v>
      </c>
      <c r="P27" s="106">
        <v>24</v>
      </c>
    </row>
    <row r="28" spans="1:16">
      <c r="A28" s="133" t="s">
        <v>339</v>
      </c>
      <c r="B28" s="132" t="s">
        <v>70</v>
      </c>
      <c r="C28" s="131" t="s">
        <v>290</v>
      </c>
      <c r="D28" s="131"/>
      <c r="E28" s="130" t="s">
        <v>10</v>
      </c>
      <c r="F28" s="130" t="s">
        <v>167</v>
      </c>
      <c r="G28" s="129" t="s">
        <v>70</v>
      </c>
      <c r="H28" s="128" t="s">
        <v>338</v>
      </c>
      <c r="I28" s="127">
        <v>1610</v>
      </c>
      <c r="J28" s="126">
        <v>1371</v>
      </c>
      <c r="K28" s="126">
        <v>34</v>
      </c>
      <c r="L28" s="126">
        <v>12</v>
      </c>
      <c r="M28" s="126"/>
      <c r="N28" s="126">
        <v>36</v>
      </c>
      <c r="O28" s="126">
        <v>115</v>
      </c>
      <c r="P28" s="125">
        <v>42</v>
      </c>
    </row>
    <row r="29" spans="1:16">
      <c r="A29" s="123"/>
      <c r="B29" s="122"/>
      <c r="C29" s="120" t="s">
        <v>288</v>
      </c>
      <c r="D29" s="121" t="s">
        <v>287</v>
      </c>
      <c r="E29" s="120" t="s">
        <v>10</v>
      </c>
      <c r="F29" s="120" t="s">
        <v>167</v>
      </c>
      <c r="G29" s="119" t="s">
        <v>70</v>
      </c>
      <c r="H29" s="118" t="s">
        <v>337</v>
      </c>
      <c r="I29" s="117">
        <v>487</v>
      </c>
      <c r="J29" s="116">
        <v>445</v>
      </c>
      <c r="K29" s="116">
        <v>13</v>
      </c>
      <c r="L29" s="116" t="s">
        <v>4</v>
      </c>
      <c r="M29" s="116" t="s">
        <v>4</v>
      </c>
      <c r="N29" s="116">
        <v>2</v>
      </c>
      <c r="O29" s="116">
        <v>22</v>
      </c>
      <c r="P29" s="115">
        <v>5</v>
      </c>
    </row>
    <row r="30" spans="1:16">
      <c r="A30" s="123"/>
      <c r="B30" s="122"/>
      <c r="C30" s="120"/>
      <c r="D30" s="121" t="s">
        <v>285</v>
      </c>
      <c r="E30" s="120" t="s">
        <v>10</v>
      </c>
      <c r="F30" s="120" t="s">
        <v>167</v>
      </c>
      <c r="G30" s="119" t="s">
        <v>70</v>
      </c>
      <c r="H30" s="118" t="s">
        <v>336</v>
      </c>
      <c r="I30" s="117">
        <v>225</v>
      </c>
      <c r="J30" s="116">
        <v>174</v>
      </c>
      <c r="K30" s="116">
        <v>6</v>
      </c>
      <c r="L30" s="116">
        <v>2</v>
      </c>
      <c r="M30" s="116" t="s">
        <v>4</v>
      </c>
      <c r="N30" s="116">
        <v>5</v>
      </c>
      <c r="O30" s="116">
        <v>32</v>
      </c>
      <c r="P30" s="115">
        <v>6</v>
      </c>
    </row>
    <row r="31" spans="1:16">
      <c r="A31" s="123"/>
      <c r="B31" s="122"/>
      <c r="C31" s="120"/>
      <c r="D31" s="121" t="s">
        <v>283</v>
      </c>
      <c r="E31" s="120" t="s">
        <v>10</v>
      </c>
      <c r="F31" s="120" t="s">
        <v>167</v>
      </c>
      <c r="G31" s="119" t="s">
        <v>70</v>
      </c>
      <c r="H31" s="118" t="s">
        <v>335</v>
      </c>
      <c r="I31" s="117">
        <v>137</v>
      </c>
      <c r="J31" s="116">
        <v>112</v>
      </c>
      <c r="K31" s="116">
        <v>2</v>
      </c>
      <c r="L31" s="116">
        <v>3</v>
      </c>
      <c r="M31" s="116" t="s">
        <v>4</v>
      </c>
      <c r="N31" s="116">
        <v>8</v>
      </c>
      <c r="O31" s="116">
        <v>11</v>
      </c>
      <c r="P31" s="115">
        <v>1</v>
      </c>
    </row>
    <row r="32" spans="1:16">
      <c r="A32" s="123"/>
      <c r="B32" s="122" t="s">
        <v>296</v>
      </c>
      <c r="C32" s="124" t="s">
        <v>290</v>
      </c>
      <c r="D32" s="124"/>
      <c r="E32" s="120" t="s">
        <v>10</v>
      </c>
      <c r="F32" s="120" t="s">
        <v>167</v>
      </c>
      <c r="G32" s="119" t="s">
        <v>68</v>
      </c>
      <c r="H32" s="118" t="s">
        <v>334</v>
      </c>
      <c r="I32" s="117">
        <v>852</v>
      </c>
      <c r="J32" s="116">
        <v>730</v>
      </c>
      <c r="K32" s="116">
        <v>20</v>
      </c>
      <c r="L32" s="116">
        <v>2</v>
      </c>
      <c r="M32" s="116"/>
      <c r="N32" s="116">
        <v>6</v>
      </c>
      <c r="O32" s="116">
        <v>65</v>
      </c>
      <c r="P32" s="115">
        <v>29</v>
      </c>
    </row>
    <row r="33" spans="1:16">
      <c r="A33" s="123"/>
      <c r="B33" s="122"/>
      <c r="C33" s="120" t="s">
        <v>288</v>
      </c>
      <c r="D33" s="121" t="s">
        <v>287</v>
      </c>
      <c r="E33" s="120" t="s">
        <v>10</v>
      </c>
      <c r="F33" s="120" t="s">
        <v>167</v>
      </c>
      <c r="G33" s="119" t="s">
        <v>68</v>
      </c>
      <c r="H33" s="118" t="s">
        <v>333</v>
      </c>
      <c r="I33" s="117">
        <v>297</v>
      </c>
      <c r="J33" s="116">
        <v>273</v>
      </c>
      <c r="K33" s="116">
        <v>10</v>
      </c>
      <c r="L33" s="116" t="s">
        <v>4</v>
      </c>
      <c r="M33" s="116" t="s">
        <v>4</v>
      </c>
      <c r="N33" s="116">
        <v>1</v>
      </c>
      <c r="O33" s="116">
        <v>11</v>
      </c>
      <c r="P33" s="115">
        <v>2</v>
      </c>
    </row>
    <row r="34" spans="1:16">
      <c r="A34" s="123"/>
      <c r="B34" s="122"/>
      <c r="C34" s="120"/>
      <c r="D34" s="121" t="s">
        <v>285</v>
      </c>
      <c r="E34" s="120" t="s">
        <v>10</v>
      </c>
      <c r="F34" s="120" t="s">
        <v>167</v>
      </c>
      <c r="G34" s="119" t="s">
        <v>68</v>
      </c>
      <c r="H34" s="118" t="s">
        <v>332</v>
      </c>
      <c r="I34" s="117">
        <v>89</v>
      </c>
      <c r="J34" s="116">
        <v>70</v>
      </c>
      <c r="K34" s="116">
        <v>1</v>
      </c>
      <c r="L34" s="116" t="s">
        <v>4</v>
      </c>
      <c r="M34" s="116" t="s">
        <v>4</v>
      </c>
      <c r="N34" s="116" t="s">
        <v>4</v>
      </c>
      <c r="O34" s="116">
        <v>14</v>
      </c>
      <c r="P34" s="115">
        <v>4</v>
      </c>
    </row>
    <row r="35" spans="1:16">
      <c r="A35" s="123"/>
      <c r="B35" s="122"/>
      <c r="C35" s="120"/>
      <c r="D35" s="121" t="s">
        <v>283</v>
      </c>
      <c r="E35" s="120" t="s">
        <v>10</v>
      </c>
      <c r="F35" s="120" t="s">
        <v>167</v>
      </c>
      <c r="G35" s="119" t="s">
        <v>68</v>
      </c>
      <c r="H35" s="118" t="s">
        <v>331</v>
      </c>
      <c r="I35" s="117">
        <v>65</v>
      </c>
      <c r="J35" s="116">
        <v>55</v>
      </c>
      <c r="K35" s="116">
        <v>2</v>
      </c>
      <c r="L35" s="116" t="s">
        <v>4</v>
      </c>
      <c r="M35" s="116" t="s">
        <v>4</v>
      </c>
      <c r="N35" s="116">
        <v>1</v>
      </c>
      <c r="O35" s="116">
        <v>6</v>
      </c>
      <c r="P35" s="115">
        <v>1</v>
      </c>
    </row>
    <row r="36" spans="1:16">
      <c r="A36" s="123"/>
      <c r="B36" s="122" t="s">
        <v>291</v>
      </c>
      <c r="C36" s="124" t="s">
        <v>290</v>
      </c>
      <c r="D36" s="124"/>
      <c r="E36" s="120" t="s">
        <v>10</v>
      </c>
      <c r="F36" s="120" t="s">
        <v>167</v>
      </c>
      <c r="G36" s="119" t="s">
        <v>66</v>
      </c>
      <c r="H36" s="118" t="s">
        <v>330</v>
      </c>
      <c r="I36" s="117">
        <v>758</v>
      </c>
      <c r="J36" s="116">
        <v>641</v>
      </c>
      <c r="K36" s="116">
        <v>14</v>
      </c>
      <c r="L36" s="116">
        <v>10</v>
      </c>
      <c r="M36" s="116"/>
      <c r="N36" s="116">
        <v>30</v>
      </c>
      <c r="O36" s="116">
        <v>50</v>
      </c>
      <c r="P36" s="115">
        <v>13</v>
      </c>
    </row>
    <row r="37" spans="1:16">
      <c r="A37" s="123"/>
      <c r="B37" s="122"/>
      <c r="C37" s="120" t="s">
        <v>288</v>
      </c>
      <c r="D37" s="121" t="s">
        <v>287</v>
      </c>
      <c r="E37" s="120" t="s">
        <v>10</v>
      </c>
      <c r="F37" s="120" t="s">
        <v>167</v>
      </c>
      <c r="G37" s="119" t="s">
        <v>66</v>
      </c>
      <c r="H37" s="118" t="s">
        <v>329</v>
      </c>
      <c r="I37" s="117">
        <v>190</v>
      </c>
      <c r="J37" s="116">
        <v>172</v>
      </c>
      <c r="K37" s="116">
        <v>3</v>
      </c>
      <c r="L37" s="116" t="s">
        <v>4</v>
      </c>
      <c r="M37" s="116" t="s">
        <v>4</v>
      </c>
      <c r="N37" s="116">
        <v>1</v>
      </c>
      <c r="O37" s="116">
        <v>11</v>
      </c>
      <c r="P37" s="115">
        <v>3</v>
      </c>
    </row>
    <row r="38" spans="1:16">
      <c r="A38" s="123"/>
      <c r="B38" s="122"/>
      <c r="C38" s="120"/>
      <c r="D38" s="121" t="s">
        <v>285</v>
      </c>
      <c r="E38" s="120" t="s">
        <v>10</v>
      </c>
      <c r="F38" s="120" t="s">
        <v>167</v>
      </c>
      <c r="G38" s="119" t="s">
        <v>66</v>
      </c>
      <c r="H38" s="118" t="s">
        <v>328</v>
      </c>
      <c r="I38" s="117">
        <v>136</v>
      </c>
      <c r="J38" s="116">
        <v>104</v>
      </c>
      <c r="K38" s="116">
        <v>5</v>
      </c>
      <c r="L38" s="116">
        <v>2</v>
      </c>
      <c r="M38" s="116" t="s">
        <v>4</v>
      </c>
      <c r="N38" s="116">
        <v>5</v>
      </c>
      <c r="O38" s="116">
        <v>18</v>
      </c>
      <c r="P38" s="115">
        <v>2</v>
      </c>
    </row>
    <row r="39" spans="1:16">
      <c r="A39" s="114"/>
      <c r="B39" s="113"/>
      <c r="C39" s="111"/>
      <c r="D39" s="112" t="s">
        <v>283</v>
      </c>
      <c r="E39" s="111" t="s">
        <v>10</v>
      </c>
      <c r="F39" s="111" t="s">
        <v>167</v>
      </c>
      <c r="G39" s="110" t="s">
        <v>66</v>
      </c>
      <c r="H39" s="109" t="s">
        <v>327</v>
      </c>
      <c r="I39" s="108">
        <v>72</v>
      </c>
      <c r="J39" s="107">
        <v>57</v>
      </c>
      <c r="K39" s="107" t="s">
        <v>4</v>
      </c>
      <c r="L39" s="107">
        <v>3</v>
      </c>
      <c r="M39" s="107" t="s">
        <v>4</v>
      </c>
      <c r="N39" s="107">
        <v>7</v>
      </c>
      <c r="O39" s="107">
        <v>5</v>
      </c>
      <c r="P39" s="106" t="s">
        <v>4</v>
      </c>
    </row>
    <row r="40" spans="1:16">
      <c r="A40" s="133" t="s">
        <v>326</v>
      </c>
      <c r="B40" s="132" t="s">
        <v>70</v>
      </c>
      <c r="C40" s="131" t="s">
        <v>290</v>
      </c>
      <c r="D40" s="131"/>
      <c r="E40" s="130" t="s">
        <v>10</v>
      </c>
      <c r="F40" s="130" t="s">
        <v>314</v>
      </c>
      <c r="G40" s="129" t="s">
        <v>70</v>
      </c>
      <c r="H40" s="128" t="s">
        <v>325</v>
      </c>
      <c r="I40" s="127">
        <v>3603</v>
      </c>
      <c r="J40" s="126">
        <v>2840</v>
      </c>
      <c r="K40" s="126">
        <v>120</v>
      </c>
      <c r="L40" s="126">
        <v>63</v>
      </c>
      <c r="M40" s="126"/>
      <c r="N40" s="126">
        <v>163</v>
      </c>
      <c r="O40" s="126">
        <v>340</v>
      </c>
      <c r="P40" s="125">
        <v>77</v>
      </c>
    </row>
    <row r="41" spans="1:16">
      <c r="A41" s="123"/>
      <c r="B41" s="122"/>
      <c r="C41" s="120" t="s">
        <v>288</v>
      </c>
      <c r="D41" s="121" t="s">
        <v>287</v>
      </c>
      <c r="E41" s="120" t="s">
        <v>10</v>
      </c>
      <c r="F41" s="120" t="s">
        <v>314</v>
      </c>
      <c r="G41" s="119" t="s">
        <v>70</v>
      </c>
      <c r="H41" s="118" t="s">
        <v>324</v>
      </c>
      <c r="I41" s="117">
        <v>1066</v>
      </c>
      <c r="J41" s="116">
        <v>951</v>
      </c>
      <c r="K41" s="116">
        <v>29</v>
      </c>
      <c r="L41" s="116">
        <v>3</v>
      </c>
      <c r="M41" s="116" t="s">
        <v>4</v>
      </c>
      <c r="N41" s="116">
        <v>11</v>
      </c>
      <c r="O41" s="116">
        <v>62</v>
      </c>
      <c r="P41" s="115">
        <v>10</v>
      </c>
    </row>
    <row r="42" spans="1:16">
      <c r="A42" s="123"/>
      <c r="B42" s="122"/>
      <c r="C42" s="120"/>
      <c r="D42" s="121" t="s">
        <v>285</v>
      </c>
      <c r="E42" s="120" t="s">
        <v>10</v>
      </c>
      <c r="F42" s="120" t="s">
        <v>314</v>
      </c>
      <c r="G42" s="119" t="s">
        <v>70</v>
      </c>
      <c r="H42" s="118" t="s">
        <v>323</v>
      </c>
      <c r="I42" s="117">
        <v>467</v>
      </c>
      <c r="J42" s="116">
        <v>336</v>
      </c>
      <c r="K42" s="116">
        <v>28</v>
      </c>
      <c r="L42" s="116">
        <v>18</v>
      </c>
      <c r="M42" s="116" t="s">
        <v>4</v>
      </c>
      <c r="N42" s="116">
        <v>35</v>
      </c>
      <c r="O42" s="116">
        <v>39</v>
      </c>
      <c r="P42" s="115">
        <v>11</v>
      </c>
    </row>
    <row r="43" spans="1:16">
      <c r="A43" s="123"/>
      <c r="B43" s="122"/>
      <c r="C43" s="120"/>
      <c r="D43" s="121" t="s">
        <v>283</v>
      </c>
      <c r="E43" s="120" t="s">
        <v>10</v>
      </c>
      <c r="F43" s="120" t="s">
        <v>314</v>
      </c>
      <c r="G43" s="119" t="s">
        <v>70</v>
      </c>
      <c r="H43" s="118" t="s">
        <v>322</v>
      </c>
      <c r="I43" s="117">
        <v>268</v>
      </c>
      <c r="J43" s="116">
        <v>219</v>
      </c>
      <c r="K43" s="116">
        <v>6</v>
      </c>
      <c r="L43" s="116">
        <v>8</v>
      </c>
      <c r="M43" s="116" t="s">
        <v>4</v>
      </c>
      <c r="N43" s="116">
        <v>7</v>
      </c>
      <c r="O43" s="116">
        <v>25</v>
      </c>
      <c r="P43" s="115">
        <v>3</v>
      </c>
    </row>
    <row r="44" spans="1:16">
      <c r="A44" s="123"/>
      <c r="B44" s="122" t="s">
        <v>296</v>
      </c>
      <c r="C44" s="124" t="s">
        <v>290</v>
      </c>
      <c r="D44" s="124"/>
      <c r="E44" s="120" t="s">
        <v>10</v>
      </c>
      <c r="F44" s="120" t="s">
        <v>314</v>
      </c>
      <c r="G44" s="119" t="s">
        <v>68</v>
      </c>
      <c r="H44" s="118" t="s">
        <v>321</v>
      </c>
      <c r="I44" s="117">
        <v>1795</v>
      </c>
      <c r="J44" s="116">
        <v>1436</v>
      </c>
      <c r="K44" s="116">
        <v>62</v>
      </c>
      <c r="L44" s="116">
        <v>17</v>
      </c>
      <c r="M44" s="116"/>
      <c r="N44" s="116">
        <v>41</v>
      </c>
      <c r="O44" s="116">
        <v>197</v>
      </c>
      <c r="P44" s="115">
        <v>42</v>
      </c>
    </row>
    <row r="45" spans="1:16">
      <c r="A45" s="123"/>
      <c r="B45" s="122"/>
      <c r="C45" s="120" t="s">
        <v>288</v>
      </c>
      <c r="D45" s="121" t="s">
        <v>287</v>
      </c>
      <c r="E45" s="120" t="s">
        <v>10</v>
      </c>
      <c r="F45" s="120" t="s">
        <v>314</v>
      </c>
      <c r="G45" s="119" t="s">
        <v>68</v>
      </c>
      <c r="H45" s="118" t="s">
        <v>320</v>
      </c>
      <c r="I45" s="117">
        <v>583</v>
      </c>
      <c r="J45" s="116">
        <v>522</v>
      </c>
      <c r="K45" s="116">
        <v>14</v>
      </c>
      <c r="L45" s="116">
        <v>1</v>
      </c>
      <c r="M45" s="116" t="s">
        <v>4</v>
      </c>
      <c r="N45" s="116">
        <v>5</v>
      </c>
      <c r="O45" s="116">
        <v>35</v>
      </c>
      <c r="P45" s="115">
        <v>6</v>
      </c>
    </row>
    <row r="46" spans="1:16">
      <c r="A46" s="123"/>
      <c r="B46" s="122"/>
      <c r="C46" s="120"/>
      <c r="D46" s="121" t="s">
        <v>285</v>
      </c>
      <c r="E46" s="120" t="s">
        <v>10</v>
      </c>
      <c r="F46" s="120" t="s">
        <v>314</v>
      </c>
      <c r="G46" s="119" t="s">
        <v>68</v>
      </c>
      <c r="H46" s="118" t="s">
        <v>319</v>
      </c>
      <c r="I46" s="117">
        <v>191</v>
      </c>
      <c r="J46" s="116">
        <v>139</v>
      </c>
      <c r="K46" s="116">
        <v>13</v>
      </c>
      <c r="L46" s="116">
        <v>3</v>
      </c>
      <c r="M46" s="116" t="s">
        <v>4</v>
      </c>
      <c r="N46" s="116">
        <v>9</v>
      </c>
      <c r="O46" s="116">
        <v>23</v>
      </c>
      <c r="P46" s="115">
        <v>4</v>
      </c>
    </row>
    <row r="47" spans="1:16">
      <c r="A47" s="123"/>
      <c r="B47" s="122"/>
      <c r="C47" s="120"/>
      <c r="D47" s="121" t="s">
        <v>283</v>
      </c>
      <c r="E47" s="120" t="s">
        <v>10</v>
      </c>
      <c r="F47" s="120" t="s">
        <v>314</v>
      </c>
      <c r="G47" s="119" t="s">
        <v>68</v>
      </c>
      <c r="H47" s="118" t="s">
        <v>318</v>
      </c>
      <c r="I47" s="117">
        <v>135</v>
      </c>
      <c r="J47" s="116">
        <v>111</v>
      </c>
      <c r="K47" s="116">
        <v>5</v>
      </c>
      <c r="L47" s="116">
        <v>4</v>
      </c>
      <c r="M47" s="116" t="s">
        <v>4</v>
      </c>
      <c r="N47" s="116">
        <v>2</v>
      </c>
      <c r="O47" s="116">
        <v>10</v>
      </c>
      <c r="P47" s="115">
        <v>3</v>
      </c>
    </row>
    <row r="48" spans="1:16">
      <c r="A48" s="123"/>
      <c r="B48" s="122" t="s">
        <v>291</v>
      </c>
      <c r="C48" s="124" t="s">
        <v>290</v>
      </c>
      <c r="D48" s="124"/>
      <c r="E48" s="120" t="s">
        <v>10</v>
      </c>
      <c r="F48" s="120" t="s">
        <v>314</v>
      </c>
      <c r="G48" s="119" t="s">
        <v>66</v>
      </c>
      <c r="H48" s="118" t="s">
        <v>317</v>
      </c>
      <c r="I48" s="117">
        <v>1808</v>
      </c>
      <c r="J48" s="116">
        <v>1404</v>
      </c>
      <c r="K48" s="116">
        <v>58</v>
      </c>
      <c r="L48" s="116">
        <v>46</v>
      </c>
      <c r="M48" s="116"/>
      <c r="N48" s="116">
        <v>122</v>
      </c>
      <c r="O48" s="116">
        <v>143</v>
      </c>
      <c r="P48" s="115">
        <v>35</v>
      </c>
    </row>
    <row r="49" spans="1:16">
      <c r="A49" s="123"/>
      <c r="B49" s="122"/>
      <c r="C49" s="120" t="s">
        <v>288</v>
      </c>
      <c r="D49" s="121" t="s">
        <v>287</v>
      </c>
      <c r="E49" s="120" t="s">
        <v>10</v>
      </c>
      <c r="F49" s="120" t="s">
        <v>314</v>
      </c>
      <c r="G49" s="119" t="s">
        <v>66</v>
      </c>
      <c r="H49" s="118" t="s">
        <v>316</v>
      </c>
      <c r="I49" s="117">
        <v>483</v>
      </c>
      <c r="J49" s="116">
        <v>429</v>
      </c>
      <c r="K49" s="116">
        <v>15</v>
      </c>
      <c r="L49" s="116">
        <v>2</v>
      </c>
      <c r="M49" s="116" t="s">
        <v>4</v>
      </c>
      <c r="N49" s="116">
        <v>6</v>
      </c>
      <c r="O49" s="116">
        <v>27</v>
      </c>
      <c r="P49" s="115">
        <v>4</v>
      </c>
    </row>
    <row r="50" spans="1:16">
      <c r="A50" s="123"/>
      <c r="B50" s="122"/>
      <c r="C50" s="120"/>
      <c r="D50" s="121" t="s">
        <v>285</v>
      </c>
      <c r="E50" s="120" t="s">
        <v>10</v>
      </c>
      <c r="F50" s="120" t="s">
        <v>314</v>
      </c>
      <c r="G50" s="119" t="s">
        <v>66</v>
      </c>
      <c r="H50" s="118" t="s">
        <v>315</v>
      </c>
      <c r="I50" s="117">
        <v>276</v>
      </c>
      <c r="J50" s="116">
        <v>197</v>
      </c>
      <c r="K50" s="116">
        <v>15</v>
      </c>
      <c r="L50" s="116">
        <v>15</v>
      </c>
      <c r="M50" s="116" t="s">
        <v>4</v>
      </c>
      <c r="N50" s="116">
        <v>26</v>
      </c>
      <c r="O50" s="116">
        <v>16</v>
      </c>
      <c r="P50" s="115">
        <v>7</v>
      </c>
    </row>
    <row r="51" spans="1:16">
      <c r="A51" s="114"/>
      <c r="B51" s="113"/>
      <c r="C51" s="111"/>
      <c r="D51" s="112" t="s">
        <v>283</v>
      </c>
      <c r="E51" s="111" t="s">
        <v>10</v>
      </c>
      <c r="F51" s="111" t="s">
        <v>314</v>
      </c>
      <c r="G51" s="110" t="s">
        <v>66</v>
      </c>
      <c r="H51" s="109" t="s">
        <v>313</v>
      </c>
      <c r="I51" s="108">
        <v>133</v>
      </c>
      <c r="J51" s="107">
        <v>108</v>
      </c>
      <c r="K51" s="107">
        <v>1</v>
      </c>
      <c r="L51" s="107">
        <v>4</v>
      </c>
      <c r="M51" s="107" t="s">
        <v>4</v>
      </c>
      <c r="N51" s="107">
        <v>5</v>
      </c>
      <c r="O51" s="107">
        <v>15</v>
      </c>
      <c r="P51" s="106" t="s">
        <v>4</v>
      </c>
    </row>
    <row r="52" spans="1:16">
      <c r="A52" s="133" t="s">
        <v>125</v>
      </c>
      <c r="B52" s="132" t="s">
        <v>70</v>
      </c>
      <c r="C52" s="131" t="s">
        <v>290</v>
      </c>
      <c r="D52" s="131"/>
      <c r="E52" s="130" t="s">
        <v>10</v>
      </c>
      <c r="F52" s="130" t="s">
        <v>121</v>
      </c>
      <c r="G52" s="129" t="s">
        <v>70</v>
      </c>
      <c r="H52" s="128" t="s">
        <v>312</v>
      </c>
      <c r="I52" s="127">
        <v>378</v>
      </c>
      <c r="J52" s="126">
        <v>322</v>
      </c>
      <c r="K52" s="126">
        <v>6</v>
      </c>
      <c r="L52" s="126">
        <v>2</v>
      </c>
      <c r="M52" s="126"/>
      <c r="N52" s="126">
        <v>19</v>
      </c>
      <c r="O52" s="126">
        <v>19</v>
      </c>
      <c r="P52" s="125">
        <v>10</v>
      </c>
    </row>
    <row r="53" spans="1:16">
      <c r="A53" s="123"/>
      <c r="B53" s="122"/>
      <c r="C53" s="120" t="s">
        <v>288</v>
      </c>
      <c r="D53" s="121" t="s">
        <v>287</v>
      </c>
      <c r="E53" s="120" t="s">
        <v>10</v>
      </c>
      <c r="F53" s="120" t="s">
        <v>121</v>
      </c>
      <c r="G53" s="119" t="s">
        <v>70</v>
      </c>
      <c r="H53" s="118" t="s">
        <v>311</v>
      </c>
      <c r="I53" s="117">
        <v>126</v>
      </c>
      <c r="J53" s="116">
        <v>120</v>
      </c>
      <c r="K53" s="116">
        <v>3</v>
      </c>
      <c r="L53" s="116" t="s">
        <v>4</v>
      </c>
      <c r="M53" s="116" t="s">
        <v>4</v>
      </c>
      <c r="N53" s="116">
        <v>2</v>
      </c>
      <c r="O53" s="116" t="s">
        <v>4</v>
      </c>
      <c r="P53" s="115">
        <v>1</v>
      </c>
    </row>
    <row r="54" spans="1:16">
      <c r="A54" s="123"/>
      <c r="B54" s="122"/>
      <c r="C54" s="120"/>
      <c r="D54" s="121" t="s">
        <v>285</v>
      </c>
      <c r="E54" s="120" t="s">
        <v>10</v>
      </c>
      <c r="F54" s="120" t="s">
        <v>121</v>
      </c>
      <c r="G54" s="119" t="s">
        <v>70</v>
      </c>
      <c r="H54" s="118" t="s">
        <v>310</v>
      </c>
      <c r="I54" s="117">
        <v>63</v>
      </c>
      <c r="J54" s="116">
        <v>47</v>
      </c>
      <c r="K54" s="116" t="s">
        <v>4</v>
      </c>
      <c r="L54" s="116">
        <v>2</v>
      </c>
      <c r="M54" s="116" t="s">
        <v>4</v>
      </c>
      <c r="N54" s="116">
        <v>6</v>
      </c>
      <c r="O54" s="116">
        <v>7</v>
      </c>
      <c r="P54" s="115">
        <v>1</v>
      </c>
    </row>
    <row r="55" spans="1:16">
      <c r="A55" s="123"/>
      <c r="B55" s="122"/>
      <c r="C55" s="120"/>
      <c r="D55" s="121" t="s">
        <v>283</v>
      </c>
      <c r="E55" s="120" t="s">
        <v>10</v>
      </c>
      <c r="F55" s="120" t="s">
        <v>121</v>
      </c>
      <c r="G55" s="119" t="s">
        <v>70</v>
      </c>
      <c r="H55" s="118" t="s">
        <v>309</v>
      </c>
      <c r="I55" s="117">
        <v>35</v>
      </c>
      <c r="J55" s="116">
        <v>31</v>
      </c>
      <c r="K55" s="116" t="s">
        <v>4</v>
      </c>
      <c r="L55" s="116" t="s">
        <v>4</v>
      </c>
      <c r="M55" s="116" t="s">
        <v>4</v>
      </c>
      <c r="N55" s="116" t="s">
        <v>4</v>
      </c>
      <c r="O55" s="116">
        <v>4</v>
      </c>
      <c r="P55" s="115" t="s">
        <v>4</v>
      </c>
    </row>
    <row r="56" spans="1:16">
      <c r="A56" s="123"/>
      <c r="B56" s="122" t="s">
        <v>296</v>
      </c>
      <c r="C56" s="124" t="s">
        <v>290</v>
      </c>
      <c r="D56" s="124"/>
      <c r="E56" s="120" t="s">
        <v>10</v>
      </c>
      <c r="F56" s="120" t="s">
        <v>121</v>
      </c>
      <c r="G56" s="119" t="s">
        <v>68</v>
      </c>
      <c r="H56" s="118" t="s">
        <v>308</v>
      </c>
      <c r="I56" s="117">
        <v>197</v>
      </c>
      <c r="J56" s="116">
        <v>176</v>
      </c>
      <c r="K56" s="116"/>
      <c r="L56" s="116">
        <v>1</v>
      </c>
      <c r="M56" s="116"/>
      <c r="N56" s="116">
        <v>3</v>
      </c>
      <c r="O56" s="116">
        <v>9</v>
      </c>
      <c r="P56" s="115">
        <v>8</v>
      </c>
    </row>
    <row r="57" spans="1:16">
      <c r="A57" s="123"/>
      <c r="B57" s="122"/>
      <c r="C57" s="120" t="s">
        <v>288</v>
      </c>
      <c r="D57" s="121" t="s">
        <v>287</v>
      </c>
      <c r="E57" s="120" t="s">
        <v>10</v>
      </c>
      <c r="F57" s="120" t="s">
        <v>121</v>
      </c>
      <c r="G57" s="119" t="s">
        <v>68</v>
      </c>
      <c r="H57" s="118" t="s">
        <v>307</v>
      </c>
      <c r="I57" s="117">
        <v>70</v>
      </c>
      <c r="J57" s="116">
        <v>70</v>
      </c>
      <c r="K57" s="116" t="s">
        <v>4</v>
      </c>
      <c r="L57" s="116" t="s">
        <v>4</v>
      </c>
      <c r="M57" s="116" t="s">
        <v>4</v>
      </c>
      <c r="N57" s="116" t="s">
        <v>4</v>
      </c>
      <c r="O57" s="116" t="s">
        <v>4</v>
      </c>
      <c r="P57" s="115" t="s">
        <v>4</v>
      </c>
    </row>
    <row r="58" spans="1:16">
      <c r="A58" s="123"/>
      <c r="B58" s="122"/>
      <c r="C58" s="120"/>
      <c r="D58" s="121" t="s">
        <v>285</v>
      </c>
      <c r="E58" s="120" t="s">
        <v>10</v>
      </c>
      <c r="F58" s="120" t="s">
        <v>121</v>
      </c>
      <c r="G58" s="119" t="s">
        <v>68</v>
      </c>
      <c r="H58" s="118" t="s">
        <v>306</v>
      </c>
      <c r="I58" s="117">
        <v>27</v>
      </c>
      <c r="J58" s="116">
        <v>20</v>
      </c>
      <c r="K58" s="116" t="s">
        <v>4</v>
      </c>
      <c r="L58" s="116">
        <v>1</v>
      </c>
      <c r="M58" s="116" t="s">
        <v>4</v>
      </c>
      <c r="N58" s="116">
        <v>3</v>
      </c>
      <c r="O58" s="116">
        <v>3</v>
      </c>
      <c r="P58" s="115" t="s">
        <v>4</v>
      </c>
    </row>
    <row r="59" spans="1:16">
      <c r="A59" s="123"/>
      <c r="B59" s="122"/>
      <c r="C59" s="120"/>
      <c r="D59" s="121" t="s">
        <v>283</v>
      </c>
      <c r="E59" s="120" t="s">
        <v>10</v>
      </c>
      <c r="F59" s="120" t="s">
        <v>121</v>
      </c>
      <c r="G59" s="119" t="s">
        <v>68</v>
      </c>
      <c r="H59" s="118" t="s">
        <v>305</v>
      </c>
      <c r="I59" s="117">
        <v>24</v>
      </c>
      <c r="J59" s="116">
        <v>22</v>
      </c>
      <c r="K59" s="116" t="s">
        <v>4</v>
      </c>
      <c r="L59" s="116" t="s">
        <v>4</v>
      </c>
      <c r="M59" s="116" t="s">
        <v>4</v>
      </c>
      <c r="N59" s="116" t="s">
        <v>4</v>
      </c>
      <c r="O59" s="116">
        <v>2</v>
      </c>
      <c r="P59" s="115" t="s">
        <v>4</v>
      </c>
    </row>
    <row r="60" spans="1:16">
      <c r="A60" s="123"/>
      <c r="B60" s="122" t="s">
        <v>291</v>
      </c>
      <c r="C60" s="124" t="s">
        <v>290</v>
      </c>
      <c r="D60" s="124"/>
      <c r="E60" s="120" t="s">
        <v>10</v>
      </c>
      <c r="F60" s="120" t="s">
        <v>121</v>
      </c>
      <c r="G60" s="119" t="s">
        <v>66</v>
      </c>
      <c r="H60" s="118" t="s">
        <v>304</v>
      </c>
      <c r="I60" s="117">
        <v>181</v>
      </c>
      <c r="J60" s="116">
        <v>146</v>
      </c>
      <c r="K60" s="116">
        <v>6</v>
      </c>
      <c r="L60" s="116">
        <v>1</v>
      </c>
      <c r="M60" s="116"/>
      <c r="N60" s="116">
        <v>16</v>
      </c>
      <c r="O60" s="116">
        <v>10</v>
      </c>
      <c r="P60" s="115">
        <v>2</v>
      </c>
    </row>
    <row r="61" spans="1:16">
      <c r="A61" s="123"/>
      <c r="B61" s="122"/>
      <c r="C61" s="120" t="s">
        <v>288</v>
      </c>
      <c r="D61" s="121" t="s">
        <v>287</v>
      </c>
      <c r="E61" s="120" t="s">
        <v>10</v>
      </c>
      <c r="F61" s="120" t="s">
        <v>121</v>
      </c>
      <c r="G61" s="119" t="s">
        <v>66</v>
      </c>
      <c r="H61" s="118" t="s">
        <v>303</v>
      </c>
      <c r="I61" s="117">
        <v>56</v>
      </c>
      <c r="J61" s="116">
        <v>50</v>
      </c>
      <c r="K61" s="116">
        <v>3</v>
      </c>
      <c r="L61" s="116" t="s">
        <v>4</v>
      </c>
      <c r="M61" s="116" t="s">
        <v>4</v>
      </c>
      <c r="N61" s="116">
        <v>2</v>
      </c>
      <c r="O61" s="116" t="s">
        <v>4</v>
      </c>
      <c r="P61" s="115">
        <v>1</v>
      </c>
    </row>
    <row r="62" spans="1:16">
      <c r="A62" s="123"/>
      <c r="B62" s="122"/>
      <c r="C62" s="120"/>
      <c r="D62" s="121" t="s">
        <v>285</v>
      </c>
      <c r="E62" s="120" t="s">
        <v>10</v>
      </c>
      <c r="F62" s="120" t="s">
        <v>121</v>
      </c>
      <c r="G62" s="119" t="s">
        <v>66</v>
      </c>
      <c r="H62" s="118" t="s">
        <v>302</v>
      </c>
      <c r="I62" s="117">
        <v>36</v>
      </c>
      <c r="J62" s="116">
        <v>27</v>
      </c>
      <c r="K62" s="116" t="s">
        <v>4</v>
      </c>
      <c r="L62" s="116">
        <v>1</v>
      </c>
      <c r="M62" s="116" t="s">
        <v>4</v>
      </c>
      <c r="N62" s="116">
        <v>3</v>
      </c>
      <c r="O62" s="116">
        <v>4</v>
      </c>
      <c r="P62" s="115">
        <v>1</v>
      </c>
    </row>
    <row r="63" spans="1:16">
      <c r="A63" s="114"/>
      <c r="B63" s="113"/>
      <c r="C63" s="111"/>
      <c r="D63" s="112" t="s">
        <v>283</v>
      </c>
      <c r="E63" s="111" t="s">
        <v>10</v>
      </c>
      <c r="F63" s="111" t="s">
        <v>121</v>
      </c>
      <c r="G63" s="110" t="s">
        <v>66</v>
      </c>
      <c r="H63" s="109" t="s">
        <v>301</v>
      </c>
      <c r="I63" s="108">
        <v>11</v>
      </c>
      <c r="J63" s="107">
        <v>9</v>
      </c>
      <c r="K63" s="107" t="s">
        <v>4</v>
      </c>
      <c r="L63" s="107" t="s">
        <v>4</v>
      </c>
      <c r="M63" s="107" t="s">
        <v>4</v>
      </c>
      <c r="N63" s="107" t="s">
        <v>4</v>
      </c>
      <c r="O63" s="107">
        <v>2</v>
      </c>
      <c r="P63" s="106" t="s">
        <v>4</v>
      </c>
    </row>
    <row r="64" spans="1:16">
      <c r="A64" s="133" t="s">
        <v>90</v>
      </c>
      <c r="B64" s="132" t="s">
        <v>70</v>
      </c>
      <c r="C64" s="131" t="s">
        <v>290</v>
      </c>
      <c r="D64" s="131"/>
      <c r="E64" s="130" t="s">
        <v>10</v>
      </c>
      <c r="F64" s="130" t="s">
        <v>86</v>
      </c>
      <c r="G64" s="129" t="s">
        <v>70</v>
      </c>
      <c r="H64" s="128" t="s">
        <v>300</v>
      </c>
      <c r="I64" s="127">
        <v>564</v>
      </c>
      <c r="J64" s="126">
        <v>502</v>
      </c>
      <c r="K64" s="126">
        <v>3</v>
      </c>
      <c r="L64" s="126">
        <v>4</v>
      </c>
      <c r="M64" s="126"/>
      <c r="N64" s="126">
        <v>19</v>
      </c>
      <c r="O64" s="126">
        <v>24</v>
      </c>
      <c r="P64" s="125">
        <v>12</v>
      </c>
    </row>
    <row r="65" spans="1:16">
      <c r="A65" s="123"/>
      <c r="B65" s="122"/>
      <c r="C65" s="120" t="s">
        <v>288</v>
      </c>
      <c r="D65" s="121" t="s">
        <v>287</v>
      </c>
      <c r="E65" s="120" t="s">
        <v>10</v>
      </c>
      <c r="F65" s="120" t="s">
        <v>86</v>
      </c>
      <c r="G65" s="119" t="s">
        <v>70</v>
      </c>
      <c r="H65" s="118" t="s">
        <v>299</v>
      </c>
      <c r="I65" s="117">
        <v>169</v>
      </c>
      <c r="J65" s="116">
        <v>164</v>
      </c>
      <c r="K65" s="116">
        <v>1</v>
      </c>
      <c r="L65" s="116">
        <v>1</v>
      </c>
      <c r="M65" s="116" t="s">
        <v>4</v>
      </c>
      <c r="N65" s="116">
        <v>2</v>
      </c>
      <c r="O65" s="116">
        <v>1</v>
      </c>
      <c r="P65" s="115" t="s">
        <v>4</v>
      </c>
    </row>
    <row r="66" spans="1:16">
      <c r="A66" s="123"/>
      <c r="B66" s="122"/>
      <c r="C66" s="120"/>
      <c r="D66" s="121" t="s">
        <v>285</v>
      </c>
      <c r="E66" s="120" t="s">
        <v>10</v>
      </c>
      <c r="F66" s="120" t="s">
        <v>86</v>
      </c>
      <c r="G66" s="119" t="s">
        <v>70</v>
      </c>
      <c r="H66" s="118" t="s">
        <v>298</v>
      </c>
      <c r="I66" s="117">
        <v>101</v>
      </c>
      <c r="J66" s="116">
        <v>78</v>
      </c>
      <c r="K66" s="116">
        <v>2</v>
      </c>
      <c r="L66" s="116">
        <v>1</v>
      </c>
      <c r="M66" s="116" t="s">
        <v>4</v>
      </c>
      <c r="N66" s="116">
        <v>4</v>
      </c>
      <c r="O66" s="116">
        <v>15</v>
      </c>
      <c r="P66" s="115">
        <v>1</v>
      </c>
    </row>
    <row r="67" spans="1:16">
      <c r="A67" s="123"/>
      <c r="B67" s="122"/>
      <c r="C67" s="120"/>
      <c r="D67" s="121" t="s">
        <v>283</v>
      </c>
      <c r="E67" s="120" t="s">
        <v>10</v>
      </c>
      <c r="F67" s="120" t="s">
        <v>86</v>
      </c>
      <c r="G67" s="119" t="s">
        <v>70</v>
      </c>
      <c r="H67" s="118" t="s">
        <v>297</v>
      </c>
      <c r="I67" s="117">
        <v>53</v>
      </c>
      <c r="J67" s="116">
        <v>48</v>
      </c>
      <c r="K67" s="116" t="s">
        <v>4</v>
      </c>
      <c r="L67" s="116" t="s">
        <v>4</v>
      </c>
      <c r="M67" s="116" t="s">
        <v>4</v>
      </c>
      <c r="N67" s="116">
        <v>1</v>
      </c>
      <c r="O67" s="116">
        <v>3</v>
      </c>
      <c r="P67" s="115">
        <v>1</v>
      </c>
    </row>
    <row r="68" spans="1:16">
      <c r="A68" s="123"/>
      <c r="B68" s="122" t="s">
        <v>296</v>
      </c>
      <c r="C68" s="124" t="s">
        <v>290</v>
      </c>
      <c r="D68" s="124"/>
      <c r="E68" s="120" t="s">
        <v>10</v>
      </c>
      <c r="F68" s="120" t="s">
        <v>86</v>
      </c>
      <c r="G68" s="119" t="s">
        <v>68</v>
      </c>
      <c r="H68" s="118" t="s">
        <v>295</v>
      </c>
      <c r="I68" s="117">
        <v>291</v>
      </c>
      <c r="J68" s="116">
        <v>267</v>
      </c>
      <c r="K68" s="116">
        <v>1</v>
      </c>
      <c r="L68" s="116">
        <v>2</v>
      </c>
      <c r="M68" s="116"/>
      <c r="N68" s="116">
        <v>5</v>
      </c>
      <c r="O68" s="116">
        <v>10</v>
      </c>
      <c r="P68" s="115">
        <v>6</v>
      </c>
    </row>
    <row r="69" spans="1:16">
      <c r="A69" s="123"/>
      <c r="B69" s="122"/>
      <c r="C69" s="120" t="s">
        <v>288</v>
      </c>
      <c r="D69" s="121" t="s">
        <v>287</v>
      </c>
      <c r="E69" s="120" t="s">
        <v>10</v>
      </c>
      <c r="F69" s="120" t="s">
        <v>86</v>
      </c>
      <c r="G69" s="119" t="s">
        <v>68</v>
      </c>
      <c r="H69" s="118" t="s">
        <v>294</v>
      </c>
      <c r="I69" s="117">
        <v>116</v>
      </c>
      <c r="J69" s="116">
        <v>114</v>
      </c>
      <c r="K69" s="116">
        <v>1</v>
      </c>
      <c r="L69" s="116">
        <v>1</v>
      </c>
      <c r="M69" s="116" t="s">
        <v>4</v>
      </c>
      <c r="N69" s="116" t="s">
        <v>4</v>
      </c>
      <c r="O69" s="116" t="s">
        <v>4</v>
      </c>
      <c r="P69" s="115" t="s">
        <v>4</v>
      </c>
    </row>
    <row r="70" spans="1:16">
      <c r="A70" s="123"/>
      <c r="B70" s="122"/>
      <c r="C70" s="120"/>
      <c r="D70" s="121" t="s">
        <v>285</v>
      </c>
      <c r="E70" s="120" t="s">
        <v>10</v>
      </c>
      <c r="F70" s="120" t="s">
        <v>86</v>
      </c>
      <c r="G70" s="119" t="s">
        <v>68</v>
      </c>
      <c r="H70" s="118" t="s">
        <v>293</v>
      </c>
      <c r="I70" s="117">
        <v>41</v>
      </c>
      <c r="J70" s="116">
        <v>33</v>
      </c>
      <c r="K70" s="116" t="s">
        <v>4</v>
      </c>
      <c r="L70" s="116">
        <v>1</v>
      </c>
      <c r="M70" s="116" t="s">
        <v>4</v>
      </c>
      <c r="N70" s="116">
        <v>1</v>
      </c>
      <c r="O70" s="116">
        <v>6</v>
      </c>
      <c r="P70" s="115" t="s">
        <v>4</v>
      </c>
    </row>
    <row r="71" spans="1:16">
      <c r="A71" s="123"/>
      <c r="B71" s="122"/>
      <c r="C71" s="120"/>
      <c r="D71" s="121" t="s">
        <v>283</v>
      </c>
      <c r="E71" s="120" t="s">
        <v>10</v>
      </c>
      <c r="F71" s="120" t="s">
        <v>86</v>
      </c>
      <c r="G71" s="119" t="s">
        <v>68</v>
      </c>
      <c r="H71" s="118" t="s">
        <v>292</v>
      </c>
      <c r="I71" s="117">
        <v>21</v>
      </c>
      <c r="J71" s="116">
        <v>19</v>
      </c>
      <c r="K71" s="116" t="s">
        <v>4</v>
      </c>
      <c r="L71" s="116" t="s">
        <v>4</v>
      </c>
      <c r="M71" s="116" t="s">
        <v>4</v>
      </c>
      <c r="N71" s="116">
        <v>1</v>
      </c>
      <c r="O71" s="116">
        <v>1</v>
      </c>
      <c r="P71" s="115" t="s">
        <v>4</v>
      </c>
    </row>
    <row r="72" spans="1:16">
      <c r="A72" s="123"/>
      <c r="B72" s="122" t="s">
        <v>291</v>
      </c>
      <c r="C72" s="124" t="s">
        <v>290</v>
      </c>
      <c r="D72" s="124"/>
      <c r="E72" s="120" t="s">
        <v>10</v>
      </c>
      <c r="F72" s="120" t="s">
        <v>86</v>
      </c>
      <c r="G72" s="119" t="s">
        <v>66</v>
      </c>
      <c r="H72" s="118" t="s">
        <v>289</v>
      </c>
      <c r="I72" s="117">
        <v>273</v>
      </c>
      <c r="J72" s="116">
        <v>235</v>
      </c>
      <c r="K72" s="116">
        <v>2</v>
      </c>
      <c r="L72" s="116">
        <v>2</v>
      </c>
      <c r="M72" s="116"/>
      <c r="N72" s="116">
        <v>14</v>
      </c>
      <c r="O72" s="116">
        <v>14</v>
      </c>
      <c r="P72" s="115">
        <v>6</v>
      </c>
    </row>
    <row r="73" spans="1:16">
      <c r="A73" s="123"/>
      <c r="B73" s="122"/>
      <c r="C73" s="120" t="s">
        <v>288</v>
      </c>
      <c r="D73" s="121" t="s">
        <v>287</v>
      </c>
      <c r="E73" s="120" t="s">
        <v>10</v>
      </c>
      <c r="F73" s="120" t="s">
        <v>86</v>
      </c>
      <c r="G73" s="119" t="s">
        <v>66</v>
      </c>
      <c r="H73" s="118" t="s">
        <v>286</v>
      </c>
      <c r="I73" s="117">
        <v>53</v>
      </c>
      <c r="J73" s="116">
        <v>50</v>
      </c>
      <c r="K73" s="116" t="s">
        <v>4</v>
      </c>
      <c r="L73" s="116" t="s">
        <v>4</v>
      </c>
      <c r="M73" s="116" t="s">
        <v>4</v>
      </c>
      <c r="N73" s="116">
        <v>2</v>
      </c>
      <c r="O73" s="116">
        <v>1</v>
      </c>
      <c r="P73" s="115" t="s">
        <v>4</v>
      </c>
    </row>
    <row r="74" spans="1:16">
      <c r="A74" s="123"/>
      <c r="B74" s="122"/>
      <c r="C74" s="120"/>
      <c r="D74" s="121" t="s">
        <v>285</v>
      </c>
      <c r="E74" s="120" t="s">
        <v>10</v>
      </c>
      <c r="F74" s="120" t="s">
        <v>86</v>
      </c>
      <c r="G74" s="119" t="s">
        <v>66</v>
      </c>
      <c r="H74" s="118" t="s">
        <v>284</v>
      </c>
      <c r="I74" s="117">
        <v>60</v>
      </c>
      <c r="J74" s="116">
        <v>45</v>
      </c>
      <c r="K74" s="116">
        <v>2</v>
      </c>
      <c r="L74" s="116" t="s">
        <v>4</v>
      </c>
      <c r="M74" s="116" t="s">
        <v>4</v>
      </c>
      <c r="N74" s="116">
        <v>3</v>
      </c>
      <c r="O74" s="116">
        <v>9</v>
      </c>
      <c r="P74" s="115">
        <v>1</v>
      </c>
    </row>
    <row r="75" spans="1:16">
      <c r="A75" s="114"/>
      <c r="B75" s="113"/>
      <c r="C75" s="111"/>
      <c r="D75" s="112" t="s">
        <v>283</v>
      </c>
      <c r="E75" s="111" t="s">
        <v>10</v>
      </c>
      <c r="F75" s="111" t="s">
        <v>86</v>
      </c>
      <c r="G75" s="110" t="s">
        <v>66</v>
      </c>
      <c r="H75" s="109" t="s">
        <v>282</v>
      </c>
      <c r="I75" s="108">
        <v>32</v>
      </c>
      <c r="J75" s="107">
        <v>29</v>
      </c>
      <c r="K75" s="107" t="s">
        <v>4</v>
      </c>
      <c r="L75" s="107" t="s">
        <v>4</v>
      </c>
      <c r="M75" s="107" t="s">
        <v>4</v>
      </c>
      <c r="N75" s="107" t="s">
        <v>4</v>
      </c>
      <c r="O75" s="107">
        <v>2</v>
      </c>
      <c r="P75" s="106">
        <v>1</v>
      </c>
    </row>
    <row r="76" spans="1:16">
      <c r="A76" s="78" t="s">
        <v>281</v>
      </c>
      <c r="B76" s="76" t="s">
        <v>280</v>
      </c>
    </row>
  </sheetData>
  <mergeCells count="20">
    <mergeCell ref="C40:D40"/>
    <mergeCell ref="C32:D32"/>
    <mergeCell ref="C36:D36"/>
    <mergeCell ref="C68:D68"/>
    <mergeCell ref="C72:D72"/>
    <mergeCell ref="C44:D44"/>
    <mergeCell ref="C48:D48"/>
    <mergeCell ref="C52:D52"/>
    <mergeCell ref="C56:D56"/>
    <mergeCell ref="C60:D60"/>
    <mergeCell ref="C64:D64"/>
    <mergeCell ref="C16:D16"/>
    <mergeCell ref="C20:D20"/>
    <mergeCell ref="C24:D24"/>
    <mergeCell ref="C28:D28"/>
    <mergeCell ref="A2:D2"/>
    <mergeCell ref="A3:D3"/>
    <mergeCell ref="C4:D4"/>
    <mergeCell ref="C8:D8"/>
    <mergeCell ref="C12:D12"/>
  </mergeCells>
  <phoneticPr fontId="6"/>
  <conditionalFormatting sqref="A4:C4 E4:P4 A53:A55 A57:A59 A61:A63 A52:C52 E52:P52 A56:C56 E56:P56 A60:C60 E60:P60">
    <cfRule type="expression" dxfId="4897" priority="585" stopIfTrue="1">
      <formula>$E4="所"</formula>
    </cfRule>
    <cfRule type="expression" dxfId="4896" priority="586" stopIfTrue="1">
      <formula>OR($E4="国", $E4="道")</formula>
    </cfRule>
  </conditionalFormatting>
  <conditionalFormatting sqref="A28:C28 E28:P28">
    <cfRule type="expression" dxfId="4895" priority="583" stopIfTrue="1">
      <formula>$E28="所"</formula>
    </cfRule>
    <cfRule type="expression" dxfId="4894" priority="584" stopIfTrue="1">
      <formula>OR($E28="国", $E28="道")</formula>
    </cfRule>
  </conditionalFormatting>
  <conditionalFormatting sqref="B29:P29 A53:P55 A56 A57:P59 A61:P63 A60">
    <cfRule type="expression" dxfId="4893" priority="581" stopIfTrue="1">
      <formula>$E29="所"</formula>
    </cfRule>
    <cfRule type="expression" dxfId="4892" priority="582" stopIfTrue="1">
      <formula>OR($E29="国", $E29="道")</formula>
    </cfRule>
  </conditionalFormatting>
  <conditionalFormatting sqref="A32:C32 E32:P32">
    <cfRule type="expression" dxfId="4891" priority="579" stopIfTrue="1">
      <formula>$E32="所"</formula>
    </cfRule>
    <cfRule type="expression" dxfId="4890" priority="580" stopIfTrue="1">
      <formula>OR($E32="国", $E32="道")</formula>
    </cfRule>
  </conditionalFormatting>
  <conditionalFormatting sqref="A36:C36 E36:P36">
    <cfRule type="expression" dxfId="4889" priority="577" stopIfTrue="1">
      <formula>$E36="所"</formula>
    </cfRule>
    <cfRule type="expression" dxfId="4888" priority="578" stopIfTrue="1">
      <formula>OR($E36="国", $E36="道")</formula>
    </cfRule>
  </conditionalFormatting>
  <conditionalFormatting sqref="A29">
    <cfRule type="expression" dxfId="4887" priority="575" stopIfTrue="1">
      <formula>$E29="所"</formula>
    </cfRule>
    <cfRule type="expression" dxfId="4886" priority="576" stopIfTrue="1">
      <formula>OR($E29="国", $E29="道")</formula>
    </cfRule>
  </conditionalFormatting>
  <conditionalFormatting sqref="B30:P30">
    <cfRule type="expression" dxfId="4885" priority="573" stopIfTrue="1">
      <formula>$E30="所"</formula>
    </cfRule>
    <cfRule type="expression" dxfId="4884" priority="574" stopIfTrue="1">
      <formula>OR($E30="国", $E30="道")</formula>
    </cfRule>
  </conditionalFormatting>
  <conditionalFormatting sqref="A30">
    <cfRule type="expression" dxfId="4883" priority="571" stopIfTrue="1">
      <formula>$E30="所"</formula>
    </cfRule>
    <cfRule type="expression" dxfId="4882" priority="572" stopIfTrue="1">
      <formula>OR($E30="国", $E30="道")</formula>
    </cfRule>
  </conditionalFormatting>
  <conditionalFormatting sqref="B31:P31">
    <cfRule type="expression" dxfId="4881" priority="569" stopIfTrue="1">
      <formula>$E31="所"</formula>
    </cfRule>
    <cfRule type="expression" dxfId="4880" priority="570" stopIfTrue="1">
      <formula>OR($E31="国", $E31="道")</formula>
    </cfRule>
  </conditionalFormatting>
  <conditionalFormatting sqref="A31">
    <cfRule type="expression" dxfId="4879" priority="567" stopIfTrue="1">
      <formula>$E31="所"</formula>
    </cfRule>
    <cfRule type="expression" dxfId="4878" priority="568" stopIfTrue="1">
      <formula>OR($E31="国", $E31="道")</formula>
    </cfRule>
  </conditionalFormatting>
  <conditionalFormatting sqref="B33:P33">
    <cfRule type="expression" dxfId="4877" priority="565" stopIfTrue="1">
      <formula>$E33="所"</formula>
    </cfRule>
    <cfRule type="expression" dxfId="4876" priority="566" stopIfTrue="1">
      <formula>OR($E33="国", $E33="道")</formula>
    </cfRule>
  </conditionalFormatting>
  <conditionalFormatting sqref="A33">
    <cfRule type="expression" dxfId="4875" priority="563" stopIfTrue="1">
      <formula>$E33="所"</formula>
    </cfRule>
    <cfRule type="expression" dxfId="4874" priority="564" stopIfTrue="1">
      <formula>OR($E33="国", $E33="道")</formula>
    </cfRule>
  </conditionalFormatting>
  <conditionalFormatting sqref="B34:P34">
    <cfRule type="expression" dxfId="4873" priority="561" stopIfTrue="1">
      <formula>$E34="所"</formula>
    </cfRule>
    <cfRule type="expression" dxfId="4872" priority="562" stopIfTrue="1">
      <formula>OR($E34="国", $E34="道")</formula>
    </cfRule>
  </conditionalFormatting>
  <conditionalFormatting sqref="A34">
    <cfRule type="expression" dxfId="4871" priority="559" stopIfTrue="1">
      <formula>$E34="所"</formula>
    </cfRule>
    <cfRule type="expression" dxfId="4870" priority="560" stopIfTrue="1">
      <formula>OR($E34="国", $E34="道")</formula>
    </cfRule>
  </conditionalFormatting>
  <conditionalFormatting sqref="B35:P35">
    <cfRule type="expression" dxfId="4869" priority="557" stopIfTrue="1">
      <formula>$E35="所"</formula>
    </cfRule>
    <cfRule type="expression" dxfId="4868" priority="558" stopIfTrue="1">
      <formula>OR($E35="国", $E35="道")</formula>
    </cfRule>
  </conditionalFormatting>
  <conditionalFormatting sqref="A35">
    <cfRule type="expression" dxfId="4867" priority="555" stopIfTrue="1">
      <formula>$E35="所"</formula>
    </cfRule>
    <cfRule type="expression" dxfId="4866" priority="556" stopIfTrue="1">
      <formula>OR($E35="国", $E35="道")</formula>
    </cfRule>
  </conditionalFormatting>
  <conditionalFormatting sqref="B37:P37">
    <cfRule type="expression" dxfId="4865" priority="553" stopIfTrue="1">
      <formula>$E37="所"</formula>
    </cfRule>
    <cfRule type="expression" dxfId="4864" priority="554" stopIfTrue="1">
      <formula>OR($E37="国", $E37="道")</formula>
    </cfRule>
  </conditionalFormatting>
  <conditionalFormatting sqref="A37">
    <cfRule type="expression" dxfId="4863" priority="551" stopIfTrue="1">
      <formula>$E37="所"</formula>
    </cfRule>
    <cfRule type="expression" dxfId="4862" priority="552" stopIfTrue="1">
      <formula>OR($E37="国", $E37="道")</formula>
    </cfRule>
  </conditionalFormatting>
  <conditionalFormatting sqref="B38:P38">
    <cfRule type="expression" dxfId="4861" priority="549" stopIfTrue="1">
      <formula>$E38="所"</formula>
    </cfRule>
    <cfRule type="expression" dxfId="4860" priority="550" stopIfTrue="1">
      <formula>OR($E38="国", $E38="道")</formula>
    </cfRule>
  </conditionalFormatting>
  <conditionalFormatting sqref="A38">
    <cfRule type="expression" dxfId="4859" priority="547" stopIfTrue="1">
      <formula>$E38="所"</formula>
    </cfRule>
    <cfRule type="expression" dxfId="4858" priority="548" stopIfTrue="1">
      <formula>OR($E38="国", $E38="道")</formula>
    </cfRule>
  </conditionalFormatting>
  <conditionalFormatting sqref="B39:P39">
    <cfRule type="expression" dxfId="4857" priority="545" stopIfTrue="1">
      <formula>$E39="所"</formula>
    </cfRule>
    <cfRule type="expression" dxfId="4856" priority="546" stopIfTrue="1">
      <formula>OR($E39="国", $E39="道")</formula>
    </cfRule>
  </conditionalFormatting>
  <conditionalFormatting sqref="A39">
    <cfRule type="expression" dxfId="4855" priority="543" stopIfTrue="1">
      <formula>$E39="所"</formula>
    </cfRule>
    <cfRule type="expression" dxfId="4854" priority="544" stopIfTrue="1">
      <formula>OR($E39="国", $E39="道")</formula>
    </cfRule>
  </conditionalFormatting>
  <conditionalFormatting sqref="A5:P5">
    <cfRule type="expression" dxfId="4853" priority="541" stopIfTrue="1">
      <formula>$E5="所"</formula>
    </cfRule>
    <cfRule type="expression" dxfId="4852" priority="542" stopIfTrue="1">
      <formula>OR($E5="国", $E5="道")</formula>
    </cfRule>
  </conditionalFormatting>
  <conditionalFormatting sqref="A6:P6">
    <cfRule type="expression" dxfId="4851" priority="539" stopIfTrue="1">
      <formula>$E6="所"</formula>
    </cfRule>
    <cfRule type="expression" dxfId="4850" priority="540" stopIfTrue="1">
      <formula>OR($E6="国", $E6="道")</formula>
    </cfRule>
  </conditionalFormatting>
  <conditionalFormatting sqref="A7:P7">
    <cfRule type="expression" dxfId="4849" priority="537" stopIfTrue="1">
      <formula>$E7="所"</formula>
    </cfRule>
    <cfRule type="expression" dxfId="4848" priority="538" stopIfTrue="1">
      <formula>OR($E7="国", $E7="道")</formula>
    </cfRule>
  </conditionalFormatting>
  <conditionalFormatting sqref="A8">
    <cfRule type="expression" dxfId="4847" priority="535" stopIfTrue="1">
      <formula>$E8="所"</formula>
    </cfRule>
    <cfRule type="expression" dxfId="4846" priority="536" stopIfTrue="1">
      <formula>OR($E8="国", $E8="道")</formula>
    </cfRule>
  </conditionalFormatting>
  <conditionalFormatting sqref="A9:P9">
    <cfRule type="expression" dxfId="4845" priority="533" stopIfTrue="1">
      <formula>$E9="所"</formula>
    </cfRule>
    <cfRule type="expression" dxfId="4844" priority="534" stopIfTrue="1">
      <formula>OR($E9="国", $E9="道")</formula>
    </cfRule>
  </conditionalFormatting>
  <conditionalFormatting sqref="A10:P10">
    <cfRule type="expression" dxfId="4843" priority="531" stopIfTrue="1">
      <formula>$E10="所"</formula>
    </cfRule>
    <cfRule type="expression" dxfId="4842" priority="532" stopIfTrue="1">
      <formula>OR($E10="国", $E10="道")</formula>
    </cfRule>
  </conditionalFormatting>
  <conditionalFormatting sqref="A11:P11">
    <cfRule type="expression" dxfId="4841" priority="529" stopIfTrue="1">
      <formula>$E11="所"</formula>
    </cfRule>
    <cfRule type="expression" dxfId="4840" priority="530" stopIfTrue="1">
      <formula>OR($E11="国", $E11="道")</formula>
    </cfRule>
  </conditionalFormatting>
  <conditionalFormatting sqref="A13:P13">
    <cfRule type="expression" dxfId="4839" priority="527" stopIfTrue="1">
      <formula>$E13="所"</formula>
    </cfRule>
    <cfRule type="expression" dxfId="4838" priority="528" stopIfTrue="1">
      <formula>OR($E13="国", $E13="道")</formula>
    </cfRule>
  </conditionalFormatting>
  <conditionalFormatting sqref="A14:P14">
    <cfRule type="expression" dxfId="4837" priority="525" stopIfTrue="1">
      <formula>$E14="所"</formula>
    </cfRule>
    <cfRule type="expression" dxfId="4836" priority="526" stopIfTrue="1">
      <formula>OR($E14="国", $E14="道")</formula>
    </cfRule>
  </conditionalFormatting>
  <conditionalFormatting sqref="A15:P15">
    <cfRule type="expression" dxfId="4835" priority="523" stopIfTrue="1">
      <formula>$E15="所"</formula>
    </cfRule>
    <cfRule type="expression" dxfId="4834" priority="524" stopIfTrue="1">
      <formula>OR($E15="国", $E15="道")</formula>
    </cfRule>
  </conditionalFormatting>
  <conditionalFormatting sqref="B8:C8 E8:P8">
    <cfRule type="expression" dxfId="4833" priority="521" stopIfTrue="1">
      <formula>$E8="所"</formula>
    </cfRule>
    <cfRule type="expression" dxfId="4832" priority="522" stopIfTrue="1">
      <formula>OR($E8="国", $E8="道")</formula>
    </cfRule>
  </conditionalFormatting>
  <conditionalFormatting sqref="A12">
    <cfRule type="expression" dxfId="4831" priority="519" stopIfTrue="1">
      <formula>$E12="所"</formula>
    </cfRule>
    <cfRule type="expression" dxfId="4830" priority="520" stopIfTrue="1">
      <formula>OR($E12="国", $E12="道")</formula>
    </cfRule>
  </conditionalFormatting>
  <conditionalFormatting sqref="B12:C12 E12:P12">
    <cfRule type="expression" dxfId="4829" priority="517" stopIfTrue="1">
      <formula>$E12="所"</formula>
    </cfRule>
    <cfRule type="expression" dxfId="4828" priority="518" stopIfTrue="1">
      <formula>OR($E12="国", $E12="道")</formula>
    </cfRule>
  </conditionalFormatting>
  <conditionalFormatting sqref="A16:C16 E16:P16">
    <cfRule type="expression" dxfId="4827" priority="515" stopIfTrue="1">
      <formula>$E16="所"</formula>
    </cfRule>
    <cfRule type="expression" dxfId="4826" priority="516" stopIfTrue="1">
      <formula>OR($E16="国", $E16="道")</formula>
    </cfRule>
  </conditionalFormatting>
  <conditionalFormatting sqref="A17:P17">
    <cfRule type="expression" dxfId="4825" priority="513" stopIfTrue="1">
      <formula>$E17="所"</formula>
    </cfRule>
    <cfRule type="expression" dxfId="4824" priority="514" stopIfTrue="1">
      <formula>OR($E17="国", $E17="道")</formula>
    </cfRule>
  </conditionalFormatting>
  <conditionalFormatting sqref="A18:P18">
    <cfRule type="expression" dxfId="4823" priority="511" stopIfTrue="1">
      <formula>$E18="所"</formula>
    </cfRule>
    <cfRule type="expression" dxfId="4822" priority="512" stopIfTrue="1">
      <formula>OR($E18="国", $E18="道")</formula>
    </cfRule>
  </conditionalFormatting>
  <conditionalFormatting sqref="A19:P19">
    <cfRule type="expression" dxfId="4821" priority="509" stopIfTrue="1">
      <formula>$E19="所"</formula>
    </cfRule>
    <cfRule type="expression" dxfId="4820" priority="510" stopIfTrue="1">
      <formula>OR($E19="国", $E19="道")</formula>
    </cfRule>
  </conditionalFormatting>
  <conditionalFormatting sqref="A20">
    <cfRule type="expression" dxfId="4819" priority="507" stopIfTrue="1">
      <formula>$E20="所"</formula>
    </cfRule>
    <cfRule type="expression" dxfId="4818" priority="508" stopIfTrue="1">
      <formula>OR($E20="国", $E20="道")</formula>
    </cfRule>
  </conditionalFormatting>
  <conditionalFormatting sqref="A21:P21">
    <cfRule type="expression" dxfId="4817" priority="505" stopIfTrue="1">
      <formula>$E21="所"</formula>
    </cfRule>
    <cfRule type="expression" dxfId="4816" priority="506" stopIfTrue="1">
      <formula>OR($E21="国", $E21="道")</formula>
    </cfRule>
  </conditionalFormatting>
  <conditionalFormatting sqref="A22:P22">
    <cfRule type="expression" dxfId="4815" priority="503" stopIfTrue="1">
      <formula>$E22="所"</formula>
    </cfRule>
    <cfRule type="expression" dxfId="4814" priority="504" stopIfTrue="1">
      <formula>OR($E22="国", $E22="道")</formula>
    </cfRule>
  </conditionalFormatting>
  <conditionalFormatting sqref="A23:P23">
    <cfRule type="expression" dxfId="4813" priority="501" stopIfTrue="1">
      <formula>$E23="所"</formula>
    </cfRule>
    <cfRule type="expression" dxfId="4812" priority="502" stopIfTrue="1">
      <formula>OR($E23="国", $E23="道")</formula>
    </cfRule>
  </conditionalFormatting>
  <conditionalFormatting sqref="A25:P25">
    <cfRule type="expression" dxfId="4811" priority="499" stopIfTrue="1">
      <formula>$E25="所"</formula>
    </cfRule>
    <cfRule type="expression" dxfId="4810" priority="500" stopIfTrue="1">
      <formula>OR($E25="国", $E25="道")</formula>
    </cfRule>
  </conditionalFormatting>
  <conditionalFormatting sqref="A26:P26">
    <cfRule type="expression" dxfId="4809" priority="497" stopIfTrue="1">
      <formula>$E26="所"</formula>
    </cfRule>
    <cfRule type="expression" dxfId="4808" priority="498" stopIfTrue="1">
      <formula>OR($E26="国", $E26="道")</formula>
    </cfRule>
  </conditionalFormatting>
  <conditionalFormatting sqref="A27:P27">
    <cfRule type="expression" dxfId="4807" priority="495" stopIfTrue="1">
      <formula>$E27="所"</formula>
    </cfRule>
    <cfRule type="expression" dxfId="4806" priority="496" stopIfTrue="1">
      <formula>OR($E27="国", $E27="道")</formula>
    </cfRule>
  </conditionalFormatting>
  <conditionalFormatting sqref="B20:C20 E20:P20">
    <cfRule type="expression" dxfId="4805" priority="493" stopIfTrue="1">
      <formula>$E20="所"</formula>
    </cfRule>
    <cfRule type="expression" dxfId="4804" priority="494" stopIfTrue="1">
      <formula>OR($E20="国", $E20="道")</formula>
    </cfRule>
  </conditionalFormatting>
  <conditionalFormatting sqref="A24">
    <cfRule type="expression" dxfId="4803" priority="491" stopIfTrue="1">
      <formula>$E24="所"</formula>
    </cfRule>
    <cfRule type="expression" dxfId="4802" priority="492" stopIfTrue="1">
      <formula>OR($E24="国", $E24="道")</formula>
    </cfRule>
  </conditionalFormatting>
  <conditionalFormatting sqref="B24:C24 E24:P24">
    <cfRule type="expression" dxfId="4801" priority="489" stopIfTrue="1">
      <formula>$E24="所"</formula>
    </cfRule>
    <cfRule type="expression" dxfId="4800" priority="490" stopIfTrue="1">
      <formula>OR($E24="国", $E24="道")</formula>
    </cfRule>
  </conditionalFormatting>
  <conditionalFormatting sqref="A28:C28 E28:P28">
    <cfRule type="expression" dxfId="4799" priority="487" stopIfTrue="1">
      <formula>$E28="所"</formula>
    </cfRule>
    <cfRule type="expression" dxfId="4798" priority="488" stopIfTrue="1">
      <formula>OR($E28="国", $E28="道")</formula>
    </cfRule>
  </conditionalFormatting>
  <conditionalFormatting sqref="A29:P29">
    <cfRule type="expression" dxfId="4797" priority="485" stopIfTrue="1">
      <formula>$E29="所"</formula>
    </cfRule>
    <cfRule type="expression" dxfId="4796" priority="486" stopIfTrue="1">
      <formula>OR($E29="国", $E29="道")</formula>
    </cfRule>
  </conditionalFormatting>
  <conditionalFormatting sqref="A30:P30">
    <cfRule type="expression" dxfId="4795" priority="483" stopIfTrue="1">
      <formula>$E30="所"</formula>
    </cfRule>
    <cfRule type="expression" dxfId="4794" priority="484" stopIfTrue="1">
      <formula>OR($E30="国", $E30="道")</formula>
    </cfRule>
  </conditionalFormatting>
  <conditionalFormatting sqref="A31:P31">
    <cfRule type="expression" dxfId="4793" priority="481" stopIfTrue="1">
      <formula>$E31="所"</formula>
    </cfRule>
    <cfRule type="expression" dxfId="4792" priority="482" stopIfTrue="1">
      <formula>OR($E31="国", $E31="道")</formula>
    </cfRule>
  </conditionalFormatting>
  <conditionalFormatting sqref="A32">
    <cfRule type="expression" dxfId="4791" priority="479" stopIfTrue="1">
      <formula>$E32="所"</formula>
    </cfRule>
    <cfRule type="expression" dxfId="4790" priority="480" stopIfTrue="1">
      <formula>OR($E32="国", $E32="道")</formula>
    </cfRule>
  </conditionalFormatting>
  <conditionalFormatting sqref="A33:P33">
    <cfRule type="expression" dxfId="4789" priority="477" stopIfTrue="1">
      <formula>$E33="所"</formula>
    </cfRule>
    <cfRule type="expression" dxfId="4788" priority="478" stopIfTrue="1">
      <formula>OR($E33="国", $E33="道")</formula>
    </cfRule>
  </conditionalFormatting>
  <conditionalFormatting sqref="A34:P34">
    <cfRule type="expression" dxfId="4787" priority="475" stopIfTrue="1">
      <formula>$E34="所"</formula>
    </cfRule>
    <cfRule type="expression" dxfId="4786" priority="476" stopIfTrue="1">
      <formula>OR($E34="国", $E34="道")</formula>
    </cfRule>
  </conditionalFormatting>
  <conditionalFormatting sqref="A35:P35">
    <cfRule type="expression" dxfId="4785" priority="473" stopIfTrue="1">
      <formula>$E35="所"</formula>
    </cfRule>
    <cfRule type="expression" dxfId="4784" priority="474" stopIfTrue="1">
      <formula>OR($E35="国", $E35="道")</formula>
    </cfRule>
  </conditionalFormatting>
  <conditionalFormatting sqref="A37:P37">
    <cfRule type="expression" dxfId="4783" priority="471" stopIfTrue="1">
      <formula>$E37="所"</formula>
    </cfRule>
    <cfRule type="expression" dxfId="4782" priority="472" stopIfTrue="1">
      <formula>OR($E37="国", $E37="道")</formula>
    </cfRule>
  </conditionalFormatting>
  <conditionalFormatting sqref="A38:P38">
    <cfRule type="expression" dxfId="4781" priority="469" stopIfTrue="1">
      <formula>$E38="所"</formula>
    </cfRule>
    <cfRule type="expression" dxfId="4780" priority="470" stopIfTrue="1">
      <formula>OR($E38="国", $E38="道")</formula>
    </cfRule>
  </conditionalFormatting>
  <conditionalFormatting sqref="A39:P39">
    <cfRule type="expression" dxfId="4779" priority="467" stopIfTrue="1">
      <formula>$E39="所"</formula>
    </cfRule>
    <cfRule type="expression" dxfId="4778" priority="468" stopIfTrue="1">
      <formula>OR($E39="国", $E39="道")</formula>
    </cfRule>
  </conditionalFormatting>
  <conditionalFormatting sqref="B32:C32 E32:P32">
    <cfRule type="expression" dxfId="4777" priority="465" stopIfTrue="1">
      <formula>$E32="所"</formula>
    </cfRule>
    <cfRule type="expression" dxfId="4776" priority="466" stopIfTrue="1">
      <formula>OR($E32="国", $E32="道")</formula>
    </cfRule>
  </conditionalFormatting>
  <conditionalFormatting sqref="A36">
    <cfRule type="expression" dxfId="4775" priority="463" stopIfTrue="1">
      <formula>$E36="所"</formula>
    </cfRule>
    <cfRule type="expression" dxfId="4774" priority="464" stopIfTrue="1">
      <formula>OR($E36="国", $E36="道")</formula>
    </cfRule>
  </conditionalFormatting>
  <conditionalFormatting sqref="B36:C36 E36:P36">
    <cfRule type="expression" dxfId="4773" priority="461" stopIfTrue="1">
      <formula>$E36="所"</formula>
    </cfRule>
    <cfRule type="expression" dxfId="4772" priority="462" stopIfTrue="1">
      <formula>OR($E36="国", $E36="道")</formula>
    </cfRule>
  </conditionalFormatting>
  <conditionalFormatting sqref="A40:C40 E40:P40">
    <cfRule type="expression" dxfId="4771" priority="459" stopIfTrue="1">
      <formula>$E40="所"</formula>
    </cfRule>
    <cfRule type="expression" dxfId="4770" priority="460" stopIfTrue="1">
      <formula>OR($E40="国", $E40="道")</formula>
    </cfRule>
  </conditionalFormatting>
  <conditionalFormatting sqref="B41:P41">
    <cfRule type="expression" dxfId="4769" priority="457" stopIfTrue="1">
      <formula>$E41="所"</formula>
    </cfRule>
    <cfRule type="expression" dxfId="4768" priority="458" stopIfTrue="1">
      <formula>OR($E41="国", $E41="道")</formula>
    </cfRule>
  </conditionalFormatting>
  <conditionalFormatting sqref="A44:C44 E44:P44">
    <cfRule type="expression" dxfId="4767" priority="455" stopIfTrue="1">
      <formula>$E44="所"</formula>
    </cfRule>
    <cfRule type="expression" dxfId="4766" priority="456" stopIfTrue="1">
      <formula>OR($E44="国", $E44="道")</formula>
    </cfRule>
  </conditionalFormatting>
  <conditionalFormatting sqref="A48:C48 E48:P48">
    <cfRule type="expression" dxfId="4765" priority="453" stopIfTrue="1">
      <formula>$E48="所"</formula>
    </cfRule>
    <cfRule type="expression" dxfId="4764" priority="454" stopIfTrue="1">
      <formula>OR($E48="国", $E48="道")</formula>
    </cfRule>
  </conditionalFormatting>
  <conditionalFormatting sqref="A41">
    <cfRule type="expression" dxfId="4763" priority="451" stopIfTrue="1">
      <formula>$E41="所"</formula>
    </cfRule>
    <cfRule type="expression" dxfId="4762" priority="452" stopIfTrue="1">
      <formula>OR($E41="国", $E41="道")</formula>
    </cfRule>
  </conditionalFormatting>
  <conditionalFormatting sqref="B42:P42">
    <cfRule type="expression" dxfId="4761" priority="449" stopIfTrue="1">
      <formula>$E42="所"</formula>
    </cfRule>
    <cfRule type="expression" dxfId="4760" priority="450" stopIfTrue="1">
      <formula>OR($E42="国", $E42="道")</formula>
    </cfRule>
  </conditionalFormatting>
  <conditionalFormatting sqref="A42">
    <cfRule type="expression" dxfId="4759" priority="447" stopIfTrue="1">
      <formula>$E42="所"</formula>
    </cfRule>
    <cfRule type="expression" dxfId="4758" priority="448" stopIfTrue="1">
      <formula>OR($E42="国", $E42="道")</formula>
    </cfRule>
  </conditionalFormatting>
  <conditionalFormatting sqref="B43:P43">
    <cfRule type="expression" dxfId="4757" priority="445" stopIfTrue="1">
      <formula>$E43="所"</formula>
    </cfRule>
    <cfRule type="expression" dxfId="4756" priority="446" stopIfTrue="1">
      <formula>OR($E43="国", $E43="道")</formula>
    </cfRule>
  </conditionalFormatting>
  <conditionalFormatting sqref="A43">
    <cfRule type="expression" dxfId="4755" priority="443" stopIfTrue="1">
      <formula>$E43="所"</formula>
    </cfRule>
    <cfRule type="expression" dxfId="4754" priority="444" stopIfTrue="1">
      <formula>OR($E43="国", $E43="道")</formula>
    </cfRule>
  </conditionalFormatting>
  <conditionalFormatting sqref="B45:P45">
    <cfRule type="expression" dxfId="4753" priority="441" stopIfTrue="1">
      <formula>$E45="所"</formula>
    </cfRule>
    <cfRule type="expression" dxfId="4752" priority="442" stopIfTrue="1">
      <formula>OR($E45="国", $E45="道")</formula>
    </cfRule>
  </conditionalFormatting>
  <conditionalFormatting sqref="A45">
    <cfRule type="expression" dxfId="4751" priority="439" stopIfTrue="1">
      <formula>$E45="所"</formula>
    </cfRule>
    <cfRule type="expression" dxfId="4750" priority="440" stopIfTrue="1">
      <formula>OR($E45="国", $E45="道")</formula>
    </cfRule>
  </conditionalFormatting>
  <conditionalFormatting sqref="B46:P46">
    <cfRule type="expression" dxfId="4749" priority="437" stopIfTrue="1">
      <formula>$E46="所"</formula>
    </cfRule>
    <cfRule type="expression" dxfId="4748" priority="438" stopIfTrue="1">
      <formula>OR($E46="国", $E46="道")</formula>
    </cfRule>
  </conditionalFormatting>
  <conditionalFormatting sqref="A46">
    <cfRule type="expression" dxfId="4747" priority="435" stopIfTrue="1">
      <formula>$E46="所"</formula>
    </cfRule>
    <cfRule type="expression" dxfId="4746" priority="436" stopIfTrue="1">
      <formula>OR($E46="国", $E46="道")</formula>
    </cfRule>
  </conditionalFormatting>
  <conditionalFormatting sqref="B47:P47">
    <cfRule type="expression" dxfId="4745" priority="433" stopIfTrue="1">
      <formula>$E47="所"</formula>
    </cfRule>
    <cfRule type="expression" dxfId="4744" priority="434" stopIfTrue="1">
      <formula>OR($E47="国", $E47="道")</formula>
    </cfRule>
  </conditionalFormatting>
  <conditionalFormatting sqref="A47">
    <cfRule type="expression" dxfId="4743" priority="431" stopIfTrue="1">
      <formula>$E47="所"</formula>
    </cfRule>
    <cfRule type="expression" dxfId="4742" priority="432" stopIfTrue="1">
      <formula>OR($E47="国", $E47="道")</formula>
    </cfRule>
  </conditionalFormatting>
  <conditionalFormatting sqref="B49:P49">
    <cfRule type="expression" dxfId="4741" priority="429" stopIfTrue="1">
      <formula>$E49="所"</formula>
    </cfRule>
    <cfRule type="expression" dxfId="4740" priority="430" stopIfTrue="1">
      <formula>OR($E49="国", $E49="道")</formula>
    </cfRule>
  </conditionalFormatting>
  <conditionalFormatting sqref="A49">
    <cfRule type="expression" dxfId="4739" priority="427" stopIfTrue="1">
      <formula>$E49="所"</formula>
    </cfRule>
    <cfRule type="expression" dxfId="4738" priority="428" stopIfTrue="1">
      <formula>OR($E49="国", $E49="道")</formula>
    </cfRule>
  </conditionalFormatting>
  <conditionalFormatting sqref="B50:P50">
    <cfRule type="expression" dxfId="4737" priority="425" stopIfTrue="1">
      <formula>$E50="所"</formula>
    </cfRule>
    <cfRule type="expression" dxfId="4736" priority="426" stopIfTrue="1">
      <formula>OR($E50="国", $E50="道")</formula>
    </cfRule>
  </conditionalFormatting>
  <conditionalFormatting sqref="A50">
    <cfRule type="expression" dxfId="4735" priority="423" stopIfTrue="1">
      <formula>$E50="所"</formula>
    </cfRule>
    <cfRule type="expression" dxfId="4734" priority="424" stopIfTrue="1">
      <formula>OR($E50="国", $E50="道")</formula>
    </cfRule>
  </conditionalFormatting>
  <conditionalFormatting sqref="E64:P75 D73:D75 D69:D71 D65:D67 B51:P51 B64:C75">
    <cfRule type="expression" dxfId="4733" priority="421" stopIfTrue="1">
      <formula>$E51="所"</formula>
    </cfRule>
    <cfRule type="expression" dxfId="4732" priority="422" stopIfTrue="1">
      <formula>OR($E51="国", $E51="道")</formula>
    </cfRule>
  </conditionalFormatting>
  <conditionalFormatting sqref="A51 A64:A75">
    <cfRule type="expression" dxfId="4731" priority="419" stopIfTrue="1">
      <formula>$E51="所"</formula>
    </cfRule>
    <cfRule type="expression" dxfId="4730" priority="420" stopIfTrue="1">
      <formula>OR($E51="国", $E51="道")</formula>
    </cfRule>
  </conditionalFormatting>
  <conditionalFormatting sqref="A40:C40 E40:P40">
    <cfRule type="expression" dxfId="4729" priority="417" stopIfTrue="1">
      <formula>$E40="所"</formula>
    </cfRule>
    <cfRule type="expression" dxfId="4728" priority="418" stopIfTrue="1">
      <formula>OR($E40="国", $E40="道")</formula>
    </cfRule>
  </conditionalFormatting>
  <conditionalFormatting sqref="A41:P41">
    <cfRule type="expression" dxfId="4727" priority="415" stopIfTrue="1">
      <formula>$E41="所"</formula>
    </cfRule>
    <cfRule type="expression" dxfId="4726" priority="416" stopIfTrue="1">
      <formula>OR($E41="国", $E41="道")</formula>
    </cfRule>
  </conditionalFormatting>
  <conditionalFormatting sqref="A42:P42">
    <cfRule type="expression" dxfId="4725" priority="413" stopIfTrue="1">
      <formula>$E42="所"</formula>
    </cfRule>
    <cfRule type="expression" dxfId="4724" priority="414" stopIfTrue="1">
      <formula>OR($E42="国", $E42="道")</formula>
    </cfRule>
  </conditionalFormatting>
  <conditionalFormatting sqref="A43:P43">
    <cfRule type="expression" dxfId="4723" priority="411" stopIfTrue="1">
      <formula>$E43="所"</formula>
    </cfRule>
    <cfRule type="expression" dxfId="4722" priority="412" stopIfTrue="1">
      <formula>OR($E43="国", $E43="道")</formula>
    </cfRule>
  </conditionalFormatting>
  <conditionalFormatting sqref="A44">
    <cfRule type="expression" dxfId="4721" priority="409" stopIfTrue="1">
      <formula>$E44="所"</formula>
    </cfRule>
    <cfRule type="expression" dxfId="4720" priority="410" stopIfTrue="1">
      <formula>OR($E44="国", $E44="道")</formula>
    </cfRule>
  </conditionalFormatting>
  <conditionalFormatting sqref="A45:P45">
    <cfRule type="expression" dxfId="4719" priority="407" stopIfTrue="1">
      <formula>$E45="所"</formula>
    </cfRule>
    <cfRule type="expression" dxfId="4718" priority="408" stopIfTrue="1">
      <formula>OR($E45="国", $E45="道")</formula>
    </cfRule>
  </conditionalFormatting>
  <conditionalFormatting sqref="A46:P46">
    <cfRule type="expression" dxfId="4717" priority="405" stopIfTrue="1">
      <formula>$E46="所"</formula>
    </cfRule>
    <cfRule type="expression" dxfId="4716" priority="406" stopIfTrue="1">
      <formula>OR($E46="国", $E46="道")</formula>
    </cfRule>
  </conditionalFormatting>
  <conditionalFormatting sqref="A47:P47">
    <cfRule type="expression" dxfId="4715" priority="403" stopIfTrue="1">
      <formula>$E47="所"</formula>
    </cfRule>
    <cfRule type="expression" dxfId="4714" priority="404" stopIfTrue="1">
      <formula>OR($E47="国", $E47="道")</formula>
    </cfRule>
  </conditionalFormatting>
  <conditionalFormatting sqref="A49:P49">
    <cfRule type="expression" dxfId="4713" priority="401" stopIfTrue="1">
      <formula>$E49="所"</formula>
    </cfRule>
    <cfRule type="expression" dxfId="4712" priority="402" stopIfTrue="1">
      <formula>OR($E49="国", $E49="道")</formula>
    </cfRule>
  </conditionalFormatting>
  <conditionalFormatting sqref="A50:P50">
    <cfRule type="expression" dxfId="4711" priority="399" stopIfTrue="1">
      <formula>$E50="所"</formula>
    </cfRule>
    <cfRule type="expression" dxfId="4710" priority="400" stopIfTrue="1">
      <formula>OR($E50="国", $E50="道")</formula>
    </cfRule>
  </conditionalFormatting>
  <conditionalFormatting sqref="E64:P75 D73:D75 D69:D71 D65:D67 A51:P51 A64:C75">
    <cfRule type="expression" dxfId="4709" priority="397" stopIfTrue="1">
      <formula>$E51="所"</formula>
    </cfRule>
    <cfRule type="expression" dxfId="4708" priority="398" stopIfTrue="1">
      <formula>OR($E51="国", $E51="道")</formula>
    </cfRule>
  </conditionalFormatting>
  <conditionalFormatting sqref="B44:C44 E44:P44">
    <cfRule type="expression" dxfId="4707" priority="395" stopIfTrue="1">
      <formula>$E44="所"</formula>
    </cfRule>
    <cfRule type="expression" dxfId="4706" priority="396" stopIfTrue="1">
      <formula>OR($E44="国", $E44="道")</formula>
    </cfRule>
  </conditionalFormatting>
  <conditionalFormatting sqref="A48">
    <cfRule type="expression" dxfId="4705" priority="393" stopIfTrue="1">
      <formula>$E48="所"</formula>
    </cfRule>
    <cfRule type="expression" dxfId="4704" priority="394" stopIfTrue="1">
      <formula>OR($E48="国", $E48="道")</formula>
    </cfRule>
  </conditionalFormatting>
  <conditionalFormatting sqref="B48:C48 E48:P48">
    <cfRule type="expression" dxfId="4703" priority="391" stopIfTrue="1">
      <formula>$E48="所"</formula>
    </cfRule>
    <cfRule type="expression" dxfId="4702" priority="392" stopIfTrue="1">
      <formula>OR($E48="国", $E48="道")</formula>
    </cfRule>
  </conditionalFormatting>
  <conditionalFormatting sqref="A16:C16 E16:P16">
    <cfRule type="expression" dxfId="4701" priority="389" stopIfTrue="1">
      <formula>$E16="所"</formula>
    </cfRule>
    <cfRule type="expression" dxfId="4700" priority="390" stopIfTrue="1">
      <formula>OR($E16="国", $E16="道")</formula>
    </cfRule>
  </conditionalFormatting>
  <conditionalFormatting sqref="A17:P17">
    <cfRule type="expression" dxfId="4699" priority="387" stopIfTrue="1">
      <formula>$E17="所"</formula>
    </cfRule>
    <cfRule type="expression" dxfId="4698" priority="388" stopIfTrue="1">
      <formula>OR($E17="国", $E17="道")</formula>
    </cfRule>
  </conditionalFormatting>
  <conditionalFormatting sqref="A18:P18">
    <cfRule type="expression" dxfId="4697" priority="385" stopIfTrue="1">
      <formula>$E18="所"</formula>
    </cfRule>
    <cfRule type="expression" dxfId="4696" priority="386" stopIfTrue="1">
      <formula>OR($E18="国", $E18="道")</formula>
    </cfRule>
  </conditionalFormatting>
  <conditionalFormatting sqref="A19:P19">
    <cfRule type="expression" dxfId="4695" priority="383" stopIfTrue="1">
      <formula>$E19="所"</formula>
    </cfRule>
    <cfRule type="expression" dxfId="4694" priority="384" stopIfTrue="1">
      <formula>OR($E19="国", $E19="道")</formula>
    </cfRule>
  </conditionalFormatting>
  <conditionalFormatting sqref="A20">
    <cfRule type="expression" dxfId="4693" priority="381" stopIfTrue="1">
      <formula>$E20="所"</formula>
    </cfRule>
    <cfRule type="expression" dxfId="4692" priority="382" stopIfTrue="1">
      <formula>OR($E20="国", $E20="道")</formula>
    </cfRule>
  </conditionalFormatting>
  <conditionalFormatting sqref="A21:P21">
    <cfRule type="expression" dxfId="4691" priority="379" stopIfTrue="1">
      <formula>$E21="所"</formula>
    </cfRule>
    <cfRule type="expression" dxfId="4690" priority="380" stopIfTrue="1">
      <formula>OR($E21="国", $E21="道")</formula>
    </cfRule>
  </conditionalFormatting>
  <conditionalFormatting sqref="A22:P22">
    <cfRule type="expression" dxfId="4689" priority="377" stopIfTrue="1">
      <formula>$E22="所"</formula>
    </cfRule>
    <cfRule type="expression" dxfId="4688" priority="378" stopIfTrue="1">
      <formula>OR($E22="国", $E22="道")</formula>
    </cfRule>
  </conditionalFormatting>
  <conditionalFormatting sqref="A23:P23">
    <cfRule type="expression" dxfId="4687" priority="375" stopIfTrue="1">
      <formula>$E23="所"</formula>
    </cfRule>
    <cfRule type="expression" dxfId="4686" priority="376" stopIfTrue="1">
      <formula>OR($E23="国", $E23="道")</formula>
    </cfRule>
  </conditionalFormatting>
  <conditionalFormatting sqref="A25:P25">
    <cfRule type="expression" dxfId="4685" priority="373" stopIfTrue="1">
      <formula>$E25="所"</formula>
    </cfRule>
    <cfRule type="expression" dxfId="4684" priority="374" stopIfTrue="1">
      <formula>OR($E25="国", $E25="道")</formula>
    </cfRule>
  </conditionalFormatting>
  <conditionalFormatting sqref="A26:P26">
    <cfRule type="expression" dxfId="4683" priority="371" stopIfTrue="1">
      <formula>$E26="所"</formula>
    </cfRule>
    <cfRule type="expression" dxfId="4682" priority="372" stopIfTrue="1">
      <formula>OR($E26="国", $E26="道")</formula>
    </cfRule>
  </conditionalFormatting>
  <conditionalFormatting sqref="A27:P27">
    <cfRule type="expression" dxfId="4681" priority="369" stopIfTrue="1">
      <formula>$E27="所"</formula>
    </cfRule>
    <cfRule type="expression" dxfId="4680" priority="370" stopIfTrue="1">
      <formula>OR($E27="国", $E27="道")</formula>
    </cfRule>
  </conditionalFormatting>
  <conditionalFormatting sqref="B20:C20 E20:P20">
    <cfRule type="expression" dxfId="4679" priority="367" stopIfTrue="1">
      <formula>$E20="所"</formula>
    </cfRule>
    <cfRule type="expression" dxfId="4678" priority="368" stopIfTrue="1">
      <formula>OR($E20="国", $E20="道")</formula>
    </cfRule>
  </conditionalFormatting>
  <conditionalFormatting sqref="A24">
    <cfRule type="expression" dxfId="4677" priority="365" stopIfTrue="1">
      <formula>$E24="所"</formula>
    </cfRule>
    <cfRule type="expression" dxfId="4676" priority="366" stopIfTrue="1">
      <formula>OR($E24="国", $E24="道")</formula>
    </cfRule>
  </conditionalFormatting>
  <conditionalFormatting sqref="B24:C24 E24:P24">
    <cfRule type="expression" dxfId="4675" priority="363" stopIfTrue="1">
      <formula>$E24="所"</formula>
    </cfRule>
    <cfRule type="expression" dxfId="4674" priority="364" stopIfTrue="1">
      <formula>OR($E24="国", $E24="道")</formula>
    </cfRule>
  </conditionalFormatting>
  <conditionalFormatting sqref="A28:C28 E28:P28">
    <cfRule type="expression" dxfId="4673" priority="361" stopIfTrue="1">
      <formula>$E28="所"</formula>
    </cfRule>
    <cfRule type="expression" dxfId="4672" priority="362" stopIfTrue="1">
      <formula>OR($E28="国", $E28="道")</formula>
    </cfRule>
  </conditionalFormatting>
  <conditionalFormatting sqref="A29:P29">
    <cfRule type="expression" dxfId="4671" priority="359" stopIfTrue="1">
      <formula>$E29="所"</formula>
    </cfRule>
    <cfRule type="expression" dxfId="4670" priority="360" stopIfTrue="1">
      <formula>OR($E29="国", $E29="道")</formula>
    </cfRule>
  </conditionalFormatting>
  <conditionalFormatting sqref="A30:P30">
    <cfRule type="expression" dxfId="4669" priority="357" stopIfTrue="1">
      <formula>$E30="所"</formula>
    </cfRule>
    <cfRule type="expression" dxfId="4668" priority="358" stopIfTrue="1">
      <formula>OR($E30="国", $E30="道")</formula>
    </cfRule>
  </conditionalFormatting>
  <conditionalFormatting sqref="A31:P31">
    <cfRule type="expression" dxfId="4667" priority="355" stopIfTrue="1">
      <formula>$E31="所"</formula>
    </cfRule>
    <cfRule type="expression" dxfId="4666" priority="356" stopIfTrue="1">
      <formula>OR($E31="国", $E31="道")</formula>
    </cfRule>
  </conditionalFormatting>
  <conditionalFormatting sqref="A32">
    <cfRule type="expression" dxfId="4665" priority="353" stopIfTrue="1">
      <formula>$E32="所"</formula>
    </cfRule>
    <cfRule type="expression" dxfId="4664" priority="354" stopIfTrue="1">
      <formula>OR($E32="国", $E32="道")</formula>
    </cfRule>
  </conditionalFormatting>
  <conditionalFormatting sqref="A33:P33">
    <cfRule type="expression" dxfId="4663" priority="351" stopIfTrue="1">
      <formula>$E33="所"</formula>
    </cfRule>
    <cfRule type="expression" dxfId="4662" priority="352" stopIfTrue="1">
      <formula>OR($E33="国", $E33="道")</formula>
    </cfRule>
  </conditionalFormatting>
  <conditionalFormatting sqref="A34:P34">
    <cfRule type="expression" dxfId="4661" priority="349" stopIfTrue="1">
      <formula>$E34="所"</formula>
    </cfRule>
    <cfRule type="expression" dxfId="4660" priority="350" stopIfTrue="1">
      <formula>OR($E34="国", $E34="道")</formula>
    </cfRule>
  </conditionalFormatting>
  <conditionalFormatting sqref="A35:P35">
    <cfRule type="expression" dxfId="4659" priority="347" stopIfTrue="1">
      <formula>$E35="所"</formula>
    </cfRule>
    <cfRule type="expression" dxfId="4658" priority="348" stopIfTrue="1">
      <formula>OR($E35="国", $E35="道")</formula>
    </cfRule>
  </conditionalFormatting>
  <conditionalFormatting sqref="A37:P37">
    <cfRule type="expression" dxfId="4657" priority="345" stopIfTrue="1">
      <formula>$E37="所"</formula>
    </cfRule>
    <cfRule type="expression" dxfId="4656" priority="346" stopIfTrue="1">
      <formula>OR($E37="国", $E37="道")</formula>
    </cfRule>
  </conditionalFormatting>
  <conditionalFormatting sqref="A38:P38">
    <cfRule type="expression" dxfId="4655" priority="343" stopIfTrue="1">
      <formula>$E38="所"</formula>
    </cfRule>
    <cfRule type="expression" dxfId="4654" priority="344" stopIfTrue="1">
      <formula>OR($E38="国", $E38="道")</formula>
    </cfRule>
  </conditionalFormatting>
  <conditionalFormatting sqref="A39:P39">
    <cfRule type="expression" dxfId="4653" priority="341" stopIfTrue="1">
      <formula>$E39="所"</formula>
    </cfRule>
    <cfRule type="expression" dxfId="4652" priority="342" stopIfTrue="1">
      <formula>OR($E39="国", $E39="道")</formula>
    </cfRule>
  </conditionalFormatting>
  <conditionalFormatting sqref="B32:C32 E32:P32">
    <cfRule type="expression" dxfId="4651" priority="339" stopIfTrue="1">
      <formula>$E32="所"</formula>
    </cfRule>
    <cfRule type="expression" dxfId="4650" priority="340" stopIfTrue="1">
      <formula>OR($E32="国", $E32="道")</formula>
    </cfRule>
  </conditionalFormatting>
  <conditionalFormatting sqref="A36">
    <cfRule type="expression" dxfId="4649" priority="337" stopIfTrue="1">
      <formula>$E36="所"</formula>
    </cfRule>
    <cfRule type="expression" dxfId="4648" priority="338" stopIfTrue="1">
      <formula>OR($E36="国", $E36="道")</formula>
    </cfRule>
  </conditionalFormatting>
  <conditionalFormatting sqref="B36:C36 E36:P36">
    <cfRule type="expression" dxfId="4647" priority="335" stopIfTrue="1">
      <formula>$E36="所"</formula>
    </cfRule>
    <cfRule type="expression" dxfId="4646" priority="336" stopIfTrue="1">
      <formula>OR($E36="国", $E36="道")</formula>
    </cfRule>
  </conditionalFormatting>
  <conditionalFormatting sqref="A28:C28 E28:P28">
    <cfRule type="expression" dxfId="4645" priority="333" stopIfTrue="1">
      <formula>$E28="所"</formula>
    </cfRule>
    <cfRule type="expression" dxfId="4644" priority="334" stopIfTrue="1">
      <formula>OR($E28="国", $E28="道")</formula>
    </cfRule>
  </conditionalFormatting>
  <conditionalFormatting sqref="A29:P29">
    <cfRule type="expression" dxfId="4643" priority="331" stopIfTrue="1">
      <formula>$E29="所"</formula>
    </cfRule>
    <cfRule type="expression" dxfId="4642" priority="332" stopIfTrue="1">
      <formula>OR($E29="国", $E29="道")</formula>
    </cfRule>
  </conditionalFormatting>
  <conditionalFormatting sqref="A30:P30">
    <cfRule type="expression" dxfId="4641" priority="329" stopIfTrue="1">
      <formula>$E30="所"</formula>
    </cfRule>
    <cfRule type="expression" dxfId="4640" priority="330" stopIfTrue="1">
      <formula>OR($E30="国", $E30="道")</formula>
    </cfRule>
  </conditionalFormatting>
  <conditionalFormatting sqref="A31:P31">
    <cfRule type="expression" dxfId="4639" priority="327" stopIfTrue="1">
      <formula>$E31="所"</formula>
    </cfRule>
    <cfRule type="expression" dxfId="4638" priority="328" stopIfTrue="1">
      <formula>OR($E31="国", $E31="道")</formula>
    </cfRule>
  </conditionalFormatting>
  <conditionalFormatting sqref="A32">
    <cfRule type="expression" dxfId="4637" priority="325" stopIfTrue="1">
      <formula>$E32="所"</formula>
    </cfRule>
    <cfRule type="expression" dxfId="4636" priority="326" stopIfTrue="1">
      <formula>OR($E32="国", $E32="道")</formula>
    </cfRule>
  </conditionalFormatting>
  <conditionalFormatting sqref="A33:P33">
    <cfRule type="expression" dxfId="4635" priority="323" stopIfTrue="1">
      <formula>$E33="所"</formula>
    </cfRule>
    <cfRule type="expression" dxfId="4634" priority="324" stopIfTrue="1">
      <formula>OR($E33="国", $E33="道")</formula>
    </cfRule>
  </conditionalFormatting>
  <conditionalFormatting sqref="A34:P34">
    <cfRule type="expression" dxfId="4633" priority="321" stopIfTrue="1">
      <formula>$E34="所"</formula>
    </cfRule>
    <cfRule type="expression" dxfId="4632" priority="322" stopIfTrue="1">
      <formula>OR($E34="国", $E34="道")</formula>
    </cfRule>
  </conditionalFormatting>
  <conditionalFormatting sqref="A35:P35">
    <cfRule type="expression" dxfId="4631" priority="319" stopIfTrue="1">
      <formula>$E35="所"</formula>
    </cfRule>
    <cfRule type="expression" dxfId="4630" priority="320" stopIfTrue="1">
      <formula>OR($E35="国", $E35="道")</formula>
    </cfRule>
  </conditionalFormatting>
  <conditionalFormatting sqref="A37:P37">
    <cfRule type="expression" dxfId="4629" priority="317" stopIfTrue="1">
      <formula>$E37="所"</formula>
    </cfRule>
    <cfRule type="expression" dxfId="4628" priority="318" stopIfTrue="1">
      <formula>OR($E37="国", $E37="道")</formula>
    </cfRule>
  </conditionalFormatting>
  <conditionalFormatting sqref="A38:P38">
    <cfRule type="expression" dxfId="4627" priority="315" stopIfTrue="1">
      <formula>$E38="所"</formula>
    </cfRule>
    <cfRule type="expression" dxfId="4626" priority="316" stopIfTrue="1">
      <formula>OR($E38="国", $E38="道")</formula>
    </cfRule>
  </conditionalFormatting>
  <conditionalFormatting sqref="A39:P39">
    <cfRule type="expression" dxfId="4625" priority="313" stopIfTrue="1">
      <formula>$E39="所"</formula>
    </cfRule>
    <cfRule type="expression" dxfId="4624" priority="314" stopIfTrue="1">
      <formula>OR($E39="国", $E39="道")</formula>
    </cfRule>
  </conditionalFormatting>
  <conditionalFormatting sqref="B32:C32 E32:P32">
    <cfRule type="expression" dxfId="4623" priority="311" stopIfTrue="1">
      <formula>$E32="所"</formula>
    </cfRule>
    <cfRule type="expression" dxfId="4622" priority="312" stopIfTrue="1">
      <formula>OR($E32="国", $E32="道")</formula>
    </cfRule>
  </conditionalFormatting>
  <conditionalFormatting sqref="A36">
    <cfRule type="expression" dxfId="4621" priority="309" stopIfTrue="1">
      <formula>$E36="所"</formula>
    </cfRule>
    <cfRule type="expression" dxfId="4620" priority="310" stopIfTrue="1">
      <formula>OR($E36="国", $E36="道")</formula>
    </cfRule>
  </conditionalFormatting>
  <conditionalFormatting sqref="B36:C36 E36:P36">
    <cfRule type="expression" dxfId="4619" priority="307" stopIfTrue="1">
      <formula>$E36="所"</formula>
    </cfRule>
    <cfRule type="expression" dxfId="4618" priority="308" stopIfTrue="1">
      <formula>OR($E36="国", $E36="道")</formula>
    </cfRule>
  </conditionalFormatting>
  <conditionalFormatting sqref="A40:C40 E40:P40">
    <cfRule type="expression" dxfId="4617" priority="305" stopIfTrue="1">
      <formula>$E40="所"</formula>
    </cfRule>
    <cfRule type="expression" dxfId="4616" priority="306" stopIfTrue="1">
      <formula>OR($E40="国", $E40="道")</formula>
    </cfRule>
  </conditionalFormatting>
  <conditionalFormatting sqref="B41:P41">
    <cfRule type="expression" dxfId="4615" priority="303" stopIfTrue="1">
      <formula>$E41="所"</formula>
    </cfRule>
    <cfRule type="expression" dxfId="4614" priority="304" stopIfTrue="1">
      <formula>OR($E41="国", $E41="道")</formula>
    </cfRule>
  </conditionalFormatting>
  <conditionalFormatting sqref="A44:C44 E44:P44">
    <cfRule type="expression" dxfId="4613" priority="301" stopIfTrue="1">
      <formula>$E44="所"</formula>
    </cfRule>
    <cfRule type="expression" dxfId="4612" priority="302" stopIfTrue="1">
      <formula>OR($E44="国", $E44="道")</formula>
    </cfRule>
  </conditionalFormatting>
  <conditionalFormatting sqref="A48:C48 E48:P48">
    <cfRule type="expression" dxfId="4611" priority="299" stopIfTrue="1">
      <formula>$E48="所"</formula>
    </cfRule>
    <cfRule type="expression" dxfId="4610" priority="300" stopIfTrue="1">
      <formula>OR($E48="国", $E48="道")</formula>
    </cfRule>
  </conditionalFormatting>
  <conditionalFormatting sqref="A41">
    <cfRule type="expression" dxfId="4609" priority="297" stopIfTrue="1">
      <formula>$E41="所"</formula>
    </cfRule>
    <cfRule type="expression" dxfId="4608" priority="298" stopIfTrue="1">
      <formula>OR($E41="国", $E41="道")</formula>
    </cfRule>
  </conditionalFormatting>
  <conditionalFormatting sqref="B42:P42">
    <cfRule type="expression" dxfId="4607" priority="295" stopIfTrue="1">
      <formula>$E42="所"</formula>
    </cfRule>
    <cfRule type="expression" dxfId="4606" priority="296" stopIfTrue="1">
      <formula>OR($E42="国", $E42="道")</formula>
    </cfRule>
  </conditionalFormatting>
  <conditionalFormatting sqref="A42">
    <cfRule type="expression" dxfId="4605" priority="293" stopIfTrue="1">
      <formula>$E42="所"</formula>
    </cfRule>
    <cfRule type="expression" dxfId="4604" priority="294" stopIfTrue="1">
      <formula>OR($E42="国", $E42="道")</formula>
    </cfRule>
  </conditionalFormatting>
  <conditionalFormatting sqref="B43:P43">
    <cfRule type="expression" dxfId="4603" priority="291" stopIfTrue="1">
      <formula>$E43="所"</formula>
    </cfRule>
    <cfRule type="expression" dxfId="4602" priority="292" stopIfTrue="1">
      <formula>OR($E43="国", $E43="道")</formula>
    </cfRule>
  </conditionalFormatting>
  <conditionalFormatting sqref="A43">
    <cfRule type="expression" dxfId="4601" priority="289" stopIfTrue="1">
      <formula>$E43="所"</formula>
    </cfRule>
    <cfRule type="expression" dxfId="4600" priority="290" stopIfTrue="1">
      <formula>OR($E43="国", $E43="道")</formula>
    </cfRule>
  </conditionalFormatting>
  <conditionalFormatting sqref="B45:P45">
    <cfRule type="expression" dxfId="4599" priority="287" stopIfTrue="1">
      <formula>$E45="所"</formula>
    </cfRule>
    <cfRule type="expression" dxfId="4598" priority="288" stopIfTrue="1">
      <formula>OR($E45="国", $E45="道")</formula>
    </cfRule>
  </conditionalFormatting>
  <conditionalFormatting sqref="A45">
    <cfRule type="expression" dxfId="4597" priority="285" stopIfTrue="1">
      <formula>$E45="所"</formula>
    </cfRule>
    <cfRule type="expression" dxfId="4596" priority="286" stopIfTrue="1">
      <formula>OR($E45="国", $E45="道")</formula>
    </cfRule>
  </conditionalFormatting>
  <conditionalFormatting sqref="B46:P46">
    <cfRule type="expression" dxfId="4595" priority="283" stopIfTrue="1">
      <formula>$E46="所"</formula>
    </cfRule>
    <cfRule type="expression" dxfId="4594" priority="284" stopIfTrue="1">
      <formula>OR($E46="国", $E46="道")</formula>
    </cfRule>
  </conditionalFormatting>
  <conditionalFormatting sqref="A46">
    <cfRule type="expression" dxfId="4593" priority="281" stopIfTrue="1">
      <formula>$E46="所"</formula>
    </cfRule>
    <cfRule type="expression" dxfId="4592" priority="282" stopIfTrue="1">
      <formula>OR($E46="国", $E46="道")</formula>
    </cfRule>
  </conditionalFormatting>
  <conditionalFormatting sqref="B47:P47">
    <cfRule type="expression" dxfId="4591" priority="279" stopIfTrue="1">
      <formula>$E47="所"</formula>
    </cfRule>
    <cfRule type="expression" dxfId="4590" priority="280" stopIfTrue="1">
      <formula>OR($E47="国", $E47="道")</formula>
    </cfRule>
  </conditionalFormatting>
  <conditionalFormatting sqref="A47">
    <cfRule type="expression" dxfId="4589" priority="277" stopIfTrue="1">
      <formula>$E47="所"</formula>
    </cfRule>
    <cfRule type="expression" dxfId="4588" priority="278" stopIfTrue="1">
      <formula>OR($E47="国", $E47="道")</formula>
    </cfRule>
  </conditionalFormatting>
  <conditionalFormatting sqref="B49:P49">
    <cfRule type="expression" dxfId="4587" priority="275" stopIfTrue="1">
      <formula>$E49="所"</formula>
    </cfRule>
    <cfRule type="expression" dxfId="4586" priority="276" stopIfTrue="1">
      <formula>OR($E49="国", $E49="道")</formula>
    </cfRule>
  </conditionalFormatting>
  <conditionalFormatting sqref="A49">
    <cfRule type="expression" dxfId="4585" priority="273" stopIfTrue="1">
      <formula>$E49="所"</formula>
    </cfRule>
    <cfRule type="expression" dxfId="4584" priority="274" stopIfTrue="1">
      <formula>OR($E49="国", $E49="道")</formula>
    </cfRule>
  </conditionalFormatting>
  <conditionalFormatting sqref="B50:P50">
    <cfRule type="expression" dxfId="4583" priority="271" stopIfTrue="1">
      <formula>$E50="所"</formula>
    </cfRule>
    <cfRule type="expression" dxfId="4582" priority="272" stopIfTrue="1">
      <formula>OR($E50="国", $E50="道")</formula>
    </cfRule>
  </conditionalFormatting>
  <conditionalFormatting sqref="A50">
    <cfRule type="expression" dxfId="4581" priority="269" stopIfTrue="1">
      <formula>$E50="所"</formula>
    </cfRule>
    <cfRule type="expression" dxfId="4580" priority="270" stopIfTrue="1">
      <formula>OR($E50="国", $E50="道")</formula>
    </cfRule>
  </conditionalFormatting>
  <conditionalFormatting sqref="E64:P75 D73:D75 D69:D71 D65:D67 B51:P51 B64:C75">
    <cfRule type="expression" dxfId="4579" priority="267" stopIfTrue="1">
      <formula>$E51="所"</formula>
    </cfRule>
    <cfRule type="expression" dxfId="4578" priority="268" stopIfTrue="1">
      <formula>OR($E51="国", $E51="道")</formula>
    </cfRule>
  </conditionalFormatting>
  <conditionalFormatting sqref="A51 A64:A75">
    <cfRule type="expression" dxfId="4577" priority="265" stopIfTrue="1">
      <formula>$E51="所"</formula>
    </cfRule>
    <cfRule type="expression" dxfId="4576" priority="266" stopIfTrue="1">
      <formula>OR($E51="国", $E51="道")</formula>
    </cfRule>
  </conditionalFormatting>
  <conditionalFormatting sqref="A40:C40 E40:P40">
    <cfRule type="expression" dxfId="4575" priority="263" stopIfTrue="1">
      <formula>$E40="所"</formula>
    </cfRule>
    <cfRule type="expression" dxfId="4574" priority="264" stopIfTrue="1">
      <formula>OR($E40="国", $E40="道")</formula>
    </cfRule>
  </conditionalFormatting>
  <conditionalFormatting sqref="A41:P41">
    <cfRule type="expression" dxfId="4573" priority="261" stopIfTrue="1">
      <formula>$E41="所"</formula>
    </cfRule>
    <cfRule type="expression" dxfId="4572" priority="262" stopIfTrue="1">
      <formula>OR($E41="国", $E41="道")</formula>
    </cfRule>
  </conditionalFormatting>
  <conditionalFormatting sqref="A42:P42">
    <cfRule type="expression" dxfId="4571" priority="259" stopIfTrue="1">
      <formula>$E42="所"</formula>
    </cfRule>
    <cfRule type="expression" dxfId="4570" priority="260" stopIfTrue="1">
      <formula>OR($E42="国", $E42="道")</formula>
    </cfRule>
  </conditionalFormatting>
  <conditionalFormatting sqref="A43:P43">
    <cfRule type="expression" dxfId="4569" priority="257" stopIfTrue="1">
      <formula>$E43="所"</formula>
    </cfRule>
    <cfRule type="expression" dxfId="4568" priority="258" stopIfTrue="1">
      <formula>OR($E43="国", $E43="道")</formula>
    </cfRule>
  </conditionalFormatting>
  <conditionalFormatting sqref="A44">
    <cfRule type="expression" dxfId="4567" priority="255" stopIfTrue="1">
      <formula>$E44="所"</formula>
    </cfRule>
    <cfRule type="expression" dxfId="4566" priority="256" stopIfTrue="1">
      <formula>OR($E44="国", $E44="道")</formula>
    </cfRule>
  </conditionalFormatting>
  <conditionalFormatting sqref="A45:P45">
    <cfRule type="expression" dxfId="4565" priority="253" stopIfTrue="1">
      <formula>$E45="所"</formula>
    </cfRule>
    <cfRule type="expression" dxfId="4564" priority="254" stopIfTrue="1">
      <formula>OR($E45="国", $E45="道")</formula>
    </cfRule>
  </conditionalFormatting>
  <conditionalFormatting sqref="A46:P46">
    <cfRule type="expression" dxfId="4563" priority="251" stopIfTrue="1">
      <formula>$E46="所"</formula>
    </cfRule>
    <cfRule type="expression" dxfId="4562" priority="252" stopIfTrue="1">
      <formula>OR($E46="国", $E46="道")</formula>
    </cfRule>
  </conditionalFormatting>
  <conditionalFormatting sqref="A47:P47">
    <cfRule type="expression" dxfId="4561" priority="249" stopIfTrue="1">
      <formula>$E47="所"</formula>
    </cfRule>
    <cfRule type="expression" dxfId="4560" priority="250" stopIfTrue="1">
      <formula>OR($E47="国", $E47="道")</formula>
    </cfRule>
  </conditionalFormatting>
  <conditionalFormatting sqref="A49:P49">
    <cfRule type="expression" dxfId="4559" priority="247" stopIfTrue="1">
      <formula>$E49="所"</formula>
    </cfRule>
    <cfRule type="expression" dxfId="4558" priority="248" stopIfTrue="1">
      <formula>OR($E49="国", $E49="道")</formula>
    </cfRule>
  </conditionalFormatting>
  <conditionalFormatting sqref="A50:P50">
    <cfRule type="expression" dxfId="4557" priority="245" stopIfTrue="1">
      <formula>$E50="所"</formula>
    </cfRule>
    <cfRule type="expression" dxfId="4556" priority="246" stopIfTrue="1">
      <formula>OR($E50="国", $E50="道")</formula>
    </cfRule>
  </conditionalFormatting>
  <conditionalFormatting sqref="E64:P75 D73:D75 D69:D71 D65:D67 A51:P51 A64:C75">
    <cfRule type="expression" dxfId="4555" priority="243" stopIfTrue="1">
      <formula>$E51="所"</formula>
    </cfRule>
    <cfRule type="expression" dxfId="4554" priority="244" stopIfTrue="1">
      <formula>OR($E51="国", $E51="道")</formula>
    </cfRule>
  </conditionalFormatting>
  <conditionalFormatting sqref="B44:C44 E44:P44">
    <cfRule type="expression" dxfId="4553" priority="241" stopIfTrue="1">
      <formula>$E44="所"</formula>
    </cfRule>
    <cfRule type="expression" dxfId="4552" priority="242" stopIfTrue="1">
      <formula>OR($E44="国", $E44="道")</formula>
    </cfRule>
  </conditionalFormatting>
  <conditionalFormatting sqref="A48">
    <cfRule type="expression" dxfId="4551" priority="239" stopIfTrue="1">
      <formula>$E48="所"</formula>
    </cfRule>
    <cfRule type="expression" dxfId="4550" priority="240" stopIfTrue="1">
      <formula>OR($E48="国", $E48="道")</formula>
    </cfRule>
  </conditionalFormatting>
  <conditionalFormatting sqref="B48:C48 E48:P48">
    <cfRule type="expression" dxfId="4549" priority="237" stopIfTrue="1">
      <formula>$E48="所"</formula>
    </cfRule>
    <cfRule type="expression" dxfId="4548" priority="238" stopIfTrue="1">
      <formula>OR($E48="国", $E48="道")</formula>
    </cfRule>
  </conditionalFormatting>
  <conditionalFormatting sqref="A40:C40 E40:P40">
    <cfRule type="expression" dxfId="4547" priority="235" stopIfTrue="1">
      <formula>$E40="所"</formula>
    </cfRule>
    <cfRule type="expression" dxfId="4546" priority="236" stopIfTrue="1">
      <formula>OR($E40="国", $E40="道")</formula>
    </cfRule>
  </conditionalFormatting>
  <conditionalFormatting sqref="A41:P41">
    <cfRule type="expression" dxfId="4545" priority="233" stopIfTrue="1">
      <formula>$E41="所"</formula>
    </cfRule>
    <cfRule type="expression" dxfId="4544" priority="234" stopIfTrue="1">
      <formula>OR($E41="国", $E41="道")</formula>
    </cfRule>
  </conditionalFormatting>
  <conditionalFormatting sqref="A42:P42">
    <cfRule type="expression" dxfId="4543" priority="231" stopIfTrue="1">
      <formula>$E42="所"</formula>
    </cfRule>
    <cfRule type="expression" dxfId="4542" priority="232" stopIfTrue="1">
      <formula>OR($E42="国", $E42="道")</formula>
    </cfRule>
  </conditionalFormatting>
  <conditionalFormatting sqref="A43:P43">
    <cfRule type="expression" dxfId="4541" priority="229" stopIfTrue="1">
      <formula>$E43="所"</formula>
    </cfRule>
    <cfRule type="expression" dxfId="4540" priority="230" stopIfTrue="1">
      <formula>OR($E43="国", $E43="道")</formula>
    </cfRule>
  </conditionalFormatting>
  <conditionalFormatting sqref="A44">
    <cfRule type="expression" dxfId="4539" priority="227" stopIfTrue="1">
      <formula>$E44="所"</formula>
    </cfRule>
    <cfRule type="expression" dxfId="4538" priority="228" stopIfTrue="1">
      <formula>OR($E44="国", $E44="道")</formula>
    </cfRule>
  </conditionalFormatting>
  <conditionalFormatting sqref="A45:P45">
    <cfRule type="expression" dxfId="4537" priority="225" stopIfTrue="1">
      <formula>$E45="所"</formula>
    </cfRule>
    <cfRule type="expression" dxfId="4536" priority="226" stopIfTrue="1">
      <formula>OR($E45="国", $E45="道")</formula>
    </cfRule>
  </conditionalFormatting>
  <conditionalFormatting sqref="A46:P46">
    <cfRule type="expression" dxfId="4535" priority="223" stopIfTrue="1">
      <formula>$E46="所"</formula>
    </cfRule>
    <cfRule type="expression" dxfId="4534" priority="224" stopIfTrue="1">
      <formula>OR($E46="国", $E46="道")</formula>
    </cfRule>
  </conditionalFormatting>
  <conditionalFormatting sqref="A47:P47">
    <cfRule type="expression" dxfId="4533" priority="221" stopIfTrue="1">
      <formula>$E47="所"</formula>
    </cfRule>
    <cfRule type="expression" dxfId="4532" priority="222" stopIfTrue="1">
      <formula>OR($E47="国", $E47="道")</formula>
    </cfRule>
  </conditionalFormatting>
  <conditionalFormatting sqref="A49:P49">
    <cfRule type="expression" dxfId="4531" priority="219" stopIfTrue="1">
      <formula>$E49="所"</formula>
    </cfRule>
    <cfRule type="expression" dxfId="4530" priority="220" stopIfTrue="1">
      <formula>OR($E49="国", $E49="道")</formula>
    </cfRule>
  </conditionalFormatting>
  <conditionalFormatting sqref="A50:P50">
    <cfRule type="expression" dxfId="4529" priority="217" stopIfTrue="1">
      <formula>$E50="所"</formula>
    </cfRule>
    <cfRule type="expression" dxfId="4528" priority="218" stopIfTrue="1">
      <formula>OR($E50="国", $E50="道")</formula>
    </cfRule>
  </conditionalFormatting>
  <conditionalFormatting sqref="E64:P75 D73:D75 D69:D71 D65:D67 A51:P51 A64:C75">
    <cfRule type="expression" dxfId="4527" priority="215" stopIfTrue="1">
      <formula>$E51="所"</formula>
    </cfRule>
    <cfRule type="expression" dxfId="4526" priority="216" stopIfTrue="1">
      <formula>OR($E51="国", $E51="道")</formula>
    </cfRule>
  </conditionalFormatting>
  <conditionalFormatting sqref="B44:C44 E44:P44">
    <cfRule type="expression" dxfId="4525" priority="213" stopIfTrue="1">
      <formula>$E44="所"</formula>
    </cfRule>
    <cfRule type="expression" dxfId="4524" priority="214" stopIfTrue="1">
      <formula>OR($E44="国", $E44="道")</formula>
    </cfRule>
  </conditionalFormatting>
  <conditionalFormatting sqref="A48">
    <cfRule type="expression" dxfId="4523" priority="211" stopIfTrue="1">
      <formula>$E48="所"</formula>
    </cfRule>
    <cfRule type="expression" dxfId="4522" priority="212" stopIfTrue="1">
      <formula>OR($E48="国", $E48="道")</formula>
    </cfRule>
  </conditionalFormatting>
  <conditionalFormatting sqref="B48:C48 E48:P48">
    <cfRule type="expression" dxfId="4521" priority="209" stopIfTrue="1">
      <formula>$E48="所"</formula>
    </cfRule>
    <cfRule type="expression" dxfId="4520" priority="210" stopIfTrue="1">
      <formula>OR($E48="国", $E48="道")</formula>
    </cfRule>
  </conditionalFormatting>
  <conditionalFormatting sqref="A40:C40 E40:P40">
    <cfRule type="expression" dxfId="4519" priority="207" stopIfTrue="1">
      <formula>$E40="所"</formula>
    </cfRule>
    <cfRule type="expression" dxfId="4518" priority="208" stopIfTrue="1">
      <formula>OR($E40="国", $E40="道")</formula>
    </cfRule>
  </conditionalFormatting>
  <conditionalFormatting sqref="A41:P41">
    <cfRule type="expression" dxfId="4517" priority="205" stopIfTrue="1">
      <formula>$E41="所"</formula>
    </cfRule>
    <cfRule type="expression" dxfId="4516" priority="206" stopIfTrue="1">
      <formula>OR($E41="国", $E41="道")</formula>
    </cfRule>
  </conditionalFormatting>
  <conditionalFormatting sqref="A42:P42">
    <cfRule type="expression" dxfId="4515" priority="203" stopIfTrue="1">
      <formula>$E42="所"</formula>
    </cfRule>
    <cfRule type="expression" dxfId="4514" priority="204" stopIfTrue="1">
      <formula>OR($E42="国", $E42="道")</formula>
    </cfRule>
  </conditionalFormatting>
  <conditionalFormatting sqref="A43:P43">
    <cfRule type="expression" dxfId="4513" priority="201" stopIfTrue="1">
      <formula>$E43="所"</formula>
    </cfRule>
    <cfRule type="expression" dxfId="4512" priority="202" stopIfTrue="1">
      <formula>OR($E43="国", $E43="道")</formula>
    </cfRule>
  </conditionalFormatting>
  <conditionalFormatting sqref="A44">
    <cfRule type="expression" dxfId="4511" priority="199" stopIfTrue="1">
      <formula>$E44="所"</formula>
    </cfRule>
    <cfRule type="expression" dxfId="4510" priority="200" stopIfTrue="1">
      <formula>OR($E44="国", $E44="道")</formula>
    </cfRule>
  </conditionalFormatting>
  <conditionalFormatting sqref="A45:P45">
    <cfRule type="expression" dxfId="4509" priority="197" stopIfTrue="1">
      <formula>$E45="所"</formula>
    </cfRule>
    <cfRule type="expression" dxfId="4508" priority="198" stopIfTrue="1">
      <formula>OR($E45="国", $E45="道")</formula>
    </cfRule>
  </conditionalFormatting>
  <conditionalFormatting sqref="A46:P46">
    <cfRule type="expression" dxfId="4507" priority="195" stopIfTrue="1">
      <formula>$E46="所"</formula>
    </cfRule>
    <cfRule type="expression" dxfId="4506" priority="196" stopIfTrue="1">
      <formula>OR($E46="国", $E46="道")</formula>
    </cfRule>
  </conditionalFormatting>
  <conditionalFormatting sqref="A47:P47">
    <cfRule type="expression" dxfId="4505" priority="193" stopIfTrue="1">
      <formula>$E47="所"</formula>
    </cfRule>
    <cfRule type="expression" dxfId="4504" priority="194" stopIfTrue="1">
      <formula>OR($E47="国", $E47="道")</formula>
    </cfRule>
  </conditionalFormatting>
  <conditionalFormatting sqref="A49:P49">
    <cfRule type="expression" dxfId="4503" priority="191" stopIfTrue="1">
      <formula>$E49="所"</formula>
    </cfRule>
    <cfRule type="expression" dxfId="4502" priority="192" stopIfTrue="1">
      <formula>OR($E49="国", $E49="道")</formula>
    </cfRule>
  </conditionalFormatting>
  <conditionalFormatting sqref="A50:P50">
    <cfRule type="expression" dxfId="4501" priority="189" stopIfTrue="1">
      <formula>$E50="所"</formula>
    </cfRule>
    <cfRule type="expression" dxfId="4500" priority="190" stopIfTrue="1">
      <formula>OR($E50="国", $E50="道")</formula>
    </cfRule>
  </conditionalFormatting>
  <conditionalFormatting sqref="E64:P75 D73:D75 D69:D71 D65:D67 A51:P51 A64:C75">
    <cfRule type="expression" dxfId="4499" priority="187" stopIfTrue="1">
      <formula>$E51="所"</formula>
    </cfRule>
    <cfRule type="expression" dxfId="4498" priority="188" stopIfTrue="1">
      <formula>OR($E51="国", $E51="道")</formula>
    </cfRule>
  </conditionalFormatting>
  <conditionalFormatting sqref="B44:C44 E44:P44">
    <cfRule type="expression" dxfId="4497" priority="185" stopIfTrue="1">
      <formula>$E44="所"</formula>
    </cfRule>
    <cfRule type="expression" dxfId="4496" priority="186" stopIfTrue="1">
      <formula>OR($E44="国", $E44="道")</formula>
    </cfRule>
  </conditionalFormatting>
  <conditionalFormatting sqref="A48">
    <cfRule type="expression" dxfId="4495" priority="183" stopIfTrue="1">
      <formula>$E48="所"</formula>
    </cfRule>
    <cfRule type="expression" dxfId="4494" priority="184" stopIfTrue="1">
      <formula>OR($E48="国", $E48="道")</formula>
    </cfRule>
  </conditionalFormatting>
  <conditionalFormatting sqref="B48:C48 E48:P48">
    <cfRule type="expression" dxfId="4493" priority="181" stopIfTrue="1">
      <formula>$E48="所"</formula>
    </cfRule>
    <cfRule type="expression" dxfId="4492" priority="182" stopIfTrue="1">
      <formula>OR($E48="国", $E48="道")</formula>
    </cfRule>
  </conditionalFormatting>
  <conditionalFormatting sqref="A64:C64 E64:P64">
    <cfRule type="expression" dxfId="4491" priority="179" stopIfTrue="1">
      <formula>$E64="所"</formula>
    </cfRule>
    <cfRule type="expression" dxfId="4490" priority="180" stopIfTrue="1">
      <formula>OR($E64="国", $E64="道")</formula>
    </cfRule>
  </conditionalFormatting>
  <conditionalFormatting sqref="B65:P65">
    <cfRule type="expression" dxfId="4489" priority="177" stopIfTrue="1">
      <formula>$E65="所"</formula>
    </cfRule>
    <cfRule type="expression" dxfId="4488" priority="178" stopIfTrue="1">
      <formula>OR($E65="国", $E65="道")</formula>
    </cfRule>
  </conditionalFormatting>
  <conditionalFormatting sqref="A68:C68 E68:P68">
    <cfRule type="expression" dxfId="4487" priority="175" stopIfTrue="1">
      <formula>$E68="所"</formula>
    </cfRule>
    <cfRule type="expression" dxfId="4486" priority="176" stopIfTrue="1">
      <formula>OR($E68="国", $E68="道")</formula>
    </cfRule>
  </conditionalFormatting>
  <conditionalFormatting sqref="A72:C72 E72:P72">
    <cfRule type="expression" dxfId="4485" priority="173" stopIfTrue="1">
      <formula>$E72="所"</formula>
    </cfRule>
    <cfRule type="expression" dxfId="4484" priority="174" stopIfTrue="1">
      <formula>OR($E72="国", $E72="道")</formula>
    </cfRule>
  </conditionalFormatting>
  <conditionalFormatting sqref="A65">
    <cfRule type="expression" dxfId="4483" priority="171" stopIfTrue="1">
      <formula>$E65="所"</formula>
    </cfRule>
    <cfRule type="expression" dxfId="4482" priority="172" stopIfTrue="1">
      <formula>OR($E65="国", $E65="道")</formula>
    </cfRule>
  </conditionalFormatting>
  <conditionalFormatting sqref="B66:P66">
    <cfRule type="expression" dxfId="4481" priority="169" stopIfTrue="1">
      <formula>$E66="所"</formula>
    </cfRule>
    <cfRule type="expression" dxfId="4480" priority="170" stopIfTrue="1">
      <formula>OR($E66="国", $E66="道")</formula>
    </cfRule>
  </conditionalFormatting>
  <conditionalFormatting sqref="A66">
    <cfRule type="expression" dxfId="4479" priority="167" stopIfTrue="1">
      <formula>$E66="所"</formula>
    </cfRule>
    <cfRule type="expression" dxfId="4478" priority="168" stopIfTrue="1">
      <formula>OR($E66="国", $E66="道")</formula>
    </cfRule>
  </conditionalFormatting>
  <conditionalFormatting sqref="B67:P67">
    <cfRule type="expression" dxfId="4477" priority="165" stopIfTrue="1">
      <formula>$E67="所"</formula>
    </cfRule>
    <cfRule type="expression" dxfId="4476" priority="166" stopIfTrue="1">
      <formula>OR($E67="国", $E67="道")</formula>
    </cfRule>
  </conditionalFormatting>
  <conditionalFormatting sqref="A67">
    <cfRule type="expression" dxfId="4475" priority="163" stopIfTrue="1">
      <formula>$E67="所"</formula>
    </cfRule>
    <cfRule type="expression" dxfId="4474" priority="164" stopIfTrue="1">
      <formula>OR($E67="国", $E67="道")</formula>
    </cfRule>
  </conditionalFormatting>
  <conditionalFormatting sqref="B69:P69">
    <cfRule type="expression" dxfId="4473" priority="161" stopIfTrue="1">
      <formula>$E69="所"</formula>
    </cfRule>
    <cfRule type="expression" dxfId="4472" priority="162" stopIfTrue="1">
      <formula>OR($E69="国", $E69="道")</formula>
    </cfRule>
  </conditionalFormatting>
  <conditionalFormatting sqref="A69">
    <cfRule type="expression" dxfId="4471" priority="159" stopIfTrue="1">
      <formula>$E69="所"</formula>
    </cfRule>
    <cfRule type="expression" dxfId="4470" priority="160" stopIfTrue="1">
      <formula>OR($E69="国", $E69="道")</formula>
    </cfRule>
  </conditionalFormatting>
  <conditionalFormatting sqref="B70:P70">
    <cfRule type="expression" dxfId="4469" priority="157" stopIfTrue="1">
      <formula>$E70="所"</formula>
    </cfRule>
    <cfRule type="expression" dxfId="4468" priority="158" stopIfTrue="1">
      <formula>OR($E70="国", $E70="道")</formula>
    </cfRule>
  </conditionalFormatting>
  <conditionalFormatting sqref="A70">
    <cfRule type="expression" dxfId="4467" priority="155" stopIfTrue="1">
      <formula>$E70="所"</formula>
    </cfRule>
    <cfRule type="expression" dxfId="4466" priority="156" stopIfTrue="1">
      <formula>OR($E70="国", $E70="道")</formula>
    </cfRule>
  </conditionalFormatting>
  <conditionalFormatting sqref="B71:P71">
    <cfRule type="expression" dxfId="4465" priority="153" stopIfTrue="1">
      <formula>$E71="所"</formula>
    </cfRule>
    <cfRule type="expression" dxfId="4464" priority="154" stopIfTrue="1">
      <formula>OR($E71="国", $E71="道")</formula>
    </cfRule>
  </conditionalFormatting>
  <conditionalFormatting sqref="A71">
    <cfRule type="expression" dxfId="4463" priority="151" stopIfTrue="1">
      <formula>$E71="所"</formula>
    </cfRule>
    <cfRule type="expression" dxfId="4462" priority="152" stopIfTrue="1">
      <formula>OR($E71="国", $E71="道")</formula>
    </cfRule>
  </conditionalFormatting>
  <conditionalFormatting sqref="B73:P73">
    <cfRule type="expression" dxfId="4461" priority="149" stopIfTrue="1">
      <formula>$E73="所"</formula>
    </cfRule>
    <cfRule type="expression" dxfId="4460" priority="150" stopIfTrue="1">
      <formula>OR($E73="国", $E73="道")</formula>
    </cfRule>
  </conditionalFormatting>
  <conditionalFormatting sqref="A73">
    <cfRule type="expression" dxfId="4459" priority="147" stopIfTrue="1">
      <formula>$E73="所"</formula>
    </cfRule>
    <cfRule type="expression" dxfId="4458" priority="148" stopIfTrue="1">
      <formula>OR($E73="国", $E73="道")</formula>
    </cfRule>
  </conditionalFormatting>
  <conditionalFormatting sqref="B74:P74">
    <cfRule type="expression" dxfId="4457" priority="145" stopIfTrue="1">
      <formula>$E74="所"</formula>
    </cfRule>
    <cfRule type="expression" dxfId="4456" priority="146" stopIfTrue="1">
      <formula>OR($E74="国", $E74="道")</formula>
    </cfRule>
  </conditionalFormatting>
  <conditionalFormatting sqref="A74">
    <cfRule type="expression" dxfId="4455" priority="143" stopIfTrue="1">
      <formula>$E74="所"</formula>
    </cfRule>
    <cfRule type="expression" dxfId="4454" priority="144" stopIfTrue="1">
      <formula>OR($E74="国", $E74="道")</formula>
    </cfRule>
  </conditionalFormatting>
  <conditionalFormatting sqref="A64:C64 E64:P64">
    <cfRule type="expression" dxfId="4453" priority="141" stopIfTrue="1">
      <formula>$E64="所"</formula>
    </cfRule>
    <cfRule type="expression" dxfId="4452" priority="142" stopIfTrue="1">
      <formula>OR($E64="国", $E64="道")</formula>
    </cfRule>
  </conditionalFormatting>
  <conditionalFormatting sqref="A65:P65">
    <cfRule type="expression" dxfId="4451" priority="139" stopIfTrue="1">
      <formula>$E65="所"</formula>
    </cfRule>
    <cfRule type="expression" dxfId="4450" priority="140" stopIfTrue="1">
      <formula>OR($E65="国", $E65="道")</formula>
    </cfRule>
  </conditionalFormatting>
  <conditionalFormatting sqref="A66:P66">
    <cfRule type="expression" dxfId="4449" priority="137" stopIfTrue="1">
      <formula>$E66="所"</formula>
    </cfRule>
    <cfRule type="expression" dxfId="4448" priority="138" stopIfTrue="1">
      <formula>OR($E66="国", $E66="道")</formula>
    </cfRule>
  </conditionalFormatting>
  <conditionalFormatting sqref="A67:P67">
    <cfRule type="expression" dxfId="4447" priority="135" stopIfTrue="1">
      <formula>$E67="所"</formula>
    </cfRule>
    <cfRule type="expression" dxfId="4446" priority="136" stopIfTrue="1">
      <formula>OR($E67="国", $E67="道")</formula>
    </cfRule>
  </conditionalFormatting>
  <conditionalFormatting sqref="A68">
    <cfRule type="expression" dxfId="4445" priority="133" stopIfTrue="1">
      <formula>$E68="所"</formula>
    </cfRule>
    <cfRule type="expression" dxfId="4444" priority="134" stopIfTrue="1">
      <formula>OR($E68="国", $E68="道")</formula>
    </cfRule>
  </conditionalFormatting>
  <conditionalFormatting sqref="A69:P69">
    <cfRule type="expression" dxfId="4443" priority="131" stopIfTrue="1">
      <formula>$E69="所"</formula>
    </cfRule>
    <cfRule type="expression" dxfId="4442" priority="132" stopIfTrue="1">
      <formula>OR($E69="国", $E69="道")</formula>
    </cfRule>
  </conditionalFormatting>
  <conditionalFormatting sqref="A70:P70">
    <cfRule type="expression" dxfId="4441" priority="129" stopIfTrue="1">
      <formula>$E70="所"</formula>
    </cfRule>
    <cfRule type="expression" dxfId="4440" priority="130" stopIfTrue="1">
      <formula>OR($E70="国", $E70="道")</formula>
    </cfRule>
  </conditionalFormatting>
  <conditionalFormatting sqref="A71:P71">
    <cfRule type="expression" dxfId="4439" priority="127" stopIfTrue="1">
      <formula>$E71="所"</formula>
    </cfRule>
    <cfRule type="expression" dxfId="4438" priority="128" stopIfTrue="1">
      <formula>OR($E71="国", $E71="道")</formula>
    </cfRule>
  </conditionalFormatting>
  <conditionalFormatting sqref="A73:P73">
    <cfRule type="expression" dxfId="4437" priority="125" stopIfTrue="1">
      <formula>$E73="所"</formula>
    </cfRule>
    <cfRule type="expression" dxfId="4436" priority="126" stopIfTrue="1">
      <formula>OR($E73="国", $E73="道")</formula>
    </cfRule>
  </conditionalFormatting>
  <conditionalFormatting sqref="A74:P74">
    <cfRule type="expression" dxfId="4435" priority="123" stopIfTrue="1">
      <formula>$E74="所"</formula>
    </cfRule>
    <cfRule type="expression" dxfId="4434" priority="124" stopIfTrue="1">
      <formula>OR($E74="国", $E74="道")</formula>
    </cfRule>
  </conditionalFormatting>
  <conditionalFormatting sqref="B68:C68 E68:P68">
    <cfRule type="expression" dxfId="4433" priority="121" stopIfTrue="1">
      <formula>$E68="所"</formula>
    </cfRule>
    <cfRule type="expression" dxfId="4432" priority="122" stopIfTrue="1">
      <formula>OR($E68="国", $E68="道")</formula>
    </cfRule>
  </conditionalFormatting>
  <conditionalFormatting sqref="A72">
    <cfRule type="expression" dxfId="4431" priority="119" stopIfTrue="1">
      <formula>$E72="所"</formula>
    </cfRule>
    <cfRule type="expression" dxfId="4430" priority="120" stopIfTrue="1">
      <formula>OR($E72="国", $E72="道")</formula>
    </cfRule>
  </conditionalFormatting>
  <conditionalFormatting sqref="B72:C72 E72:P72">
    <cfRule type="expression" dxfId="4429" priority="117" stopIfTrue="1">
      <formula>$E72="所"</formula>
    </cfRule>
    <cfRule type="expression" dxfId="4428" priority="118" stopIfTrue="1">
      <formula>OR($E72="国", $E72="道")</formula>
    </cfRule>
  </conditionalFormatting>
  <conditionalFormatting sqref="A64:C64 E64:P64">
    <cfRule type="expression" dxfId="4427" priority="115" stopIfTrue="1">
      <formula>$E64="所"</formula>
    </cfRule>
    <cfRule type="expression" dxfId="4426" priority="116" stopIfTrue="1">
      <formula>OR($E64="国", $E64="道")</formula>
    </cfRule>
  </conditionalFormatting>
  <conditionalFormatting sqref="B65:P65">
    <cfRule type="expression" dxfId="4425" priority="113" stopIfTrue="1">
      <formula>$E65="所"</formula>
    </cfRule>
    <cfRule type="expression" dxfId="4424" priority="114" stopIfTrue="1">
      <formula>OR($E65="国", $E65="道")</formula>
    </cfRule>
  </conditionalFormatting>
  <conditionalFormatting sqref="A68:C68 E68:P68">
    <cfRule type="expression" dxfId="4423" priority="111" stopIfTrue="1">
      <formula>$E68="所"</formula>
    </cfRule>
    <cfRule type="expression" dxfId="4422" priority="112" stopIfTrue="1">
      <formula>OR($E68="国", $E68="道")</formula>
    </cfRule>
  </conditionalFormatting>
  <conditionalFormatting sqref="A72:C72 E72:P72">
    <cfRule type="expression" dxfId="4421" priority="109" stopIfTrue="1">
      <formula>$E72="所"</formula>
    </cfRule>
    <cfRule type="expression" dxfId="4420" priority="110" stopIfTrue="1">
      <formula>OR($E72="国", $E72="道")</formula>
    </cfRule>
  </conditionalFormatting>
  <conditionalFormatting sqref="A65">
    <cfRule type="expression" dxfId="4419" priority="107" stopIfTrue="1">
      <formula>$E65="所"</formula>
    </cfRule>
    <cfRule type="expression" dxfId="4418" priority="108" stopIfTrue="1">
      <formula>OR($E65="国", $E65="道")</formula>
    </cfRule>
  </conditionalFormatting>
  <conditionalFormatting sqref="B66:P66">
    <cfRule type="expression" dxfId="4417" priority="105" stopIfTrue="1">
      <formula>$E66="所"</formula>
    </cfRule>
    <cfRule type="expression" dxfId="4416" priority="106" stopIfTrue="1">
      <formula>OR($E66="国", $E66="道")</formula>
    </cfRule>
  </conditionalFormatting>
  <conditionalFormatting sqref="A66">
    <cfRule type="expression" dxfId="4415" priority="103" stopIfTrue="1">
      <formula>$E66="所"</formula>
    </cfRule>
    <cfRule type="expression" dxfId="4414" priority="104" stopIfTrue="1">
      <formula>OR($E66="国", $E66="道")</formula>
    </cfRule>
  </conditionalFormatting>
  <conditionalFormatting sqref="B67:P67">
    <cfRule type="expression" dxfId="4413" priority="101" stopIfTrue="1">
      <formula>$E67="所"</formula>
    </cfRule>
    <cfRule type="expression" dxfId="4412" priority="102" stopIfTrue="1">
      <formula>OR($E67="国", $E67="道")</formula>
    </cfRule>
  </conditionalFormatting>
  <conditionalFormatting sqref="A67">
    <cfRule type="expression" dxfId="4411" priority="99" stopIfTrue="1">
      <formula>$E67="所"</formula>
    </cfRule>
    <cfRule type="expression" dxfId="4410" priority="100" stopIfTrue="1">
      <formula>OR($E67="国", $E67="道")</formula>
    </cfRule>
  </conditionalFormatting>
  <conditionalFormatting sqref="B69:P69">
    <cfRule type="expression" dxfId="4409" priority="97" stopIfTrue="1">
      <formula>$E69="所"</formula>
    </cfRule>
    <cfRule type="expression" dxfId="4408" priority="98" stopIfTrue="1">
      <formula>OR($E69="国", $E69="道")</formula>
    </cfRule>
  </conditionalFormatting>
  <conditionalFormatting sqref="A69">
    <cfRule type="expression" dxfId="4407" priority="95" stopIfTrue="1">
      <formula>$E69="所"</formula>
    </cfRule>
    <cfRule type="expression" dxfId="4406" priority="96" stopIfTrue="1">
      <formula>OR($E69="国", $E69="道")</formula>
    </cfRule>
  </conditionalFormatting>
  <conditionalFormatting sqref="B70:P70">
    <cfRule type="expression" dxfId="4405" priority="93" stopIfTrue="1">
      <formula>$E70="所"</formula>
    </cfRule>
    <cfRule type="expression" dxfId="4404" priority="94" stopIfTrue="1">
      <formula>OR($E70="国", $E70="道")</formula>
    </cfRule>
  </conditionalFormatting>
  <conditionalFormatting sqref="A70">
    <cfRule type="expression" dxfId="4403" priority="91" stopIfTrue="1">
      <formula>$E70="所"</formula>
    </cfRule>
    <cfRule type="expression" dxfId="4402" priority="92" stopIfTrue="1">
      <formula>OR($E70="国", $E70="道")</formula>
    </cfRule>
  </conditionalFormatting>
  <conditionalFormatting sqref="B71:P71">
    <cfRule type="expression" dxfId="4401" priority="89" stopIfTrue="1">
      <formula>$E71="所"</formula>
    </cfRule>
    <cfRule type="expression" dxfId="4400" priority="90" stopIfTrue="1">
      <formula>OR($E71="国", $E71="道")</formula>
    </cfRule>
  </conditionalFormatting>
  <conditionalFormatting sqref="A71">
    <cfRule type="expression" dxfId="4399" priority="87" stopIfTrue="1">
      <formula>$E71="所"</formula>
    </cfRule>
    <cfRule type="expression" dxfId="4398" priority="88" stopIfTrue="1">
      <formula>OR($E71="国", $E71="道")</formula>
    </cfRule>
  </conditionalFormatting>
  <conditionalFormatting sqref="B73:P73">
    <cfRule type="expression" dxfId="4397" priority="85" stopIfTrue="1">
      <formula>$E73="所"</formula>
    </cfRule>
    <cfRule type="expression" dxfId="4396" priority="86" stopIfTrue="1">
      <formula>OR($E73="国", $E73="道")</formula>
    </cfRule>
  </conditionalFormatting>
  <conditionalFormatting sqref="A73">
    <cfRule type="expression" dxfId="4395" priority="83" stopIfTrue="1">
      <formula>$E73="所"</formula>
    </cfRule>
    <cfRule type="expression" dxfId="4394" priority="84" stopIfTrue="1">
      <formula>OR($E73="国", $E73="道")</formula>
    </cfRule>
  </conditionalFormatting>
  <conditionalFormatting sqref="B74:P74">
    <cfRule type="expression" dxfId="4393" priority="81" stopIfTrue="1">
      <formula>$E74="所"</formula>
    </cfRule>
    <cfRule type="expression" dxfId="4392" priority="82" stopIfTrue="1">
      <formula>OR($E74="国", $E74="道")</formula>
    </cfRule>
  </conditionalFormatting>
  <conditionalFormatting sqref="A74">
    <cfRule type="expression" dxfId="4391" priority="79" stopIfTrue="1">
      <formula>$E74="所"</formula>
    </cfRule>
    <cfRule type="expression" dxfId="4390" priority="80" stopIfTrue="1">
      <formula>OR($E74="国", $E74="道")</formula>
    </cfRule>
  </conditionalFormatting>
  <conditionalFormatting sqref="A64:C64 E64:P64">
    <cfRule type="expression" dxfId="4389" priority="77" stopIfTrue="1">
      <formula>$E64="所"</formula>
    </cfRule>
    <cfRule type="expression" dxfId="4388" priority="78" stopIfTrue="1">
      <formula>OR($E64="国", $E64="道")</formula>
    </cfRule>
  </conditionalFormatting>
  <conditionalFormatting sqref="A65:P65">
    <cfRule type="expression" dxfId="4387" priority="75" stopIfTrue="1">
      <formula>$E65="所"</formula>
    </cfRule>
    <cfRule type="expression" dxfId="4386" priority="76" stopIfTrue="1">
      <formula>OR($E65="国", $E65="道")</formula>
    </cfRule>
  </conditionalFormatting>
  <conditionalFormatting sqref="A66:P66">
    <cfRule type="expression" dxfId="4385" priority="73" stopIfTrue="1">
      <formula>$E66="所"</formula>
    </cfRule>
    <cfRule type="expression" dxfId="4384" priority="74" stopIfTrue="1">
      <formula>OR($E66="国", $E66="道")</formula>
    </cfRule>
  </conditionalFormatting>
  <conditionalFormatting sqref="A67:P67">
    <cfRule type="expression" dxfId="4383" priority="71" stopIfTrue="1">
      <formula>$E67="所"</formula>
    </cfRule>
    <cfRule type="expression" dxfId="4382" priority="72" stopIfTrue="1">
      <formula>OR($E67="国", $E67="道")</formula>
    </cfRule>
  </conditionalFormatting>
  <conditionalFormatting sqref="A68">
    <cfRule type="expression" dxfId="4381" priority="69" stopIfTrue="1">
      <formula>$E68="所"</formula>
    </cfRule>
    <cfRule type="expression" dxfId="4380" priority="70" stopIfTrue="1">
      <formula>OR($E68="国", $E68="道")</formula>
    </cfRule>
  </conditionalFormatting>
  <conditionalFormatting sqref="A69:P69">
    <cfRule type="expression" dxfId="4379" priority="67" stopIfTrue="1">
      <formula>$E69="所"</formula>
    </cfRule>
    <cfRule type="expression" dxfId="4378" priority="68" stopIfTrue="1">
      <formula>OR($E69="国", $E69="道")</formula>
    </cfRule>
  </conditionalFormatting>
  <conditionalFormatting sqref="A70:P70">
    <cfRule type="expression" dxfId="4377" priority="65" stopIfTrue="1">
      <formula>$E70="所"</formula>
    </cfRule>
    <cfRule type="expression" dxfId="4376" priority="66" stopIfTrue="1">
      <formula>OR($E70="国", $E70="道")</formula>
    </cfRule>
  </conditionalFormatting>
  <conditionalFormatting sqref="A71:P71">
    <cfRule type="expression" dxfId="4375" priority="63" stopIfTrue="1">
      <formula>$E71="所"</formula>
    </cfRule>
    <cfRule type="expression" dxfId="4374" priority="64" stopIfTrue="1">
      <formula>OR($E71="国", $E71="道")</formula>
    </cfRule>
  </conditionalFormatting>
  <conditionalFormatting sqref="A73:P73">
    <cfRule type="expression" dxfId="4373" priority="61" stopIfTrue="1">
      <formula>$E73="所"</formula>
    </cfRule>
    <cfRule type="expression" dxfId="4372" priority="62" stopIfTrue="1">
      <formula>OR($E73="国", $E73="道")</formula>
    </cfRule>
  </conditionalFormatting>
  <conditionalFormatting sqref="A74:P74">
    <cfRule type="expression" dxfId="4371" priority="59" stopIfTrue="1">
      <formula>$E74="所"</formula>
    </cfRule>
    <cfRule type="expression" dxfId="4370" priority="60" stopIfTrue="1">
      <formula>OR($E74="国", $E74="道")</formula>
    </cfRule>
  </conditionalFormatting>
  <conditionalFormatting sqref="B68:C68 E68:P68">
    <cfRule type="expression" dxfId="4369" priority="57" stopIfTrue="1">
      <formula>$E68="所"</formula>
    </cfRule>
    <cfRule type="expression" dxfId="4368" priority="58" stopIfTrue="1">
      <formula>OR($E68="国", $E68="道")</formula>
    </cfRule>
  </conditionalFormatting>
  <conditionalFormatting sqref="A72">
    <cfRule type="expression" dxfId="4367" priority="55" stopIfTrue="1">
      <formula>$E72="所"</formula>
    </cfRule>
    <cfRule type="expression" dxfId="4366" priority="56" stopIfTrue="1">
      <formula>OR($E72="国", $E72="道")</formula>
    </cfRule>
  </conditionalFormatting>
  <conditionalFormatting sqref="B72:C72 E72:P72">
    <cfRule type="expression" dxfId="4365" priority="53" stopIfTrue="1">
      <formula>$E72="所"</formula>
    </cfRule>
    <cfRule type="expression" dxfId="4364" priority="54" stopIfTrue="1">
      <formula>OR($E72="国", $E72="道")</formula>
    </cfRule>
  </conditionalFormatting>
  <conditionalFormatting sqref="A64:C64 E64:P64">
    <cfRule type="expression" dxfId="4363" priority="51" stopIfTrue="1">
      <formula>$E64="所"</formula>
    </cfRule>
    <cfRule type="expression" dxfId="4362" priority="52" stopIfTrue="1">
      <formula>OR($E64="国", $E64="道")</formula>
    </cfRule>
  </conditionalFormatting>
  <conditionalFormatting sqref="A65:P65">
    <cfRule type="expression" dxfId="4361" priority="49" stopIfTrue="1">
      <formula>$E65="所"</formula>
    </cfRule>
    <cfRule type="expression" dxfId="4360" priority="50" stopIfTrue="1">
      <formula>OR($E65="国", $E65="道")</formula>
    </cfRule>
  </conditionalFormatting>
  <conditionalFormatting sqref="A66:P66">
    <cfRule type="expression" dxfId="4359" priority="47" stopIfTrue="1">
      <formula>$E66="所"</formula>
    </cfRule>
    <cfRule type="expression" dxfId="4358" priority="48" stopIfTrue="1">
      <formula>OR($E66="国", $E66="道")</formula>
    </cfRule>
  </conditionalFormatting>
  <conditionalFormatting sqref="A67:P67">
    <cfRule type="expression" dxfId="4357" priority="45" stopIfTrue="1">
      <formula>$E67="所"</formula>
    </cfRule>
    <cfRule type="expression" dxfId="4356" priority="46" stopIfTrue="1">
      <formula>OR($E67="国", $E67="道")</formula>
    </cfRule>
  </conditionalFormatting>
  <conditionalFormatting sqref="A68">
    <cfRule type="expression" dxfId="4355" priority="43" stopIfTrue="1">
      <formula>$E68="所"</formula>
    </cfRule>
    <cfRule type="expression" dxfId="4354" priority="44" stopIfTrue="1">
      <formula>OR($E68="国", $E68="道")</formula>
    </cfRule>
  </conditionalFormatting>
  <conditionalFormatting sqref="A69:P69">
    <cfRule type="expression" dxfId="4353" priority="41" stopIfTrue="1">
      <formula>$E69="所"</formula>
    </cfRule>
    <cfRule type="expression" dxfId="4352" priority="42" stopIfTrue="1">
      <formula>OR($E69="国", $E69="道")</formula>
    </cfRule>
  </conditionalFormatting>
  <conditionalFormatting sqref="A70:P70">
    <cfRule type="expression" dxfId="4351" priority="39" stopIfTrue="1">
      <formula>$E70="所"</formula>
    </cfRule>
    <cfRule type="expression" dxfId="4350" priority="40" stopIfTrue="1">
      <formula>OR($E70="国", $E70="道")</formula>
    </cfRule>
  </conditionalFormatting>
  <conditionalFormatting sqref="A71:P71">
    <cfRule type="expression" dxfId="4349" priority="37" stopIfTrue="1">
      <formula>$E71="所"</formula>
    </cfRule>
    <cfRule type="expression" dxfId="4348" priority="38" stopIfTrue="1">
      <formula>OR($E71="国", $E71="道")</formula>
    </cfRule>
  </conditionalFormatting>
  <conditionalFormatting sqref="A73:P73">
    <cfRule type="expression" dxfId="4347" priority="35" stopIfTrue="1">
      <formula>$E73="所"</formula>
    </cfRule>
    <cfRule type="expression" dxfId="4346" priority="36" stopIfTrue="1">
      <formula>OR($E73="国", $E73="道")</formula>
    </cfRule>
  </conditionalFormatting>
  <conditionalFormatting sqref="A74:P74">
    <cfRule type="expression" dxfId="4345" priority="33" stopIfTrue="1">
      <formula>$E74="所"</formula>
    </cfRule>
    <cfRule type="expression" dxfId="4344" priority="34" stopIfTrue="1">
      <formula>OR($E74="国", $E74="道")</formula>
    </cfRule>
  </conditionalFormatting>
  <conditionalFormatting sqref="B68:C68 E68:P68">
    <cfRule type="expression" dxfId="4343" priority="31" stopIfTrue="1">
      <formula>$E68="所"</formula>
    </cfRule>
    <cfRule type="expression" dxfId="4342" priority="32" stopIfTrue="1">
      <formula>OR($E68="国", $E68="道")</formula>
    </cfRule>
  </conditionalFormatting>
  <conditionalFormatting sqref="A72">
    <cfRule type="expression" dxfId="4341" priority="29" stopIfTrue="1">
      <formula>$E72="所"</formula>
    </cfRule>
    <cfRule type="expression" dxfId="4340" priority="30" stopIfTrue="1">
      <formula>OR($E72="国", $E72="道")</formula>
    </cfRule>
  </conditionalFormatting>
  <conditionalFormatting sqref="B72:C72 E72:P72">
    <cfRule type="expression" dxfId="4339" priority="27" stopIfTrue="1">
      <formula>$E72="所"</formula>
    </cfRule>
    <cfRule type="expression" dxfId="4338" priority="28" stopIfTrue="1">
      <formula>OR($E72="国", $E72="道")</formula>
    </cfRule>
  </conditionalFormatting>
  <conditionalFormatting sqref="A64:C64 E64:P64">
    <cfRule type="expression" dxfId="4337" priority="25" stopIfTrue="1">
      <formula>$E64="所"</formula>
    </cfRule>
    <cfRule type="expression" dxfId="4336" priority="26" stopIfTrue="1">
      <formula>OR($E64="国", $E64="道")</formula>
    </cfRule>
  </conditionalFormatting>
  <conditionalFormatting sqref="A65:P65">
    <cfRule type="expression" dxfId="4335" priority="23" stopIfTrue="1">
      <formula>$E65="所"</formula>
    </cfRule>
    <cfRule type="expression" dxfId="4334" priority="24" stopIfTrue="1">
      <formula>OR($E65="国", $E65="道")</formula>
    </cfRule>
  </conditionalFormatting>
  <conditionalFormatting sqref="A66:P66">
    <cfRule type="expression" dxfId="4333" priority="21" stopIfTrue="1">
      <formula>$E66="所"</formula>
    </cfRule>
    <cfRule type="expression" dxfId="4332" priority="22" stopIfTrue="1">
      <formula>OR($E66="国", $E66="道")</formula>
    </cfRule>
  </conditionalFormatting>
  <conditionalFormatting sqref="A67:P67">
    <cfRule type="expression" dxfId="4331" priority="19" stopIfTrue="1">
      <formula>$E67="所"</formula>
    </cfRule>
    <cfRule type="expression" dxfId="4330" priority="20" stopIfTrue="1">
      <formula>OR($E67="国", $E67="道")</formula>
    </cfRule>
  </conditionalFormatting>
  <conditionalFormatting sqref="A68">
    <cfRule type="expression" dxfId="4329" priority="17" stopIfTrue="1">
      <formula>$E68="所"</formula>
    </cfRule>
    <cfRule type="expression" dxfId="4328" priority="18" stopIfTrue="1">
      <formula>OR($E68="国", $E68="道")</formula>
    </cfRule>
  </conditionalFormatting>
  <conditionalFormatting sqref="A69:P69">
    <cfRule type="expression" dxfId="4327" priority="15" stopIfTrue="1">
      <formula>$E69="所"</formula>
    </cfRule>
    <cfRule type="expression" dxfId="4326" priority="16" stopIfTrue="1">
      <formula>OR($E69="国", $E69="道")</formula>
    </cfRule>
  </conditionalFormatting>
  <conditionalFormatting sqref="A70:P70">
    <cfRule type="expression" dxfId="4325" priority="13" stopIfTrue="1">
      <formula>$E70="所"</formula>
    </cfRule>
    <cfRule type="expression" dxfId="4324" priority="14" stopIfTrue="1">
      <formula>OR($E70="国", $E70="道")</formula>
    </cfRule>
  </conditionalFormatting>
  <conditionalFormatting sqref="A71:P71">
    <cfRule type="expression" dxfId="4323" priority="11" stopIfTrue="1">
      <formula>$E71="所"</formula>
    </cfRule>
    <cfRule type="expression" dxfId="4322" priority="12" stopIfTrue="1">
      <formula>OR($E71="国", $E71="道")</formula>
    </cfRule>
  </conditionalFormatting>
  <conditionalFormatting sqref="A73:P73">
    <cfRule type="expression" dxfId="4321" priority="9" stopIfTrue="1">
      <formula>$E73="所"</formula>
    </cfRule>
    <cfRule type="expression" dxfId="4320" priority="10" stopIfTrue="1">
      <formula>OR($E73="国", $E73="道")</formula>
    </cfRule>
  </conditionalFormatting>
  <conditionalFormatting sqref="A74:P74">
    <cfRule type="expression" dxfId="4319" priority="7" stopIfTrue="1">
      <formula>$E74="所"</formula>
    </cfRule>
    <cfRule type="expression" dxfId="4318" priority="8" stopIfTrue="1">
      <formula>OR($E74="国", $E74="道")</formula>
    </cfRule>
  </conditionalFormatting>
  <conditionalFormatting sqref="B68:C68 E68:P68">
    <cfRule type="expression" dxfId="4317" priority="5" stopIfTrue="1">
      <formula>$E68="所"</formula>
    </cfRule>
    <cfRule type="expression" dxfId="4316" priority="6" stopIfTrue="1">
      <formula>OR($E68="国", $E68="道")</formula>
    </cfRule>
  </conditionalFormatting>
  <conditionalFormatting sqref="A72">
    <cfRule type="expression" dxfId="4315" priority="3" stopIfTrue="1">
      <formula>$E72="所"</formula>
    </cfRule>
    <cfRule type="expression" dxfId="4314" priority="4" stopIfTrue="1">
      <formula>OR($E72="国", $E72="道")</formula>
    </cfRule>
  </conditionalFormatting>
  <conditionalFormatting sqref="B72:C72 E72:P72">
    <cfRule type="expression" dxfId="4313" priority="1" stopIfTrue="1">
      <formula>$E72="所"</formula>
    </cfRule>
    <cfRule type="expression" dxfId="4312" priority="2" stopIfTrue="1">
      <formula>OR($E72="国", $E72="道")</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6"/>
  <sheetViews>
    <sheetView workbookViewId="0">
      <selection activeCell="A17" sqref="A17"/>
    </sheetView>
  </sheetViews>
  <sheetFormatPr defaultRowHeight="16.5"/>
  <cols>
    <col min="1" max="1" width="20.625" style="141" customWidth="1"/>
    <col min="2" max="2" width="4.625" style="141" customWidth="1"/>
    <col min="3" max="4" width="4.625" style="141" hidden="1" customWidth="1"/>
    <col min="5" max="5" width="10.625" style="141" customWidth="1"/>
    <col min="6" max="32" width="8.625" style="141" customWidth="1"/>
    <col min="33" max="16384" width="9" style="141"/>
  </cols>
  <sheetData>
    <row r="1" spans="1:32">
      <c r="A1" s="141" t="s">
        <v>391</v>
      </c>
      <c r="I1" s="155"/>
      <c r="AF1" s="155" t="str">
        <f>TEXT(DATEVALUE(CONCATENATE([1]作業用1!B2, "/9/30")), "ggge年")</f>
        <v>平成26年</v>
      </c>
    </row>
    <row r="2" spans="1:32">
      <c r="A2" s="152"/>
      <c r="B2" s="152"/>
      <c r="I2" s="155"/>
    </row>
    <row r="3" spans="1:32" ht="49.5" customHeight="1">
      <c r="A3" s="152"/>
      <c r="B3" s="152"/>
      <c r="C3" s="151"/>
      <c r="D3" s="151"/>
      <c r="E3" s="153" t="s">
        <v>390</v>
      </c>
      <c r="F3" s="153"/>
      <c r="G3" s="154" t="s">
        <v>389</v>
      </c>
      <c r="H3" s="153"/>
      <c r="I3" s="154" t="s">
        <v>388</v>
      </c>
      <c r="J3" s="153"/>
      <c r="K3" s="154" t="s">
        <v>387</v>
      </c>
      <c r="L3" s="153"/>
      <c r="M3" s="154" t="s">
        <v>386</v>
      </c>
      <c r="N3" s="153"/>
      <c r="O3" s="154" t="s">
        <v>385</v>
      </c>
      <c r="P3" s="153"/>
      <c r="Q3" s="154" t="s">
        <v>384</v>
      </c>
      <c r="R3" s="153"/>
      <c r="S3" s="154" t="s">
        <v>383</v>
      </c>
      <c r="T3" s="153"/>
      <c r="U3" s="154" t="s">
        <v>382</v>
      </c>
      <c r="V3" s="153"/>
      <c r="W3" s="154" t="s">
        <v>381</v>
      </c>
      <c r="X3" s="153"/>
      <c r="Y3" s="154" t="s">
        <v>380</v>
      </c>
      <c r="Z3" s="153"/>
      <c r="AA3" s="154" t="s">
        <v>379</v>
      </c>
      <c r="AB3" s="153"/>
      <c r="AC3" s="154" t="s">
        <v>378</v>
      </c>
      <c r="AD3" s="153"/>
      <c r="AE3" s="154" t="s">
        <v>377</v>
      </c>
      <c r="AF3" s="153"/>
    </row>
    <row r="4" spans="1:32">
      <c r="A4" s="152"/>
      <c r="B4" s="152"/>
      <c r="C4" s="151"/>
      <c r="D4" s="151"/>
      <c r="E4" s="150" t="s">
        <v>38</v>
      </c>
      <c r="F4" s="150" t="s">
        <v>376</v>
      </c>
      <c r="G4" s="150" t="s">
        <v>38</v>
      </c>
      <c r="H4" s="150" t="s">
        <v>376</v>
      </c>
      <c r="I4" s="150" t="s">
        <v>38</v>
      </c>
      <c r="J4" s="149" t="s">
        <v>376</v>
      </c>
      <c r="K4" s="149" t="s">
        <v>38</v>
      </c>
      <c r="L4" s="149" t="s">
        <v>376</v>
      </c>
      <c r="M4" s="149" t="s">
        <v>38</v>
      </c>
      <c r="N4" s="149" t="s">
        <v>376</v>
      </c>
      <c r="O4" s="149" t="s">
        <v>38</v>
      </c>
      <c r="P4" s="149" t="s">
        <v>376</v>
      </c>
      <c r="Q4" s="149" t="s">
        <v>38</v>
      </c>
      <c r="R4" s="149" t="s">
        <v>376</v>
      </c>
      <c r="S4" s="149" t="s">
        <v>38</v>
      </c>
      <c r="T4" s="149" t="s">
        <v>376</v>
      </c>
      <c r="U4" s="149" t="s">
        <v>38</v>
      </c>
      <c r="V4" s="149" t="s">
        <v>376</v>
      </c>
      <c r="W4" s="149" t="s">
        <v>38</v>
      </c>
      <c r="X4" s="149" t="s">
        <v>376</v>
      </c>
      <c r="Y4" s="149" t="s">
        <v>38</v>
      </c>
      <c r="Z4" s="149" t="s">
        <v>376</v>
      </c>
      <c r="AA4" s="149" t="s">
        <v>38</v>
      </c>
      <c r="AB4" s="149" t="s">
        <v>376</v>
      </c>
      <c r="AC4" s="149" t="s">
        <v>38</v>
      </c>
      <c r="AD4" s="149" t="s">
        <v>376</v>
      </c>
      <c r="AE4" s="149" t="s">
        <v>38</v>
      </c>
      <c r="AF4" s="149" t="s">
        <v>376</v>
      </c>
    </row>
    <row r="5" spans="1:32">
      <c r="A5" s="148" t="s">
        <v>257</v>
      </c>
      <c r="B5" s="147" t="s">
        <v>70</v>
      </c>
      <c r="C5" s="147" t="str">
        <f>A5</f>
        <v>全国</v>
      </c>
      <c r="D5" s="147" t="str">
        <f>RIGHT(C5, 1)</f>
        <v>国</v>
      </c>
      <c r="E5" s="146">
        <f>IF(VLOOKUP($A5, [1]作業用3!$A$8:$FP$263, 89, FALSE)=0, "-", VLOOKUP($A5, [1]作業用3!$A$8:$FP$263, 89, FALSE))</f>
        <v>1273004</v>
      </c>
      <c r="F5" s="145">
        <f>IF(VLOOKUP($A5, [1]作業用3!$A$8:$FP$263, 92, FALSE)=0, "-", VLOOKUP($A5, [1]作業用3!$A$8:$FP$263, 92, FALSE))</f>
        <v>1014.9038116574053</v>
      </c>
      <c r="G5" s="146">
        <f>IF(VLOOKUP($A5, [1]作業用3!$A$8:$FP$263, 95, FALSE)=0, "-", VLOOKUP($A5, [1]作業用3!$A$8:$FP$263, 95, FALSE))</f>
        <v>2100</v>
      </c>
      <c r="H5" s="145">
        <f>IF(VLOOKUP($A5, [1]作業用3!$A$8:$FP$263, 98, FALSE)=0, "-", VLOOKUP($A5, [1]作業用3!$A$8:$FP$263, 98, FALSE))</f>
        <v>1.674227264392375</v>
      </c>
      <c r="I5" s="146">
        <f>IF(VLOOKUP($A5, [1]作業用3!$A$8:$FP$263, 101, FALSE)=0, "-", VLOOKUP($A5, [1]作業用3!$A$8:$FP$263, 101, FALSE))</f>
        <v>368103</v>
      </c>
      <c r="J5" s="145">
        <f>IF(VLOOKUP($A5, [1]作業用3!$A$8:$FP$263, 104, FALSE)=0, "-", VLOOKUP($A5, [1]作業用3!$A$8:$FP$263, 104, FALSE))</f>
        <v>293.47051366886973</v>
      </c>
      <c r="K5" s="146">
        <f>IF(VLOOKUP($A5, [1]作業用3!$A$8:$FP$263, 107, FALSE)=0, "-", VLOOKUP($A5, [1]作業用3!$A$8:$FP$263, 107, FALSE))</f>
        <v>13669</v>
      </c>
      <c r="L5" s="145">
        <f>IF(VLOOKUP($A5, [1]作業用3!$A$8:$FP$263, 110, FALSE)=0, "-", VLOOKUP($A5, [1]作業用3!$A$8:$FP$263, 110, FALSE))</f>
        <v>10.897624989037798</v>
      </c>
      <c r="M5" s="146">
        <f>IF(VLOOKUP($A5, [1]作業用3!$A$8:$FP$263, 113, FALSE)=0, "-", VLOOKUP($A5, [1]作業用3!$A$8:$FP$263, 113, FALSE))</f>
        <v>6932</v>
      </c>
      <c r="N5" s="145">
        <f>IF(VLOOKUP($A5, [1]作業用3!$A$8:$FP$263, 116, FALSE)=0, "-", VLOOKUP($A5, [1]作業用3!$A$8:$FP$263, 116, FALSE))</f>
        <v>5.5265444746514021</v>
      </c>
      <c r="O5" s="146">
        <f>IF(VLOOKUP($A5, [1]作業用3!$A$8:$FP$263, 119, FALSE)=0, "-", VLOOKUP($A5, [1]作業用3!$A$8:$FP$263, 119, FALSE))</f>
        <v>196925</v>
      </c>
      <c r="P5" s="145">
        <f>IF(VLOOKUP($A5, [1]作業用3!$A$8:$FP$263, 122, FALSE)=0, "-", VLOOKUP($A5, [1]作業用3!$A$8:$FP$263, 122, FALSE))</f>
        <v>156.99866859069925</v>
      </c>
      <c r="Q5" s="146">
        <f>IF(VLOOKUP($A5, [1]作業用3!$A$8:$FP$263, 125, FALSE)=0, "-", VLOOKUP($A5, [1]作業用3!$A$8:$FP$263, 125, FALSE))</f>
        <v>114207</v>
      </c>
      <c r="R5" s="145">
        <f>IF(VLOOKUP($A5, [1]作業用3!$A$8:$FP$263, 128, FALSE)=0, "-", VLOOKUP($A5, [1]作業用3!$A$8:$FP$263, 128, FALSE))</f>
        <v>91.051653897361902</v>
      </c>
      <c r="S5" s="146">
        <f>IF(VLOOKUP($A5, [1]作業用3!$A$8:$FP$263, 131, FALSE)=0, "-", VLOOKUP($A5, [1]作業用3!$A$8:$FP$263, 131, FALSE))</f>
        <v>119650</v>
      </c>
      <c r="T5" s="145">
        <f>IF(VLOOKUP($A5, [1]作業用3!$A$8:$FP$263, 134, FALSE)=0, "-", VLOOKUP($A5, [1]作業用3!$A$8:$FP$263, 134, FALSE))</f>
        <v>95.391091516451269</v>
      </c>
      <c r="U5" s="146">
        <f>IF(VLOOKUP($A5, [1]作業用3!$A$8:$FP$263, 137, FALSE)=0, "-", VLOOKUP($A5, [1]作業用3!$A$8:$FP$263, 137, FALSE))</f>
        <v>15692</v>
      </c>
      <c r="V5" s="145">
        <f>IF(VLOOKUP($A5, [1]作業用3!$A$8:$FP$263, 140, FALSE)=0, "-", VLOOKUP($A5, [1]作業用3!$A$8:$FP$263, 140, FALSE))</f>
        <v>12.510463920402453</v>
      </c>
      <c r="W5" s="146">
        <f>IF(VLOOKUP($A5, [1]作業用3!$A$8:$FP$263, 143, FALSE)=0, "-", VLOOKUP($A5, [1]作業用3!$A$8:$FP$263, 143, FALSE))</f>
        <v>24776</v>
      </c>
      <c r="X5" s="145">
        <f>IF(VLOOKUP($A5, [1]作業用3!$A$8:$FP$263, 146, FALSE)=0, "-", VLOOKUP($A5, [1]作業用3!$A$8:$FP$263, 146, FALSE))</f>
        <v>19.752692715516897</v>
      </c>
      <c r="Y5" s="146">
        <f>IF(VLOOKUP($A5, [1]作業用3!$A$8:$FP$263, 149, FALSE)=0, "-", VLOOKUP($A5, [1]作業用3!$A$8:$FP$263, 149, FALSE))</f>
        <v>75389</v>
      </c>
      <c r="Z5" s="145">
        <f>IF(VLOOKUP($A5, [1]作業用3!$A$8:$FP$263, 152, FALSE)=0, "-", VLOOKUP($A5, [1]作業用3!$A$8:$FP$263, 152, FALSE))</f>
        <v>60.10396154060799</v>
      </c>
      <c r="AA5" s="146">
        <f>IF(VLOOKUP($A5, [1]作業用3!$A$8:$FP$263, 155, FALSE)=0, "-", VLOOKUP($A5, [1]作業用3!$A$8:$FP$263, 155, FALSE))</f>
        <v>39029</v>
      </c>
      <c r="AB5" s="145">
        <f>IF(VLOOKUP($A5, [1]作業用3!$A$8:$FP$263, 158, FALSE)=0, "-", VLOOKUP($A5, [1]作業用3!$A$8:$FP$263, 158, FALSE))</f>
        <v>31.115912334271432</v>
      </c>
      <c r="AC5" s="146">
        <f>IF(VLOOKUP($A5, [1]作業用3!$A$8:$FP$263, 161, FALSE)=0, "-", VLOOKUP($A5, [1]作業用3!$A$8:$FP$263, 161, FALSE))</f>
        <v>24417</v>
      </c>
      <c r="AD5" s="145">
        <f>IF(VLOOKUP($A5, [1]作業用3!$A$8:$FP$263, 164, FALSE)=0, "-", VLOOKUP($A5, [1]作業用3!$A$8:$FP$263, 164, FALSE))</f>
        <v>19.46647957841363</v>
      </c>
      <c r="AE5" s="146">
        <f>IF(VLOOKUP($A5, [1]作業用3!$A$8:$FP$263, 167, FALSE)=0, "-", VLOOKUP($A5, [1]作業用3!$A$8:$FP$263, 167, FALSE))</f>
        <v>5717</v>
      </c>
      <c r="AF5" s="145">
        <f>IF(VLOOKUP($A5, [1]作業用3!$A$8:$FP$263, 170, FALSE)=0, "-", VLOOKUP($A5, [1]作業用3!$A$8:$FP$263, 170, FALSE))</f>
        <v>4.5578844145386705</v>
      </c>
    </row>
    <row r="6" spans="1:32">
      <c r="A6" s="148"/>
      <c r="B6" s="147" t="s">
        <v>68</v>
      </c>
      <c r="C6" s="147" t="str">
        <f>A5</f>
        <v>全国</v>
      </c>
      <c r="D6" s="147" t="str">
        <f>RIGHT(C6, 1)</f>
        <v>国</v>
      </c>
      <c r="E6" s="146">
        <f>IF(VLOOKUP($A5, [1]作業用3!$A$8:$FP$263, 90, FALSE)=0, "-", VLOOKUP($A5, [1]作業用3!$A$8:$FP$263, 90, FALSE))</f>
        <v>660334</v>
      </c>
      <c r="F6" s="145">
        <f>IF(VLOOKUP($A5, [1]作業用3!$A$8:$FP$263, 93, FALSE)=0, "-", VLOOKUP($A5, [1]作業用3!$A$8:$FP$263, 93, FALSE))</f>
        <v>1081.7876509231501</v>
      </c>
      <c r="G6" s="146">
        <f>IF(VLOOKUP($A5, [1]作業用3!$A$8:$FP$263, 96, FALSE)=0, "-", VLOOKUP($A5, [1]作業用3!$A$8:$FP$263, 96, FALSE))</f>
        <v>1251</v>
      </c>
      <c r="H6" s="145">
        <f>IF(VLOOKUP($A5, [1]作業用3!$A$8:$FP$263, 99, FALSE)=0, "-", VLOOKUP($A5, [1]作業用3!$A$8:$FP$263, 99, FALSE))</f>
        <v>2.0494421782080896</v>
      </c>
      <c r="I6" s="146">
        <f>IF(VLOOKUP($A5, [1]作業用3!$A$8:$FP$263, 102, FALSE)=0, "-", VLOOKUP($A5, [1]作業用3!$A$8:$FP$263, 102, FALSE))</f>
        <v>218397</v>
      </c>
      <c r="J6" s="145">
        <f>IF(VLOOKUP($A5, [1]作業用3!$A$8:$FP$263, 105, FALSE)=0, "-", VLOOKUP($A5, [1]作業用3!$A$8:$FP$263, 105, FALSE))</f>
        <v>357.78738880424635</v>
      </c>
      <c r="K6" s="146">
        <f>IF(VLOOKUP($A5, [1]作業用3!$A$8:$FP$263, 108, FALSE)=0, "-", VLOOKUP($A5, [1]作業用3!$A$8:$FP$263, 108, FALSE))</f>
        <v>7265</v>
      </c>
      <c r="L6" s="145">
        <f>IF(VLOOKUP($A5, [1]作業用3!$A$8:$FP$263, 111, FALSE)=0, "-", VLOOKUP($A5, [1]作業用3!$A$8:$FP$263, 111, FALSE))</f>
        <v>11.901836470568961</v>
      </c>
      <c r="M6" s="146">
        <f>IF(VLOOKUP($A5, [1]作業用3!$A$8:$FP$263, 114, FALSE)=0, "-", VLOOKUP($A5, [1]作業用3!$A$8:$FP$263, 114, FALSE))</f>
        <v>2637</v>
      </c>
      <c r="N6" s="145">
        <f>IF(VLOOKUP($A5, [1]作業用3!$A$8:$FP$263, 117, FALSE)=0, "-", VLOOKUP($A5, [1]作業用3!$A$8:$FP$263, 117, FALSE))</f>
        <v>4.3200471814026633</v>
      </c>
      <c r="O6" s="146">
        <f>IF(VLOOKUP($A5, [1]作業用3!$A$8:$FP$263, 120, FALSE)=0, "-", VLOOKUP($A5, [1]作業用3!$A$8:$FP$263, 120, FALSE))</f>
        <v>92278</v>
      </c>
      <c r="P6" s="145">
        <f>IF(VLOOKUP($A5, [1]作業用3!$A$8:$FP$263, 123, FALSE)=0, "-", VLOOKUP($A5, [1]作業用3!$A$8:$FP$263, 123, FALSE))</f>
        <v>151.17380121557642</v>
      </c>
      <c r="Q6" s="146">
        <f>IF(VLOOKUP($A5, [1]作業用3!$A$8:$FP$263, 126, FALSE)=0, "-", VLOOKUP($A5, [1]作業用3!$A$8:$FP$263, 126, FALSE))</f>
        <v>54995</v>
      </c>
      <c r="R6" s="145">
        <f>IF(VLOOKUP($A5, [1]作業用3!$A$8:$FP$263, 129, FALSE)=0, "-", VLOOKUP($A5, [1]作業用3!$A$8:$FP$263, 129, FALSE))</f>
        <v>90.095181926901589</v>
      </c>
      <c r="S6" s="146">
        <f>IF(VLOOKUP($A5, [1]作業用3!$A$8:$FP$263, 132, FALSE)=0, "-", VLOOKUP($A5, [1]作業用3!$A$8:$FP$263, 132, FALSE))</f>
        <v>64780</v>
      </c>
      <c r="T6" s="145">
        <f>IF(VLOOKUP($A5, [1]作業用3!$A$8:$FP$263, 135, FALSE)=0, "-", VLOOKUP($A5, [1]作業用3!$A$8:$FP$263, 135, FALSE))</f>
        <v>106.12539113055159</v>
      </c>
      <c r="U6" s="146">
        <f>IF(VLOOKUP($A5, [1]作業用3!$A$8:$FP$263, 138, FALSE)=0, "-", VLOOKUP($A5, [1]作業用3!$A$8:$FP$263, 138, FALSE))</f>
        <v>10031</v>
      </c>
      <c r="V6" s="145">
        <f>IF(VLOOKUP($A5, [1]作業用3!$A$8:$FP$263, 141, FALSE)=0, "-", VLOOKUP($A5, [1]作業用3!$A$8:$FP$263, 141, FALSE))</f>
        <v>16.433217018069822</v>
      </c>
      <c r="W6" s="146">
        <f>IF(VLOOKUP($A5, [1]作業用3!$A$8:$FP$263, 144, FALSE)=0, "-", VLOOKUP($A5, [1]作業用3!$A$8:$FP$263, 144, FALSE))</f>
        <v>11935</v>
      </c>
      <c r="X6" s="145">
        <f>IF(VLOOKUP($A5, [1]作業用3!$A$8:$FP$263, 147, FALSE)=0, "-", VLOOKUP($A5, [1]作業用3!$A$8:$FP$263, 147, FALSE))</f>
        <v>19.552431971953279</v>
      </c>
      <c r="Y6" s="146">
        <f>IF(VLOOKUP($A5, [1]作業用3!$A$8:$FP$263, 150, FALSE)=0, "-", VLOOKUP($A5, [1]作業用3!$A$8:$FP$263, 150, FALSE))</f>
        <v>18316</v>
      </c>
      <c r="Z6" s="145">
        <f>IF(VLOOKUP($A5, [1]作業用3!$A$8:$FP$263, 153, FALSE)=0, "-", VLOOKUP($A5, [1]作業用3!$A$8:$FP$263, 153, FALSE))</f>
        <v>30.006061499647778</v>
      </c>
      <c r="AA6" s="146">
        <f>IF(VLOOKUP($A5, [1]作業用3!$A$8:$FP$263, 156, FALSE)=0, "-", VLOOKUP($A5, [1]作業用3!$A$8:$FP$263, 156, FALSE))</f>
        <v>22562</v>
      </c>
      <c r="AB6" s="145">
        <f>IF(VLOOKUP($A5, [1]作業用3!$A$8:$FP$263, 159, FALSE)=0, "-", VLOOKUP($A5, [1]作業用3!$A$8:$FP$263, 159, FALSE))</f>
        <v>36.962041906259728</v>
      </c>
      <c r="AC6" s="146">
        <f>IF(VLOOKUP($A5, [1]作業用3!$A$8:$FP$263, 162, FALSE)=0, "-", VLOOKUP($A5, [1]作業用3!$A$8:$FP$263, 162, FALSE))</f>
        <v>16875</v>
      </c>
      <c r="AD6" s="145">
        <f>IF(VLOOKUP($A5, [1]作業用3!$A$8:$FP$263, 165, FALSE)=0, "-", VLOOKUP($A5, [1]作業用3!$A$8:$FP$263, 165, FALSE))</f>
        <v>27.64535312331056</v>
      </c>
      <c r="AE6" s="146">
        <f>IF(VLOOKUP($A5, [1]作業用3!$A$8:$FP$263, 168, FALSE)=0, "-", VLOOKUP($A5, [1]作業用3!$A$8:$FP$263, 168, FALSE))</f>
        <v>3923</v>
      </c>
      <c r="AF6" s="145">
        <f>IF(VLOOKUP($A5, [1]作業用3!$A$8:$FP$263, 171, FALSE)=0, "-", VLOOKUP($A5, [1]作業用3!$A$8:$FP$263, 171, FALSE))</f>
        <v>6.4268278697924348</v>
      </c>
    </row>
    <row r="7" spans="1:32">
      <c r="A7" s="148"/>
      <c r="B7" s="147" t="s">
        <v>66</v>
      </c>
      <c r="C7" s="147" t="str">
        <f>A5</f>
        <v>全国</v>
      </c>
      <c r="D7" s="147" t="str">
        <f>RIGHT(C7, 1)</f>
        <v>国</v>
      </c>
      <c r="E7" s="146">
        <f>IF(VLOOKUP($A5, [1]作業用3!$A$8:$FP$263, 91, FALSE)=0, "-", VLOOKUP($A5, [1]作業用3!$A$8:$FP$263, 91, FALSE))</f>
        <v>612670</v>
      </c>
      <c r="F7" s="145">
        <f>IF(VLOOKUP($A5, [1]作業用3!$A$8:$FP$263, 94, FALSE)=0, "-", VLOOKUP($A5, [1]作業用3!$A$8:$FP$263, 94, FALSE))</f>
        <v>951.48390302992652</v>
      </c>
      <c r="G7" s="146">
        <f>IF(VLOOKUP($A5, [1]作業用3!$A$8:$FP$263, 97, FALSE)=0, "-", VLOOKUP($A5, [1]作業用3!$A$8:$FP$263, 97, FALSE))</f>
        <v>849</v>
      </c>
      <c r="H7" s="145">
        <f>IF(VLOOKUP($A5, [1]作業用3!$A$8:$FP$263, 100, FALSE)=0, "-", VLOOKUP($A5, [1]作業用3!$A$8:$FP$263, 100, FALSE))</f>
        <v>1.318507244801292</v>
      </c>
      <c r="I7" s="146">
        <f>IF(VLOOKUP($A5, [1]作業用3!$A$8:$FP$263, 103, FALSE)=0, "-", VLOOKUP($A5, [1]作業用3!$A$8:$FP$263, 103, FALSE))</f>
        <v>149706</v>
      </c>
      <c r="J7" s="145">
        <f>IF(VLOOKUP($A5, [1]作業用3!$A$8:$FP$263, 106, FALSE)=0, "-", VLOOKUP($A5, [1]作業用3!$A$8:$FP$263, 106, FALSE))</f>
        <v>232.49522448789426</v>
      </c>
      <c r="K7" s="146">
        <f>IF(VLOOKUP($A5, [1]作業用3!$A$8:$FP$263, 109, FALSE)=0, "-", VLOOKUP($A5, [1]作業用3!$A$8:$FP$263, 109, FALSE))</f>
        <v>6404</v>
      </c>
      <c r="L7" s="145">
        <f>IF(VLOOKUP($A5, [1]作業用3!$A$8:$FP$263, 112, FALSE)=0, "-", VLOOKUP($A5, [1]作業用3!$A$8:$FP$263, 112, FALSE))</f>
        <v>9.9454892764516778</v>
      </c>
      <c r="M7" s="146">
        <f>IF(VLOOKUP($A5, [1]作業用3!$A$8:$FP$263, 115, FALSE)=0, "-", VLOOKUP($A5, [1]作業用3!$A$8:$FP$263, 115, FALSE))</f>
        <v>4295</v>
      </c>
      <c r="N7" s="145">
        <f>IF(VLOOKUP($A5, [1]作業用3!$A$8:$FP$263, 118, FALSE)=0, "-", VLOOKUP($A5, [1]作業用3!$A$8:$FP$263, 118, FALSE))</f>
        <v>6.6701868273516496</v>
      </c>
      <c r="O7" s="146">
        <f>IF(VLOOKUP($A5, [1]作業用3!$A$8:$FP$263, 121, FALSE)=0, "-", VLOOKUP($A5, [1]作業用3!$A$8:$FP$263, 121, FALSE))</f>
        <v>104647</v>
      </c>
      <c r="P7" s="145">
        <f>IF(VLOOKUP($A5, [1]作業用3!$A$8:$FP$263, 124, FALSE)=0, "-", VLOOKUP($A5, [1]作業用3!$A$8:$FP$263, 124, FALSE))</f>
        <v>162.51805376527776</v>
      </c>
      <c r="Q7" s="146">
        <f>IF(VLOOKUP($A5, [1]作業用3!$A$8:$FP$263, 127, FALSE)=0, "-", VLOOKUP($A5, [1]作業用3!$A$8:$FP$263, 127, FALSE))</f>
        <v>59212</v>
      </c>
      <c r="R7" s="145">
        <f>IF(VLOOKUP($A5, [1]作業用3!$A$8:$FP$263, 130, FALSE)=0, "-", VLOOKUP($A5, [1]作業用3!$A$8:$FP$263, 130, FALSE))</f>
        <v>91.956950505505432</v>
      </c>
      <c r="S7" s="146">
        <f>IF(VLOOKUP($A5, [1]作業用3!$A$8:$FP$263, 133, FALSE)=0, "-", VLOOKUP($A5, [1]作業用3!$A$8:$FP$263, 133, FALSE))</f>
        <v>54870</v>
      </c>
      <c r="T7" s="145">
        <f>IF(VLOOKUP($A5, [1]作業用3!$A$8:$FP$263, 136, FALSE)=0, "-", VLOOKUP($A5, [1]作業用3!$A$8:$FP$263, 136, FALSE))</f>
        <v>85.213772111009305</v>
      </c>
      <c r="U7" s="146">
        <f>IF(VLOOKUP($A5, [1]作業用3!$A$8:$FP$263, 139, FALSE)=0, "-", VLOOKUP($A5, [1]作業用3!$A$8:$FP$263, 139, FALSE))</f>
        <v>5661</v>
      </c>
      <c r="V7" s="145">
        <f>IF(VLOOKUP($A5, [1]作業用3!$A$8:$FP$263, 142, FALSE)=0, "-", VLOOKUP($A5, [1]作業用3!$A$8:$FP$263, 142, FALSE))</f>
        <v>8.7916013107421858</v>
      </c>
      <c r="W7" s="146">
        <f>IF(VLOOKUP($A5, [1]作業用3!$A$8:$FP$263, 145, FALSE)=0, "-", VLOOKUP($A5, [1]作業用3!$A$8:$FP$263, 145, FALSE))</f>
        <v>12841</v>
      </c>
      <c r="X7" s="145">
        <f>IF(VLOOKUP($A5, [1]作業用3!$A$8:$FP$263, 148, FALSE)=0, "-", VLOOKUP($A5, [1]作業用3!$A$8:$FP$263, 148, FALSE))</f>
        <v>19.942227951111182</v>
      </c>
      <c r="Y7" s="146">
        <f>IF(VLOOKUP($A5, [1]作業用3!$A$8:$FP$263, 151, FALSE)=0, "-", VLOOKUP($A5, [1]作業用3!$A$8:$FP$263, 151, FALSE))</f>
        <v>57073</v>
      </c>
      <c r="Z7" s="145">
        <f>IF(VLOOKUP($A5, [1]作業用3!$A$8:$FP$263, 154, FALSE)=0, "-", VLOOKUP($A5, [1]作業用3!$A$8:$FP$263, 154, FALSE))</f>
        <v>88.635057694398284</v>
      </c>
      <c r="AA7" s="146">
        <f>IF(VLOOKUP($A5, [1]作業用3!$A$8:$FP$263, 157, FALSE)=0, "-", VLOOKUP($A5, [1]作業用3!$A$8:$FP$263, 157, FALSE))</f>
        <v>16467</v>
      </c>
      <c r="AB7" s="145">
        <f>IF(VLOOKUP($A5, [1]作業用3!$A$8:$FP$263, 160, FALSE)=0, "-", VLOOKUP($A5, [1]作業用3!$A$8:$FP$263, 160, FALSE))</f>
        <v>25.573449705704213</v>
      </c>
      <c r="AC7" s="146">
        <f>IF(VLOOKUP($A5, [1]作業用3!$A$8:$FP$263, 163, FALSE)=0, "-", VLOOKUP($A5, [1]作業用3!$A$8:$FP$263, 163, FALSE))</f>
        <v>7542</v>
      </c>
      <c r="AD7" s="145">
        <f>IF(VLOOKUP($A5, [1]作業用3!$A$8:$FP$263, 166, FALSE)=0, "-", VLOOKUP($A5, [1]作業用3!$A$8:$FP$263, 166, FALSE))</f>
        <v>11.712817008588157</v>
      </c>
      <c r="AE7" s="146">
        <f>IF(VLOOKUP($A5, [1]作業用3!$A$8:$FP$263, 169, FALSE)=0, "-", VLOOKUP($A5, [1]作業用3!$A$8:$FP$263, 169, FALSE))</f>
        <v>1794</v>
      </c>
      <c r="AF7" s="145">
        <f>IF(VLOOKUP($A5, [1]作業用3!$A$8:$FP$263, 172, FALSE)=0, "-", VLOOKUP($A5, [1]作業用3!$A$8:$FP$263, 172, FALSE))</f>
        <v>2.7861036480253452</v>
      </c>
    </row>
    <row r="8" spans="1:32">
      <c r="A8" s="148" t="s">
        <v>256</v>
      </c>
      <c r="B8" s="147" t="s">
        <v>70</v>
      </c>
      <c r="C8" s="147" t="str">
        <f>A8</f>
        <v>全道</v>
      </c>
      <c r="D8" s="147" t="str">
        <f>RIGHT(C8, 1)</f>
        <v>道</v>
      </c>
      <c r="E8" s="146">
        <f>IF(VLOOKUP($A8, [1]作業用3!$A$8:$FP$263, 89, FALSE)=0, "-", VLOOKUP($A8, [1]作業用3!$A$8:$FP$263, 89, FALSE))</f>
        <v>60018</v>
      </c>
      <c r="F8" s="145">
        <f>IF(VLOOKUP($A8, [1]作業用3!$A$8:$FP$263, 92, FALSE)=0, "-", VLOOKUP($A8, [1]作業用3!$A$8:$FP$263, 92, FALSE))</f>
        <v>1103.6802582131481</v>
      </c>
      <c r="G8" s="146">
        <f>IF(VLOOKUP($A8, [1]作業用3!$A$8:$FP$263, 95, FALSE)=0, "-", VLOOKUP($A8, [1]作業用3!$A$8:$FP$263, 95, FALSE))</f>
        <v>74</v>
      </c>
      <c r="H8" s="145">
        <f>IF(VLOOKUP($A8, [1]作業用3!$A$8:$FP$263, 98, FALSE)=0, "-", VLOOKUP($A8, [1]作業用3!$A$8:$FP$263, 98, FALSE))</f>
        <v>1.360797412572444</v>
      </c>
      <c r="I8" s="146">
        <f>IF(VLOOKUP($A8, [1]作業用3!$A$8:$FP$263, 101, FALSE)=0, "-", VLOOKUP($A8, [1]作業用3!$A$8:$FP$263, 101, FALSE))</f>
        <v>18759</v>
      </c>
      <c r="J8" s="145">
        <f>IF(VLOOKUP($A8, [1]作業用3!$A$8:$FP$263, 104, FALSE)=0, "-", VLOOKUP($A8, [1]作業用3!$A$8:$FP$263, 104, FALSE))</f>
        <v>344.96214408711455</v>
      </c>
      <c r="K8" s="146">
        <f>IF(VLOOKUP($A8, [1]作業用3!$A$8:$FP$263, 107, FALSE)=0, "-", VLOOKUP($A8, [1]作業用3!$A$8:$FP$263, 107, FALSE))</f>
        <v>669</v>
      </c>
      <c r="L8" s="145">
        <f>IF(VLOOKUP($A8, [1]作業用3!$A$8:$FP$263, 110, FALSE)=0, "-", VLOOKUP($A8, [1]作業用3!$A$8:$FP$263, 110, FALSE))</f>
        <v>12.302344175823851</v>
      </c>
      <c r="M8" s="146">
        <f>IF(VLOOKUP($A8, [1]作業用3!$A$8:$FP$263, 113, FALSE)=0, "-", VLOOKUP($A8, [1]作業用3!$A$8:$FP$263, 113, FALSE))</f>
        <v>265</v>
      </c>
      <c r="N8" s="145">
        <f>IF(VLOOKUP($A8, [1]作業用3!$A$8:$FP$263, 116, FALSE)=0, "-", VLOOKUP($A8, [1]作業用3!$A$8:$FP$263, 116, FALSE))</f>
        <v>4.8731258693472661</v>
      </c>
      <c r="O8" s="146">
        <f>IF(VLOOKUP($A8, [1]作業用3!$A$8:$FP$263, 119, FALSE)=0, "-", VLOOKUP($A8, [1]作業用3!$A$8:$FP$263, 119, FALSE))</f>
        <v>9429</v>
      </c>
      <c r="P8" s="145">
        <f>IF(VLOOKUP($A8, [1]作業用3!$A$8:$FP$263, 122, FALSE)=0, "-", VLOOKUP($A8, [1]作業用3!$A$8:$FP$263, 122, FALSE))</f>
        <v>173.3913351776429</v>
      </c>
      <c r="Q8" s="146">
        <f>IF(VLOOKUP($A8, [1]作業用3!$A$8:$FP$263, 125, FALSE)=0, "-", VLOOKUP($A8, [1]作業用3!$A$8:$FP$263, 125, FALSE))</f>
        <v>4909</v>
      </c>
      <c r="R8" s="145">
        <f>IF(VLOOKUP($A8, [1]作業用3!$A$8:$FP$263, 128, FALSE)=0, "-", VLOOKUP($A8, [1]作業用3!$A$8:$FP$263, 128, FALSE))</f>
        <v>90.272358085380105</v>
      </c>
      <c r="S8" s="146">
        <f>IF(VLOOKUP($A8, [1]作業用3!$A$8:$FP$263, 131, FALSE)=0, "-", VLOOKUP($A8, [1]作業用3!$A$8:$FP$263, 131, FALSE))</f>
        <v>5752</v>
      </c>
      <c r="T8" s="145">
        <f>IF(VLOOKUP($A8, [1]作業用3!$A$8:$FP$263, 134, FALSE)=0, "-", VLOOKUP($A8, [1]作業用3!$A$8:$FP$263, 134, FALSE))</f>
        <v>105.77441509617159</v>
      </c>
      <c r="U8" s="146">
        <f>IF(VLOOKUP($A8, [1]作業用3!$A$8:$FP$263, 137, FALSE)=0, "-", VLOOKUP($A8, [1]作業用3!$A$8:$FP$263, 137, FALSE))</f>
        <v>672</v>
      </c>
      <c r="V8" s="145">
        <f>IF(VLOOKUP($A8, [1]作業用3!$A$8:$FP$263, 140, FALSE)=0, "-", VLOOKUP($A8, [1]作業用3!$A$8:$FP$263, 140, FALSE))</f>
        <v>12.357511638495707</v>
      </c>
      <c r="W8" s="146">
        <f>IF(VLOOKUP($A8, [1]作業用3!$A$8:$FP$263, 143, FALSE)=0, "-", VLOOKUP($A8, [1]作業用3!$A$8:$FP$263, 143, FALSE))</f>
        <v>1543</v>
      </c>
      <c r="X8" s="145">
        <f>IF(VLOOKUP($A8, [1]作業用3!$A$8:$FP$263, 146, FALSE)=0, "-", VLOOKUP($A8, [1]作業用3!$A$8:$FP$263, 146, FALSE))</f>
        <v>28.374464967557852</v>
      </c>
      <c r="Y8" s="146">
        <f>IF(VLOOKUP($A8, [1]作業用3!$A$8:$FP$263, 149, FALSE)=0, "-", VLOOKUP($A8, [1]作業用3!$A$8:$FP$263, 149, FALSE))</f>
        <v>2610</v>
      </c>
      <c r="Z8" s="145">
        <f>IF(VLOOKUP($A8, [1]作業用3!$A$8:$FP$263, 152, FALSE)=0, "-", VLOOKUP($A8, [1]作業用3!$A$8:$FP$263, 152, FALSE))</f>
        <v>47.995692524514581</v>
      </c>
      <c r="AA8" s="146">
        <f>IF(VLOOKUP($A8, [1]作業用3!$A$8:$FP$263, 155, FALSE)=0, "-", VLOOKUP($A8, [1]作業用3!$A$8:$FP$263, 155, FALSE))</f>
        <v>1499</v>
      </c>
      <c r="AB8" s="145">
        <f>IF(VLOOKUP($A8, [1]作業用3!$A$8:$FP$263, 158, FALSE)=0, "-", VLOOKUP($A8, [1]作業用3!$A$8:$FP$263, 158, FALSE))</f>
        <v>27.565342181703969</v>
      </c>
      <c r="AC8" s="146">
        <f>IF(VLOOKUP($A8, [1]作業用3!$A$8:$FP$263, 161, FALSE)=0, "-", VLOOKUP($A8, [1]作業用3!$A$8:$FP$263, 161, FALSE))</f>
        <v>1080</v>
      </c>
      <c r="AD8" s="145">
        <f>IF(VLOOKUP($A8, [1]作業用3!$A$8:$FP$263, 164, FALSE)=0, "-", VLOOKUP($A8, [1]作業用3!$A$8:$FP$263, 164, FALSE))</f>
        <v>19.860286561868101</v>
      </c>
      <c r="AE8" s="146">
        <f>IF(VLOOKUP($A8, [1]作業用3!$A$8:$FP$263, 167, FALSE)=0, "-", VLOOKUP($A8, [1]作業用3!$A$8:$FP$263, 167, FALSE))</f>
        <v>226</v>
      </c>
      <c r="AF8" s="145">
        <f>IF(VLOOKUP($A8, [1]作業用3!$A$8:$FP$263, 170, FALSE)=0, "-", VLOOKUP($A8, [1]作業用3!$A$8:$FP$263, 170, FALSE))</f>
        <v>4.1559488546131398</v>
      </c>
    </row>
    <row r="9" spans="1:32">
      <c r="A9" s="148"/>
      <c r="B9" s="147" t="s">
        <v>68</v>
      </c>
      <c r="C9" s="147" t="str">
        <f>A8</f>
        <v>全道</v>
      </c>
      <c r="D9" s="147" t="str">
        <f>RIGHT(C9, 1)</f>
        <v>道</v>
      </c>
      <c r="E9" s="146">
        <f>IF(VLOOKUP($A8, [1]作業用3!$A$8:$FP$263, 90, FALSE)=0, "-", VLOOKUP($A8, [1]作業用3!$A$8:$FP$263, 90, FALSE))</f>
        <v>31333</v>
      </c>
      <c r="F9" s="145">
        <f>IF(VLOOKUP($A8, [1]作業用3!$A$8:$FP$263, 93, FALSE)=0, "-", VLOOKUP($A8, [1]作業用3!$A$8:$FP$263, 93, FALSE))</f>
        <v>1218.796373912553</v>
      </c>
      <c r="G9" s="146">
        <f>IF(VLOOKUP($A8, [1]作業用3!$A$8:$FP$263, 96, FALSE)=0, "-", VLOOKUP($A8, [1]作業用3!$A$8:$FP$263, 96, FALSE))</f>
        <v>37</v>
      </c>
      <c r="H9" s="145">
        <f>IF(VLOOKUP($A8, [1]作業用3!$A$8:$FP$263, 99, FALSE)=0, "-", VLOOKUP($A8, [1]作業用3!$A$8:$FP$263, 99, FALSE))</f>
        <v>1.439232305708501</v>
      </c>
      <c r="I9" s="146">
        <f>IF(VLOOKUP($A8, [1]作業用3!$A$8:$FP$263, 102, FALSE)=0, "-", VLOOKUP($A8, [1]作業用3!$A$8:$FP$263, 102, FALSE))</f>
        <v>10927</v>
      </c>
      <c r="J9" s="145">
        <f>IF(VLOOKUP($A8, [1]作業用3!$A$8:$FP$263, 105, FALSE)=0, "-", VLOOKUP($A8, [1]作業用3!$A$8:$FP$263, 105, FALSE))</f>
        <v>425.04030822910244</v>
      </c>
      <c r="K9" s="146">
        <f>IF(VLOOKUP($A8, [1]作業用3!$A$8:$FP$263, 108, FALSE)=0, "-", VLOOKUP($A8, [1]作業用3!$A$8:$FP$263, 108, FALSE))</f>
        <v>339</v>
      </c>
      <c r="L9" s="145">
        <f>IF(VLOOKUP($A8, [1]作業用3!$A$8:$FP$263, 111, FALSE)=0, "-", VLOOKUP($A8, [1]作業用3!$A$8:$FP$263, 111, FALSE))</f>
        <v>13.186479773923834</v>
      </c>
      <c r="M9" s="146">
        <f>IF(VLOOKUP($A8, [1]作業用3!$A$8:$FP$263, 114, FALSE)=0, "-", VLOOKUP($A8, [1]作業用3!$A$8:$FP$263, 114, FALSE))</f>
        <v>94</v>
      </c>
      <c r="N9" s="145">
        <f>IF(VLOOKUP($A8, [1]作業用3!$A$8:$FP$263, 117, FALSE)=0, "-", VLOOKUP($A8, [1]作業用3!$A$8:$FP$263, 117, FALSE))</f>
        <v>3.6564280199080832</v>
      </c>
      <c r="O9" s="146">
        <f>IF(VLOOKUP($A8, [1]作業用3!$A$8:$FP$263, 120, FALSE)=0, "-", VLOOKUP($A8, [1]作業用3!$A$8:$FP$263, 120, FALSE))</f>
        <v>4261</v>
      </c>
      <c r="P9" s="145">
        <f>IF(VLOOKUP($A8, [1]作業用3!$A$8:$FP$263, 123, FALSE)=0, "-", VLOOKUP($A8, [1]作業用3!$A$8:$FP$263, 123, FALSE))</f>
        <v>165.74510417902493</v>
      </c>
      <c r="Q9" s="146">
        <f>IF(VLOOKUP($A8, [1]作業用3!$A$8:$FP$263, 126, FALSE)=0, "-", VLOOKUP($A8, [1]作業用3!$A$8:$FP$263, 126, FALSE))</f>
        <v>2488</v>
      </c>
      <c r="R9" s="145">
        <f>IF(VLOOKUP($A8, [1]作業用3!$A$8:$FP$263, 129, FALSE)=0, "-", VLOOKUP($A8, [1]作業用3!$A$8:$FP$263, 129, FALSE))</f>
        <v>96.778648016290546</v>
      </c>
      <c r="S9" s="146">
        <f>IF(VLOOKUP($A8, [1]作業用3!$A$8:$FP$263, 132, FALSE)=0, "-", VLOOKUP($A8, [1]作業用3!$A$8:$FP$263, 132, FALSE))</f>
        <v>3190</v>
      </c>
      <c r="T9" s="145">
        <f>IF(VLOOKUP($A8, [1]作業用3!$A$8:$FP$263, 135, FALSE)=0, "-", VLOOKUP($A8, [1]作業用3!$A$8:$FP$263, 135, FALSE))</f>
        <v>124.08516365432752</v>
      </c>
      <c r="U9" s="146">
        <f>IF(VLOOKUP($A8, [1]作業用3!$A$8:$FP$263, 138, FALSE)=0, "-", VLOOKUP($A8, [1]作業用3!$A$8:$FP$263, 138, FALSE))</f>
        <v>374</v>
      </c>
      <c r="V9" s="145">
        <f>IF(VLOOKUP($A8, [1]作業用3!$A$8:$FP$263, 141, FALSE)=0, "-", VLOOKUP($A8, [1]作業用3!$A$8:$FP$263, 141, FALSE))</f>
        <v>14.547915738783226</v>
      </c>
      <c r="W9" s="146">
        <f>IF(VLOOKUP($A8, [1]作業用3!$A$8:$FP$263, 144, FALSE)=0, "-", VLOOKUP($A8, [1]作業用3!$A$8:$FP$263, 144, FALSE))</f>
        <v>763</v>
      </c>
      <c r="X9" s="145">
        <f>IF(VLOOKUP($A8, [1]作業用3!$A$8:$FP$263, 147, FALSE)=0, "-", VLOOKUP($A8, [1]作業用3!$A$8:$FP$263, 147, FALSE))</f>
        <v>29.679304033934763</v>
      </c>
      <c r="Y9" s="146">
        <f>IF(VLOOKUP($A8, [1]作業用3!$A$8:$FP$263, 150, FALSE)=0, "-", VLOOKUP($A8, [1]作業用3!$A$8:$FP$263, 150, FALSE))</f>
        <v>693</v>
      </c>
      <c r="Z9" s="145">
        <f>IF(VLOOKUP($A8, [1]作業用3!$A$8:$FP$263, 153, FALSE)=0, "-", VLOOKUP($A8, [1]作業用3!$A$8:$FP$263, 153, FALSE))</f>
        <v>26.956432104215978</v>
      </c>
      <c r="AA9" s="146">
        <f>IF(VLOOKUP($A8, [1]作業用3!$A$8:$FP$263, 156, FALSE)=0, "-", VLOOKUP($A8, [1]作業用3!$A$8:$FP$263, 156, FALSE))</f>
        <v>905</v>
      </c>
      <c r="AB9" s="145">
        <f>IF(VLOOKUP($A8, [1]作業用3!$A$8:$FP$263, 159, FALSE)=0, "-", VLOOKUP($A8, [1]作業用3!$A$8:$FP$263, 159, FALSE))</f>
        <v>35.202844234221445</v>
      </c>
      <c r="AC9" s="146">
        <f>IF(VLOOKUP($A8, [1]作業用3!$A$8:$FP$263, 162, FALSE)=0, "-", VLOOKUP($A8, [1]作業用3!$A$8:$FP$263, 162, FALSE))</f>
        <v>740</v>
      </c>
      <c r="AD9" s="145">
        <f>IF(VLOOKUP($A8, [1]作業用3!$A$8:$FP$263, 165, FALSE)=0, "-", VLOOKUP($A8, [1]作業用3!$A$8:$FP$263, 165, FALSE))</f>
        <v>28.78464611417002</v>
      </c>
      <c r="AE9" s="146">
        <f>IF(VLOOKUP($A8, [1]作業用3!$A$8:$FP$263, 168, FALSE)=0, "-", VLOOKUP($A8, [1]作業用3!$A$8:$FP$263, 168, FALSE))</f>
        <v>157</v>
      </c>
      <c r="AF9" s="145">
        <f>IF(VLOOKUP($A8, [1]作業用3!$A$8:$FP$263, 171, FALSE)=0, "-", VLOOKUP($A8, [1]作業用3!$A$8:$FP$263, 171, FALSE))</f>
        <v>6.1070127566549903</v>
      </c>
    </row>
    <row r="10" spans="1:32">
      <c r="A10" s="148"/>
      <c r="B10" s="147" t="s">
        <v>66</v>
      </c>
      <c r="C10" s="147" t="str">
        <f>A8</f>
        <v>全道</v>
      </c>
      <c r="D10" s="147" t="str">
        <f>RIGHT(C10, 1)</f>
        <v>道</v>
      </c>
      <c r="E10" s="146">
        <f>IF(VLOOKUP($A8, [1]作業用3!$A$8:$FP$263, 91, FALSE)=0, "-", VLOOKUP($A8, [1]作業用3!$A$8:$FP$263, 91, FALSE))</f>
        <v>28685</v>
      </c>
      <c r="F10" s="145">
        <f>IF(VLOOKUP($A8, [1]作業用3!$A$8:$FP$263, 94, FALSE)=0, "-", VLOOKUP($A8, [1]作業用3!$A$8:$FP$263, 94, FALSE))</f>
        <v>1000.4628252288927</v>
      </c>
      <c r="G10" s="146">
        <f>IF(VLOOKUP($A8, [1]作業用3!$A$8:$FP$263, 97, FALSE)=0, "-", VLOOKUP($A8, [1]作業用3!$A$8:$FP$263, 97, FALSE))</f>
        <v>37</v>
      </c>
      <c r="H10" s="145">
        <f>IF(VLOOKUP($A8, [1]作業用3!$A$8:$FP$263, 100, FALSE)=0, "-", VLOOKUP($A8, [1]作業用3!$A$8:$FP$263, 100, FALSE))</f>
        <v>1.2904697414491557</v>
      </c>
      <c r="I10" s="146">
        <f>IF(VLOOKUP($A8, [1]作業用3!$A$8:$FP$263, 103, FALSE)=0, "-", VLOOKUP($A8, [1]作業用3!$A$8:$FP$263, 103, FALSE))</f>
        <v>7832</v>
      </c>
      <c r="J10" s="145">
        <f>IF(VLOOKUP($A8, [1]作業用3!$A$8:$FP$263, 106, FALSE)=0, "-", VLOOKUP($A8, [1]作業用3!$A$8:$FP$263, 106, FALSE))</f>
        <v>273.16105446026455</v>
      </c>
      <c r="K10" s="146">
        <f>IF(VLOOKUP($A8, [1]作業用3!$A$8:$FP$263, 109, FALSE)=0, "-", VLOOKUP($A8, [1]作業用3!$A$8:$FP$263, 109, FALSE))</f>
        <v>330</v>
      </c>
      <c r="L10" s="145">
        <f>IF(VLOOKUP($A8, [1]作業用3!$A$8:$FP$263, 112, FALSE)=0, "-", VLOOKUP($A8, [1]作業用3!$A$8:$FP$263, 112, FALSE))</f>
        <v>11.509594991303281</v>
      </c>
      <c r="M10" s="146">
        <f>IF(VLOOKUP($A8, [1]作業用3!$A$8:$FP$263, 115, FALSE)=0, "-", VLOOKUP($A8, [1]作業用3!$A$8:$FP$263, 115, FALSE))</f>
        <v>171</v>
      </c>
      <c r="N10" s="145">
        <f>IF(VLOOKUP($A8, [1]作業用3!$A$8:$FP$263, 118, FALSE)=0, "-", VLOOKUP($A8, [1]作業用3!$A$8:$FP$263, 118, FALSE))</f>
        <v>5.9640628591298812</v>
      </c>
      <c r="O10" s="146">
        <f>IF(VLOOKUP($A8, [1]作業用3!$A$8:$FP$263, 121, FALSE)=0, "-", VLOOKUP($A8, [1]作業用3!$A$8:$FP$263, 121, FALSE))</f>
        <v>5168</v>
      </c>
      <c r="P10" s="145">
        <f>IF(VLOOKUP($A8, [1]作業用3!$A$8:$FP$263, 124, FALSE)=0, "-", VLOOKUP($A8, [1]作業用3!$A$8:$FP$263, 124, FALSE))</f>
        <v>180.24723307592532</v>
      </c>
      <c r="Q10" s="146">
        <f>IF(VLOOKUP($A8, [1]作業用3!$A$8:$FP$263, 127, FALSE)=0, "-", VLOOKUP($A8, [1]作業用3!$A$8:$FP$263, 127, FALSE))</f>
        <v>2421</v>
      </c>
      <c r="R10" s="145">
        <f>IF(VLOOKUP($A8, [1]作業用3!$A$8:$FP$263, 130, FALSE)=0, "-", VLOOKUP($A8, [1]作業用3!$A$8:$FP$263, 130, FALSE))</f>
        <v>84.438574163470435</v>
      </c>
      <c r="S10" s="146">
        <f>IF(VLOOKUP($A8, [1]作業用3!$A$8:$FP$263, 133, FALSE)=0, "-", VLOOKUP($A8, [1]作業用3!$A$8:$FP$263, 133, FALSE))</f>
        <v>2562</v>
      </c>
      <c r="T10" s="145">
        <f>IF(VLOOKUP($A8, [1]作業用3!$A$8:$FP$263, 136, FALSE)=0, "-", VLOOKUP($A8, [1]作業用3!$A$8:$FP$263, 136, FALSE))</f>
        <v>89.356310205209112</v>
      </c>
      <c r="U10" s="146">
        <f>IF(VLOOKUP($A8, [1]作業用3!$A$8:$FP$263, 139, FALSE)=0, "-", VLOOKUP($A8, [1]作業用3!$A$8:$FP$263, 139, FALSE))</f>
        <v>298</v>
      </c>
      <c r="V10" s="145">
        <f>IF(VLOOKUP($A8, [1]作業用3!$A$8:$FP$263, 142, FALSE)=0, "-", VLOOKUP($A8, [1]作業用3!$A$8:$FP$263, 142, FALSE))</f>
        <v>10.393513052752658</v>
      </c>
      <c r="W10" s="146">
        <f>IF(VLOOKUP($A8, [1]作業用3!$A$8:$FP$263, 145, FALSE)=0, "-", VLOOKUP($A8, [1]作業用3!$A$8:$FP$263, 145, FALSE))</f>
        <v>780</v>
      </c>
      <c r="X10" s="145">
        <f>IF(VLOOKUP($A8, [1]作業用3!$A$8:$FP$263, 148, FALSE)=0, "-", VLOOKUP($A8, [1]作業用3!$A$8:$FP$263, 148, FALSE))</f>
        <v>27.204497252171393</v>
      </c>
      <c r="Y10" s="146">
        <f>IF(VLOOKUP($A8, [1]作業用3!$A$8:$FP$263, 151, FALSE)=0, "-", VLOOKUP($A8, [1]作業用3!$A$8:$FP$263, 151, FALSE))</f>
        <v>1917</v>
      </c>
      <c r="Z10" s="145">
        <f>IF(VLOOKUP($A8, [1]作業用3!$A$8:$FP$263, 154, FALSE)=0, "-", VLOOKUP($A8, [1]作業用3!$A$8:$FP$263, 154, FALSE))</f>
        <v>66.860283631298145</v>
      </c>
      <c r="AA10" s="146">
        <f>IF(VLOOKUP($A8, [1]作業用3!$A$8:$FP$263, 157, FALSE)=0, "-", VLOOKUP($A8, [1]作業用3!$A$8:$FP$263, 157, FALSE))</f>
        <v>594</v>
      </c>
      <c r="AB10" s="145">
        <f>IF(VLOOKUP($A8, [1]作業用3!$A$8:$FP$263, 160, FALSE)=0, "-", VLOOKUP($A8, [1]作業用3!$A$8:$FP$263, 160, FALSE))</f>
        <v>20.717270984345905</v>
      </c>
      <c r="AC10" s="146">
        <f>IF(VLOOKUP($A8, [1]作業用3!$A$8:$FP$263, 163, FALSE)=0, "-", VLOOKUP($A8, [1]作業用3!$A$8:$FP$263, 163, FALSE))</f>
        <v>340</v>
      </c>
      <c r="AD10" s="145">
        <f>IF(VLOOKUP($A8, [1]作業用3!$A$8:$FP$263, 166, FALSE)=0, "-", VLOOKUP($A8, [1]作業用3!$A$8:$FP$263, 166, FALSE))</f>
        <v>11.85837059710035</v>
      </c>
      <c r="AE10" s="146">
        <f>IF(VLOOKUP($A8, [1]作業用3!$A$8:$FP$263, 169, FALSE)=0, "-", VLOOKUP($A8, [1]作業用3!$A$8:$FP$263, 169, FALSE))</f>
        <v>69</v>
      </c>
      <c r="AF10" s="145">
        <f>IF(VLOOKUP($A8, [1]作業用3!$A$8:$FP$263, 172, FALSE)=0, "-", VLOOKUP($A8, [1]作業用3!$A$8:$FP$263, 172, FALSE))</f>
        <v>2.4065516799997768</v>
      </c>
    </row>
    <row r="11" spans="1:32">
      <c r="A11" s="148" t="s">
        <v>255</v>
      </c>
      <c r="B11" s="147" t="s">
        <v>70</v>
      </c>
      <c r="C11" s="147" t="str">
        <f>A11</f>
        <v>南渡島2次医療圏</v>
      </c>
      <c r="D11" s="147" t="str">
        <f>RIGHT(C11, 1)</f>
        <v>圏</v>
      </c>
      <c r="E11" s="146">
        <f>IF(VLOOKUP($A11, [1]作業用3!$A$8:$FP$263, 89, FALSE)=0, "-", VLOOKUP($A11, [1]作業用3!$A$8:$FP$263, 89, FALSE))</f>
        <v>5213</v>
      </c>
      <c r="F11" s="145">
        <f>IF(VLOOKUP($A11, [1]作業用3!$A$8:$FP$263, 92, FALSE)=0, "-", VLOOKUP($A11, [1]作業用3!$A$8:$FP$263, 92, FALSE))</f>
        <v>1326.8040896006353</v>
      </c>
      <c r="G11" s="146">
        <f>IF(VLOOKUP($A11, [1]作業用3!$A$8:$FP$263, 95, FALSE)=0, "-", VLOOKUP($A11, [1]作業用3!$A$8:$FP$263, 95, FALSE))</f>
        <v>9</v>
      </c>
      <c r="H11" s="145">
        <f>IF(VLOOKUP($A11, [1]作業用3!$A$8:$FP$263, 98, FALSE)=0, "-", VLOOKUP($A11, [1]作業用3!$A$8:$FP$263, 98, FALSE))</f>
        <v>2.2906650309621557</v>
      </c>
      <c r="I11" s="146">
        <f>IF(VLOOKUP($A11, [1]作業用3!$A$8:$FP$263, 101, FALSE)=0, "-", VLOOKUP($A11, [1]作業用3!$A$8:$FP$263, 101, FALSE))</f>
        <v>1553</v>
      </c>
      <c r="J11" s="145">
        <f>IF(VLOOKUP($A11, [1]作業用3!$A$8:$FP$263, 104, FALSE)=0, "-", VLOOKUP($A11, [1]作業用3!$A$8:$FP$263, 104, FALSE))</f>
        <v>395.2669770093587</v>
      </c>
      <c r="K11" s="146">
        <f>IF(VLOOKUP($A11, [1]作業用3!$A$8:$FP$263, 107, FALSE)=0, "-", VLOOKUP($A11, [1]作業用3!$A$8:$FP$263, 107, FALSE))</f>
        <v>47</v>
      </c>
      <c r="L11" s="145">
        <f>IF(VLOOKUP($A11, [1]作業用3!$A$8:$FP$263, 110, FALSE)=0, "-", VLOOKUP($A11, [1]作業用3!$A$8:$FP$263, 110, FALSE))</f>
        <v>11.962361828357924</v>
      </c>
      <c r="M11" s="146">
        <f>IF(VLOOKUP($A11, [1]作業用3!$A$8:$FP$263, 113, FALSE)=0, "-", VLOOKUP($A11, [1]作業用3!$A$8:$FP$263, 113, FALSE))</f>
        <v>20</v>
      </c>
      <c r="N11" s="145">
        <f>IF(VLOOKUP($A11, [1]作業用3!$A$8:$FP$263, 116, FALSE)=0, "-", VLOOKUP($A11, [1]作業用3!$A$8:$FP$263, 116, FALSE))</f>
        <v>5.0903667354714575</v>
      </c>
      <c r="O11" s="146">
        <f>IF(VLOOKUP($A11, [1]作業用3!$A$8:$FP$263, 119, FALSE)=0, "-", VLOOKUP($A11, [1]作業用3!$A$8:$FP$263, 119, FALSE))</f>
        <v>692</v>
      </c>
      <c r="P11" s="145">
        <f>IF(VLOOKUP($A11, [1]作業用3!$A$8:$FP$263, 122, FALSE)=0, "-", VLOOKUP($A11, [1]作業用3!$A$8:$FP$263, 122, FALSE))</f>
        <v>176.1266890473124</v>
      </c>
      <c r="Q11" s="146">
        <f>IF(VLOOKUP($A11, [1]作業用3!$A$8:$FP$263, 125, FALSE)=0, "-", VLOOKUP($A11, [1]作業用3!$A$8:$FP$263, 125, FALSE))</f>
        <v>405</v>
      </c>
      <c r="R11" s="145">
        <f>IF(VLOOKUP($A11, [1]作業用3!$A$8:$FP$263, 128, FALSE)=0, "-", VLOOKUP($A11, [1]作業用3!$A$8:$FP$263, 128, FALSE))</f>
        <v>103.07992639329701</v>
      </c>
      <c r="S11" s="146">
        <f>IF(VLOOKUP($A11, [1]作業用3!$A$8:$FP$263, 131, FALSE)=0, "-", VLOOKUP($A11, [1]作業用3!$A$8:$FP$263, 131, FALSE))</f>
        <v>605</v>
      </c>
      <c r="T11" s="145">
        <f>IF(VLOOKUP($A11, [1]作業用3!$A$8:$FP$263, 134, FALSE)=0, "-", VLOOKUP($A11, [1]作業用3!$A$8:$FP$263, 134, FALSE))</f>
        <v>153.98359374801157</v>
      </c>
      <c r="U11" s="146">
        <f>IF(VLOOKUP($A11, [1]作業用3!$A$8:$FP$263, 137, FALSE)=0, "-", VLOOKUP($A11, [1]作業用3!$A$8:$FP$263, 137, FALSE))</f>
        <v>65</v>
      </c>
      <c r="V11" s="145">
        <f>IF(VLOOKUP($A11, [1]作業用3!$A$8:$FP$263, 140, FALSE)=0, "-", VLOOKUP($A11, [1]作業用3!$A$8:$FP$263, 140, FALSE))</f>
        <v>16.543691890282236</v>
      </c>
      <c r="W11" s="146">
        <f>IF(VLOOKUP($A11, [1]作業用3!$A$8:$FP$263, 143, FALSE)=0, "-", VLOOKUP($A11, [1]作業用3!$A$8:$FP$263, 143, FALSE))</f>
        <v>155</v>
      </c>
      <c r="X11" s="145">
        <f>IF(VLOOKUP($A11, [1]作業用3!$A$8:$FP$263, 146, FALSE)=0, "-", VLOOKUP($A11, [1]作業用3!$A$8:$FP$263, 146, FALSE))</f>
        <v>39.450342199903794</v>
      </c>
      <c r="Y11" s="146">
        <f>IF(VLOOKUP($A11, [1]作業用3!$A$8:$FP$263, 149, FALSE)=0, "-", VLOOKUP($A11, [1]作業用3!$A$8:$FP$263, 149, FALSE))</f>
        <v>237</v>
      </c>
      <c r="Z11" s="145">
        <f>IF(VLOOKUP($A11, [1]作業用3!$A$8:$FP$263, 152, FALSE)=0, "-", VLOOKUP($A11, [1]作業用3!$A$8:$FP$263, 152, FALSE))</f>
        <v>60.32084581533676</v>
      </c>
      <c r="AA11" s="146">
        <f>IF(VLOOKUP($A11, [1]作業用3!$A$8:$FP$263, 155, FALSE)=0, "-", VLOOKUP($A11, [1]作業用3!$A$8:$FP$263, 155, FALSE))</f>
        <v>118</v>
      </c>
      <c r="AB11" s="145">
        <f>IF(VLOOKUP($A11, [1]作業用3!$A$8:$FP$263, 158, FALSE)=0, "-", VLOOKUP($A11, [1]作業用3!$A$8:$FP$263, 158, FALSE))</f>
        <v>30.033163739281598</v>
      </c>
      <c r="AC11" s="146">
        <f>IF(VLOOKUP($A11, [1]作業用3!$A$8:$FP$263, 161, FALSE)=0, "-", VLOOKUP($A11, [1]作業用3!$A$8:$FP$263, 161, FALSE))</f>
        <v>104</v>
      </c>
      <c r="AD11" s="145">
        <f>IF(VLOOKUP($A11, [1]作業用3!$A$8:$FP$263, 164, FALSE)=0, "-", VLOOKUP($A11, [1]作業用3!$A$8:$FP$263, 164, FALSE))</f>
        <v>26.46990702445158</v>
      </c>
      <c r="AE11" s="146">
        <f>IF(VLOOKUP($A11, [1]作業用3!$A$8:$FP$263, 167, FALSE)=0, "-", VLOOKUP($A11, [1]作業用3!$A$8:$FP$263, 167, FALSE))</f>
        <v>15</v>
      </c>
      <c r="AF11" s="145">
        <f>IF(VLOOKUP($A11, [1]作業用3!$A$8:$FP$263, 170, FALSE)=0, "-", VLOOKUP($A11, [1]作業用3!$A$8:$FP$263, 170, FALSE))</f>
        <v>3.8177750516035927</v>
      </c>
    </row>
    <row r="12" spans="1:32">
      <c r="A12" s="148"/>
      <c r="B12" s="147" t="s">
        <v>68</v>
      </c>
      <c r="C12" s="147" t="str">
        <f>A11</f>
        <v>南渡島2次医療圏</v>
      </c>
      <c r="D12" s="147" t="str">
        <f>RIGHT(C12, 1)</f>
        <v>圏</v>
      </c>
      <c r="E12" s="146">
        <f>IF(VLOOKUP($A11, [1]作業用3!$A$8:$FP$263, 90, FALSE)=0, "-", VLOOKUP($A11, [1]作業用3!$A$8:$FP$263, 90, FALSE))</f>
        <v>2647</v>
      </c>
      <c r="F12" s="145">
        <f>IF(VLOOKUP($A11, [1]作業用3!$A$8:$FP$263, 93, FALSE)=0, "-", VLOOKUP($A11, [1]作業用3!$A$8:$FP$263, 93, FALSE))</f>
        <v>1464.0567702254991</v>
      </c>
      <c r="G12" s="146">
        <f>IF(VLOOKUP($A11, [1]作業用3!$A$8:$FP$263, 96, FALSE)=0, "-", VLOOKUP($A11, [1]作業用3!$A$8:$FP$263, 96, FALSE))</f>
        <v>5</v>
      </c>
      <c r="H12" s="145">
        <f>IF(VLOOKUP($A11, [1]作業用3!$A$8:$FP$263, 99, FALSE)=0, "-", VLOOKUP($A11, [1]作業用3!$A$8:$FP$263, 99, FALSE))</f>
        <v>2.7655020215819777</v>
      </c>
      <c r="I12" s="146">
        <f>IF(VLOOKUP($A11, [1]作業用3!$A$8:$FP$263, 102, FALSE)=0, "-", VLOOKUP($A11, [1]作業用3!$A$8:$FP$263, 102, FALSE))</f>
        <v>880</v>
      </c>
      <c r="J12" s="145">
        <f>IF(VLOOKUP($A11, [1]作業用3!$A$8:$FP$263, 105, FALSE)=0, "-", VLOOKUP($A11, [1]作業用3!$A$8:$FP$263, 105, FALSE))</f>
        <v>486.72835579842814</v>
      </c>
      <c r="K12" s="146">
        <f>IF(VLOOKUP($A11, [1]作業用3!$A$8:$FP$263, 108, FALSE)=0, "-", VLOOKUP($A11, [1]作業用3!$A$8:$FP$263, 108, FALSE))</f>
        <v>27</v>
      </c>
      <c r="L12" s="145">
        <f>IF(VLOOKUP($A11, [1]作業用3!$A$8:$FP$263, 111, FALSE)=0, "-", VLOOKUP($A11, [1]作業用3!$A$8:$FP$263, 111, FALSE))</f>
        <v>14.93371091654268</v>
      </c>
      <c r="M12" s="146">
        <f>IF(VLOOKUP($A11, [1]作業用3!$A$8:$FP$263, 114, FALSE)=0, "-", VLOOKUP($A11, [1]作業用3!$A$8:$FP$263, 114, FALSE))</f>
        <v>7</v>
      </c>
      <c r="N12" s="145">
        <f>IF(VLOOKUP($A11, [1]作業用3!$A$8:$FP$263, 117, FALSE)=0, "-", VLOOKUP($A11, [1]作業用3!$A$8:$FP$263, 117, FALSE))</f>
        <v>3.8717028302147689</v>
      </c>
      <c r="O12" s="146">
        <f>IF(VLOOKUP($A11, [1]作業用3!$A$8:$FP$263, 120, FALSE)=0, "-", VLOOKUP($A11, [1]作業用3!$A$8:$FP$263, 120, FALSE))</f>
        <v>280</v>
      </c>
      <c r="P12" s="145">
        <f>IF(VLOOKUP($A11, [1]作業用3!$A$8:$FP$263, 123, FALSE)=0, "-", VLOOKUP($A11, [1]作業用3!$A$8:$FP$263, 123, FALSE))</f>
        <v>154.86811320859076</v>
      </c>
      <c r="Q12" s="146">
        <f>IF(VLOOKUP($A11, [1]作業用3!$A$8:$FP$263, 126, FALSE)=0, "-", VLOOKUP($A11, [1]作業用3!$A$8:$FP$263, 126, FALSE))</f>
        <v>200</v>
      </c>
      <c r="R12" s="145">
        <f>IF(VLOOKUP($A11, [1]作業用3!$A$8:$FP$263, 129, FALSE)=0, "-", VLOOKUP($A11, [1]作業用3!$A$8:$FP$263, 129, FALSE))</f>
        <v>110.6200808632791</v>
      </c>
      <c r="S12" s="146">
        <f>IF(VLOOKUP($A11, [1]作業用3!$A$8:$FP$263, 132, FALSE)=0, "-", VLOOKUP($A11, [1]作業用3!$A$8:$FP$263, 132, FALSE))</f>
        <v>313</v>
      </c>
      <c r="T12" s="145">
        <f>IF(VLOOKUP($A11, [1]作業用3!$A$8:$FP$263, 135, FALSE)=0, "-", VLOOKUP($A11, [1]作業用3!$A$8:$FP$263, 135, FALSE))</f>
        <v>173.12042655103181</v>
      </c>
      <c r="U12" s="146">
        <f>IF(VLOOKUP($A11, [1]作業用3!$A$8:$FP$263, 138, FALSE)=0, "-", VLOOKUP($A11, [1]作業用3!$A$8:$FP$263, 138, FALSE))</f>
        <v>42</v>
      </c>
      <c r="V12" s="145">
        <f>IF(VLOOKUP($A11, [1]作業用3!$A$8:$FP$263, 141, FALSE)=0, "-", VLOOKUP($A11, [1]作業用3!$A$8:$FP$263, 141, FALSE))</f>
        <v>23.230216981288613</v>
      </c>
      <c r="W12" s="146">
        <f>IF(VLOOKUP($A11, [1]作業用3!$A$8:$FP$263, 144, FALSE)=0, "-", VLOOKUP($A11, [1]作業用3!$A$8:$FP$263, 144, FALSE))</f>
        <v>73</v>
      </c>
      <c r="X12" s="145">
        <f>IF(VLOOKUP($A11, [1]作業用3!$A$8:$FP$263, 147, FALSE)=0, "-", VLOOKUP($A11, [1]作業用3!$A$8:$FP$263, 147, FALSE))</f>
        <v>40.37632951509687</v>
      </c>
      <c r="Y12" s="146">
        <f>IF(VLOOKUP($A11, [1]作業用3!$A$8:$FP$263, 150, FALSE)=0, "-", VLOOKUP($A11, [1]作業用3!$A$8:$FP$263, 150, FALSE))</f>
        <v>56</v>
      </c>
      <c r="Z12" s="145">
        <f>IF(VLOOKUP($A11, [1]作業用3!$A$8:$FP$263, 153, FALSE)=0, "-", VLOOKUP($A11, [1]作業用3!$A$8:$FP$263, 153, FALSE))</f>
        <v>30.973622641718151</v>
      </c>
      <c r="AA12" s="146">
        <f>IF(VLOOKUP($A11, [1]作業用3!$A$8:$FP$263, 156, FALSE)=0, "-", VLOOKUP($A11, [1]作業用3!$A$8:$FP$263, 156, FALSE))</f>
        <v>76</v>
      </c>
      <c r="AB12" s="145">
        <f>IF(VLOOKUP($A11, [1]作業用3!$A$8:$FP$263, 159, FALSE)=0, "-", VLOOKUP($A11, [1]作業用3!$A$8:$FP$263, 159, FALSE))</f>
        <v>42.035630728046058</v>
      </c>
      <c r="AC12" s="146">
        <f>IF(VLOOKUP($A11, [1]作業用3!$A$8:$FP$263, 162, FALSE)=0, "-", VLOOKUP($A11, [1]作業用3!$A$8:$FP$263, 162, FALSE))</f>
        <v>64</v>
      </c>
      <c r="AD12" s="145">
        <f>IF(VLOOKUP($A11, [1]作業用3!$A$8:$FP$263, 165, FALSE)=0, "-", VLOOKUP($A11, [1]作業用3!$A$8:$FP$263, 165, FALSE))</f>
        <v>35.398425876249313</v>
      </c>
      <c r="AE12" s="146">
        <f>IF(VLOOKUP($A11, [1]作業用3!$A$8:$FP$263, 168, FALSE)=0, "-", VLOOKUP($A11, [1]作業用3!$A$8:$FP$263, 168, FALSE))</f>
        <v>13</v>
      </c>
      <c r="AF12" s="145">
        <f>IF(VLOOKUP($A11, [1]作業用3!$A$8:$FP$263, 171, FALSE)=0, "-", VLOOKUP($A11, [1]作業用3!$A$8:$FP$263, 171, FALSE))</f>
        <v>7.1903052561131426</v>
      </c>
    </row>
    <row r="13" spans="1:32">
      <c r="A13" s="148"/>
      <c r="B13" s="147" t="s">
        <v>66</v>
      </c>
      <c r="C13" s="147" t="str">
        <f>A11</f>
        <v>南渡島2次医療圏</v>
      </c>
      <c r="D13" s="147" t="str">
        <f>RIGHT(C13, 1)</f>
        <v>圏</v>
      </c>
      <c r="E13" s="146">
        <f>IF(VLOOKUP($A11, [1]作業用3!$A$8:$FP$263, 91, FALSE)=0, "-", VLOOKUP($A11, [1]作業用3!$A$8:$FP$263, 91, FALSE))</f>
        <v>2566</v>
      </c>
      <c r="F13" s="145">
        <f>IF(VLOOKUP($A11, [1]作業用3!$A$8:$FP$263, 94, FALSE)=0, "-", VLOOKUP($A11, [1]作業用3!$A$8:$FP$263, 94, FALSE))</f>
        <v>1209.8066949552099</v>
      </c>
      <c r="G13" s="146">
        <f>IF(VLOOKUP($A11, [1]作業用3!$A$8:$FP$263, 97, FALSE)=0, "-", VLOOKUP($A11, [1]作業用3!$A$8:$FP$263, 97, FALSE))</f>
        <v>4</v>
      </c>
      <c r="H13" s="145">
        <f>IF(VLOOKUP($A11, [1]作業用3!$A$8:$FP$263, 100, FALSE)=0, "-", VLOOKUP($A11, [1]作業用3!$A$8:$FP$263, 100, FALSE))</f>
        <v>1.8859028760018859</v>
      </c>
      <c r="I13" s="146">
        <f>IF(VLOOKUP($A11, [1]作業用3!$A$8:$FP$263, 103, FALSE)=0, "-", VLOOKUP($A11, [1]作業用3!$A$8:$FP$263, 103, FALSE))</f>
        <v>673</v>
      </c>
      <c r="J13" s="145">
        <f>IF(VLOOKUP($A11, [1]作業用3!$A$8:$FP$263, 106, FALSE)=0, "-", VLOOKUP($A11, [1]作業用3!$A$8:$FP$263, 106, FALSE))</f>
        <v>317.3031588873173</v>
      </c>
      <c r="K13" s="146">
        <f>IF(VLOOKUP($A11, [1]作業用3!$A$8:$FP$263, 109, FALSE)=0, "-", VLOOKUP($A11, [1]作業用3!$A$8:$FP$263, 109, FALSE))</f>
        <v>20</v>
      </c>
      <c r="L13" s="145">
        <f>IF(VLOOKUP($A11, [1]作業用3!$A$8:$FP$263, 112, FALSE)=0, "-", VLOOKUP($A11, [1]作業用3!$A$8:$FP$263, 112, FALSE))</f>
        <v>9.4295143800094294</v>
      </c>
      <c r="M13" s="146">
        <f>IF(VLOOKUP($A11, [1]作業用3!$A$8:$FP$263, 115, FALSE)=0, "-", VLOOKUP($A11, [1]作業用3!$A$8:$FP$263, 115, FALSE))</f>
        <v>13</v>
      </c>
      <c r="N13" s="145">
        <f>IF(VLOOKUP($A11, [1]作業用3!$A$8:$FP$263, 118, FALSE)=0, "-", VLOOKUP($A11, [1]作業用3!$A$8:$FP$263, 118, FALSE))</f>
        <v>6.1291843470061282</v>
      </c>
      <c r="O13" s="146">
        <f>IF(VLOOKUP($A11, [1]作業用3!$A$8:$FP$263, 121, FALSE)=0, "-", VLOOKUP($A11, [1]作業用3!$A$8:$FP$263, 121, FALSE))</f>
        <v>412</v>
      </c>
      <c r="P13" s="145">
        <f>IF(VLOOKUP($A11, [1]作業用3!$A$8:$FP$263, 124, FALSE)=0, "-", VLOOKUP($A11, [1]作業用3!$A$8:$FP$263, 124, FALSE))</f>
        <v>194.24799622819424</v>
      </c>
      <c r="Q13" s="146">
        <f>IF(VLOOKUP($A11, [1]作業用3!$A$8:$FP$263, 127, FALSE)=0, "-", VLOOKUP($A11, [1]作業用3!$A$8:$FP$263, 127, FALSE))</f>
        <v>205</v>
      </c>
      <c r="R13" s="145">
        <f>IF(VLOOKUP($A11, [1]作業用3!$A$8:$FP$263, 130, FALSE)=0, "-", VLOOKUP($A11, [1]作業用3!$A$8:$FP$263, 130, FALSE))</f>
        <v>96.652522395096653</v>
      </c>
      <c r="S13" s="146">
        <f>IF(VLOOKUP($A11, [1]作業用3!$A$8:$FP$263, 133, FALSE)=0, "-", VLOOKUP($A11, [1]作業用3!$A$8:$FP$263, 133, FALSE))</f>
        <v>292</v>
      </c>
      <c r="T13" s="145">
        <f>IF(VLOOKUP($A11, [1]作業用3!$A$8:$FP$263, 136, FALSE)=0, "-", VLOOKUP($A11, [1]作業用3!$A$8:$FP$263, 136, FALSE))</f>
        <v>137.67090994813768</v>
      </c>
      <c r="U13" s="146">
        <f>IF(VLOOKUP($A11, [1]作業用3!$A$8:$FP$263, 139, FALSE)=0, "-", VLOOKUP($A11, [1]作業用3!$A$8:$FP$263, 139, FALSE))</f>
        <v>23</v>
      </c>
      <c r="V13" s="145">
        <f>IF(VLOOKUP($A11, [1]作業用3!$A$8:$FP$263, 142, FALSE)=0, "-", VLOOKUP($A11, [1]作業用3!$A$8:$FP$263, 142, FALSE))</f>
        <v>10.843941537010844</v>
      </c>
      <c r="W13" s="146">
        <f>IF(VLOOKUP($A11, [1]作業用3!$A$8:$FP$263, 145, FALSE)=0, "-", VLOOKUP($A11, [1]作業用3!$A$8:$FP$263, 145, FALSE))</f>
        <v>82</v>
      </c>
      <c r="X13" s="145">
        <f>IF(VLOOKUP($A11, [1]作業用3!$A$8:$FP$263, 148, FALSE)=0, "-", VLOOKUP($A11, [1]作業用3!$A$8:$FP$263, 148, FALSE))</f>
        <v>38.661008958038664</v>
      </c>
      <c r="Y13" s="146">
        <f>IF(VLOOKUP($A11, [1]作業用3!$A$8:$FP$263, 151, FALSE)=0, "-", VLOOKUP($A11, [1]作業用3!$A$8:$FP$263, 151, FALSE))</f>
        <v>181</v>
      </c>
      <c r="Z13" s="145">
        <f>IF(VLOOKUP($A11, [1]作業用3!$A$8:$FP$263, 154, FALSE)=0, "-", VLOOKUP($A11, [1]作業用3!$A$8:$FP$263, 154, FALSE))</f>
        <v>85.337105139085338</v>
      </c>
      <c r="AA13" s="146">
        <f>IF(VLOOKUP($A11, [1]作業用3!$A$8:$FP$263, 157, FALSE)=0, "-", VLOOKUP($A11, [1]作業用3!$A$8:$FP$263, 157, FALSE))</f>
        <v>42</v>
      </c>
      <c r="AB13" s="145">
        <f>IF(VLOOKUP($A11, [1]作業用3!$A$8:$FP$263, 160, FALSE)=0, "-", VLOOKUP($A11, [1]作業用3!$A$8:$FP$263, 160, FALSE))</f>
        <v>19.801980198019802</v>
      </c>
      <c r="AC13" s="146">
        <f>IF(VLOOKUP($A11, [1]作業用3!$A$8:$FP$263, 163, FALSE)=0, "-", VLOOKUP($A11, [1]作業用3!$A$8:$FP$263, 163, FALSE))</f>
        <v>40</v>
      </c>
      <c r="AD13" s="145">
        <f>IF(VLOOKUP($A11, [1]作業用3!$A$8:$FP$263, 166, FALSE)=0, "-", VLOOKUP($A11, [1]作業用3!$A$8:$FP$263, 166, FALSE))</f>
        <v>18.859028760018859</v>
      </c>
      <c r="AE13" s="146">
        <f>IF(VLOOKUP($A11, [1]作業用3!$A$8:$FP$263, 169, FALSE)=0, "-", VLOOKUP($A11, [1]作業用3!$A$8:$FP$263, 169, FALSE))</f>
        <v>2</v>
      </c>
      <c r="AF13" s="145">
        <f>IF(VLOOKUP($A11, [1]作業用3!$A$8:$FP$263, 172, FALSE)=0, "-", VLOOKUP($A11, [1]作業用3!$A$8:$FP$263, 172, FALSE))</f>
        <v>0.94295143800094294</v>
      </c>
    </row>
    <row r="14" spans="1:32">
      <c r="A14" s="148" t="s">
        <v>254</v>
      </c>
      <c r="B14" s="147" t="s">
        <v>70</v>
      </c>
      <c r="C14" s="147" t="str">
        <f>A14</f>
        <v>渡島保健所</v>
      </c>
      <c r="D14" s="147" t="str">
        <f>RIGHT(C14, 1)</f>
        <v>所</v>
      </c>
      <c r="E14" s="146">
        <f>IF(VLOOKUP($A14, [1]作業用3!$A$8:$FP$263, 89, FALSE)=0, "-", VLOOKUP($A14, [1]作業用3!$A$8:$FP$263, 89, FALSE))</f>
        <v>1610</v>
      </c>
      <c r="F14" s="145">
        <f>IF(VLOOKUP($A14, [1]作業用3!$A$8:$FP$263, 92, FALSE)=0, "-", VLOOKUP($A14, [1]作業用3!$A$8:$FP$263, 92, FALSE))</f>
        <v>1333.9298734009412</v>
      </c>
      <c r="G14" s="146">
        <f>IF(VLOOKUP($A14, [1]作業用3!$A$8:$FP$263, 95, FALSE)=0, "-", VLOOKUP($A14, [1]作業用3!$A$8:$FP$263, 95, FALSE))</f>
        <v>4</v>
      </c>
      <c r="H14" s="145">
        <f>IF(VLOOKUP($A14, [1]作業用3!$A$8:$FP$263, 98, FALSE)=0, "-", VLOOKUP($A14, [1]作業用3!$A$8:$FP$263, 98, FALSE))</f>
        <v>3.3141114867104129</v>
      </c>
      <c r="I14" s="146">
        <f>IF(VLOOKUP($A14, [1]作業用3!$A$8:$FP$263, 101, FALSE)=0, "-", VLOOKUP($A14, [1]作業用3!$A$8:$FP$263, 101, FALSE))</f>
        <v>487</v>
      </c>
      <c r="J14" s="145">
        <f>IF(VLOOKUP($A14, [1]作業用3!$A$8:$FP$263, 104, FALSE)=0, "-", VLOOKUP($A14, [1]作業用3!$A$8:$FP$263, 104, FALSE))</f>
        <v>403.49307350699274</v>
      </c>
      <c r="K14" s="146">
        <f>IF(VLOOKUP($A14, [1]作業用3!$A$8:$FP$263, 107, FALSE)=0, "-", VLOOKUP($A14, [1]作業用3!$A$8:$FP$263, 107, FALSE))</f>
        <v>16</v>
      </c>
      <c r="L14" s="145">
        <f>IF(VLOOKUP($A14, [1]作業用3!$A$8:$FP$263, 110, FALSE)=0, "-", VLOOKUP($A14, [1]作業用3!$A$8:$FP$263, 110, FALSE))</f>
        <v>13.256445946841652</v>
      </c>
      <c r="M14" s="146">
        <f>IF(VLOOKUP($A14, [1]作業用3!$A$8:$FP$263, 113, FALSE)=0, "-", VLOOKUP($A14, [1]作業用3!$A$8:$FP$263, 113, FALSE))</f>
        <v>7</v>
      </c>
      <c r="N14" s="145">
        <f>IF(VLOOKUP($A14, [1]作業用3!$A$8:$FP$263, 116, FALSE)=0, "-", VLOOKUP($A14, [1]作業用3!$A$8:$FP$263, 116, FALSE))</f>
        <v>5.7996951017432226</v>
      </c>
      <c r="O14" s="146">
        <f>IF(VLOOKUP($A14, [1]作業用3!$A$8:$FP$263, 119, FALSE)=0, "-", VLOOKUP($A14, [1]作業用3!$A$8:$FP$263, 119, FALSE))</f>
        <v>225</v>
      </c>
      <c r="P14" s="145">
        <f>IF(VLOOKUP($A14, [1]作業用3!$A$8:$FP$263, 122, FALSE)=0, "-", VLOOKUP($A14, [1]作業用3!$A$8:$FP$263, 122, FALSE))</f>
        <v>186.41877112746073</v>
      </c>
      <c r="Q14" s="146">
        <f>IF(VLOOKUP($A14, [1]作業用3!$A$8:$FP$263, 125, FALSE)=0, "-", VLOOKUP($A14, [1]作業用3!$A$8:$FP$263, 125, FALSE))</f>
        <v>137</v>
      </c>
      <c r="R14" s="145">
        <f>IF(VLOOKUP($A14, [1]作業用3!$A$8:$FP$263, 128, FALSE)=0, "-", VLOOKUP($A14, [1]作業用3!$A$8:$FP$263, 128, FALSE))</f>
        <v>113.50831841983164</v>
      </c>
      <c r="S14" s="146">
        <f>IF(VLOOKUP($A14, [1]作業用3!$A$8:$FP$263, 131, FALSE)=0, "-", VLOOKUP($A14, [1]作業用3!$A$8:$FP$263, 131, FALSE))</f>
        <v>170</v>
      </c>
      <c r="T14" s="145">
        <f>IF(VLOOKUP($A14, [1]作業用3!$A$8:$FP$263, 134, FALSE)=0, "-", VLOOKUP($A14, [1]作業用3!$A$8:$FP$263, 134, FALSE))</f>
        <v>140.84973818519256</v>
      </c>
      <c r="U14" s="146">
        <f>IF(VLOOKUP($A14, [1]作業用3!$A$8:$FP$263, 137, FALSE)=0, "-", VLOOKUP($A14, [1]作業用3!$A$8:$FP$263, 137, FALSE))</f>
        <v>15</v>
      </c>
      <c r="V14" s="145">
        <f>IF(VLOOKUP($A14, [1]作業用3!$A$8:$FP$263, 140, FALSE)=0, "-", VLOOKUP($A14, [1]作業用3!$A$8:$FP$263, 140, FALSE))</f>
        <v>12.427918075164049</v>
      </c>
      <c r="W14" s="146">
        <f>IF(VLOOKUP($A14, [1]作業用3!$A$8:$FP$263, 143, FALSE)=0, "-", VLOOKUP($A14, [1]作業用3!$A$8:$FP$263, 143, FALSE))</f>
        <v>52</v>
      </c>
      <c r="X14" s="145">
        <f>IF(VLOOKUP($A14, [1]作業用3!$A$8:$FP$263, 146, FALSE)=0, "-", VLOOKUP($A14, [1]作業用3!$A$8:$FP$263, 146, FALSE))</f>
        <v>43.083449327235371</v>
      </c>
      <c r="Y14" s="146">
        <f>IF(VLOOKUP($A14, [1]作業用3!$A$8:$FP$263, 149, FALSE)=0, "-", VLOOKUP($A14, [1]作業用3!$A$8:$FP$263, 149, FALSE))</f>
        <v>74</v>
      </c>
      <c r="Z14" s="145">
        <f>IF(VLOOKUP($A14, [1]作業用3!$A$8:$FP$263, 152, FALSE)=0, "-", VLOOKUP($A14, [1]作業用3!$A$8:$FP$263, 152, FALSE))</f>
        <v>61.31106250414264</v>
      </c>
      <c r="AA14" s="146">
        <f>IF(VLOOKUP($A14, [1]作業用3!$A$8:$FP$263, 155, FALSE)=0, "-", VLOOKUP($A14, [1]作業用3!$A$8:$FP$263, 155, FALSE))</f>
        <v>39</v>
      </c>
      <c r="AB14" s="145">
        <f>IF(VLOOKUP($A14, [1]作業用3!$A$8:$FP$263, 158, FALSE)=0, "-", VLOOKUP($A14, [1]作業用3!$A$8:$FP$263, 158, FALSE))</f>
        <v>32.312586995426528</v>
      </c>
      <c r="AC14" s="146">
        <f>IF(VLOOKUP($A14, [1]作業用3!$A$8:$FP$263, 161, FALSE)=0, "-", VLOOKUP($A14, [1]作業用3!$A$8:$FP$263, 161, FALSE))</f>
        <v>29</v>
      </c>
      <c r="AD14" s="145">
        <f>IF(VLOOKUP($A14, [1]作業用3!$A$8:$FP$263, 164, FALSE)=0, "-", VLOOKUP($A14, [1]作業用3!$A$8:$FP$263, 164, FALSE))</f>
        <v>24.027308278650494</v>
      </c>
      <c r="AE14" s="146">
        <f>IF(VLOOKUP($A14, [1]作業用3!$A$8:$FP$263, 167, FALSE)=0, "-", VLOOKUP($A14, [1]作業用3!$A$8:$FP$263, 167, FALSE))</f>
        <v>7</v>
      </c>
      <c r="AF14" s="145">
        <f>IF(VLOOKUP($A14, [1]作業用3!$A$8:$FP$263, 170, FALSE)=0, "-", VLOOKUP($A14, [1]作業用3!$A$8:$FP$263, 170, FALSE))</f>
        <v>5.7996951017432226</v>
      </c>
    </row>
    <row r="15" spans="1:32">
      <c r="A15" s="148"/>
      <c r="B15" s="147" t="s">
        <v>68</v>
      </c>
      <c r="C15" s="147" t="str">
        <f>A14</f>
        <v>渡島保健所</v>
      </c>
      <c r="D15" s="147" t="str">
        <f>RIGHT(C15, 1)</f>
        <v>所</v>
      </c>
      <c r="E15" s="146">
        <f>IF(VLOOKUP($A14, [1]作業用3!$A$8:$FP$263, 90, FALSE)=0, "-", VLOOKUP($A14, [1]作業用3!$A$8:$FP$263, 90, FALSE))</f>
        <v>852</v>
      </c>
      <c r="F15" s="145">
        <f>IF(VLOOKUP($A14, [1]作業用3!$A$8:$FP$263, 93, FALSE)=0, "-", VLOOKUP($A14, [1]作業用3!$A$8:$FP$263, 93, FALSE))</f>
        <v>1505.114208490116</v>
      </c>
      <c r="G15" s="146">
        <f>IF(VLOOKUP($A14, [1]作業用3!$A$8:$FP$263, 96, FALSE)=0, "-", VLOOKUP($A14, [1]作業用3!$A$8:$FP$263, 96, FALSE))</f>
        <v>1</v>
      </c>
      <c r="H15" s="145">
        <f>IF(VLOOKUP($A14, [1]作業用3!$A$8:$FP$263, 99, FALSE)=0, "-", VLOOKUP($A14, [1]作業用3!$A$8:$FP$263, 99, FALSE))</f>
        <v>1.7665659724062395</v>
      </c>
      <c r="I15" s="146">
        <f>IF(VLOOKUP($A14, [1]作業用3!$A$8:$FP$263, 102, FALSE)=0, "-", VLOOKUP($A14, [1]作業用3!$A$8:$FP$263, 102, FALSE))</f>
        <v>297</v>
      </c>
      <c r="J15" s="145">
        <f>IF(VLOOKUP($A14, [1]作業用3!$A$8:$FP$263, 105, FALSE)=0, "-", VLOOKUP($A14, [1]作業用3!$A$8:$FP$263, 105, FALSE))</f>
        <v>524.67009380465311</v>
      </c>
      <c r="K15" s="146">
        <f>IF(VLOOKUP($A14, [1]作業用3!$A$8:$FP$263, 108, FALSE)=0, "-", VLOOKUP($A14, [1]作業用3!$A$8:$FP$263, 108, FALSE))</f>
        <v>9</v>
      </c>
      <c r="L15" s="145">
        <f>IF(VLOOKUP($A14, [1]作業用3!$A$8:$FP$263, 111, FALSE)=0, "-", VLOOKUP($A14, [1]作業用3!$A$8:$FP$263, 111, FALSE))</f>
        <v>15.899093751656155</v>
      </c>
      <c r="M15" s="146">
        <f>IF(VLOOKUP($A14, [1]作業用3!$A$8:$FP$263, 114, FALSE)=0, "-", VLOOKUP($A14, [1]作業用3!$A$8:$FP$263, 114, FALSE))</f>
        <v>2</v>
      </c>
      <c r="N15" s="145">
        <f>IF(VLOOKUP($A14, [1]作業用3!$A$8:$FP$263, 117, FALSE)=0, "-", VLOOKUP($A14, [1]作業用3!$A$8:$FP$263, 117, FALSE))</f>
        <v>3.5331319448124789</v>
      </c>
      <c r="O15" s="146">
        <f>IF(VLOOKUP($A14, [1]作業用3!$A$8:$FP$263, 120, FALSE)=0, "-", VLOOKUP($A14, [1]作業用3!$A$8:$FP$263, 120, FALSE))</f>
        <v>89</v>
      </c>
      <c r="P15" s="145">
        <f>IF(VLOOKUP($A14, [1]作業用3!$A$8:$FP$263, 123, FALSE)=0, "-", VLOOKUP($A14, [1]作業用3!$A$8:$FP$263, 123, FALSE))</f>
        <v>157.2243715441553</v>
      </c>
      <c r="Q15" s="146">
        <f>IF(VLOOKUP($A14, [1]作業用3!$A$8:$FP$263, 126, FALSE)=0, "-", VLOOKUP($A14, [1]作業用3!$A$8:$FP$263, 126, FALSE))</f>
        <v>65</v>
      </c>
      <c r="R15" s="145">
        <f>IF(VLOOKUP($A14, [1]作業用3!$A$8:$FP$263, 129, FALSE)=0, "-", VLOOKUP($A14, [1]作業用3!$A$8:$FP$263, 129, FALSE))</f>
        <v>114.82678820640557</v>
      </c>
      <c r="S15" s="146">
        <f>IF(VLOOKUP($A14, [1]作業用3!$A$8:$FP$263, 132, FALSE)=0, "-", VLOOKUP($A14, [1]作業用3!$A$8:$FP$263, 132, FALSE))</f>
        <v>94</v>
      </c>
      <c r="T15" s="145">
        <f>IF(VLOOKUP($A14, [1]作業用3!$A$8:$FP$263, 135, FALSE)=0, "-", VLOOKUP($A14, [1]作業用3!$A$8:$FP$263, 135, FALSE))</f>
        <v>166.05720140618652</v>
      </c>
      <c r="U15" s="146">
        <f>IF(VLOOKUP($A14, [1]作業用3!$A$8:$FP$263, 138, FALSE)=0, "-", VLOOKUP($A14, [1]作業用3!$A$8:$FP$263, 138, FALSE))</f>
        <v>10</v>
      </c>
      <c r="V15" s="145">
        <f>IF(VLOOKUP($A14, [1]作業用3!$A$8:$FP$263, 141, FALSE)=0, "-", VLOOKUP($A14, [1]作業用3!$A$8:$FP$263, 141, FALSE))</f>
        <v>17.665659724062394</v>
      </c>
      <c r="W15" s="146">
        <f>IF(VLOOKUP($A14, [1]作業用3!$A$8:$FP$263, 144, FALSE)=0, "-", VLOOKUP($A14, [1]作業用3!$A$8:$FP$263, 144, FALSE))</f>
        <v>25</v>
      </c>
      <c r="X15" s="145">
        <f>IF(VLOOKUP($A14, [1]作業用3!$A$8:$FP$263, 147, FALSE)=0, "-", VLOOKUP($A14, [1]作業用3!$A$8:$FP$263, 147, FALSE))</f>
        <v>44.164149310155985</v>
      </c>
      <c r="Y15" s="146">
        <f>IF(VLOOKUP($A14, [1]作業用3!$A$8:$FP$263, 150, FALSE)=0, "-", VLOOKUP($A14, [1]作業用3!$A$8:$FP$263, 150, FALSE))</f>
        <v>20</v>
      </c>
      <c r="Z15" s="145">
        <f>IF(VLOOKUP($A14, [1]作業用3!$A$8:$FP$263, 153, FALSE)=0, "-", VLOOKUP($A14, [1]作業用3!$A$8:$FP$263, 153, FALSE))</f>
        <v>35.331319448124788</v>
      </c>
      <c r="AA15" s="146">
        <f>IF(VLOOKUP($A14, [1]作業用3!$A$8:$FP$263, 156, FALSE)=0, "-", VLOOKUP($A14, [1]作業用3!$A$8:$FP$263, 156, FALSE))</f>
        <v>27</v>
      </c>
      <c r="AB15" s="145">
        <f>IF(VLOOKUP($A14, [1]作業用3!$A$8:$FP$263, 159, FALSE)=0, "-", VLOOKUP($A14, [1]作業用3!$A$8:$FP$263, 159, FALSE))</f>
        <v>47.697281254968466</v>
      </c>
      <c r="AC15" s="146">
        <f>IF(VLOOKUP($A14, [1]作業用3!$A$8:$FP$263, 162, FALSE)=0, "-", VLOOKUP($A14, [1]作業用3!$A$8:$FP$263, 162, FALSE))</f>
        <v>20</v>
      </c>
      <c r="AD15" s="145">
        <f>IF(VLOOKUP($A14, [1]作業用3!$A$8:$FP$263, 165, FALSE)=0, "-", VLOOKUP($A14, [1]作業用3!$A$8:$FP$263, 165, FALSE))</f>
        <v>35.331319448124788</v>
      </c>
      <c r="AE15" s="146">
        <f>IF(VLOOKUP($A14, [1]作業用3!$A$8:$FP$263, 168, FALSE)=0, "-", VLOOKUP($A14, [1]作業用3!$A$8:$FP$263, 168, FALSE))</f>
        <v>7</v>
      </c>
      <c r="AF15" s="145">
        <f>IF(VLOOKUP($A14, [1]作業用3!$A$8:$FP$263, 171, FALSE)=0, "-", VLOOKUP($A14, [1]作業用3!$A$8:$FP$263, 171, FALSE))</f>
        <v>12.365961806843677</v>
      </c>
    </row>
    <row r="16" spans="1:32">
      <c r="A16" s="148"/>
      <c r="B16" s="147" t="s">
        <v>66</v>
      </c>
      <c r="C16" s="147" t="str">
        <f>A14</f>
        <v>渡島保健所</v>
      </c>
      <c r="D16" s="147" t="str">
        <f>RIGHT(C16, 1)</f>
        <v>所</v>
      </c>
      <c r="E16" s="146">
        <f>IF(VLOOKUP($A14, [1]作業用3!$A$8:$FP$263, 91, FALSE)=0, "-", VLOOKUP($A14, [1]作業用3!$A$8:$FP$263, 91, FALSE))</f>
        <v>758</v>
      </c>
      <c r="F16" s="145">
        <f>IF(VLOOKUP($A14, [1]作業用3!$A$8:$FP$263, 94, FALSE)=0, "-", VLOOKUP($A14, [1]作業用3!$A$8:$FP$263, 94, FALSE))</f>
        <v>1182.7302657242271</v>
      </c>
      <c r="G16" s="146">
        <f>IF(VLOOKUP($A14, [1]作業用3!$A$8:$FP$263, 97, FALSE)=0, "-", VLOOKUP($A14, [1]作業用3!$A$8:$FP$263, 97, FALSE))</f>
        <v>3</v>
      </c>
      <c r="H16" s="145">
        <f>IF(VLOOKUP($A14, [1]作業用3!$A$8:$FP$263, 100, FALSE)=0, "-", VLOOKUP($A14, [1]作業用3!$A$8:$FP$263, 100, FALSE))</f>
        <v>4.6809904975892902</v>
      </c>
      <c r="I16" s="146">
        <f>IF(VLOOKUP($A14, [1]作業用3!$A$8:$FP$263, 103, FALSE)=0, "-", VLOOKUP($A14, [1]作業用3!$A$8:$FP$263, 103, FALSE))</f>
        <v>190</v>
      </c>
      <c r="J16" s="145">
        <f>IF(VLOOKUP($A14, [1]作業用3!$A$8:$FP$263, 106, FALSE)=0, "-", VLOOKUP($A14, [1]作業用3!$A$8:$FP$263, 106, FALSE))</f>
        <v>296.46273151398833</v>
      </c>
      <c r="K16" s="146">
        <f>IF(VLOOKUP($A14, [1]作業用3!$A$8:$FP$263, 109, FALSE)=0, "-", VLOOKUP($A14, [1]作業用3!$A$8:$FP$263, 109, FALSE))</f>
        <v>7</v>
      </c>
      <c r="L16" s="145">
        <f>IF(VLOOKUP($A14, [1]作業用3!$A$8:$FP$263, 112, FALSE)=0, "-", VLOOKUP($A14, [1]作業用3!$A$8:$FP$263, 112, FALSE))</f>
        <v>10.922311161041677</v>
      </c>
      <c r="M16" s="146">
        <f>IF(VLOOKUP($A14, [1]作業用3!$A$8:$FP$263, 115, FALSE)=0, "-", VLOOKUP($A14, [1]作業用3!$A$8:$FP$263, 115, FALSE))</f>
        <v>5</v>
      </c>
      <c r="N16" s="145">
        <f>IF(VLOOKUP($A14, [1]作業用3!$A$8:$FP$263, 118, FALSE)=0, "-", VLOOKUP($A14, [1]作業用3!$A$8:$FP$263, 118, FALSE))</f>
        <v>7.8016508293154834</v>
      </c>
      <c r="O16" s="146">
        <f>IF(VLOOKUP($A14, [1]作業用3!$A$8:$FP$263, 121, FALSE)=0, "-", VLOOKUP($A14, [1]作業用3!$A$8:$FP$263, 121, FALSE))</f>
        <v>136</v>
      </c>
      <c r="P16" s="145">
        <f>IF(VLOOKUP($A14, [1]作業用3!$A$8:$FP$263, 124, FALSE)=0, "-", VLOOKUP($A14, [1]作業用3!$A$8:$FP$263, 124, FALSE))</f>
        <v>212.20490255738113</v>
      </c>
      <c r="Q16" s="146">
        <f>IF(VLOOKUP($A14, [1]作業用3!$A$8:$FP$263, 127, FALSE)=0, "-", VLOOKUP($A14, [1]作業用3!$A$8:$FP$263, 127, FALSE))</f>
        <v>72</v>
      </c>
      <c r="R16" s="145">
        <f>IF(VLOOKUP($A14, [1]作業用3!$A$8:$FP$263, 130, FALSE)=0, "-", VLOOKUP($A14, [1]作業用3!$A$8:$FP$263, 130, FALSE))</f>
        <v>112.34377194214296</v>
      </c>
      <c r="S16" s="146">
        <f>IF(VLOOKUP($A14, [1]作業用3!$A$8:$FP$263, 133, FALSE)=0, "-", VLOOKUP($A14, [1]作業用3!$A$8:$FP$263, 133, FALSE))</f>
        <v>76</v>
      </c>
      <c r="T16" s="145">
        <f>IF(VLOOKUP($A14, [1]作業用3!$A$8:$FP$263, 136, FALSE)=0, "-", VLOOKUP($A14, [1]作業用3!$A$8:$FP$263, 136, FALSE))</f>
        <v>118.58509260559535</v>
      </c>
      <c r="U16" s="146">
        <f>IF(VLOOKUP($A14, [1]作業用3!$A$8:$FP$263, 139, FALSE)=0, "-", VLOOKUP($A14, [1]作業用3!$A$8:$FP$263, 139, FALSE))</f>
        <v>5</v>
      </c>
      <c r="V16" s="145">
        <f>IF(VLOOKUP($A14, [1]作業用3!$A$8:$FP$263, 142, FALSE)=0, "-", VLOOKUP($A14, [1]作業用3!$A$8:$FP$263, 142, FALSE))</f>
        <v>7.8016508293154834</v>
      </c>
      <c r="W16" s="146">
        <f>IF(VLOOKUP($A14, [1]作業用3!$A$8:$FP$263, 145, FALSE)=0, "-", VLOOKUP($A14, [1]作業用3!$A$8:$FP$263, 145, FALSE))</f>
        <v>27</v>
      </c>
      <c r="X16" s="145">
        <f>IF(VLOOKUP($A14, [1]作業用3!$A$8:$FP$263, 148, FALSE)=0, "-", VLOOKUP($A14, [1]作業用3!$A$8:$FP$263, 148, FALSE))</f>
        <v>42.128914478303606</v>
      </c>
      <c r="Y16" s="146">
        <f>IF(VLOOKUP($A14, [1]作業用3!$A$8:$FP$263, 151, FALSE)=0, "-", VLOOKUP($A14, [1]作業用3!$A$8:$FP$263, 151, FALSE))</f>
        <v>54</v>
      </c>
      <c r="Z16" s="145">
        <f>IF(VLOOKUP($A14, [1]作業用3!$A$8:$FP$263, 154, FALSE)=0, "-", VLOOKUP($A14, [1]作業用3!$A$8:$FP$263, 154, FALSE))</f>
        <v>84.257828956607213</v>
      </c>
      <c r="AA16" s="146">
        <f>IF(VLOOKUP($A14, [1]作業用3!$A$8:$FP$263, 157, FALSE)=0, "-", VLOOKUP($A14, [1]作業用3!$A$8:$FP$263, 157, FALSE))</f>
        <v>12</v>
      </c>
      <c r="AB16" s="145">
        <f>IF(VLOOKUP($A14, [1]作業用3!$A$8:$FP$263, 160, FALSE)=0, "-", VLOOKUP($A14, [1]作業用3!$A$8:$FP$263, 160, FALSE))</f>
        <v>18.723961990357161</v>
      </c>
      <c r="AC16" s="146">
        <f>IF(VLOOKUP($A14, [1]作業用3!$A$8:$FP$263, 163, FALSE)=0, "-", VLOOKUP($A14, [1]作業用3!$A$8:$FP$263, 163, FALSE))</f>
        <v>9</v>
      </c>
      <c r="AD16" s="145">
        <f>IF(VLOOKUP($A14, [1]作業用3!$A$8:$FP$263, 166, FALSE)=0, "-", VLOOKUP($A14, [1]作業用3!$A$8:$FP$263, 166, FALSE))</f>
        <v>14.042971492767871</v>
      </c>
      <c r="AE16" s="146" t="str">
        <f>IF(VLOOKUP($A14, [1]作業用3!$A$8:$FP$263, 169, FALSE)=0, "-", VLOOKUP($A14, [1]作業用3!$A$8:$FP$263, 169, FALSE))</f>
        <v>-</v>
      </c>
      <c r="AF16" s="145" t="str">
        <f>IF(VLOOKUP($A14, [1]作業用3!$A$8:$FP$263, 172, FALSE)=0, "-", VLOOKUP($A14, [1]作業用3!$A$8:$FP$263, 172, FALSE))</f>
        <v>-</v>
      </c>
    </row>
    <row r="17" spans="1:32">
      <c r="A17" s="148" t="s">
        <v>253</v>
      </c>
      <c r="B17" s="147" t="s">
        <v>70</v>
      </c>
      <c r="C17" s="147" t="str">
        <f>A17</f>
        <v>北斗市</v>
      </c>
      <c r="D17" s="147" t="str">
        <f>RIGHT(C17, 1)</f>
        <v>市</v>
      </c>
      <c r="E17" s="146">
        <f>IF(VLOOKUP($A17, [1]作業用3!$A$8:$FP$263, 89, FALSE)=0, "-", VLOOKUP($A17, [1]作業用3!$A$8:$FP$263, 89, FALSE))</f>
        <v>504</v>
      </c>
      <c r="F17" s="145">
        <f>IF(VLOOKUP($A17, [1]作業用3!$A$8:$FP$263, 92, FALSE)=0, "-", VLOOKUP($A17, [1]作業用3!$A$8:$FP$263, 92, FALSE))</f>
        <v>1049.7812955634242</v>
      </c>
      <c r="G17" s="146">
        <f>IF(VLOOKUP($A17, [1]作業用3!$A$8:$FP$263, 95, FALSE)=0, "-", VLOOKUP($A17, [1]作業用3!$A$8:$FP$263, 95, FALSE))</f>
        <v>3</v>
      </c>
      <c r="H17" s="145">
        <f>IF(VLOOKUP($A17, [1]作業用3!$A$8:$FP$263, 98, FALSE)=0, "-", VLOOKUP($A17, [1]作業用3!$A$8:$FP$263, 98, FALSE))</f>
        <v>6.2486981878775252</v>
      </c>
      <c r="I17" s="146">
        <f>IF(VLOOKUP($A17, [1]作業用3!$A$8:$FP$263, 101, FALSE)=0, "-", VLOOKUP($A17, [1]作業用3!$A$8:$FP$263, 101, FALSE))</f>
        <v>137</v>
      </c>
      <c r="J17" s="145">
        <f>IF(VLOOKUP($A17, [1]作業用3!$A$8:$FP$263, 104, FALSE)=0, "-", VLOOKUP($A17, [1]作業用3!$A$8:$FP$263, 104, FALSE))</f>
        <v>285.357217246407</v>
      </c>
      <c r="K17" s="146">
        <f>IF(VLOOKUP($A17, [1]作業用3!$A$8:$FP$263, 107, FALSE)=0, "-", VLOOKUP($A17, [1]作業用3!$A$8:$FP$263, 107, FALSE))</f>
        <v>5</v>
      </c>
      <c r="L17" s="145">
        <f>IF(VLOOKUP($A17, [1]作業用3!$A$8:$FP$263, 110, FALSE)=0, "-", VLOOKUP($A17, [1]作業用3!$A$8:$FP$263, 110, FALSE))</f>
        <v>10.414496979795876</v>
      </c>
      <c r="M17" s="146">
        <f>IF(VLOOKUP($A17, [1]作業用3!$A$8:$FP$263, 113, FALSE)=0, "-", VLOOKUP($A17, [1]作業用3!$A$8:$FP$263, 113, FALSE))</f>
        <v>2</v>
      </c>
      <c r="N17" s="145">
        <f>IF(VLOOKUP($A17, [1]作業用3!$A$8:$FP$263, 116, FALSE)=0, "-", VLOOKUP($A17, [1]作業用3!$A$8:$FP$263, 116, FALSE))</f>
        <v>4.1657987919183501</v>
      </c>
      <c r="O17" s="146">
        <f>IF(VLOOKUP($A17, [1]作業用3!$A$8:$FP$263, 119, FALSE)=0, "-", VLOOKUP($A17, [1]作業用3!$A$8:$FP$263, 119, FALSE))</f>
        <v>65</v>
      </c>
      <c r="P17" s="145">
        <f>IF(VLOOKUP($A17, [1]作業用3!$A$8:$FP$263, 122, FALSE)=0, "-", VLOOKUP($A17, [1]作業用3!$A$8:$FP$263, 122, FALSE))</f>
        <v>135.38846073734638</v>
      </c>
      <c r="Q17" s="146">
        <f>IF(VLOOKUP($A17, [1]作業用3!$A$8:$FP$263, 125, FALSE)=0, "-", VLOOKUP($A17, [1]作業用3!$A$8:$FP$263, 125, FALSE))</f>
        <v>39</v>
      </c>
      <c r="R17" s="145">
        <f>IF(VLOOKUP($A17, [1]作業用3!$A$8:$FP$263, 128, FALSE)=0, "-", VLOOKUP($A17, [1]作業用3!$A$8:$FP$263, 128, FALSE))</f>
        <v>81.233076442407835</v>
      </c>
      <c r="S17" s="146">
        <f>IF(VLOOKUP($A17, [1]作業用3!$A$8:$FP$263, 131, FALSE)=0, "-", VLOOKUP($A17, [1]作業用3!$A$8:$FP$263, 131, FALSE))</f>
        <v>61</v>
      </c>
      <c r="T17" s="145">
        <f>IF(VLOOKUP($A17, [1]作業用3!$A$8:$FP$263, 134, FALSE)=0, "-", VLOOKUP($A17, [1]作業用3!$A$8:$FP$263, 134, FALSE))</f>
        <v>127.0568631535097</v>
      </c>
      <c r="U17" s="146">
        <f>IF(VLOOKUP($A17, [1]作業用3!$A$8:$FP$263, 137, FALSE)=0, "-", VLOOKUP($A17, [1]作業用3!$A$8:$FP$263, 137, FALSE))</f>
        <v>5</v>
      </c>
      <c r="V17" s="145">
        <f>IF(VLOOKUP($A17, [1]作業用3!$A$8:$FP$263, 140, FALSE)=0, "-", VLOOKUP($A17, [1]作業用3!$A$8:$FP$263, 140, FALSE))</f>
        <v>10.414496979795876</v>
      </c>
      <c r="W17" s="146">
        <f>IF(VLOOKUP($A17, [1]作業用3!$A$8:$FP$263, 143, FALSE)=0, "-", VLOOKUP($A17, [1]作業用3!$A$8:$FP$263, 143, FALSE))</f>
        <v>17</v>
      </c>
      <c r="X17" s="145">
        <f>IF(VLOOKUP($A17, [1]作業用3!$A$8:$FP$263, 146, FALSE)=0, "-", VLOOKUP($A17, [1]作業用3!$A$8:$FP$263, 146, FALSE))</f>
        <v>35.409289731305975</v>
      </c>
      <c r="Y17" s="146">
        <f>IF(VLOOKUP($A17, [1]作業用3!$A$8:$FP$263, 149, FALSE)=0, "-", VLOOKUP($A17, [1]作業用3!$A$8:$FP$263, 149, FALSE))</f>
        <v>19</v>
      </c>
      <c r="Z17" s="145">
        <f>IF(VLOOKUP($A17, [1]作業用3!$A$8:$FP$263, 152, FALSE)=0, "-", VLOOKUP($A17, [1]作業用3!$A$8:$FP$263, 152, FALSE))</f>
        <v>39.575088523224331</v>
      </c>
      <c r="AA17" s="146">
        <f>IF(VLOOKUP($A17, [1]作業用3!$A$8:$FP$263, 155, FALSE)=0, "-", VLOOKUP($A17, [1]作業用3!$A$8:$FP$263, 155, FALSE))</f>
        <v>17</v>
      </c>
      <c r="AB17" s="145">
        <f>IF(VLOOKUP($A17, [1]作業用3!$A$8:$FP$263, 158, FALSE)=0, "-", VLOOKUP($A17, [1]作業用3!$A$8:$FP$263, 158, FALSE))</f>
        <v>35.409289731305975</v>
      </c>
      <c r="AC17" s="146">
        <f>IF(VLOOKUP($A17, [1]作業用3!$A$8:$FP$263, 161, FALSE)=0, "-", VLOOKUP($A17, [1]作業用3!$A$8:$FP$263, 161, FALSE))</f>
        <v>10</v>
      </c>
      <c r="AD17" s="145">
        <f>IF(VLOOKUP($A17, [1]作業用3!$A$8:$FP$263, 164, FALSE)=0, "-", VLOOKUP($A17, [1]作業用3!$A$8:$FP$263, 164, FALSE))</f>
        <v>20.828993959591752</v>
      </c>
      <c r="AE17" s="146">
        <f>IF(VLOOKUP($A17, [1]作業用3!$A$8:$FP$263, 167, FALSE)=0, "-", VLOOKUP($A17, [1]作業用3!$A$8:$FP$263, 167, FALSE))</f>
        <v>3</v>
      </c>
      <c r="AF17" s="145">
        <f>IF(VLOOKUP($A17, [1]作業用3!$A$8:$FP$263, 170, FALSE)=0, "-", VLOOKUP($A17, [1]作業用3!$A$8:$FP$263, 170, FALSE))</f>
        <v>6.2486981878775252</v>
      </c>
    </row>
    <row r="18" spans="1:32">
      <c r="A18" s="148"/>
      <c r="B18" s="147" t="s">
        <v>68</v>
      </c>
      <c r="C18" s="147" t="str">
        <f>A17</f>
        <v>北斗市</v>
      </c>
      <c r="D18" s="147" t="str">
        <f>RIGHT(C18, 1)</f>
        <v>市</v>
      </c>
      <c r="E18" s="146">
        <f>IF(VLOOKUP($A17, [1]作業用3!$A$8:$FP$263, 90, FALSE)=0, "-", VLOOKUP($A17, [1]作業用3!$A$8:$FP$263, 90, FALSE))</f>
        <v>264</v>
      </c>
      <c r="F18" s="145">
        <f>IF(VLOOKUP($A17, [1]作業用3!$A$8:$FP$263, 93, FALSE)=0, "-", VLOOKUP($A17, [1]作業用3!$A$8:$FP$263, 93, FALSE))</f>
        <v>1165.923243386477</v>
      </c>
      <c r="G18" s="146">
        <f>IF(VLOOKUP($A17, [1]作業用3!$A$8:$FP$263, 96, FALSE)=0, "-", VLOOKUP($A17, [1]作業用3!$A$8:$FP$263, 96, FALSE))</f>
        <v>1</v>
      </c>
      <c r="H18" s="145">
        <f>IF(VLOOKUP($A17, [1]作業用3!$A$8:$FP$263, 99, FALSE)=0, "-", VLOOKUP($A17, [1]作業用3!$A$8:$FP$263, 99, FALSE))</f>
        <v>4.4163759219184735</v>
      </c>
      <c r="I18" s="146">
        <f>IF(VLOOKUP($A17, [1]作業用3!$A$8:$FP$263, 102, FALSE)=0, "-", VLOOKUP($A17, [1]作業用3!$A$8:$FP$263, 102, FALSE))</f>
        <v>76</v>
      </c>
      <c r="J18" s="145">
        <f>IF(VLOOKUP($A17, [1]作業用3!$A$8:$FP$263, 105, FALSE)=0, "-", VLOOKUP($A17, [1]作業用3!$A$8:$FP$263, 105, FALSE))</f>
        <v>335.64457006580398</v>
      </c>
      <c r="K18" s="146">
        <f>IF(VLOOKUP($A17, [1]作業用3!$A$8:$FP$263, 108, FALSE)=0, "-", VLOOKUP($A17, [1]作業用3!$A$8:$FP$263, 108, FALSE))</f>
        <v>4</v>
      </c>
      <c r="L18" s="145">
        <f>IF(VLOOKUP($A17, [1]作業用3!$A$8:$FP$263, 111, FALSE)=0, "-", VLOOKUP($A17, [1]作業用3!$A$8:$FP$263, 111, FALSE))</f>
        <v>17.665503687673894</v>
      </c>
      <c r="M18" s="146">
        <f>IF(VLOOKUP($A17, [1]作業用3!$A$8:$FP$263, 114, FALSE)=0, "-", VLOOKUP($A17, [1]作業用3!$A$8:$FP$263, 114, FALSE))</f>
        <v>1</v>
      </c>
      <c r="N18" s="145">
        <f>IF(VLOOKUP($A17, [1]作業用3!$A$8:$FP$263, 117, FALSE)=0, "-", VLOOKUP($A17, [1]作業用3!$A$8:$FP$263, 117, FALSE))</f>
        <v>4.4163759219184735</v>
      </c>
      <c r="O18" s="146">
        <f>IF(VLOOKUP($A17, [1]作業用3!$A$8:$FP$263, 120, FALSE)=0, "-", VLOOKUP($A17, [1]作業用3!$A$8:$FP$263, 120, FALSE))</f>
        <v>25</v>
      </c>
      <c r="P18" s="145">
        <f>IF(VLOOKUP($A17, [1]作業用3!$A$8:$FP$263, 123, FALSE)=0, "-", VLOOKUP($A17, [1]作業用3!$A$8:$FP$263, 123, FALSE))</f>
        <v>110.40939804796184</v>
      </c>
      <c r="Q18" s="146">
        <f>IF(VLOOKUP($A17, [1]作業用3!$A$8:$FP$263, 126, FALSE)=0, "-", VLOOKUP($A17, [1]作業用3!$A$8:$FP$263, 126, FALSE))</f>
        <v>18</v>
      </c>
      <c r="R18" s="145">
        <f>IF(VLOOKUP($A17, [1]作業用3!$A$8:$FP$263, 129, FALSE)=0, "-", VLOOKUP($A17, [1]作業用3!$A$8:$FP$263, 129, FALSE))</f>
        <v>79.494766594532535</v>
      </c>
      <c r="S18" s="146">
        <f>IF(VLOOKUP($A17, [1]作業用3!$A$8:$FP$263, 132, FALSE)=0, "-", VLOOKUP($A17, [1]作業用3!$A$8:$FP$263, 132, FALSE))</f>
        <v>31</v>
      </c>
      <c r="T18" s="145">
        <f>IF(VLOOKUP($A17, [1]作業用3!$A$8:$FP$263, 135, FALSE)=0, "-", VLOOKUP($A17, [1]作業用3!$A$8:$FP$263, 135, FALSE))</f>
        <v>136.90765357947268</v>
      </c>
      <c r="U18" s="146">
        <f>IF(VLOOKUP($A17, [1]作業用3!$A$8:$FP$263, 138, FALSE)=0, "-", VLOOKUP($A17, [1]作業用3!$A$8:$FP$263, 138, FALSE))</f>
        <v>4</v>
      </c>
      <c r="V18" s="145">
        <f>IF(VLOOKUP($A17, [1]作業用3!$A$8:$FP$263, 141, FALSE)=0, "-", VLOOKUP($A17, [1]作業用3!$A$8:$FP$263, 141, FALSE))</f>
        <v>17.665503687673894</v>
      </c>
      <c r="W18" s="146">
        <f>IF(VLOOKUP($A17, [1]作業用3!$A$8:$FP$263, 144, FALSE)=0, "-", VLOOKUP($A17, [1]作業用3!$A$8:$FP$263, 144, FALSE))</f>
        <v>7</v>
      </c>
      <c r="X18" s="145">
        <f>IF(VLOOKUP($A17, [1]作業用3!$A$8:$FP$263, 147, FALSE)=0, "-", VLOOKUP($A17, [1]作業用3!$A$8:$FP$263, 147, FALSE))</f>
        <v>30.914631453429315</v>
      </c>
      <c r="Y18" s="146">
        <f>IF(VLOOKUP($A17, [1]作業用3!$A$8:$FP$263, 150, FALSE)=0, "-", VLOOKUP($A17, [1]作業用3!$A$8:$FP$263, 150, FALSE))</f>
        <v>3</v>
      </c>
      <c r="Z18" s="145">
        <f>IF(VLOOKUP($A17, [1]作業用3!$A$8:$FP$263, 153, FALSE)=0, "-", VLOOKUP($A17, [1]作業用3!$A$8:$FP$263, 153, FALSE))</f>
        <v>13.249127765755421</v>
      </c>
      <c r="AA18" s="146">
        <f>IF(VLOOKUP($A17, [1]作業用3!$A$8:$FP$263, 156, FALSE)=0, "-", VLOOKUP($A17, [1]作業用3!$A$8:$FP$263, 156, FALSE))</f>
        <v>11</v>
      </c>
      <c r="AB18" s="145">
        <f>IF(VLOOKUP($A17, [1]作業用3!$A$8:$FP$263, 159, FALSE)=0, "-", VLOOKUP($A17, [1]作業用3!$A$8:$FP$263, 159, FALSE))</f>
        <v>48.580135141103213</v>
      </c>
      <c r="AC18" s="146">
        <f>IF(VLOOKUP($A17, [1]作業用3!$A$8:$FP$263, 162, FALSE)=0, "-", VLOOKUP($A17, [1]作業用3!$A$8:$FP$263, 162, FALSE))</f>
        <v>7</v>
      </c>
      <c r="AD18" s="145">
        <f>IF(VLOOKUP($A17, [1]作業用3!$A$8:$FP$263, 165, FALSE)=0, "-", VLOOKUP($A17, [1]作業用3!$A$8:$FP$263, 165, FALSE))</f>
        <v>30.914631453429315</v>
      </c>
      <c r="AE18" s="146">
        <f>IF(VLOOKUP($A17, [1]作業用3!$A$8:$FP$263, 168, FALSE)=0, "-", VLOOKUP($A17, [1]作業用3!$A$8:$FP$263, 168, FALSE))</f>
        <v>3</v>
      </c>
      <c r="AF18" s="145">
        <f>IF(VLOOKUP($A17, [1]作業用3!$A$8:$FP$263, 171, FALSE)=0, "-", VLOOKUP($A17, [1]作業用3!$A$8:$FP$263, 171, FALSE))</f>
        <v>13.249127765755421</v>
      </c>
    </row>
    <row r="19" spans="1:32">
      <c r="A19" s="148"/>
      <c r="B19" s="147" t="s">
        <v>66</v>
      </c>
      <c r="C19" s="147" t="str">
        <f>A17</f>
        <v>北斗市</v>
      </c>
      <c r="D19" s="147" t="str">
        <f>RIGHT(C19, 1)</f>
        <v>市</v>
      </c>
      <c r="E19" s="146">
        <f>IF(VLOOKUP($A17, [1]作業用3!$A$8:$FP$263, 91, FALSE)=0, "-", VLOOKUP($A17, [1]作業用3!$A$8:$FP$263, 91, FALSE))</f>
        <v>240</v>
      </c>
      <c r="F19" s="145">
        <f>IF(VLOOKUP($A17, [1]作業用3!$A$8:$FP$263, 94, FALSE)=0, "-", VLOOKUP($A17, [1]作業用3!$A$8:$FP$263, 94, FALSE))</f>
        <v>946.11108921039147</v>
      </c>
      <c r="G19" s="146">
        <f>IF(VLOOKUP($A17, [1]作業用3!$A$8:$FP$263, 97, FALSE)=0, "-", VLOOKUP($A17, [1]作業用3!$A$8:$FP$263, 97, FALSE))</f>
        <v>2</v>
      </c>
      <c r="H19" s="145">
        <f>IF(VLOOKUP($A17, [1]作業用3!$A$8:$FP$263, 100, FALSE)=0, "-", VLOOKUP($A17, [1]作業用3!$A$8:$FP$263, 100, FALSE))</f>
        <v>7.8842590767532617</v>
      </c>
      <c r="I19" s="146">
        <f>IF(VLOOKUP($A17, [1]作業用3!$A$8:$FP$263, 103, FALSE)=0, "-", VLOOKUP($A17, [1]作業用3!$A$8:$FP$263, 103, FALSE))</f>
        <v>61</v>
      </c>
      <c r="J19" s="145">
        <f>IF(VLOOKUP($A17, [1]作業用3!$A$8:$FP$263, 106, FALSE)=0, "-", VLOOKUP($A17, [1]作業用3!$A$8:$FP$263, 106, FALSE))</f>
        <v>240.46990184097447</v>
      </c>
      <c r="K19" s="146">
        <f>IF(VLOOKUP($A17, [1]作業用3!$A$8:$FP$263, 109, FALSE)=0, "-", VLOOKUP($A17, [1]作業用3!$A$8:$FP$263, 109, FALSE))</f>
        <v>1</v>
      </c>
      <c r="L19" s="145">
        <f>IF(VLOOKUP($A17, [1]作業用3!$A$8:$FP$263, 112, FALSE)=0, "-", VLOOKUP($A17, [1]作業用3!$A$8:$FP$263, 112, FALSE))</f>
        <v>3.9421295383766308</v>
      </c>
      <c r="M19" s="146">
        <f>IF(VLOOKUP($A17, [1]作業用3!$A$8:$FP$263, 115, FALSE)=0, "-", VLOOKUP($A17, [1]作業用3!$A$8:$FP$263, 115, FALSE))</f>
        <v>1</v>
      </c>
      <c r="N19" s="145">
        <f>IF(VLOOKUP($A17, [1]作業用3!$A$8:$FP$263, 118, FALSE)=0, "-", VLOOKUP($A17, [1]作業用3!$A$8:$FP$263, 118, FALSE))</f>
        <v>3.9421295383766308</v>
      </c>
      <c r="O19" s="146">
        <f>IF(VLOOKUP($A17, [1]作業用3!$A$8:$FP$263, 121, FALSE)=0, "-", VLOOKUP($A17, [1]作業用3!$A$8:$FP$263, 121, FALSE))</f>
        <v>40</v>
      </c>
      <c r="P19" s="145">
        <f>IF(VLOOKUP($A17, [1]作業用3!$A$8:$FP$263, 124, FALSE)=0, "-", VLOOKUP($A17, [1]作業用3!$A$8:$FP$263, 124, FALSE))</f>
        <v>157.68518153506525</v>
      </c>
      <c r="Q19" s="146">
        <f>IF(VLOOKUP($A17, [1]作業用3!$A$8:$FP$263, 127, FALSE)=0, "-", VLOOKUP($A17, [1]作業用3!$A$8:$FP$263, 127, FALSE))</f>
        <v>21</v>
      </c>
      <c r="R19" s="145">
        <f>IF(VLOOKUP($A17, [1]作業用3!$A$8:$FP$263, 130, FALSE)=0, "-", VLOOKUP($A17, [1]作業用3!$A$8:$FP$263, 130, FALSE))</f>
        <v>82.784720305909246</v>
      </c>
      <c r="S19" s="146">
        <f>IF(VLOOKUP($A17, [1]作業用3!$A$8:$FP$263, 133, FALSE)=0, "-", VLOOKUP($A17, [1]作業用3!$A$8:$FP$263, 133, FALSE))</f>
        <v>30</v>
      </c>
      <c r="T19" s="145">
        <f>IF(VLOOKUP($A17, [1]作業用3!$A$8:$FP$263, 136, FALSE)=0, "-", VLOOKUP($A17, [1]作業用3!$A$8:$FP$263, 136, FALSE))</f>
        <v>118.26388615129893</v>
      </c>
      <c r="U19" s="146">
        <f>IF(VLOOKUP($A17, [1]作業用3!$A$8:$FP$263, 139, FALSE)=0, "-", VLOOKUP($A17, [1]作業用3!$A$8:$FP$263, 139, FALSE))</f>
        <v>1</v>
      </c>
      <c r="V19" s="145">
        <f>IF(VLOOKUP($A17, [1]作業用3!$A$8:$FP$263, 142, FALSE)=0, "-", VLOOKUP($A17, [1]作業用3!$A$8:$FP$263, 142, FALSE))</f>
        <v>3.9421295383766308</v>
      </c>
      <c r="W19" s="146">
        <f>IF(VLOOKUP($A17, [1]作業用3!$A$8:$FP$263, 145, FALSE)=0, "-", VLOOKUP($A17, [1]作業用3!$A$8:$FP$263, 145, FALSE))</f>
        <v>10</v>
      </c>
      <c r="X19" s="145">
        <f>IF(VLOOKUP($A17, [1]作業用3!$A$8:$FP$263, 148, FALSE)=0, "-", VLOOKUP($A17, [1]作業用3!$A$8:$FP$263, 148, FALSE))</f>
        <v>39.421295383766314</v>
      </c>
      <c r="Y19" s="146">
        <f>IF(VLOOKUP($A17, [1]作業用3!$A$8:$FP$263, 151, FALSE)=0, "-", VLOOKUP($A17, [1]作業用3!$A$8:$FP$263, 151, FALSE))</f>
        <v>16</v>
      </c>
      <c r="Z19" s="145">
        <f>IF(VLOOKUP($A17, [1]作業用3!$A$8:$FP$263, 154, FALSE)=0, "-", VLOOKUP($A17, [1]作業用3!$A$8:$FP$263, 154, FALSE))</f>
        <v>63.074072614026093</v>
      </c>
      <c r="AA19" s="146">
        <f>IF(VLOOKUP($A17, [1]作業用3!$A$8:$FP$263, 157, FALSE)=0, "-", VLOOKUP($A17, [1]作業用3!$A$8:$FP$263, 157, FALSE))</f>
        <v>6</v>
      </c>
      <c r="AB19" s="145">
        <f>IF(VLOOKUP($A17, [1]作業用3!$A$8:$FP$263, 160, FALSE)=0, "-", VLOOKUP($A17, [1]作業用3!$A$8:$FP$263, 160, FALSE))</f>
        <v>23.652777230259787</v>
      </c>
      <c r="AC19" s="146">
        <f>IF(VLOOKUP($A17, [1]作業用3!$A$8:$FP$263, 163, FALSE)=0, "-", VLOOKUP($A17, [1]作業用3!$A$8:$FP$263, 163, FALSE))</f>
        <v>3</v>
      </c>
      <c r="AD19" s="145">
        <f>IF(VLOOKUP($A17, [1]作業用3!$A$8:$FP$263, 166, FALSE)=0, "-", VLOOKUP($A17, [1]作業用3!$A$8:$FP$263, 166, FALSE))</f>
        <v>11.826388615129893</v>
      </c>
      <c r="AE19" s="146" t="str">
        <f>IF(VLOOKUP($A17, [1]作業用3!$A$8:$FP$263, 169, FALSE)=0, "-", VLOOKUP($A17, [1]作業用3!$A$8:$FP$263, 169, FALSE))</f>
        <v>-</v>
      </c>
      <c r="AF19" s="145" t="str">
        <f>IF(VLOOKUP($A17, [1]作業用3!$A$8:$FP$263, 172, FALSE)=0, "-", VLOOKUP($A17, [1]作業用3!$A$8:$FP$263, 172, FALSE))</f>
        <v>-</v>
      </c>
    </row>
    <row r="20" spans="1:32">
      <c r="A20" s="148" t="s">
        <v>252</v>
      </c>
      <c r="B20" s="147" t="s">
        <v>70</v>
      </c>
      <c r="C20" s="147" t="str">
        <f>A20</f>
        <v>松前町</v>
      </c>
      <c r="D20" s="147" t="str">
        <f>RIGHT(C20, 1)</f>
        <v>町</v>
      </c>
      <c r="E20" s="146">
        <f>IF(VLOOKUP($A20, [1]作業用3!$A$8:$FP$263, 89, FALSE)=0, "-", VLOOKUP($A20, [1]作業用3!$A$8:$FP$263, 89, FALSE))</f>
        <v>163</v>
      </c>
      <c r="F20" s="145">
        <f>IF(VLOOKUP($A20, [1]作業用3!$A$8:$FP$263, 92, FALSE)=0, "-", VLOOKUP($A20, [1]作業用3!$A$8:$FP$263, 92, FALSE))</f>
        <v>1962.2005537498494</v>
      </c>
      <c r="G20" s="146" t="str">
        <f>IF(VLOOKUP($A20, [1]作業用3!$A$8:$FP$263, 95, FALSE)=0, "-", VLOOKUP($A20, [1]作業用3!$A$8:$FP$263, 95, FALSE))</f>
        <v>-</v>
      </c>
      <c r="H20" s="145" t="str">
        <f>IF(VLOOKUP($A20, [1]作業用3!$A$8:$FP$263, 98, FALSE)=0, "-", VLOOKUP($A20, [1]作業用3!$A$8:$FP$263, 98, FALSE))</f>
        <v>-</v>
      </c>
      <c r="I20" s="146">
        <f>IF(VLOOKUP($A20, [1]作業用3!$A$8:$FP$263, 101, FALSE)=0, "-", VLOOKUP($A20, [1]作業用3!$A$8:$FP$263, 101, FALSE))</f>
        <v>45</v>
      </c>
      <c r="J20" s="145">
        <f>IF(VLOOKUP($A20, [1]作業用3!$A$8:$FP$263, 104, FALSE)=0, "-", VLOOKUP($A20, [1]作業用3!$A$8:$FP$263, 104, FALSE))</f>
        <v>541.71180931744311</v>
      </c>
      <c r="K20" s="146">
        <f>IF(VLOOKUP($A20, [1]作業用3!$A$8:$FP$263, 107, FALSE)=0, "-", VLOOKUP($A20, [1]作業用3!$A$8:$FP$263, 107, FALSE))</f>
        <v>3</v>
      </c>
      <c r="L20" s="145">
        <f>IF(VLOOKUP($A20, [1]作業用3!$A$8:$FP$263, 110, FALSE)=0, "-", VLOOKUP($A20, [1]作業用3!$A$8:$FP$263, 110, FALSE))</f>
        <v>36.114120621162876</v>
      </c>
      <c r="M20" s="146">
        <f>IF(VLOOKUP($A20, [1]作業用3!$A$8:$FP$263, 113, FALSE)=0, "-", VLOOKUP($A20, [1]作業用3!$A$8:$FP$263, 113, FALSE))</f>
        <v>1</v>
      </c>
      <c r="N20" s="145">
        <f>IF(VLOOKUP($A20, [1]作業用3!$A$8:$FP$263, 116, FALSE)=0, "-", VLOOKUP($A20, [1]作業用3!$A$8:$FP$263, 116, FALSE))</f>
        <v>12.038040207054291</v>
      </c>
      <c r="O20" s="146">
        <f>IF(VLOOKUP($A20, [1]作業用3!$A$8:$FP$263, 119, FALSE)=0, "-", VLOOKUP($A20, [1]作業用3!$A$8:$FP$263, 119, FALSE))</f>
        <v>11</v>
      </c>
      <c r="P20" s="145">
        <f>IF(VLOOKUP($A20, [1]作業用3!$A$8:$FP$263, 122, FALSE)=0, "-", VLOOKUP($A20, [1]作業用3!$A$8:$FP$263, 122, FALSE))</f>
        <v>132.41844227759722</v>
      </c>
      <c r="Q20" s="146">
        <f>IF(VLOOKUP($A20, [1]作業用3!$A$8:$FP$263, 125, FALSE)=0, "-", VLOOKUP($A20, [1]作業用3!$A$8:$FP$263, 125, FALSE))</f>
        <v>15</v>
      </c>
      <c r="R20" s="145">
        <f>IF(VLOOKUP($A20, [1]作業用3!$A$8:$FP$263, 128, FALSE)=0, "-", VLOOKUP($A20, [1]作業用3!$A$8:$FP$263, 128, FALSE))</f>
        <v>180.57060310581437</v>
      </c>
      <c r="S20" s="146">
        <f>IF(VLOOKUP($A20, [1]作業用3!$A$8:$FP$263, 131, FALSE)=0, "-", VLOOKUP($A20, [1]作業用3!$A$8:$FP$263, 131, FALSE))</f>
        <v>19</v>
      </c>
      <c r="T20" s="145">
        <f>IF(VLOOKUP($A20, [1]作業用3!$A$8:$FP$263, 134, FALSE)=0, "-", VLOOKUP($A20, [1]作業用3!$A$8:$FP$263, 134, FALSE))</f>
        <v>228.72276393403152</v>
      </c>
      <c r="U20" s="146">
        <f>IF(VLOOKUP($A20, [1]作業用3!$A$8:$FP$263, 137, FALSE)=0, "-", VLOOKUP($A20, [1]作業用3!$A$8:$FP$263, 137, FALSE))</f>
        <v>3</v>
      </c>
      <c r="V20" s="145">
        <f>IF(VLOOKUP($A20, [1]作業用3!$A$8:$FP$263, 140, FALSE)=0, "-", VLOOKUP($A20, [1]作業用3!$A$8:$FP$263, 140, FALSE))</f>
        <v>36.114120621162876</v>
      </c>
      <c r="W20" s="146">
        <f>IF(VLOOKUP($A20, [1]作業用3!$A$8:$FP$263, 143, FALSE)=0, "-", VLOOKUP($A20, [1]作業用3!$A$8:$FP$263, 143, FALSE))</f>
        <v>3</v>
      </c>
      <c r="X20" s="145">
        <f>IF(VLOOKUP($A20, [1]作業用3!$A$8:$FP$263, 146, FALSE)=0, "-", VLOOKUP($A20, [1]作業用3!$A$8:$FP$263, 146, FALSE))</f>
        <v>36.114120621162876</v>
      </c>
      <c r="Y20" s="146">
        <f>IF(VLOOKUP($A20, [1]作業用3!$A$8:$FP$263, 149, FALSE)=0, "-", VLOOKUP($A20, [1]作業用3!$A$8:$FP$263, 149, FALSE))</f>
        <v>6</v>
      </c>
      <c r="Z20" s="145">
        <f>IF(VLOOKUP($A20, [1]作業用3!$A$8:$FP$263, 152, FALSE)=0, "-", VLOOKUP($A20, [1]作業用3!$A$8:$FP$263, 152, FALSE))</f>
        <v>72.228241242325751</v>
      </c>
      <c r="AA20" s="146">
        <f>IF(VLOOKUP($A20, [1]作業用3!$A$8:$FP$263, 155, FALSE)=0, "-", VLOOKUP($A20, [1]作業用3!$A$8:$FP$263, 155, FALSE))</f>
        <v>4</v>
      </c>
      <c r="AB20" s="145">
        <f>IF(VLOOKUP($A20, [1]作業用3!$A$8:$FP$263, 158, FALSE)=0, "-", VLOOKUP($A20, [1]作業用3!$A$8:$FP$263, 158, FALSE))</f>
        <v>48.152160828217163</v>
      </c>
      <c r="AC20" s="146">
        <f>IF(VLOOKUP($A20, [1]作業用3!$A$8:$FP$263, 161, FALSE)=0, "-", VLOOKUP($A20, [1]作業用3!$A$8:$FP$263, 161, FALSE))</f>
        <v>5</v>
      </c>
      <c r="AD20" s="145">
        <f>IF(VLOOKUP($A20, [1]作業用3!$A$8:$FP$263, 164, FALSE)=0, "-", VLOOKUP($A20, [1]作業用3!$A$8:$FP$263, 164, FALSE))</f>
        <v>60.19020103527145</v>
      </c>
      <c r="AE20" s="146" t="str">
        <f>IF(VLOOKUP($A20, [1]作業用3!$A$8:$FP$263, 167, FALSE)=0, "-", VLOOKUP($A20, [1]作業用3!$A$8:$FP$263, 167, FALSE))</f>
        <v>-</v>
      </c>
      <c r="AF20" s="145" t="str">
        <f>IF(VLOOKUP($A20, [1]作業用3!$A$8:$FP$263, 170, FALSE)=0, "-", VLOOKUP($A20, [1]作業用3!$A$8:$FP$263, 170, FALSE))</f>
        <v>-</v>
      </c>
    </row>
    <row r="21" spans="1:32">
      <c r="A21" s="148"/>
      <c r="B21" s="147" t="s">
        <v>68</v>
      </c>
      <c r="C21" s="147" t="str">
        <f>A20</f>
        <v>松前町</v>
      </c>
      <c r="D21" s="147" t="str">
        <f>RIGHT(C21, 1)</f>
        <v>町</v>
      </c>
      <c r="E21" s="146">
        <f>IF(VLOOKUP($A20, [1]作業用3!$A$8:$FP$263, 90, FALSE)=0, "-", VLOOKUP($A20, [1]作業用3!$A$8:$FP$263, 90, FALSE))</f>
        <v>91</v>
      </c>
      <c r="F21" s="145">
        <f>IF(VLOOKUP($A20, [1]作業用3!$A$8:$FP$263, 93, FALSE)=0, "-", VLOOKUP($A20, [1]作業用3!$A$8:$FP$263, 93, FALSE))</f>
        <v>2308.4728564180618</v>
      </c>
      <c r="G21" s="146" t="str">
        <f>IF(VLOOKUP($A20, [1]作業用3!$A$8:$FP$263, 96, FALSE)=0, "-", VLOOKUP($A20, [1]作業用3!$A$8:$FP$263, 96, FALSE))</f>
        <v>-</v>
      </c>
      <c r="H21" s="145" t="str">
        <f>IF(VLOOKUP($A20, [1]作業用3!$A$8:$FP$263, 99, FALSE)=0, "-", VLOOKUP($A20, [1]作業用3!$A$8:$FP$263, 99, FALSE))</f>
        <v>-</v>
      </c>
      <c r="I21" s="146">
        <f>IF(VLOOKUP($A20, [1]作業用3!$A$8:$FP$263, 102, FALSE)=0, "-", VLOOKUP($A20, [1]作業用3!$A$8:$FP$263, 102, FALSE))</f>
        <v>30</v>
      </c>
      <c r="J21" s="145">
        <f>IF(VLOOKUP($A20, [1]作業用3!$A$8:$FP$263, 105, FALSE)=0, "-", VLOOKUP($A20, [1]作業用3!$A$8:$FP$263, 105, FALSE))</f>
        <v>761.03500761035002</v>
      </c>
      <c r="K21" s="146">
        <f>IF(VLOOKUP($A20, [1]作業用3!$A$8:$FP$263, 108, FALSE)=0, "-", VLOOKUP($A20, [1]作業用3!$A$8:$FP$263, 108, FALSE))</f>
        <v>1</v>
      </c>
      <c r="L21" s="145">
        <f>IF(VLOOKUP($A20, [1]作業用3!$A$8:$FP$263, 111, FALSE)=0, "-", VLOOKUP($A20, [1]作業用3!$A$8:$FP$263, 111, FALSE))</f>
        <v>25.367833587011667</v>
      </c>
      <c r="M21" s="146">
        <f>IF(VLOOKUP($A20, [1]作業用3!$A$8:$FP$263, 114, FALSE)=0, "-", VLOOKUP($A20, [1]作業用3!$A$8:$FP$263, 114, FALSE))</f>
        <v>1</v>
      </c>
      <c r="N21" s="145">
        <f>IF(VLOOKUP($A20, [1]作業用3!$A$8:$FP$263, 117, FALSE)=0, "-", VLOOKUP($A20, [1]作業用3!$A$8:$FP$263, 117, FALSE))</f>
        <v>25.367833587011667</v>
      </c>
      <c r="O21" s="146">
        <f>IF(VLOOKUP($A20, [1]作業用3!$A$8:$FP$263, 120, FALSE)=0, "-", VLOOKUP($A20, [1]作業用3!$A$8:$FP$263, 120, FALSE))</f>
        <v>2</v>
      </c>
      <c r="P21" s="145">
        <f>IF(VLOOKUP($A20, [1]作業用3!$A$8:$FP$263, 123, FALSE)=0, "-", VLOOKUP($A20, [1]作業用3!$A$8:$FP$263, 123, FALSE))</f>
        <v>50.735667174023334</v>
      </c>
      <c r="Q21" s="146">
        <f>IF(VLOOKUP($A20, [1]作業用3!$A$8:$FP$263, 126, FALSE)=0, "-", VLOOKUP($A20, [1]作業用3!$A$8:$FP$263, 126, FALSE))</f>
        <v>7</v>
      </c>
      <c r="R21" s="145">
        <f>IF(VLOOKUP($A20, [1]作業用3!$A$8:$FP$263, 129, FALSE)=0, "-", VLOOKUP($A20, [1]作業用3!$A$8:$FP$263, 129, FALSE))</f>
        <v>177.57483510908168</v>
      </c>
      <c r="S21" s="146">
        <f>IF(VLOOKUP($A20, [1]作業用3!$A$8:$FP$263, 132, FALSE)=0, "-", VLOOKUP($A20, [1]作業用3!$A$8:$FP$263, 132, FALSE))</f>
        <v>9</v>
      </c>
      <c r="T21" s="145">
        <f>IF(VLOOKUP($A20, [1]作業用3!$A$8:$FP$263, 135, FALSE)=0, "-", VLOOKUP($A20, [1]作業用3!$A$8:$FP$263, 135, FALSE))</f>
        <v>228.31050228310502</v>
      </c>
      <c r="U21" s="146">
        <f>IF(VLOOKUP($A20, [1]作業用3!$A$8:$FP$263, 138, FALSE)=0, "-", VLOOKUP($A20, [1]作業用3!$A$8:$FP$263, 138, FALSE))</f>
        <v>2</v>
      </c>
      <c r="V21" s="145">
        <f>IF(VLOOKUP($A20, [1]作業用3!$A$8:$FP$263, 141, FALSE)=0, "-", VLOOKUP($A20, [1]作業用3!$A$8:$FP$263, 141, FALSE))</f>
        <v>50.735667174023334</v>
      </c>
      <c r="W21" s="146">
        <f>IF(VLOOKUP($A20, [1]作業用3!$A$8:$FP$263, 144, FALSE)=0, "-", VLOOKUP($A20, [1]作業用3!$A$8:$FP$263, 144, FALSE))</f>
        <v>2</v>
      </c>
      <c r="X21" s="145">
        <f>IF(VLOOKUP($A20, [1]作業用3!$A$8:$FP$263, 147, FALSE)=0, "-", VLOOKUP($A20, [1]作業用3!$A$8:$FP$263, 147, FALSE))</f>
        <v>50.735667174023334</v>
      </c>
      <c r="Y21" s="146">
        <f>IF(VLOOKUP($A20, [1]作業用3!$A$8:$FP$263, 150, FALSE)=0, "-", VLOOKUP($A20, [1]作業用3!$A$8:$FP$263, 150, FALSE))</f>
        <v>5</v>
      </c>
      <c r="Z21" s="145">
        <f>IF(VLOOKUP($A20, [1]作業用3!$A$8:$FP$263, 153, FALSE)=0, "-", VLOOKUP($A20, [1]作業用3!$A$8:$FP$263, 153, FALSE))</f>
        <v>126.83916793505834</v>
      </c>
      <c r="AA21" s="146">
        <f>IF(VLOOKUP($A20, [1]作業用3!$A$8:$FP$263, 156, FALSE)=0, "-", VLOOKUP($A20, [1]作業用3!$A$8:$FP$263, 156, FALSE))</f>
        <v>1</v>
      </c>
      <c r="AB21" s="145">
        <f>IF(VLOOKUP($A20, [1]作業用3!$A$8:$FP$263, 159, FALSE)=0, "-", VLOOKUP($A20, [1]作業用3!$A$8:$FP$263, 159, FALSE))</f>
        <v>25.367833587011667</v>
      </c>
      <c r="AC21" s="146">
        <f>IF(VLOOKUP($A20, [1]作業用3!$A$8:$FP$263, 162, FALSE)=0, "-", VLOOKUP($A20, [1]作業用3!$A$8:$FP$263, 162, FALSE))</f>
        <v>4</v>
      </c>
      <c r="AD21" s="145">
        <f>IF(VLOOKUP($A20, [1]作業用3!$A$8:$FP$263, 165, FALSE)=0, "-", VLOOKUP($A20, [1]作業用3!$A$8:$FP$263, 165, FALSE))</f>
        <v>101.47133434804667</v>
      </c>
      <c r="AE21" s="146" t="str">
        <f>IF(VLOOKUP($A20, [1]作業用3!$A$8:$FP$263, 168, FALSE)=0, "-", VLOOKUP($A20, [1]作業用3!$A$8:$FP$263, 168, FALSE))</f>
        <v>-</v>
      </c>
      <c r="AF21" s="145" t="str">
        <f>IF(VLOOKUP($A20, [1]作業用3!$A$8:$FP$263, 171, FALSE)=0, "-", VLOOKUP($A20, [1]作業用3!$A$8:$FP$263, 171, FALSE))</f>
        <v>-</v>
      </c>
    </row>
    <row r="22" spans="1:32">
      <c r="A22" s="148"/>
      <c r="B22" s="147" t="s">
        <v>66</v>
      </c>
      <c r="C22" s="147" t="str">
        <f>A20</f>
        <v>松前町</v>
      </c>
      <c r="D22" s="147" t="str">
        <f>RIGHT(C22, 1)</f>
        <v>町</v>
      </c>
      <c r="E22" s="146">
        <f>IF(VLOOKUP($A20, [1]作業用3!$A$8:$FP$263, 91, FALSE)=0, "-", VLOOKUP($A20, [1]作業用3!$A$8:$FP$263, 91, FALSE))</f>
        <v>72</v>
      </c>
      <c r="F22" s="145">
        <f>IF(VLOOKUP($A20, [1]作業用3!$A$8:$FP$263, 94, FALSE)=0, "-", VLOOKUP($A20, [1]作業用3!$A$8:$FP$263, 94, FALSE))</f>
        <v>1649.4845360824743</v>
      </c>
      <c r="G22" s="146" t="str">
        <f>IF(VLOOKUP($A20, [1]作業用3!$A$8:$FP$263, 97, FALSE)=0, "-", VLOOKUP($A20, [1]作業用3!$A$8:$FP$263, 97, FALSE))</f>
        <v>-</v>
      </c>
      <c r="H22" s="145" t="str">
        <f>IF(VLOOKUP($A20, [1]作業用3!$A$8:$FP$263, 100, FALSE)=0, "-", VLOOKUP($A20, [1]作業用3!$A$8:$FP$263, 100, FALSE))</f>
        <v>-</v>
      </c>
      <c r="I22" s="146">
        <f>IF(VLOOKUP($A20, [1]作業用3!$A$8:$FP$263, 103, FALSE)=0, "-", VLOOKUP($A20, [1]作業用3!$A$8:$FP$263, 103, FALSE))</f>
        <v>15</v>
      </c>
      <c r="J22" s="145">
        <f>IF(VLOOKUP($A20, [1]作業用3!$A$8:$FP$263, 106, FALSE)=0, "-", VLOOKUP($A20, [1]作業用3!$A$8:$FP$263, 106, FALSE))</f>
        <v>343.64261168384877</v>
      </c>
      <c r="K22" s="146">
        <f>IF(VLOOKUP($A20, [1]作業用3!$A$8:$FP$263, 109, FALSE)=0, "-", VLOOKUP($A20, [1]作業用3!$A$8:$FP$263, 109, FALSE))</f>
        <v>2</v>
      </c>
      <c r="L22" s="145">
        <f>IF(VLOOKUP($A20, [1]作業用3!$A$8:$FP$263, 112, FALSE)=0, "-", VLOOKUP($A20, [1]作業用3!$A$8:$FP$263, 112, FALSE))</f>
        <v>45.81901489117984</v>
      </c>
      <c r="M22" s="146" t="str">
        <f>IF(VLOOKUP($A20, [1]作業用3!$A$8:$FP$263, 115, FALSE)=0, "-", VLOOKUP($A20, [1]作業用3!$A$8:$FP$263, 115, FALSE))</f>
        <v>-</v>
      </c>
      <c r="N22" s="145" t="str">
        <f>IF(VLOOKUP($A20, [1]作業用3!$A$8:$FP$263, 118, FALSE)=0, "-", VLOOKUP($A20, [1]作業用3!$A$8:$FP$263, 118, FALSE))</f>
        <v>-</v>
      </c>
      <c r="O22" s="146">
        <f>IF(VLOOKUP($A20, [1]作業用3!$A$8:$FP$263, 121, FALSE)=0, "-", VLOOKUP($A20, [1]作業用3!$A$8:$FP$263, 121, FALSE))</f>
        <v>9</v>
      </c>
      <c r="P22" s="145">
        <f>IF(VLOOKUP($A20, [1]作業用3!$A$8:$FP$263, 124, FALSE)=0, "-", VLOOKUP($A20, [1]作業用3!$A$8:$FP$263, 124, FALSE))</f>
        <v>206.18556701030928</v>
      </c>
      <c r="Q22" s="146">
        <f>IF(VLOOKUP($A20, [1]作業用3!$A$8:$FP$263, 127, FALSE)=0, "-", VLOOKUP($A20, [1]作業用3!$A$8:$FP$263, 127, FALSE))</f>
        <v>8</v>
      </c>
      <c r="R22" s="145">
        <f>IF(VLOOKUP($A20, [1]作業用3!$A$8:$FP$263, 130, FALSE)=0, "-", VLOOKUP($A20, [1]作業用3!$A$8:$FP$263, 130, FALSE))</f>
        <v>183.27605956471936</v>
      </c>
      <c r="S22" s="146">
        <f>IF(VLOOKUP($A20, [1]作業用3!$A$8:$FP$263, 133, FALSE)=0, "-", VLOOKUP($A20, [1]作業用3!$A$8:$FP$263, 133, FALSE))</f>
        <v>10</v>
      </c>
      <c r="T22" s="145">
        <f>IF(VLOOKUP($A20, [1]作業用3!$A$8:$FP$263, 136, FALSE)=0, "-", VLOOKUP($A20, [1]作業用3!$A$8:$FP$263, 136, FALSE))</f>
        <v>229.09507445589921</v>
      </c>
      <c r="U22" s="146">
        <f>IF(VLOOKUP($A20, [1]作業用3!$A$8:$FP$263, 139, FALSE)=0, "-", VLOOKUP($A20, [1]作業用3!$A$8:$FP$263, 139, FALSE))</f>
        <v>1</v>
      </c>
      <c r="V22" s="145">
        <f>IF(VLOOKUP($A20, [1]作業用3!$A$8:$FP$263, 142, FALSE)=0, "-", VLOOKUP($A20, [1]作業用3!$A$8:$FP$263, 142, FALSE))</f>
        <v>22.90950744558992</v>
      </c>
      <c r="W22" s="146">
        <f>IF(VLOOKUP($A20, [1]作業用3!$A$8:$FP$263, 145, FALSE)=0, "-", VLOOKUP($A20, [1]作業用3!$A$8:$FP$263, 145, FALSE))</f>
        <v>1</v>
      </c>
      <c r="X22" s="145">
        <f>IF(VLOOKUP($A20, [1]作業用3!$A$8:$FP$263, 148, FALSE)=0, "-", VLOOKUP($A20, [1]作業用3!$A$8:$FP$263, 148, FALSE))</f>
        <v>22.90950744558992</v>
      </c>
      <c r="Y22" s="146">
        <f>IF(VLOOKUP($A20, [1]作業用3!$A$8:$FP$263, 151, FALSE)=0, "-", VLOOKUP($A20, [1]作業用3!$A$8:$FP$263, 151, FALSE))</f>
        <v>1</v>
      </c>
      <c r="Z22" s="145">
        <f>IF(VLOOKUP($A20, [1]作業用3!$A$8:$FP$263, 154, FALSE)=0, "-", VLOOKUP($A20, [1]作業用3!$A$8:$FP$263, 154, FALSE))</f>
        <v>22.90950744558992</v>
      </c>
      <c r="AA22" s="146">
        <f>IF(VLOOKUP($A20, [1]作業用3!$A$8:$FP$263, 157, FALSE)=0, "-", VLOOKUP($A20, [1]作業用3!$A$8:$FP$263, 157, FALSE))</f>
        <v>3</v>
      </c>
      <c r="AB22" s="145">
        <f>IF(VLOOKUP($A20, [1]作業用3!$A$8:$FP$263, 160, FALSE)=0, "-", VLOOKUP($A20, [1]作業用3!$A$8:$FP$263, 160, FALSE))</f>
        <v>68.728522336769771</v>
      </c>
      <c r="AC22" s="146">
        <f>IF(VLOOKUP($A20, [1]作業用3!$A$8:$FP$263, 163, FALSE)=0, "-", VLOOKUP($A20, [1]作業用3!$A$8:$FP$263, 163, FALSE))</f>
        <v>1</v>
      </c>
      <c r="AD22" s="145">
        <f>IF(VLOOKUP($A20, [1]作業用3!$A$8:$FP$263, 166, FALSE)=0, "-", VLOOKUP($A20, [1]作業用3!$A$8:$FP$263, 166, FALSE))</f>
        <v>22.90950744558992</v>
      </c>
      <c r="AE22" s="146" t="str">
        <f>IF(VLOOKUP($A20, [1]作業用3!$A$8:$FP$263, 169, FALSE)=0, "-", VLOOKUP($A20, [1]作業用3!$A$8:$FP$263, 169, FALSE))</f>
        <v>-</v>
      </c>
      <c r="AF22" s="145" t="str">
        <f>IF(VLOOKUP($A20, [1]作業用3!$A$8:$FP$263, 172, FALSE)=0, "-", VLOOKUP($A20, [1]作業用3!$A$8:$FP$263, 172, FALSE))</f>
        <v>-</v>
      </c>
    </row>
    <row r="23" spans="1:32">
      <c r="A23" s="148" t="s">
        <v>251</v>
      </c>
      <c r="B23" s="147" t="s">
        <v>70</v>
      </c>
      <c r="C23" s="147" t="str">
        <f>A23</f>
        <v>福島町</v>
      </c>
      <c r="D23" s="147" t="str">
        <f>RIGHT(C23, 1)</f>
        <v>町</v>
      </c>
      <c r="E23" s="146">
        <f>IF(VLOOKUP($A23, [1]作業用3!$A$8:$FP$263, 89, FALSE)=0, "-", VLOOKUP($A23, [1]作業用3!$A$8:$FP$263, 89, FALSE))</f>
        <v>102</v>
      </c>
      <c r="F23" s="145">
        <f>IF(VLOOKUP($A23, [1]作業用3!$A$8:$FP$263, 92, FALSE)=0, "-", VLOOKUP($A23, [1]作業用3!$A$8:$FP$263, 92, FALSE))</f>
        <v>2168.8284073995324</v>
      </c>
      <c r="G23" s="146" t="str">
        <f>IF(VLOOKUP($A23, [1]作業用3!$A$8:$FP$263, 95, FALSE)=0, "-", VLOOKUP($A23, [1]作業用3!$A$8:$FP$263, 95, FALSE))</f>
        <v>-</v>
      </c>
      <c r="H23" s="145" t="str">
        <f>IF(VLOOKUP($A23, [1]作業用3!$A$8:$FP$263, 98, FALSE)=0, "-", VLOOKUP($A23, [1]作業用3!$A$8:$FP$263, 98, FALSE))</f>
        <v>-</v>
      </c>
      <c r="I23" s="146">
        <f>IF(VLOOKUP($A23, [1]作業用3!$A$8:$FP$263, 101, FALSE)=0, "-", VLOOKUP($A23, [1]作業用3!$A$8:$FP$263, 101, FALSE))</f>
        <v>31</v>
      </c>
      <c r="J23" s="145">
        <f>IF(VLOOKUP($A23, [1]作業用3!$A$8:$FP$263, 104, FALSE)=0, "-", VLOOKUP($A23, [1]作業用3!$A$8:$FP$263, 104, FALSE))</f>
        <v>659.15373166064217</v>
      </c>
      <c r="K23" s="146" t="str">
        <f>IF(VLOOKUP($A23, [1]作業用3!$A$8:$FP$263, 107, FALSE)=0, "-", VLOOKUP($A23, [1]作業用3!$A$8:$FP$263, 107, FALSE))</f>
        <v>-</v>
      </c>
      <c r="L23" s="145" t="str">
        <f>IF(VLOOKUP($A23, [1]作業用3!$A$8:$FP$263, 110, FALSE)=0, "-", VLOOKUP($A23, [1]作業用3!$A$8:$FP$263, 110, FALSE))</f>
        <v>-</v>
      </c>
      <c r="M23" s="146" t="str">
        <f>IF(VLOOKUP($A23, [1]作業用3!$A$8:$FP$263, 113, FALSE)=0, "-", VLOOKUP($A23, [1]作業用3!$A$8:$FP$263, 113, FALSE))</f>
        <v>-</v>
      </c>
      <c r="N23" s="145" t="str">
        <f>IF(VLOOKUP($A23, [1]作業用3!$A$8:$FP$263, 116, FALSE)=0, "-", VLOOKUP($A23, [1]作業用3!$A$8:$FP$263, 116, FALSE))</f>
        <v>-</v>
      </c>
      <c r="O23" s="146">
        <f>IF(VLOOKUP($A23, [1]作業用3!$A$8:$FP$263, 119, FALSE)=0, "-", VLOOKUP($A23, [1]作業用3!$A$8:$FP$263, 119, FALSE))</f>
        <v>18</v>
      </c>
      <c r="P23" s="145">
        <f>IF(VLOOKUP($A23, [1]作業用3!$A$8:$FP$263, 122, FALSE)=0, "-", VLOOKUP($A23, [1]作業用3!$A$8:$FP$263, 122, FALSE))</f>
        <v>382.73442483521154</v>
      </c>
      <c r="Q23" s="146">
        <f>IF(VLOOKUP($A23, [1]作業用3!$A$8:$FP$263, 125, FALSE)=0, "-", VLOOKUP($A23, [1]作業用3!$A$8:$FP$263, 125, FALSE))</f>
        <v>8</v>
      </c>
      <c r="R23" s="145">
        <f>IF(VLOOKUP($A23, [1]作業用3!$A$8:$FP$263, 128, FALSE)=0, "-", VLOOKUP($A23, [1]作業用3!$A$8:$FP$263, 128, FALSE))</f>
        <v>170.10418881564956</v>
      </c>
      <c r="S23" s="146">
        <f>IF(VLOOKUP($A23, [1]作業用3!$A$8:$FP$263, 131, FALSE)=0, "-", VLOOKUP($A23, [1]作業用3!$A$8:$FP$263, 131, FALSE))</f>
        <v>8</v>
      </c>
      <c r="T23" s="145">
        <f>IF(VLOOKUP($A23, [1]作業用3!$A$8:$FP$263, 134, FALSE)=0, "-", VLOOKUP($A23, [1]作業用3!$A$8:$FP$263, 134, FALSE))</f>
        <v>170.10418881564956</v>
      </c>
      <c r="U23" s="146" t="str">
        <f>IF(VLOOKUP($A23, [1]作業用3!$A$8:$FP$263, 137, FALSE)=0, "-", VLOOKUP($A23, [1]作業用3!$A$8:$FP$263, 137, FALSE))</f>
        <v>-</v>
      </c>
      <c r="V23" s="145" t="str">
        <f>IF(VLOOKUP($A23, [1]作業用3!$A$8:$FP$263, 140, FALSE)=0, "-", VLOOKUP($A23, [1]作業用3!$A$8:$FP$263, 140, FALSE))</f>
        <v>-</v>
      </c>
      <c r="W23" s="146">
        <f>IF(VLOOKUP($A23, [1]作業用3!$A$8:$FP$263, 143, FALSE)=0, "-", VLOOKUP($A23, [1]作業用3!$A$8:$FP$263, 143, FALSE))</f>
        <v>2</v>
      </c>
      <c r="X23" s="145">
        <f>IF(VLOOKUP($A23, [1]作業用3!$A$8:$FP$263, 146, FALSE)=0, "-", VLOOKUP($A23, [1]作業用3!$A$8:$FP$263, 146, FALSE))</f>
        <v>42.526047203912391</v>
      </c>
      <c r="Y23" s="146">
        <f>IF(VLOOKUP($A23, [1]作業用3!$A$8:$FP$263, 149, FALSE)=0, "-", VLOOKUP($A23, [1]作業用3!$A$8:$FP$263, 149, FALSE))</f>
        <v>4</v>
      </c>
      <c r="Z23" s="145">
        <f>IF(VLOOKUP($A23, [1]作業用3!$A$8:$FP$263, 152, FALSE)=0, "-", VLOOKUP($A23, [1]作業用3!$A$8:$FP$263, 152, FALSE))</f>
        <v>85.052094407824782</v>
      </c>
      <c r="AA23" s="146">
        <f>IF(VLOOKUP($A23, [1]作業用3!$A$8:$FP$263, 155, FALSE)=0, "-", VLOOKUP($A23, [1]作業用3!$A$8:$FP$263, 155, FALSE))</f>
        <v>2</v>
      </c>
      <c r="AB23" s="145">
        <f>IF(VLOOKUP($A23, [1]作業用3!$A$8:$FP$263, 158, FALSE)=0, "-", VLOOKUP($A23, [1]作業用3!$A$8:$FP$263, 158, FALSE))</f>
        <v>42.526047203912391</v>
      </c>
      <c r="AC23" s="146">
        <f>IF(VLOOKUP($A23, [1]作業用3!$A$8:$FP$263, 161, FALSE)=0, "-", VLOOKUP($A23, [1]作業用3!$A$8:$FP$263, 161, FALSE))</f>
        <v>2</v>
      </c>
      <c r="AD23" s="145">
        <f>IF(VLOOKUP($A23, [1]作業用3!$A$8:$FP$263, 164, FALSE)=0, "-", VLOOKUP($A23, [1]作業用3!$A$8:$FP$263, 164, FALSE))</f>
        <v>42.526047203912391</v>
      </c>
      <c r="AE23" s="146" t="str">
        <f>IF(VLOOKUP($A23, [1]作業用3!$A$8:$FP$263, 167, FALSE)=0, "-", VLOOKUP($A23, [1]作業用3!$A$8:$FP$263, 167, FALSE))</f>
        <v>-</v>
      </c>
      <c r="AF23" s="145" t="str">
        <f>IF(VLOOKUP($A23, [1]作業用3!$A$8:$FP$263, 170, FALSE)=0, "-", VLOOKUP($A23, [1]作業用3!$A$8:$FP$263, 170, FALSE))</f>
        <v>-</v>
      </c>
    </row>
    <row r="24" spans="1:32">
      <c r="A24" s="148"/>
      <c r="B24" s="147" t="s">
        <v>68</v>
      </c>
      <c r="C24" s="147" t="str">
        <f>A23</f>
        <v>福島町</v>
      </c>
      <c r="D24" s="147" t="str">
        <f>RIGHT(C24, 1)</f>
        <v>町</v>
      </c>
      <c r="E24" s="146">
        <f>IF(VLOOKUP($A23, [1]作業用3!$A$8:$FP$263, 90, FALSE)=0, "-", VLOOKUP($A23, [1]作業用3!$A$8:$FP$263, 90, FALSE))</f>
        <v>49</v>
      </c>
      <c r="F24" s="145">
        <f>IF(VLOOKUP($A23, [1]作業用3!$A$8:$FP$263, 93, FALSE)=0, "-", VLOOKUP($A23, [1]作業用3!$A$8:$FP$263, 93, FALSE))</f>
        <v>2241.5370539798719</v>
      </c>
      <c r="G24" s="146" t="str">
        <f>IF(VLOOKUP($A23, [1]作業用3!$A$8:$FP$263, 96, FALSE)=0, "-", VLOOKUP($A23, [1]作業用3!$A$8:$FP$263, 96, FALSE))</f>
        <v>-</v>
      </c>
      <c r="H24" s="145" t="str">
        <f>IF(VLOOKUP($A23, [1]作業用3!$A$8:$FP$263, 99, FALSE)=0, "-", VLOOKUP($A23, [1]作業用3!$A$8:$FP$263, 99, FALSE))</f>
        <v>-</v>
      </c>
      <c r="I24" s="146">
        <f>IF(VLOOKUP($A23, [1]作業用3!$A$8:$FP$263, 102, FALSE)=0, "-", VLOOKUP($A23, [1]作業用3!$A$8:$FP$263, 102, FALSE))</f>
        <v>21</v>
      </c>
      <c r="J24" s="145">
        <f>IF(VLOOKUP($A23, [1]作業用3!$A$8:$FP$263, 105, FALSE)=0, "-", VLOOKUP($A23, [1]作業用3!$A$8:$FP$263, 105, FALSE))</f>
        <v>960.65873741994506</v>
      </c>
      <c r="K24" s="146" t="str">
        <f>IF(VLOOKUP($A23, [1]作業用3!$A$8:$FP$263, 108, FALSE)=0, "-", VLOOKUP($A23, [1]作業用3!$A$8:$FP$263, 108, FALSE))</f>
        <v>-</v>
      </c>
      <c r="L24" s="145" t="str">
        <f>IF(VLOOKUP($A23, [1]作業用3!$A$8:$FP$263, 111, FALSE)=0, "-", VLOOKUP($A23, [1]作業用3!$A$8:$FP$263, 111, FALSE))</f>
        <v>-</v>
      </c>
      <c r="M24" s="146" t="str">
        <f>IF(VLOOKUP($A23, [1]作業用3!$A$8:$FP$263, 114, FALSE)=0, "-", VLOOKUP($A23, [1]作業用3!$A$8:$FP$263, 114, FALSE))</f>
        <v>-</v>
      </c>
      <c r="N24" s="145" t="str">
        <f>IF(VLOOKUP($A23, [1]作業用3!$A$8:$FP$263, 117, FALSE)=0, "-", VLOOKUP($A23, [1]作業用3!$A$8:$FP$263, 117, FALSE))</f>
        <v>-</v>
      </c>
      <c r="O24" s="146">
        <f>IF(VLOOKUP($A23, [1]作業用3!$A$8:$FP$263, 120, FALSE)=0, "-", VLOOKUP($A23, [1]作業用3!$A$8:$FP$263, 120, FALSE))</f>
        <v>5</v>
      </c>
      <c r="P24" s="145">
        <f>IF(VLOOKUP($A23, [1]作業用3!$A$8:$FP$263, 123, FALSE)=0, "-", VLOOKUP($A23, [1]作業用3!$A$8:$FP$263, 123, FALSE))</f>
        <v>228.72827081427266</v>
      </c>
      <c r="Q24" s="146">
        <f>IF(VLOOKUP($A23, [1]作業用3!$A$8:$FP$263, 126, FALSE)=0, "-", VLOOKUP($A23, [1]作業用3!$A$8:$FP$263, 126, FALSE))</f>
        <v>2</v>
      </c>
      <c r="R24" s="145">
        <f>IF(VLOOKUP($A23, [1]作業用3!$A$8:$FP$263, 129, FALSE)=0, "-", VLOOKUP($A23, [1]作業用3!$A$8:$FP$263, 129, FALSE))</f>
        <v>91.491308325709056</v>
      </c>
      <c r="S24" s="146">
        <f>IF(VLOOKUP($A23, [1]作業用3!$A$8:$FP$263, 132, FALSE)=0, "-", VLOOKUP($A23, [1]作業用3!$A$8:$FP$263, 132, FALSE))</f>
        <v>6</v>
      </c>
      <c r="T24" s="145">
        <f>IF(VLOOKUP($A23, [1]作業用3!$A$8:$FP$263, 135, FALSE)=0, "-", VLOOKUP($A23, [1]作業用3!$A$8:$FP$263, 135, FALSE))</f>
        <v>274.47392497712718</v>
      </c>
      <c r="U24" s="146" t="str">
        <f>IF(VLOOKUP($A23, [1]作業用3!$A$8:$FP$263, 138, FALSE)=0, "-", VLOOKUP($A23, [1]作業用3!$A$8:$FP$263, 138, FALSE))</f>
        <v>-</v>
      </c>
      <c r="V24" s="145" t="str">
        <f>IF(VLOOKUP($A23, [1]作業用3!$A$8:$FP$263, 141, FALSE)=0, "-", VLOOKUP($A23, [1]作業用3!$A$8:$FP$263, 141, FALSE))</f>
        <v>-</v>
      </c>
      <c r="W24" s="146">
        <f>IF(VLOOKUP($A23, [1]作業用3!$A$8:$FP$263, 144, FALSE)=0, "-", VLOOKUP($A23, [1]作業用3!$A$8:$FP$263, 144, FALSE))</f>
        <v>1</v>
      </c>
      <c r="X24" s="145">
        <f>IF(VLOOKUP($A23, [1]作業用3!$A$8:$FP$263, 147, FALSE)=0, "-", VLOOKUP($A23, [1]作業用3!$A$8:$FP$263, 147, FALSE))</f>
        <v>45.745654162854528</v>
      </c>
      <c r="Y24" s="146">
        <f>IF(VLOOKUP($A23, [1]作業用3!$A$8:$FP$263, 150, FALSE)=0, "-", VLOOKUP($A23, [1]作業用3!$A$8:$FP$263, 150, FALSE))</f>
        <v>1</v>
      </c>
      <c r="Z24" s="145">
        <f>IF(VLOOKUP($A23, [1]作業用3!$A$8:$FP$263, 153, FALSE)=0, "-", VLOOKUP($A23, [1]作業用3!$A$8:$FP$263, 153, FALSE))</f>
        <v>45.745654162854528</v>
      </c>
      <c r="AA24" s="146">
        <f>IF(VLOOKUP($A23, [1]作業用3!$A$8:$FP$263, 156, FALSE)=0, "-", VLOOKUP($A23, [1]作業用3!$A$8:$FP$263, 156, FALSE))</f>
        <v>1</v>
      </c>
      <c r="AB24" s="145">
        <f>IF(VLOOKUP($A23, [1]作業用3!$A$8:$FP$263, 159, FALSE)=0, "-", VLOOKUP($A23, [1]作業用3!$A$8:$FP$263, 159, FALSE))</f>
        <v>45.745654162854528</v>
      </c>
      <c r="AC24" s="146">
        <f>IF(VLOOKUP($A23, [1]作業用3!$A$8:$FP$263, 162, FALSE)=0, "-", VLOOKUP($A23, [1]作業用3!$A$8:$FP$263, 162, FALSE))</f>
        <v>1</v>
      </c>
      <c r="AD24" s="145">
        <f>IF(VLOOKUP($A23, [1]作業用3!$A$8:$FP$263, 165, FALSE)=0, "-", VLOOKUP($A23, [1]作業用3!$A$8:$FP$263, 165, FALSE))</f>
        <v>45.745654162854528</v>
      </c>
      <c r="AE24" s="146" t="str">
        <f>IF(VLOOKUP($A23, [1]作業用3!$A$8:$FP$263, 168, FALSE)=0, "-", VLOOKUP($A23, [1]作業用3!$A$8:$FP$263, 168, FALSE))</f>
        <v>-</v>
      </c>
      <c r="AF24" s="145" t="str">
        <f>IF(VLOOKUP($A23, [1]作業用3!$A$8:$FP$263, 171, FALSE)=0, "-", VLOOKUP($A23, [1]作業用3!$A$8:$FP$263, 171, FALSE))</f>
        <v>-</v>
      </c>
    </row>
    <row r="25" spans="1:32">
      <c r="A25" s="148"/>
      <c r="B25" s="147" t="s">
        <v>66</v>
      </c>
      <c r="C25" s="147" t="str">
        <f>A23</f>
        <v>福島町</v>
      </c>
      <c r="D25" s="147" t="str">
        <f>RIGHT(C25, 1)</f>
        <v>町</v>
      </c>
      <c r="E25" s="146">
        <f>IF(VLOOKUP($A23, [1]作業用3!$A$8:$FP$263, 91, FALSE)=0, "-", VLOOKUP($A23, [1]作業用3!$A$8:$FP$263, 91, FALSE))</f>
        <v>53</v>
      </c>
      <c r="F25" s="145">
        <f>IF(VLOOKUP($A23, [1]作業用3!$A$8:$FP$263, 94, FALSE)=0, "-", VLOOKUP($A23, [1]作業用3!$A$8:$FP$263, 94, FALSE))</f>
        <v>2105.6813667063961</v>
      </c>
      <c r="G25" s="146" t="str">
        <f>IF(VLOOKUP($A23, [1]作業用3!$A$8:$FP$263, 97, FALSE)=0, "-", VLOOKUP($A23, [1]作業用3!$A$8:$FP$263, 97, FALSE))</f>
        <v>-</v>
      </c>
      <c r="H25" s="145" t="str">
        <f>IF(VLOOKUP($A23, [1]作業用3!$A$8:$FP$263, 100, FALSE)=0, "-", VLOOKUP($A23, [1]作業用3!$A$8:$FP$263, 100, FALSE))</f>
        <v>-</v>
      </c>
      <c r="I25" s="146">
        <f>IF(VLOOKUP($A23, [1]作業用3!$A$8:$FP$263, 103, FALSE)=0, "-", VLOOKUP($A23, [1]作業用3!$A$8:$FP$263, 103, FALSE))</f>
        <v>10</v>
      </c>
      <c r="J25" s="145">
        <f>IF(VLOOKUP($A23, [1]作業用3!$A$8:$FP$263, 106, FALSE)=0, "-", VLOOKUP($A23, [1]作業用3!$A$8:$FP$263, 106, FALSE))</f>
        <v>397.29837107667862</v>
      </c>
      <c r="K25" s="146" t="str">
        <f>IF(VLOOKUP($A23, [1]作業用3!$A$8:$FP$263, 109, FALSE)=0, "-", VLOOKUP($A23, [1]作業用3!$A$8:$FP$263, 109, FALSE))</f>
        <v>-</v>
      </c>
      <c r="L25" s="145" t="str">
        <f>IF(VLOOKUP($A23, [1]作業用3!$A$8:$FP$263, 112, FALSE)=0, "-", VLOOKUP($A23, [1]作業用3!$A$8:$FP$263, 112, FALSE))</f>
        <v>-</v>
      </c>
      <c r="M25" s="146" t="str">
        <f>IF(VLOOKUP($A23, [1]作業用3!$A$8:$FP$263, 115, FALSE)=0, "-", VLOOKUP($A23, [1]作業用3!$A$8:$FP$263, 115, FALSE))</f>
        <v>-</v>
      </c>
      <c r="N25" s="145" t="str">
        <f>IF(VLOOKUP($A23, [1]作業用3!$A$8:$FP$263, 118, FALSE)=0, "-", VLOOKUP($A23, [1]作業用3!$A$8:$FP$263, 118, FALSE))</f>
        <v>-</v>
      </c>
      <c r="O25" s="146">
        <f>IF(VLOOKUP($A23, [1]作業用3!$A$8:$FP$263, 121, FALSE)=0, "-", VLOOKUP($A23, [1]作業用3!$A$8:$FP$263, 121, FALSE))</f>
        <v>13</v>
      </c>
      <c r="P25" s="145">
        <f>IF(VLOOKUP($A23, [1]作業用3!$A$8:$FP$263, 124, FALSE)=0, "-", VLOOKUP($A23, [1]作業用3!$A$8:$FP$263, 124, FALSE))</f>
        <v>516.48788239968212</v>
      </c>
      <c r="Q25" s="146">
        <f>IF(VLOOKUP($A23, [1]作業用3!$A$8:$FP$263, 127, FALSE)=0, "-", VLOOKUP($A23, [1]作業用3!$A$8:$FP$263, 127, FALSE))</f>
        <v>6</v>
      </c>
      <c r="R25" s="145">
        <f>IF(VLOOKUP($A23, [1]作業用3!$A$8:$FP$263, 130, FALSE)=0, "-", VLOOKUP($A23, [1]作業用3!$A$8:$FP$263, 130, FALSE))</f>
        <v>238.37902264600714</v>
      </c>
      <c r="S25" s="146">
        <f>IF(VLOOKUP($A23, [1]作業用3!$A$8:$FP$263, 133, FALSE)=0, "-", VLOOKUP($A23, [1]作業用3!$A$8:$FP$263, 133, FALSE))</f>
        <v>2</v>
      </c>
      <c r="T25" s="145">
        <f>IF(VLOOKUP($A23, [1]作業用3!$A$8:$FP$263, 136, FALSE)=0, "-", VLOOKUP($A23, [1]作業用3!$A$8:$FP$263, 136, FALSE))</f>
        <v>79.45967421533571</v>
      </c>
      <c r="U25" s="146" t="str">
        <f>IF(VLOOKUP($A23, [1]作業用3!$A$8:$FP$263, 139, FALSE)=0, "-", VLOOKUP($A23, [1]作業用3!$A$8:$FP$263, 139, FALSE))</f>
        <v>-</v>
      </c>
      <c r="V25" s="145" t="str">
        <f>IF(VLOOKUP($A23, [1]作業用3!$A$8:$FP$263, 142, FALSE)=0, "-", VLOOKUP($A23, [1]作業用3!$A$8:$FP$263, 142, FALSE))</f>
        <v>-</v>
      </c>
      <c r="W25" s="146">
        <f>IF(VLOOKUP($A23, [1]作業用3!$A$8:$FP$263, 145, FALSE)=0, "-", VLOOKUP($A23, [1]作業用3!$A$8:$FP$263, 145, FALSE))</f>
        <v>1</v>
      </c>
      <c r="X25" s="145">
        <f>IF(VLOOKUP($A23, [1]作業用3!$A$8:$FP$263, 148, FALSE)=0, "-", VLOOKUP($A23, [1]作業用3!$A$8:$FP$263, 148, FALSE))</f>
        <v>39.729837107667855</v>
      </c>
      <c r="Y25" s="146">
        <f>IF(VLOOKUP($A23, [1]作業用3!$A$8:$FP$263, 151, FALSE)=0, "-", VLOOKUP($A23, [1]作業用3!$A$8:$FP$263, 151, FALSE))</f>
        <v>3</v>
      </c>
      <c r="Z25" s="145">
        <f>IF(VLOOKUP($A23, [1]作業用3!$A$8:$FP$263, 154, FALSE)=0, "-", VLOOKUP($A23, [1]作業用3!$A$8:$FP$263, 154, FALSE))</f>
        <v>119.18951132300357</v>
      </c>
      <c r="AA25" s="146">
        <f>IF(VLOOKUP($A23, [1]作業用3!$A$8:$FP$263, 157, FALSE)=0, "-", VLOOKUP($A23, [1]作業用3!$A$8:$FP$263, 157, FALSE))</f>
        <v>1</v>
      </c>
      <c r="AB25" s="145">
        <f>IF(VLOOKUP($A23, [1]作業用3!$A$8:$FP$263, 160, FALSE)=0, "-", VLOOKUP($A23, [1]作業用3!$A$8:$FP$263, 160, FALSE))</f>
        <v>39.729837107667855</v>
      </c>
      <c r="AC25" s="146">
        <f>IF(VLOOKUP($A23, [1]作業用3!$A$8:$FP$263, 163, FALSE)=0, "-", VLOOKUP($A23, [1]作業用3!$A$8:$FP$263, 163, FALSE))</f>
        <v>1</v>
      </c>
      <c r="AD25" s="145">
        <f>IF(VLOOKUP($A23, [1]作業用3!$A$8:$FP$263, 166, FALSE)=0, "-", VLOOKUP($A23, [1]作業用3!$A$8:$FP$263, 166, FALSE))</f>
        <v>39.729837107667855</v>
      </c>
      <c r="AE25" s="146" t="str">
        <f>IF(VLOOKUP($A23, [1]作業用3!$A$8:$FP$263, 169, FALSE)=0, "-", VLOOKUP($A23, [1]作業用3!$A$8:$FP$263, 169, FALSE))</f>
        <v>-</v>
      </c>
      <c r="AF25" s="145" t="str">
        <f>IF(VLOOKUP($A23, [1]作業用3!$A$8:$FP$263, 172, FALSE)=0, "-", VLOOKUP($A23, [1]作業用3!$A$8:$FP$263, 172, FALSE))</f>
        <v>-</v>
      </c>
    </row>
    <row r="26" spans="1:32">
      <c r="A26" s="148" t="s">
        <v>250</v>
      </c>
      <c r="B26" s="147" t="s">
        <v>70</v>
      </c>
      <c r="C26" s="147" t="str">
        <f>A26</f>
        <v>知内町</v>
      </c>
      <c r="D26" s="147" t="str">
        <f>RIGHT(C26, 1)</f>
        <v>町</v>
      </c>
      <c r="E26" s="146">
        <f>IF(VLOOKUP($A26, [1]作業用3!$A$8:$FP$263, 89, FALSE)=0, "-", VLOOKUP($A26, [1]作業用3!$A$8:$FP$263, 89, FALSE))</f>
        <v>69</v>
      </c>
      <c r="F26" s="145">
        <f>IF(VLOOKUP($A26, [1]作業用3!$A$8:$FP$263, 92, FALSE)=0, "-", VLOOKUP($A26, [1]作業用3!$A$8:$FP$263, 92, FALSE))</f>
        <v>1436.6021236727045</v>
      </c>
      <c r="G26" s="146" t="str">
        <f>IF(VLOOKUP($A26, [1]作業用3!$A$8:$FP$263, 95, FALSE)=0, "-", VLOOKUP($A26, [1]作業用3!$A$8:$FP$263, 95, FALSE))</f>
        <v>-</v>
      </c>
      <c r="H26" s="145" t="str">
        <f>IF(VLOOKUP($A26, [1]作業用3!$A$8:$FP$263, 98, FALSE)=0, "-", VLOOKUP($A26, [1]作業用3!$A$8:$FP$263, 98, FALSE))</f>
        <v>-</v>
      </c>
      <c r="I26" s="146">
        <f>IF(VLOOKUP($A26, [1]作業用3!$A$8:$FP$263, 101, FALSE)=0, "-", VLOOKUP($A26, [1]作業用3!$A$8:$FP$263, 101, FALSE))</f>
        <v>20</v>
      </c>
      <c r="J26" s="145">
        <f>IF(VLOOKUP($A26, [1]作業用3!$A$8:$FP$263, 104, FALSE)=0, "-", VLOOKUP($A26, [1]作業用3!$A$8:$FP$263, 104, FALSE))</f>
        <v>416.40641265875496</v>
      </c>
      <c r="K26" s="146">
        <f>IF(VLOOKUP($A26, [1]作業用3!$A$8:$FP$263, 107, FALSE)=0, "-", VLOOKUP($A26, [1]作業用3!$A$8:$FP$263, 107, FALSE))</f>
        <v>1</v>
      </c>
      <c r="L26" s="145">
        <f>IF(VLOOKUP($A26, [1]作業用3!$A$8:$FP$263, 110, FALSE)=0, "-", VLOOKUP($A26, [1]作業用3!$A$8:$FP$263, 110, FALSE))</f>
        <v>20.820320632937747</v>
      </c>
      <c r="M26" s="146" t="str">
        <f>IF(VLOOKUP($A26, [1]作業用3!$A$8:$FP$263, 113, FALSE)=0, "-", VLOOKUP($A26, [1]作業用3!$A$8:$FP$263, 113, FALSE))</f>
        <v>-</v>
      </c>
      <c r="N26" s="145" t="str">
        <f>IF(VLOOKUP($A26, [1]作業用3!$A$8:$FP$263, 116, FALSE)=0, "-", VLOOKUP($A26, [1]作業用3!$A$8:$FP$263, 116, FALSE))</f>
        <v>-</v>
      </c>
      <c r="O26" s="146">
        <f>IF(VLOOKUP($A26, [1]作業用3!$A$8:$FP$263, 119, FALSE)=0, "-", VLOOKUP($A26, [1]作業用3!$A$8:$FP$263, 119, FALSE))</f>
        <v>11</v>
      </c>
      <c r="P26" s="145">
        <f>IF(VLOOKUP($A26, [1]作業用3!$A$8:$FP$263, 122, FALSE)=0, "-", VLOOKUP($A26, [1]作業用3!$A$8:$FP$263, 122, FALSE))</f>
        <v>229.02352696231523</v>
      </c>
      <c r="Q26" s="146">
        <f>IF(VLOOKUP($A26, [1]作業用3!$A$8:$FP$263, 125, FALSE)=0, "-", VLOOKUP($A26, [1]作業用3!$A$8:$FP$263, 125, FALSE))</f>
        <v>8</v>
      </c>
      <c r="R26" s="145">
        <f>IF(VLOOKUP($A26, [1]作業用3!$A$8:$FP$263, 128, FALSE)=0, "-", VLOOKUP($A26, [1]作業用3!$A$8:$FP$263, 128, FALSE))</f>
        <v>166.56256506350198</v>
      </c>
      <c r="S26" s="146">
        <f>IF(VLOOKUP($A26, [1]作業用3!$A$8:$FP$263, 131, FALSE)=0, "-", VLOOKUP($A26, [1]作業用3!$A$8:$FP$263, 131, FALSE))</f>
        <v>5</v>
      </c>
      <c r="T26" s="145">
        <f>IF(VLOOKUP($A26, [1]作業用3!$A$8:$FP$263, 134, FALSE)=0, "-", VLOOKUP($A26, [1]作業用3!$A$8:$FP$263, 134, FALSE))</f>
        <v>104.10160316468874</v>
      </c>
      <c r="U26" s="146">
        <f>IF(VLOOKUP($A26, [1]作業用3!$A$8:$FP$263, 137, FALSE)=0, "-", VLOOKUP($A26, [1]作業用3!$A$8:$FP$263, 137, FALSE))</f>
        <v>1</v>
      </c>
      <c r="V26" s="145">
        <f>IF(VLOOKUP($A26, [1]作業用3!$A$8:$FP$263, 140, FALSE)=0, "-", VLOOKUP($A26, [1]作業用3!$A$8:$FP$263, 140, FALSE))</f>
        <v>20.820320632937747</v>
      </c>
      <c r="W26" s="146">
        <f>IF(VLOOKUP($A26, [1]作業用3!$A$8:$FP$263, 143, FALSE)=0, "-", VLOOKUP($A26, [1]作業用3!$A$8:$FP$263, 143, FALSE))</f>
        <v>1</v>
      </c>
      <c r="X26" s="145">
        <f>IF(VLOOKUP($A26, [1]作業用3!$A$8:$FP$263, 146, FALSE)=0, "-", VLOOKUP($A26, [1]作業用3!$A$8:$FP$263, 146, FALSE))</f>
        <v>20.820320632937747</v>
      </c>
      <c r="Y26" s="146">
        <f>IF(VLOOKUP($A26, [1]作業用3!$A$8:$FP$263, 149, FALSE)=0, "-", VLOOKUP($A26, [1]作業用3!$A$8:$FP$263, 149, FALSE))</f>
        <v>8</v>
      </c>
      <c r="Z26" s="145">
        <f>IF(VLOOKUP($A26, [1]作業用3!$A$8:$FP$263, 152, FALSE)=0, "-", VLOOKUP($A26, [1]作業用3!$A$8:$FP$263, 152, FALSE))</f>
        <v>166.56256506350198</v>
      </c>
      <c r="AA26" s="146">
        <f>IF(VLOOKUP($A26, [1]作業用3!$A$8:$FP$263, 155, FALSE)=0, "-", VLOOKUP($A26, [1]作業用3!$A$8:$FP$263, 155, FALSE))</f>
        <v>1</v>
      </c>
      <c r="AB26" s="145">
        <f>IF(VLOOKUP($A26, [1]作業用3!$A$8:$FP$263, 158, FALSE)=0, "-", VLOOKUP($A26, [1]作業用3!$A$8:$FP$263, 158, FALSE))</f>
        <v>20.820320632937747</v>
      </c>
      <c r="AC26" s="146">
        <f>IF(VLOOKUP($A26, [1]作業用3!$A$8:$FP$263, 161, FALSE)=0, "-", VLOOKUP($A26, [1]作業用3!$A$8:$FP$263, 161, FALSE))</f>
        <v>1</v>
      </c>
      <c r="AD26" s="145">
        <f>IF(VLOOKUP($A26, [1]作業用3!$A$8:$FP$263, 164, FALSE)=0, "-", VLOOKUP($A26, [1]作業用3!$A$8:$FP$263, 164, FALSE))</f>
        <v>20.820320632937747</v>
      </c>
      <c r="AE26" s="146" t="str">
        <f>IF(VLOOKUP($A26, [1]作業用3!$A$8:$FP$263, 167, FALSE)=0, "-", VLOOKUP($A26, [1]作業用3!$A$8:$FP$263, 167, FALSE))</f>
        <v>-</v>
      </c>
      <c r="AF26" s="145" t="str">
        <f>IF(VLOOKUP($A26, [1]作業用3!$A$8:$FP$263, 170, FALSE)=0, "-", VLOOKUP($A26, [1]作業用3!$A$8:$FP$263, 170, FALSE))</f>
        <v>-</v>
      </c>
    </row>
    <row r="27" spans="1:32">
      <c r="A27" s="148"/>
      <c r="B27" s="147" t="s">
        <v>68</v>
      </c>
      <c r="C27" s="147" t="str">
        <f>A26</f>
        <v>知内町</v>
      </c>
      <c r="D27" s="147" t="str">
        <f>RIGHT(C27, 1)</f>
        <v>町</v>
      </c>
      <c r="E27" s="146">
        <f>IF(VLOOKUP($A26, [1]作業用3!$A$8:$FP$263, 90, FALSE)=0, "-", VLOOKUP($A26, [1]作業用3!$A$8:$FP$263, 90, FALSE))</f>
        <v>35</v>
      </c>
      <c r="F27" s="145">
        <f>IF(VLOOKUP($A26, [1]作業用3!$A$8:$FP$263, 93, FALSE)=0, "-", VLOOKUP($A26, [1]作業用3!$A$8:$FP$263, 93, FALSE))</f>
        <v>1513.1863380890618</v>
      </c>
      <c r="G27" s="146" t="str">
        <f>IF(VLOOKUP($A26, [1]作業用3!$A$8:$FP$263, 96, FALSE)=0, "-", VLOOKUP($A26, [1]作業用3!$A$8:$FP$263, 96, FALSE))</f>
        <v>-</v>
      </c>
      <c r="H27" s="145" t="str">
        <f>IF(VLOOKUP($A26, [1]作業用3!$A$8:$FP$263, 99, FALSE)=0, "-", VLOOKUP($A26, [1]作業用3!$A$8:$FP$263, 99, FALSE))</f>
        <v>-</v>
      </c>
      <c r="I27" s="146">
        <f>IF(VLOOKUP($A26, [1]作業用3!$A$8:$FP$263, 102, FALSE)=0, "-", VLOOKUP($A26, [1]作業用3!$A$8:$FP$263, 102, FALSE))</f>
        <v>15</v>
      </c>
      <c r="J27" s="145">
        <f>IF(VLOOKUP($A26, [1]作業用3!$A$8:$FP$263, 105, FALSE)=0, "-", VLOOKUP($A26, [1]作業用3!$A$8:$FP$263, 105, FALSE))</f>
        <v>648.50843060959801</v>
      </c>
      <c r="K27" s="146" t="str">
        <f>IF(VLOOKUP($A26, [1]作業用3!$A$8:$FP$263, 108, FALSE)=0, "-", VLOOKUP($A26, [1]作業用3!$A$8:$FP$263, 108, FALSE))</f>
        <v>-</v>
      </c>
      <c r="L27" s="145" t="str">
        <f>IF(VLOOKUP($A26, [1]作業用3!$A$8:$FP$263, 111, FALSE)=0, "-", VLOOKUP($A26, [1]作業用3!$A$8:$FP$263, 111, FALSE))</f>
        <v>-</v>
      </c>
      <c r="M27" s="146" t="str">
        <f>IF(VLOOKUP($A26, [1]作業用3!$A$8:$FP$263, 114, FALSE)=0, "-", VLOOKUP($A26, [1]作業用3!$A$8:$FP$263, 114, FALSE))</f>
        <v>-</v>
      </c>
      <c r="N27" s="145" t="str">
        <f>IF(VLOOKUP($A26, [1]作業用3!$A$8:$FP$263, 117, FALSE)=0, "-", VLOOKUP($A26, [1]作業用3!$A$8:$FP$263, 117, FALSE))</f>
        <v>-</v>
      </c>
      <c r="O27" s="146">
        <f>IF(VLOOKUP($A26, [1]作業用3!$A$8:$FP$263, 120, FALSE)=0, "-", VLOOKUP($A26, [1]作業用3!$A$8:$FP$263, 120, FALSE))</f>
        <v>3</v>
      </c>
      <c r="P27" s="145">
        <f>IF(VLOOKUP($A26, [1]作業用3!$A$8:$FP$263, 123, FALSE)=0, "-", VLOOKUP($A26, [1]作業用3!$A$8:$FP$263, 123, FALSE))</f>
        <v>129.70168612191958</v>
      </c>
      <c r="Q27" s="146">
        <f>IF(VLOOKUP($A26, [1]作業用3!$A$8:$FP$263, 126, FALSE)=0, "-", VLOOKUP($A26, [1]作業用3!$A$8:$FP$263, 126, FALSE))</f>
        <v>4</v>
      </c>
      <c r="R27" s="145">
        <f>IF(VLOOKUP($A26, [1]作業用3!$A$8:$FP$263, 129, FALSE)=0, "-", VLOOKUP($A26, [1]作業用3!$A$8:$FP$263, 129, FALSE))</f>
        <v>172.93558149589276</v>
      </c>
      <c r="S27" s="146">
        <f>IF(VLOOKUP($A26, [1]作業用3!$A$8:$FP$263, 132, FALSE)=0, "-", VLOOKUP($A26, [1]作業用3!$A$8:$FP$263, 132, FALSE))</f>
        <v>2</v>
      </c>
      <c r="T27" s="145">
        <f>IF(VLOOKUP($A26, [1]作業用3!$A$8:$FP$263, 135, FALSE)=0, "-", VLOOKUP($A26, [1]作業用3!$A$8:$FP$263, 135, FALSE))</f>
        <v>86.467790747946381</v>
      </c>
      <c r="U27" s="146">
        <f>IF(VLOOKUP($A26, [1]作業用3!$A$8:$FP$263, 138, FALSE)=0, "-", VLOOKUP($A26, [1]作業用3!$A$8:$FP$263, 138, FALSE))</f>
        <v>1</v>
      </c>
      <c r="V27" s="145">
        <f>IF(VLOOKUP($A26, [1]作業用3!$A$8:$FP$263, 141, FALSE)=0, "-", VLOOKUP($A26, [1]作業用3!$A$8:$FP$263, 141, FALSE))</f>
        <v>43.233895373973191</v>
      </c>
      <c r="W27" s="146">
        <f>IF(VLOOKUP($A26, [1]作業用3!$A$8:$FP$263, 144, FALSE)=0, "-", VLOOKUP($A26, [1]作業用3!$A$8:$FP$263, 144, FALSE))</f>
        <v>1</v>
      </c>
      <c r="X27" s="145">
        <f>IF(VLOOKUP($A26, [1]作業用3!$A$8:$FP$263, 147, FALSE)=0, "-", VLOOKUP($A26, [1]作業用3!$A$8:$FP$263, 147, FALSE))</f>
        <v>43.233895373973191</v>
      </c>
      <c r="Y27" s="146">
        <f>IF(VLOOKUP($A26, [1]作業用3!$A$8:$FP$263, 150, FALSE)=0, "-", VLOOKUP($A26, [1]作業用3!$A$8:$FP$263, 150, FALSE))</f>
        <v>3</v>
      </c>
      <c r="Z27" s="145">
        <f>IF(VLOOKUP($A26, [1]作業用3!$A$8:$FP$263, 153, FALSE)=0, "-", VLOOKUP($A26, [1]作業用3!$A$8:$FP$263, 153, FALSE))</f>
        <v>129.70168612191958</v>
      </c>
      <c r="AA27" s="146">
        <f>IF(VLOOKUP($A26, [1]作業用3!$A$8:$FP$263, 156, FALSE)=0, "-", VLOOKUP($A26, [1]作業用3!$A$8:$FP$263, 156, FALSE))</f>
        <v>1</v>
      </c>
      <c r="AB27" s="145">
        <f>IF(VLOOKUP($A26, [1]作業用3!$A$8:$FP$263, 159, FALSE)=0, "-", VLOOKUP($A26, [1]作業用3!$A$8:$FP$263, 159, FALSE))</f>
        <v>43.233895373973191</v>
      </c>
      <c r="AC27" s="146" t="str">
        <f>IF(VLOOKUP($A26, [1]作業用3!$A$8:$FP$263, 162, FALSE)=0, "-", VLOOKUP($A26, [1]作業用3!$A$8:$FP$263, 162, FALSE))</f>
        <v>-</v>
      </c>
      <c r="AD27" s="145" t="str">
        <f>IF(VLOOKUP($A26, [1]作業用3!$A$8:$FP$263, 165, FALSE)=0, "-", VLOOKUP($A26, [1]作業用3!$A$8:$FP$263, 165, FALSE))</f>
        <v>-</v>
      </c>
      <c r="AE27" s="146" t="str">
        <f>IF(VLOOKUP($A26, [1]作業用3!$A$8:$FP$263, 168, FALSE)=0, "-", VLOOKUP($A26, [1]作業用3!$A$8:$FP$263, 168, FALSE))</f>
        <v>-</v>
      </c>
      <c r="AF27" s="145" t="str">
        <f>IF(VLOOKUP($A26, [1]作業用3!$A$8:$FP$263, 171, FALSE)=0, "-", VLOOKUP($A26, [1]作業用3!$A$8:$FP$263, 171, FALSE))</f>
        <v>-</v>
      </c>
    </row>
    <row r="28" spans="1:32">
      <c r="A28" s="148"/>
      <c r="B28" s="147" t="s">
        <v>66</v>
      </c>
      <c r="C28" s="147" t="str">
        <f>A26</f>
        <v>知内町</v>
      </c>
      <c r="D28" s="147" t="str">
        <f>RIGHT(C28, 1)</f>
        <v>町</v>
      </c>
      <c r="E28" s="146">
        <f>IF(VLOOKUP($A26, [1]作業用3!$A$8:$FP$263, 91, FALSE)=0, "-", VLOOKUP($A26, [1]作業用3!$A$8:$FP$263, 91, FALSE))</f>
        <v>34</v>
      </c>
      <c r="F28" s="145">
        <f>IF(VLOOKUP($A26, [1]作業用3!$A$8:$FP$263, 94, FALSE)=0, "-", VLOOKUP($A26, [1]作業用3!$A$8:$FP$263, 94, FALSE))</f>
        <v>1365.4618473895582</v>
      </c>
      <c r="G28" s="146" t="str">
        <f>IF(VLOOKUP($A26, [1]作業用3!$A$8:$FP$263, 97, FALSE)=0, "-", VLOOKUP($A26, [1]作業用3!$A$8:$FP$263, 97, FALSE))</f>
        <v>-</v>
      </c>
      <c r="H28" s="145" t="str">
        <f>IF(VLOOKUP($A26, [1]作業用3!$A$8:$FP$263, 100, FALSE)=0, "-", VLOOKUP($A26, [1]作業用3!$A$8:$FP$263, 100, FALSE))</f>
        <v>-</v>
      </c>
      <c r="I28" s="146">
        <f>IF(VLOOKUP($A26, [1]作業用3!$A$8:$FP$263, 103, FALSE)=0, "-", VLOOKUP($A26, [1]作業用3!$A$8:$FP$263, 103, FALSE))</f>
        <v>5</v>
      </c>
      <c r="J28" s="145">
        <f>IF(VLOOKUP($A26, [1]作業用3!$A$8:$FP$263, 106, FALSE)=0, "-", VLOOKUP($A26, [1]作業用3!$A$8:$FP$263, 106, FALSE))</f>
        <v>200.80321285140559</v>
      </c>
      <c r="K28" s="146">
        <f>IF(VLOOKUP($A26, [1]作業用3!$A$8:$FP$263, 109, FALSE)=0, "-", VLOOKUP($A26, [1]作業用3!$A$8:$FP$263, 109, FALSE))</f>
        <v>1</v>
      </c>
      <c r="L28" s="145">
        <f>IF(VLOOKUP($A26, [1]作業用3!$A$8:$FP$263, 112, FALSE)=0, "-", VLOOKUP($A26, [1]作業用3!$A$8:$FP$263, 112, FALSE))</f>
        <v>40.160642570281126</v>
      </c>
      <c r="M28" s="146" t="str">
        <f>IF(VLOOKUP($A26, [1]作業用3!$A$8:$FP$263, 115, FALSE)=0, "-", VLOOKUP($A26, [1]作業用3!$A$8:$FP$263, 115, FALSE))</f>
        <v>-</v>
      </c>
      <c r="N28" s="145" t="str">
        <f>IF(VLOOKUP($A26, [1]作業用3!$A$8:$FP$263, 118, FALSE)=0, "-", VLOOKUP($A26, [1]作業用3!$A$8:$FP$263, 118, FALSE))</f>
        <v>-</v>
      </c>
      <c r="O28" s="146">
        <f>IF(VLOOKUP($A26, [1]作業用3!$A$8:$FP$263, 121, FALSE)=0, "-", VLOOKUP($A26, [1]作業用3!$A$8:$FP$263, 121, FALSE))</f>
        <v>8</v>
      </c>
      <c r="P28" s="145">
        <f>IF(VLOOKUP($A26, [1]作業用3!$A$8:$FP$263, 124, FALSE)=0, "-", VLOOKUP($A26, [1]作業用3!$A$8:$FP$263, 124, FALSE))</f>
        <v>321.28514056224901</v>
      </c>
      <c r="Q28" s="146">
        <f>IF(VLOOKUP($A26, [1]作業用3!$A$8:$FP$263, 127, FALSE)=0, "-", VLOOKUP($A26, [1]作業用3!$A$8:$FP$263, 127, FALSE))</f>
        <v>4</v>
      </c>
      <c r="R28" s="145">
        <f>IF(VLOOKUP($A26, [1]作業用3!$A$8:$FP$263, 130, FALSE)=0, "-", VLOOKUP($A26, [1]作業用3!$A$8:$FP$263, 130, FALSE))</f>
        <v>160.64257028112451</v>
      </c>
      <c r="S28" s="146">
        <f>IF(VLOOKUP($A26, [1]作業用3!$A$8:$FP$263, 133, FALSE)=0, "-", VLOOKUP($A26, [1]作業用3!$A$8:$FP$263, 133, FALSE))</f>
        <v>3</v>
      </c>
      <c r="T28" s="145">
        <f>IF(VLOOKUP($A26, [1]作業用3!$A$8:$FP$263, 136, FALSE)=0, "-", VLOOKUP($A26, [1]作業用3!$A$8:$FP$263, 136, FALSE))</f>
        <v>120.48192771084338</v>
      </c>
      <c r="U28" s="146" t="str">
        <f>IF(VLOOKUP($A26, [1]作業用3!$A$8:$FP$263, 139, FALSE)=0, "-", VLOOKUP($A26, [1]作業用3!$A$8:$FP$263, 139, FALSE))</f>
        <v>-</v>
      </c>
      <c r="V28" s="145" t="str">
        <f>IF(VLOOKUP($A26, [1]作業用3!$A$8:$FP$263, 142, FALSE)=0, "-", VLOOKUP($A26, [1]作業用3!$A$8:$FP$263, 142, FALSE))</f>
        <v>-</v>
      </c>
      <c r="W28" s="146" t="str">
        <f>IF(VLOOKUP($A26, [1]作業用3!$A$8:$FP$263, 145, FALSE)=0, "-", VLOOKUP($A26, [1]作業用3!$A$8:$FP$263, 145, FALSE))</f>
        <v>-</v>
      </c>
      <c r="X28" s="145" t="str">
        <f>IF(VLOOKUP($A26, [1]作業用3!$A$8:$FP$263, 148, FALSE)=0, "-", VLOOKUP($A26, [1]作業用3!$A$8:$FP$263, 148, FALSE))</f>
        <v>-</v>
      </c>
      <c r="Y28" s="146">
        <f>IF(VLOOKUP($A26, [1]作業用3!$A$8:$FP$263, 151, FALSE)=0, "-", VLOOKUP($A26, [1]作業用3!$A$8:$FP$263, 151, FALSE))</f>
        <v>5</v>
      </c>
      <c r="Z28" s="145">
        <f>IF(VLOOKUP($A26, [1]作業用3!$A$8:$FP$263, 154, FALSE)=0, "-", VLOOKUP($A26, [1]作業用3!$A$8:$FP$263, 154, FALSE))</f>
        <v>200.80321285140559</v>
      </c>
      <c r="AA28" s="146" t="str">
        <f>IF(VLOOKUP($A26, [1]作業用3!$A$8:$FP$263, 157, FALSE)=0, "-", VLOOKUP($A26, [1]作業用3!$A$8:$FP$263, 157, FALSE))</f>
        <v>-</v>
      </c>
      <c r="AB28" s="145" t="str">
        <f>IF(VLOOKUP($A26, [1]作業用3!$A$8:$FP$263, 160, FALSE)=0, "-", VLOOKUP($A26, [1]作業用3!$A$8:$FP$263, 160, FALSE))</f>
        <v>-</v>
      </c>
      <c r="AC28" s="146">
        <f>IF(VLOOKUP($A26, [1]作業用3!$A$8:$FP$263, 163, FALSE)=0, "-", VLOOKUP($A26, [1]作業用3!$A$8:$FP$263, 163, FALSE))</f>
        <v>1</v>
      </c>
      <c r="AD28" s="145">
        <f>IF(VLOOKUP($A26, [1]作業用3!$A$8:$FP$263, 166, FALSE)=0, "-", VLOOKUP($A26, [1]作業用3!$A$8:$FP$263, 166, FALSE))</f>
        <v>40.160642570281126</v>
      </c>
      <c r="AE28" s="146" t="str">
        <f>IF(VLOOKUP($A26, [1]作業用3!$A$8:$FP$263, 169, FALSE)=0, "-", VLOOKUP($A26, [1]作業用3!$A$8:$FP$263, 169, FALSE))</f>
        <v>-</v>
      </c>
      <c r="AF28" s="145" t="str">
        <f>IF(VLOOKUP($A26, [1]作業用3!$A$8:$FP$263, 172, FALSE)=0, "-", VLOOKUP($A26, [1]作業用3!$A$8:$FP$263, 172, FALSE))</f>
        <v>-</v>
      </c>
    </row>
    <row r="29" spans="1:32">
      <c r="A29" s="148" t="s">
        <v>249</v>
      </c>
      <c r="B29" s="147" t="s">
        <v>70</v>
      </c>
      <c r="C29" s="147" t="str">
        <f>A29</f>
        <v>木古内町</v>
      </c>
      <c r="D29" s="147" t="str">
        <f>RIGHT(C29, 1)</f>
        <v>町</v>
      </c>
      <c r="E29" s="146">
        <f>IF(VLOOKUP($A29, [1]作業用3!$A$8:$FP$263, 89, FALSE)=0, "-", VLOOKUP($A29, [1]作業用3!$A$8:$FP$263, 89, FALSE))</f>
        <v>88</v>
      </c>
      <c r="F29" s="145">
        <f>IF(VLOOKUP($A29, [1]作業用3!$A$8:$FP$263, 92, FALSE)=0, "-", VLOOKUP($A29, [1]作業用3!$A$8:$FP$263, 92, FALSE))</f>
        <v>1867.9685841647208</v>
      </c>
      <c r="G29" s="146">
        <f>IF(VLOOKUP($A29, [1]作業用3!$A$8:$FP$263, 95, FALSE)=0, "-", VLOOKUP($A29, [1]作業用3!$A$8:$FP$263, 95, FALSE))</f>
        <v>1</v>
      </c>
      <c r="H29" s="145">
        <f>IF(VLOOKUP($A29, [1]作業用3!$A$8:$FP$263, 98, FALSE)=0, "-", VLOOKUP($A29, [1]作業用3!$A$8:$FP$263, 98, FALSE))</f>
        <v>21.226915729144554</v>
      </c>
      <c r="I29" s="146">
        <f>IF(VLOOKUP($A29, [1]作業用3!$A$8:$FP$263, 101, FALSE)=0, "-", VLOOKUP($A29, [1]作業用3!$A$8:$FP$263, 101, FALSE))</f>
        <v>25</v>
      </c>
      <c r="J29" s="145">
        <f>IF(VLOOKUP($A29, [1]作業用3!$A$8:$FP$263, 104, FALSE)=0, "-", VLOOKUP($A29, [1]作業用3!$A$8:$FP$263, 104, FALSE))</f>
        <v>530.67289322861393</v>
      </c>
      <c r="K29" s="146" t="str">
        <f>IF(VLOOKUP($A29, [1]作業用3!$A$8:$FP$263, 107, FALSE)=0, "-", VLOOKUP($A29, [1]作業用3!$A$8:$FP$263, 107, FALSE))</f>
        <v>-</v>
      </c>
      <c r="L29" s="145" t="str">
        <f>IF(VLOOKUP($A29, [1]作業用3!$A$8:$FP$263, 110, FALSE)=0, "-", VLOOKUP($A29, [1]作業用3!$A$8:$FP$263, 110, FALSE))</f>
        <v>-</v>
      </c>
      <c r="M29" s="146" t="str">
        <f>IF(VLOOKUP($A29, [1]作業用3!$A$8:$FP$263, 113, FALSE)=0, "-", VLOOKUP($A29, [1]作業用3!$A$8:$FP$263, 113, FALSE))</f>
        <v>-</v>
      </c>
      <c r="N29" s="145" t="str">
        <f>IF(VLOOKUP($A29, [1]作業用3!$A$8:$FP$263, 116, FALSE)=0, "-", VLOOKUP($A29, [1]作業用3!$A$8:$FP$263, 116, FALSE))</f>
        <v>-</v>
      </c>
      <c r="O29" s="146">
        <f>IF(VLOOKUP($A29, [1]作業用3!$A$8:$FP$263, 119, FALSE)=0, "-", VLOOKUP($A29, [1]作業用3!$A$8:$FP$263, 119, FALSE))</f>
        <v>12</v>
      </c>
      <c r="P29" s="145">
        <f>IF(VLOOKUP($A29, [1]作業用3!$A$8:$FP$263, 122, FALSE)=0, "-", VLOOKUP($A29, [1]作業用3!$A$8:$FP$263, 122, FALSE))</f>
        <v>254.72298874973467</v>
      </c>
      <c r="Q29" s="146">
        <f>IF(VLOOKUP($A29, [1]作業用3!$A$8:$FP$263, 125, FALSE)=0, "-", VLOOKUP($A29, [1]作業用3!$A$8:$FP$263, 125, FALSE))</f>
        <v>8</v>
      </c>
      <c r="R29" s="145">
        <f>IF(VLOOKUP($A29, [1]作業用3!$A$8:$FP$263, 128, FALSE)=0, "-", VLOOKUP($A29, [1]作業用3!$A$8:$FP$263, 128, FALSE))</f>
        <v>169.81532583315644</v>
      </c>
      <c r="S29" s="146">
        <f>IF(VLOOKUP($A29, [1]作業用3!$A$8:$FP$263, 131, FALSE)=0, "-", VLOOKUP($A29, [1]作業用3!$A$8:$FP$263, 131, FALSE))</f>
        <v>7</v>
      </c>
      <c r="T29" s="145">
        <f>IF(VLOOKUP($A29, [1]作業用3!$A$8:$FP$263, 134, FALSE)=0, "-", VLOOKUP($A29, [1]作業用3!$A$8:$FP$263, 134, FALSE))</f>
        <v>148.58841010401187</v>
      </c>
      <c r="U29" s="146">
        <f>IF(VLOOKUP($A29, [1]作業用3!$A$8:$FP$263, 137, FALSE)=0, "-", VLOOKUP($A29, [1]作業用3!$A$8:$FP$263, 137, FALSE))</f>
        <v>1</v>
      </c>
      <c r="V29" s="145">
        <f>IF(VLOOKUP($A29, [1]作業用3!$A$8:$FP$263, 140, FALSE)=0, "-", VLOOKUP($A29, [1]作業用3!$A$8:$FP$263, 140, FALSE))</f>
        <v>21.226915729144554</v>
      </c>
      <c r="W29" s="146">
        <f>IF(VLOOKUP($A29, [1]作業用3!$A$8:$FP$263, 143, FALSE)=0, "-", VLOOKUP($A29, [1]作業用3!$A$8:$FP$263, 143, FALSE))</f>
        <v>3</v>
      </c>
      <c r="X29" s="145">
        <f>IF(VLOOKUP($A29, [1]作業用3!$A$8:$FP$263, 146, FALSE)=0, "-", VLOOKUP($A29, [1]作業用3!$A$8:$FP$263, 146, FALSE))</f>
        <v>63.680747187433667</v>
      </c>
      <c r="Y29" s="146">
        <f>IF(VLOOKUP($A29, [1]作業用3!$A$8:$FP$263, 149, FALSE)=0, "-", VLOOKUP($A29, [1]作業用3!$A$8:$FP$263, 149, FALSE))</f>
        <v>9</v>
      </c>
      <c r="Z29" s="145">
        <f>IF(VLOOKUP($A29, [1]作業用3!$A$8:$FP$263, 152, FALSE)=0, "-", VLOOKUP($A29, [1]作業用3!$A$8:$FP$263, 152, FALSE))</f>
        <v>191.042241562301</v>
      </c>
      <c r="AA29" s="146">
        <f>IF(VLOOKUP($A29, [1]作業用3!$A$8:$FP$263, 155, FALSE)=0, "-", VLOOKUP($A29, [1]作業用3!$A$8:$FP$263, 155, FALSE))</f>
        <v>1</v>
      </c>
      <c r="AB29" s="145">
        <f>IF(VLOOKUP($A29, [1]作業用3!$A$8:$FP$263, 158, FALSE)=0, "-", VLOOKUP($A29, [1]作業用3!$A$8:$FP$263, 158, FALSE))</f>
        <v>21.226915729144554</v>
      </c>
      <c r="AC29" s="146">
        <f>IF(VLOOKUP($A29, [1]作業用3!$A$8:$FP$263, 161, FALSE)=0, "-", VLOOKUP($A29, [1]作業用3!$A$8:$FP$263, 161, FALSE))</f>
        <v>2</v>
      </c>
      <c r="AD29" s="145">
        <f>IF(VLOOKUP($A29, [1]作業用3!$A$8:$FP$263, 164, FALSE)=0, "-", VLOOKUP($A29, [1]作業用3!$A$8:$FP$263, 164, FALSE))</f>
        <v>42.453831458289109</v>
      </c>
      <c r="AE29" s="146">
        <f>IF(VLOOKUP($A29, [1]作業用3!$A$8:$FP$263, 167, FALSE)=0, "-", VLOOKUP($A29, [1]作業用3!$A$8:$FP$263, 167, FALSE))</f>
        <v>1</v>
      </c>
      <c r="AF29" s="145">
        <f>IF(VLOOKUP($A29, [1]作業用3!$A$8:$FP$263, 170, FALSE)=0, "-", VLOOKUP($A29, [1]作業用3!$A$8:$FP$263, 170, FALSE))</f>
        <v>21.226915729144554</v>
      </c>
    </row>
    <row r="30" spans="1:32">
      <c r="A30" s="148"/>
      <c r="B30" s="147" t="s">
        <v>68</v>
      </c>
      <c r="C30" s="147" t="str">
        <f>A29</f>
        <v>木古内町</v>
      </c>
      <c r="D30" s="147" t="str">
        <f>RIGHT(C30, 1)</f>
        <v>町</v>
      </c>
      <c r="E30" s="146">
        <f>IF(VLOOKUP($A29, [1]作業用3!$A$8:$FP$263, 90, FALSE)=0, "-", VLOOKUP($A29, [1]作業用3!$A$8:$FP$263, 90, FALSE))</f>
        <v>43</v>
      </c>
      <c r="F30" s="145">
        <f>IF(VLOOKUP($A29, [1]作業用3!$A$8:$FP$263, 93, FALSE)=0, "-", VLOOKUP($A29, [1]作業用3!$A$8:$FP$263, 93, FALSE))</f>
        <v>1958.1056466302368</v>
      </c>
      <c r="G30" s="146" t="str">
        <f>IF(VLOOKUP($A29, [1]作業用3!$A$8:$FP$263, 96, FALSE)=0, "-", VLOOKUP($A29, [1]作業用3!$A$8:$FP$263, 96, FALSE))</f>
        <v>-</v>
      </c>
      <c r="H30" s="145" t="str">
        <f>IF(VLOOKUP($A29, [1]作業用3!$A$8:$FP$263, 99, FALSE)=0, "-", VLOOKUP($A29, [1]作業用3!$A$8:$FP$263, 99, FALSE))</f>
        <v>-</v>
      </c>
      <c r="I30" s="146">
        <f>IF(VLOOKUP($A29, [1]作業用3!$A$8:$FP$263, 102, FALSE)=0, "-", VLOOKUP($A29, [1]作業用3!$A$8:$FP$263, 102, FALSE))</f>
        <v>12</v>
      </c>
      <c r="J30" s="145">
        <f>IF(VLOOKUP($A29, [1]作業用3!$A$8:$FP$263, 105, FALSE)=0, "-", VLOOKUP($A29, [1]作業用3!$A$8:$FP$263, 105, FALSE))</f>
        <v>546.44808743169403</v>
      </c>
      <c r="K30" s="146" t="str">
        <f>IF(VLOOKUP($A29, [1]作業用3!$A$8:$FP$263, 108, FALSE)=0, "-", VLOOKUP($A29, [1]作業用3!$A$8:$FP$263, 108, FALSE))</f>
        <v>-</v>
      </c>
      <c r="L30" s="145" t="str">
        <f>IF(VLOOKUP($A29, [1]作業用3!$A$8:$FP$263, 111, FALSE)=0, "-", VLOOKUP($A29, [1]作業用3!$A$8:$FP$263, 111, FALSE))</f>
        <v>-</v>
      </c>
      <c r="M30" s="146" t="str">
        <f>IF(VLOOKUP($A29, [1]作業用3!$A$8:$FP$263, 114, FALSE)=0, "-", VLOOKUP($A29, [1]作業用3!$A$8:$FP$263, 114, FALSE))</f>
        <v>-</v>
      </c>
      <c r="N30" s="145" t="str">
        <f>IF(VLOOKUP($A29, [1]作業用3!$A$8:$FP$263, 117, FALSE)=0, "-", VLOOKUP($A29, [1]作業用3!$A$8:$FP$263, 117, FALSE))</f>
        <v>-</v>
      </c>
      <c r="O30" s="146">
        <f>IF(VLOOKUP($A29, [1]作業用3!$A$8:$FP$263, 120, FALSE)=0, "-", VLOOKUP($A29, [1]作業用3!$A$8:$FP$263, 120, FALSE))</f>
        <v>4</v>
      </c>
      <c r="P30" s="145">
        <f>IF(VLOOKUP($A29, [1]作業用3!$A$8:$FP$263, 123, FALSE)=0, "-", VLOOKUP($A29, [1]作業用3!$A$8:$FP$263, 123, FALSE))</f>
        <v>182.14936247723134</v>
      </c>
      <c r="Q30" s="146">
        <f>IF(VLOOKUP($A29, [1]作業用3!$A$8:$FP$263, 126, FALSE)=0, "-", VLOOKUP($A29, [1]作業用3!$A$8:$FP$263, 126, FALSE))</f>
        <v>3</v>
      </c>
      <c r="R30" s="145">
        <f>IF(VLOOKUP($A29, [1]作業用3!$A$8:$FP$263, 129, FALSE)=0, "-", VLOOKUP($A29, [1]作業用3!$A$8:$FP$263, 129, FALSE))</f>
        <v>136.61202185792351</v>
      </c>
      <c r="S30" s="146">
        <f>IF(VLOOKUP($A29, [1]作業用3!$A$8:$FP$263, 132, FALSE)=0, "-", VLOOKUP($A29, [1]作業用3!$A$8:$FP$263, 132, FALSE))</f>
        <v>6</v>
      </c>
      <c r="T30" s="145">
        <f>IF(VLOOKUP($A29, [1]作業用3!$A$8:$FP$263, 135, FALSE)=0, "-", VLOOKUP($A29, [1]作業用3!$A$8:$FP$263, 135, FALSE))</f>
        <v>273.22404371584702</v>
      </c>
      <c r="U30" s="146" t="str">
        <f>IF(VLOOKUP($A29, [1]作業用3!$A$8:$FP$263, 138, FALSE)=0, "-", VLOOKUP($A29, [1]作業用3!$A$8:$FP$263, 138, FALSE))</f>
        <v>-</v>
      </c>
      <c r="V30" s="145" t="str">
        <f>IF(VLOOKUP($A29, [1]作業用3!$A$8:$FP$263, 141, FALSE)=0, "-", VLOOKUP($A29, [1]作業用3!$A$8:$FP$263, 141, FALSE))</f>
        <v>-</v>
      </c>
      <c r="W30" s="146">
        <f>IF(VLOOKUP($A29, [1]作業用3!$A$8:$FP$263, 144, FALSE)=0, "-", VLOOKUP($A29, [1]作業用3!$A$8:$FP$263, 144, FALSE))</f>
        <v>1</v>
      </c>
      <c r="X30" s="145">
        <f>IF(VLOOKUP($A29, [1]作業用3!$A$8:$FP$263, 147, FALSE)=0, "-", VLOOKUP($A29, [1]作業用3!$A$8:$FP$263, 147, FALSE))</f>
        <v>45.537340619307834</v>
      </c>
      <c r="Y30" s="146">
        <f>IF(VLOOKUP($A29, [1]作業用3!$A$8:$FP$263, 150, FALSE)=0, "-", VLOOKUP($A29, [1]作業用3!$A$8:$FP$263, 150, FALSE))</f>
        <v>3</v>
      </c>
      <c r="Z30" s="145">
        <f>IF(VLOOKUP($A29, [1]作業用3!$A$8:$FP$263, 153, FALSE)=0, "-", VLOOKUP($A29, [1]作業用3!$A$8:$FP$263, 153, FALSE))</f>
        <v>136.61202185792351</v>
      </c>
      <c r="AA30" s="146">
        <f>IF(VLOOKUP($A29, [1]作業用3!$A$8:$FP$263, 156, FALSE)=0, "-", VLOOKUP($A29, [1]作業用3!$A$8:$FP$263, 156, FALSE))</f>
        <v>1</v>
      </c>
      <c r="AB30" s="145">
        <f>IF(VLOOKUP($A29, [1]作業用3!$A$8:$FP$263, 159, FALSE)=0, "-", VLOOKUP($A29, [1]作業用3!$A$8:$FP$263, 159, FALSE))</f>
        <v>45.537340619307834</v>
      </c>
      <c r="AC30" s="146">
        <f>IF(VLOOKUP($A29, [1]作業用3!$A$8:$FP$263, 162, FALSE)=0, "-", VLOOKUP($A29, [1]作業用3!$A$8:$FP$263, 162, FALSE))</f>
        <v>2</v>
      </c>
      <c r="AD30" s="145">
        <f>IF(VLOOKUP($A29, [1]作業用3!$A$8:$FP$263, 165, FALSE)=0, "-", VLOOKUP($A29, [1]作業用3!$A$8:$FP$263, 165, FALSE))</f>
        <v>91.074681238615668</v>
      </c>
      <c r="AE30" s="146">
        <f>IF(VLOOKUP($A29, [1]作業用3!$A$8:$FP$263, 168, FALSE)=0, "-", VLOOKUP($A29, [1]作業用3!$A$8:$FP$263, 168, FALSE))</f>
        <v>1</v>
      </c>
      <c r="AF30" s="145">
        <f>IF(VLOOKUP($A29, [1]作業用3!$A$8:$FP$263, 171, FALSE)=0, "-", VLOOKUP($A29, [1]作業用3!$A$8:$FP$263, 171, FALSE))</f>
        <v>45.537340619307834</v>
      </c>
    </row>
    <row r="31" spans="1:32">
      <c r="A31" s="148"/>
      <c r="B31" s="147" t="s">
        <v>66</v>
      </c>
      <c r="C31" s="147" t="str">
        <f>A29</f>
        <v>木古内町</v>
      </c>
      <c r="D31" s="147" t="str">
        <f>RIGHT(C31, 1)</f>
        <v>町</v>
      </c>
      <c r="E31" s="146">
        <f>IF(VLOOKUP($A29, [1]作業用3!$A$8:$FP$263, 91, FALSE)=0, "-", VLOOKUP($A29, [1]作業用3!$A$8:$FP$263, 91, FALSE))</f>
        <v>45</v>
      </c>
      <c r="F31" s="145">
        <f>IF(VLOOKUP($A29, [1]作業用3!$A$8:$FP$263, 94, FALSE)=0, "-", VLOOKUP($A29, [1]作業用3!$A$8:$FP$263, 94, FALSE))</f>
        <v>1789.2644135188866</v>
      </c>
      <c r="G31" s="146">
        <f>IF(VLOOKUP($A29, [1]作業用3!$A$8:$FP$263, 97, FALSE)=0, "-", VLOOKUP($A29, [1]作業用3!$A$8:$FP$263, 97, FALSE))</f>
        <v>1</v>
      </c>
      <c r="H31" s="145">
        <f>IF(VLOOKUP($A29, [1]作業用3!$A$8:$FP$263, 100, FALSE)=0, "-", VLOOKUP($A29, [1]作業用3!$A$8:$FP$263, 100, FALSE))</f>
        <v>39.761431411530815</v>
      </c>
      <c r="I31" s="146">
        <f>IF(VLOOKUP($A29, [1]作業用3!$A$8:$FP$263, 103, FALSE)=0, "-", VLOOKUP($A29, [1]作業用3!$A$8:$FP$263, 103, FALSE))</f>
        <v>13</v>
      </c>
      <c r="J31" s="145">
        <f>IF(VLOOKUP($A29, [1]作業用3!$A$8:$FP$263, 106, FALSE)=0, "-", VLOOKUP($A29, [1]作業用3!$A$8:$FP$263, 106, FALSE))</f>
        <v>516.89860834990054</v>
      </c>
      <c r="K31" s="146" t="str">
        <f>IF(VLOOKUP($A29, [1]作業用3!$A$8:$FP$263, 109, FALSE)=0, "-", VLOOKUP($A29, [1]作業用3!$A$8:$FP$263, 109, FALSE))</f>
        <v>-</v>
      </c>
      <c r="L31" s="145" t="str">
        <f>IF(VLOOKUP($A29, [1]作業用3!$A$8:$FP$263, 112, FALSE)=0, "-", VLOOKUP($A29, [1]作業用3!$A$8:$FP$263, 112, FALSE))</f>
        <v>-</v>
      </c>
      <c r="M31" s="146" t="str">
        <f>IF(VLOOKUP($A29, [1]作業用3!$A$8:$FP$263, 115, FALSE)=0, "-", VLOOKUP($A29, [1]作業用3!$A$8:$FP$263, 115, FALSE))</f>
        <v>-</v>
      </c>
      <c r="N31" s="145" t="str">
        <f>IF(VLOOKUP($A29, [1]作業用3!$A$8:$FP$263, 118, FALSE)=0, "-", VLOOKUP($A29, [1]作業用3!$A$8:$FP$263, 118, FALSE))</f>
        <v>-</v>
      </c>
      <c r="O31" s="146">
        <f>IF(VLOOKUP($A29, [1]作業用3!$A$8:$FP$263, 121, FALSE)=0, "-", VLOOKUP($A29, [1]作業用3!$A$8:$FP$263, 121, FALSE))</f>
        <v>8</v>
      </c>
      <c r="P31" s="145">
        <f>IF(VLOOKUP($A29, [1]作業用3!$A$8:$FP$263, 124, FALSE)=0, "-", VLOOKUP($A29, [1]作業用3!$A$8:$FP$263, 124, FALSE))</f>
        <v>318.09145129224652</v>
      </c>
      <c r="Q31" s="146">
        <f>IF(VLOOKUP($A29, [1]作業用3!$A$8:$FP$263, 127, FALSE)=0, "-", VLOOKUP($A29, [1]作業用3!$A$8:$FP$263, 127, FALSE))</f>
        <v>5</v>
      </c>
      <c r="R31" s="145">
        <f>IF(VLOOKUP($A29, [1]作業用3!$A$8:$FP$263, 130, FALSE)=0, "-", VLOOKUP($A29, [1]作業用3!$A$8:$FP$263, 130, FALSE))</f>
        <v>198.80715705765405</v>
      </c>
      <c r="S31" s="146">
        <f>IF(VLOOKUP($A29, [1]作業用3!$A$8:$FP$263, 133, FALSE)=0, "-", VLOOKUP($A29, [1]作業用3!$A$8:$FP$263, 133, FALSE))</f>
        <v>1</v>
      </c>
      <c r="T31" s="145">
        <f>IF(VLOOKUP($A29, [1]作業用3!$A$8:$FP$263, 136, FALSE)=0, "-", VLOOKUP($A29, [1]作業用3!$A$8:$FP$263, 136, FALSE))</f>
        <v>39.761431411530815</v>
      </c>
      <c r="U31" s="146">
        <f>IF(VLOOKUP($A29, [1]作業用3!$A$8:$FP$263, 139, FALSE)=0, "-", VLOOKUP($A29, [1]作業用3!$A$8:$FP$263, 139, FALSE))</f>
        <v>1</v>
      </c>
      <c r="V31" s="145">
        <f>IF(VLOOKUP($A29, [1]作業用3!$A$8:$FP$263, 142, FALSE)=0, "-", VLOOKUP($A29, [1]作業用3!$A$8:$FP$263, 142, FALSE))</f>
        <v>39.761431411530815</v>
      </c>
      <c r="W31" s="146">
        <f>IF(VLOOKUP($A29, [1]作業用3!$A$8:$FP$263, 145, FALSE)=0, "-", VLOOKUP($A29, [1]作業用3!$A$8:$FP$263, 145, FALSE))</f>
        <v>2</v>
      </c>
      <c r="X31" s="145">
        <f>IF(VLOOKUP($A29, [1]作業用3!$A$8:$FP$263, 148, FALSE)=0, "-", VLOOKUP($A29, [1]作業用3!$A$8:$FP$263, 148, FALSE))</f>
        <v>79.522862823061629</v>
      </c>
      <c r="Y31" s="146">
        <f>IF(VLOOKUP($A29, [1]作業用3!$A$8:$FP$263, 151, FALSE)=0, "-", VLOOKUP($A29, [1]作業用3!$A$8:$FP$263, 151, FALSE))</f>
        <v>6</v>
      </c>
      <c r="Z31" s="145">
        <f>IF(VLOOKUP($A29, [1]作業用3!$A$8:$FP$263, 154, FALSE)=0, "-", VLOOKUP($A29, [1]作業用3!$A$8:$FP$263, 154, FALSE))</f>
        <v>238.5685884691849</v>
      </c>
      <c r="AA31" s="146" t="str">
        <f>IF(VLOOKUP($A29, [1]作業用3!$A$8:$FP$263, 157, FALSE)=0, "-", VLOOKUP($A29, [1]作業用3!$A$8:$FP$263, 157, FALSE))</f>
        <v>-</v>
      </c>
      <c r="AB31" s="145" t="str">
        <f>IF(VLOOKUP($A29, [1]作業用3!$A$8:$FP$263, 160, FALSE)=0, "-", VLOOKUP($A29, [1]作業用3!$A$8:$FP$263, 160, FALSE))</f>
        <v>-</v>
      </c>
      <c r="AC31" s="146" t="str">
        <f>IF(VLOOKUP($A29, [1]作業用3!$A$8:$FP$263, 163, FALSE)=0, "-", VLOOKUP($A29, [1]作業用3!$A$8:$FP$263, 163, FALSE))</f>
        <v>-</v>
      </c>
      <c r="AD31" s="145" t="str">
        <f>IF(VLOOKUP($A29, [1]作業用3!$A$8:$FP$263, 166, FALSE)=0, "-", VLOOKUP($A29, [1]作業用3!$A$8:$FP$263, 166, FALSE))</f>
        <v>-</v>
      </c>
      <c r="AE31" s="146" t="str">
        <f>IF(VLOOKUP($A29, [1]作業用3!$A$8:$FP$263, 169, FALSE)=0, "-", VLOOKUP($A29, [1]作業用3!$A$8:$FP$263, 169, FALSE))</f>
        <v>-</v>
      </c>
      <c r="AF31" s="145" t="str">
        <f>IF(VLOOKUP($A29, [1]作業用3!$A$8:$FP$263, 172, FALSE)=0, "-", VLOOKUP($A29, [1]作業用3!$A$8:$FP$263, 172, FALSE))</f>
        <v>-</v>
      </c>
    </row>
    <row r="32" spans="1:32">
      <c r="A32" s="148" t="s">
        <v>248</v>
      </c>
      <c r="B32" s="147" t="s">
        <v>70</v>
      </c>
      <c r="C32" s="147" t="str">
        <f>A32</f>
        <v>七飯町</v>
      </c>
      <c r="D32" s="147" t="str">
        <f>RIGHT(C32, 1)</f>
        <v>町</v>
      </c>
      <c r="E32" s="146">
        <f>IF(VLOOKUP($A32, [1]作業用3!$A$8:$FP$263, 89, FALSE)=0, "-", VLOOKUP($A32, [1]作業用3!$A$8:$FP$263, 89, FALSE))</f>
        <v>353</v>
      </c>
      <c r="F32" s="145">
        <f>IF(VLOOKUP($A32, [1]作業用3!$A$8:$FP$263, 92, FALSE)=0, "-", VLOOKUP($A32, [1]作業用3!$A$8:$FP$263, 92, FALSE))</f>
        <v>1224.9713710656904</v>
      </c>
      <c r="G32" s="146" t="str">
        <f>IF(VLOOKUP($A32, [1]作業用3!$A$8:$FP$263, 95, FALSE)=0, "-", VLOOKUP($A32, [1]作業用3!$A$8:$FP$263, 95, FALSE))</f>
        <v>-</v>
      </c>
      <c r="H32" s="145" t="str">
        <f>IF(VLOOKUP($A32, [1]作業用3!$A$8:$FP$263, 98, FALSE)=0, "-", VLOOKUP($A32, [1]作業用3!$A$8:$FP$263, 98, FALSE))</f>
        <v>-</v>
      </c>
      <c r="I32" s="146">
        <f>IF(VLOOKUP($A32, [1]作業用3!$A$8:$FP$263, 101, FALSE)=0, "-", VLOOKUP($A32, [1]作業用3!$A$8:$FP$263, 101, FALSE))</f>
        <v>118</v>
      </c>
      <c r="J32" s="145">
        <f>IF(VLOOKUP($A32, [1]作業用3!$A$8:$FP$263, 104, FALSE)=0, "-", VLOOKUP($A32, [1]作業用3!$A$8:$FP$263, 104, FALSE))</f>
        <v>409.48051497380015</v>
      </c>
      <c r="K32" s="146">
        <f>IF(VLOOKUP($A32, [1]作業用3!$A$8:$FP$263, 107, FALSE)=0, "-", VLOOKUP($A32, [1]作業用3!$A$8:$FP$263, 107, FALSE))</f>
        <v>3</v>
      </c>
      <c r="L32" s="145">
        <f>IF(VLOOKUP($A32, [1]作業用3!$A$8:$FP$263, 110, FALSE)=0, "-", VLOOKUP($A32, [1]作業用3!$A$8:$FP$263, 110, FALSE))</f>
        <v>10.410521567130514</v>
      </c>
      <c r="M32" s="146">
        <f>IF(VLOOKUP($A32, [1]作業用3!$A$8:$FP$263, 113, FALSE)=0, "-", VLOOKUP($A32, [1]作業用3!$A$8:$FP$263, 113, FALSE))</f>
        <v>2</v>
      </c>
      <c r="N32" s="145">
        <f>IF(VLOOKUP($A32, [1]作業用3!$A$8:$FP$263, 116, FALSE)=0, "-", VLOOKUP($A32, [1]作業用3!$A$8:$FP$263, 116, FALSE))</f>
        <v>6.9403477114203422</v>
      </c>
      <c r="O32" s="146">
        <f>IF(VLOOKUP($A32, [1]作業用3!$A$8:$FP$263, 119, FALSE)=0, "-", VLOOKUP($A32, [1]作業用3!$A$8:$FP$263, 119, FALSE))</f>
        <v>47</v>
      </c>
      <c r="P32" s="145">
        <f>IF(VLOOKUP($A32, [1]作業用3!$A$8:$FP$263, 122, FALSE)=0, "-", VLOOKUP($A32, [1]作業用3!$A$8:$FP$263, 122, FALSE))</f>
        <v>163.09817121837804</v>
      </c>
      <c r="Q32" s="146">
        <f>IF(VLOOKUP($A32, [1]作業用3!$A$8:$FP$263, 125, FALSE)=0, "-", VLOOKUP($A32, [1]作業用3!$A$8:$FP$263, 125, FALSE))</f>
        <v>33</v>
      </c>
      <c r="R32" s="145">
        <f>IF(VLOOKUP($A32, [1]作業用3!$A$8:$FP$263, 128, FALSE)=0, "-", VLOOKUP($A32, [1]作業用3!$A$8:$FP$263, 128, FALSE))</f>
        <v>114.51573723843563</v>
      </c>
      <c r="S32" s="146">
        <f>IF(VLOOKUP($A32, [1]作業用3!$A$8:$FP$263, 131, FALSE)=0, "-", VLOOKUP($A32, [1]作業用3!$A$8:$FP$263, 131, FALSE))</f>
        <v>37</v>
      </c>
      <c r="T32" s="145">
        <f>IF(VLOOKUP($A32, [1]作業用3!$A$8:$FP$263, 134, FALSE)=0, "-", VLOOKUP($A32, [1]作業用3!$A$8:$FP$263, 134, FALSE))</f>
        <v>128.39643266127635</v>
      </c>
      <c r="U32" s="146">
        <f>IF(VLOOKUP($A32, [1]作業用3!$A$8:$FP$263, 137, FALSE)=0, "-", VLOOKUP($A32, [1]作業用3!$A$8:$FP$263, 137, FALSE))</f>
        <v>3</v>
      </c>
      <c r="V32" s="145">
        <f>IF(VLOOKUP($A32, [1]作業用3!$A$8:$FP$263, 140, FALSE)=0, "-", VLOOKUP($A32, [1]作業用3!$A$8:$FP$263, 140, FALSE))</f>
        <v>10.410521567130514</v>
      </c>
      <c r="W32" s="146">
        <f>IF(VLOOKUP($A32, [1]作業用3!$A$8:$FP$263, 143, FALSE)=0, "-", VLOOKUP($A32, [1]作業用3!$A$8:$FP$263, 143, FALSE))</f>
        <v>9</v>
      </c>
      <c r="X32" s="145">
        <f>IF(VLOOKUP($A32, [1]作業用3!$A$8:$FP$263, 146, FALSE)=0, "-", VLOOKUP($A32, [1]作業用3!$A$8:$FP$263, 146, FALSE))</f>
        <v>31.231564701391541</v>
      </c>
      <c r="Y32" s="146">
        <f>IF(VLOOKUP($A32, [1]作業用3!$A$8:$FP$263, 149, FALSE)=0, "-", VLOOKUP($A32, [1]作業用3!$A$8:$FP$263, 149, FALSE))</f>
        <v>14</v>
      </c>
      <c r="Z32" s="145">
        <f>IF(VLOOKUP($A32, [1]作業用3!$A$8:$FP$263, 152, FALSE)=0, "-", VLOOKUP($A32, [1]作業用3!$A$8:$FP$263, 152, FALSE))</f>
        <v>48.582433979942394</v>
      </c>
      <c r="AA32" s="146">
        <f>IF(VLOOKUP($A32, [1]作業用3!$A$8:$FP$263, 155, FALSE)=0, "-", VLOOKUP($A32, [1]作業用3!$A$8:$FP$263, 155, FALSE))</f>
        <v>4</v>
      </c>
      <c r="AB32" s="145">
        <f>IF(VLOOKUP($A32, [1]作業用3!$A$8:$FP$263, 158, FALSE)=0, "-", VLOOKUP($A32, [1]作業用3!$A$8:$FP$263, 158, FALSE))</f>
        <v>13.880695422840684</v>
      </c>
      <c r="AC32" s="146">
        <f>IF(VLOOKUP($A32, [1]作業用3!$A$8:$FP$263, 161, FALSE)=0, "-", VLOOKUP($A32, [1]作業用3!$A$8:$FP$263, 161, FALSE))</f>
        <v>4</v>
      </c>
      <c r="AD32" s="145">
        <f>IF(VLOOKUP($A32, [1]作業用3!$A$8:$FP$263, 164, FALSE)=0, "-", VLOOKUP($A32, [1]作業用3!$A$8:$FP$263, 164, FALSE))</f>
        <v>13.880695422840684</v>
      </c>
      <c r="AE32" s="146" t="str">
        <f>IF(VLOOKUP($A32, [1]作業用3!$A$8:$FP$263, 167, FALSE)=0, "-", VLOOKUP($A32, [1]作業用3!$A$8:$FP$263, 167, FALSE))</f>
        <v>-</v>
      </c>
      <c r="AF32" s="145" t="str">
        <f>IF(VLOOKUP($A32, [1]作業用3!$A$8:$FP$263, 170, FALSE)=0, "-", VLOOKUP($A32, [1]作業用3!$A$8:$FP$263, 170, FALSE))</f>
        <v>-</v>
      </c>
    </row>
    <row r="33" spans="1:32">
      <c r="A33" s="148"/>
      <c r="B33" s="147" t="s">
        <v>68</v>
      </c>
      <c r="C33" s="147" t="str">
        <f>A32</f>
        <v>七飯町</v>
      </c>
      <c r="D33" s="147" t="str">
        <f>RIGHT(C33, 1)</f>
        <v>町</v>
      </c>
      <c r="E33" s="146">
        <f>IF(VLOOKUP($A32, [1]作業用3!$A$8:$FP$263, 90, FALSE)=0, "-", VLOOKUP($A32, [1]作業用3!$A$8:$FP$263, 90, FALSE))</f>
        <v>192</v>
      </c>
      <c r="F33" s="145">
        <f>IF(VLOOKUP($A32, [1]作業用3!$A$8:$FP$263, 93, FALSE)=0, "-", VLOOKUP($A32, [1]作業用3!$A$8:$FP$263, 93, FALSE))</f>
        <v>1448.0730070141035</v>
      </c>
      <c r="G33" s="146" t="str">
        <f>IF(VLOOKUP($A32, [1]作業用3!$A$8:$FP$263, 96, FALSE)=0, "-", VLOOKUP($A32, [1]作業用3!$A$8:$FP$263, 96, FALSE))</f>
        <v>-</v>
      </c>
      <c r="H33" s="145" t="str">
        <f>IF(VLOOKUP($A32, [1]作業用3!$A$8:$FP$263, 99, FALSE)=0, "-", VLOOKUP($A32, [1]作業用3!$A$8:$FP$263, 99, FALSE))</f>
        <v>-</v>
      </c>
      <c r="I33" s="146">
        <f>IF(VLOOKUP($A32, [1]作業用3!$A$8:$FP$263, 102, FALSE)=0, "-", VLOOKUP($A32, [1]作業用3!$A$8:$FP$263, 102, FALSE))</f>
        <v>73</v>
      </c>
      <c r="J33" s="145">
        <f>IF(VLOOKUP($A32, [1]作業用3!$A$8:$FP$263, 105, FALSE)=0, "-", VLOOKUP($A32, [1]作業用3!$A$8:$FP$263, 105, FALSE))</f>
        <v>550.56942454182069</v>
      </c>
      <c r="K33" s="146">
        <f>IF(VLOOKUP($A32, [1]作業用3!$A$8:$FP$263, 108, FALSE)=0, "-", VLOOKUP($A32, [1]作業用3!$A$8:$FP$263, 108, FALSE))</f>
        <v>2</v>
      </c>
      <c r="L33" s="145">
        <f>IF(VLOOKUP($A32, [1]作業用3!$A$8:$FP$263, 111, FALSE)=0, "-", VLOOKUP($A32, [1]作業用3!$A$8:$FP$263, 111, FALSE))</f>
        <v>15.084093823063579</v>
      </c>
      <c r="M33" s="146" t="str">
        <f>IF(VLOOKUP($A32, [1]作業用3!$A$8:$FP$263, 114, FALSE)=0, "-", VLOOKUP($A32, [1]作業用3!$A$8:$FP$263, 114, FALSE))</f>
        <v>-</v>
      </c>
      <c r="N33" s="145" t="str">
        <f>IF(VLOOKUP($A32, [1]作業用3!$A$8:$FP$263, 117, FALSE)=0, "-", VLOOKUP($A32, [1]作業用3!$A$8:$FP$263, 117, FALSE))</f>
        <v>-</v>
      </c>
      <c r="O33" s="146">
        <f>IF(VLOOKUP($A32, [1]作業用3!$A$8:$FP$263, 120, FALSE)=0, "-", VLOOKUP($A32, [1]作業用3!$A$8:$FP$263, 120, FALSE))</f>
        <v>21</v>
      </c>
      <c r="P33" s="145">
        <f>IF(VLOOKUP($A32, [1]作業用3!$A$8:$FP$263, 123, FALSE)=0, "-", VLOOKUP($A32, [1]作業用3!$A$8:$FP$263, 123, FALSE))</f>
        <v>158.3829851421676</v>
      </c>
      <c r="Q33" s="146">
        <f>IF(VLOOKUP($A32, [1]作業用3!$A$8:$FP$263, 126, FALSE)=0, "-", VLOOKUP($A32, [1]作業用3!$A$8:$FP$263, 126, FALSE))</f>
        <v>20</v>
      </c>
      <c r="R33" s="145">
        <f>IF(VLOOKUP($A32, [1]作業用3!$A$8:$FP$263, 129, FALSE)=0, "-", VLOOKUP($A32, [1]作業用3!$A$8:$FP$263, 129, FALSE))</f>
        <v>150.84093823063577</v>
      </c>
      <c r="S33" s="146">
        <f>IF(VLOOKUP($A32, [1]作業用3!$A$8:$FP$263, 132, FALSE)=0, "-", VLOOKUP($A32, [1]作業用3!$A$8:$FP$263, 132, FALSE))</f>
        <v>20</v>
      </c>
      <c r="T33" s="145">
        <f>IF(VLOOKUP($A32, [1]作業用3!$A$8:$FP$263, 135, FALSE)=0, "-", VLOOKUP($A32, [1]作業用3!$A$8:$FP$263, 135, FALSE))</f>
        <v>150.84093823063577</v>
      </c>
      <c r="U33" s="146">
        <f>IF(VLOOKUP($A32, [1]作業用3!$A$8:$FP$263, 138, FALSE)=0, "-", VLOOKUP($A32, [1]作業用3!$A$8:$FP$263, 138, FALSE))</f>
        <v>2</v>
      </c>
      <c r="V33" s="145">
        <f>IF(VLOOKUP($A32, [1]作業用3!$A$8:$FP$263, 141, FALSE)=0, "-", VLOOKUP($A32, [1]作業用3!$A$8:$FP$263, 141, FALSE))</f>
        <v>15.084093823063579</v>
      </c>
      <c r="W33" s="146">
        <f>IF(VLOOKUP($A32, [1]作業用3!$A$8:$FP$263, 144, FALSE)=0, "-", VLOOKUP($A32, [1]作業用3!$A$8:$FP$263, 144, FALSE))</f>
        <v>4</v>
      </c>
      <c r="X33" s="145">
        <f>IF(VLOOKUP($A32, [1]作業用3!$A$8:$FP$263, 147, FALSE)=0, "-", VLOOKUP($A32, [1]作業用3!$A$8:$FP$263, 147, FALSE))</f>
        <v>30.168187646127159</v>
      </c>
      <c r="Y33" s="146">
        <f>IF(VLOOKUP($A32, [1]作業用3!$A$8:$FP$263, 150, FALSE)=0, "-", VLOOKUP($A32, [1]作業用3!$A$8:$FP$263, 150, FALSE))</f>
        <v>3</v>
      </c>
      <c r="Z33" s="145">
        <f>IF(VLOOKUP($A32, [1]作業用3!$A$8:$FP$263, 153, FALSE)=0, "-", VLOOKUP($A32, [1]作業用3!$A$8:$FP$263, 153, FALSE))</f>
        <v>22.626140734595367</v>
      </c>
      <c r="AA33" s="146">
        <f>IF(VLOOKUP($A32, [1]作業用3!$A$8:$FP$263, 156, FALSE)=0, "-", VLOOKUP($A32, [1]作業用3!$A$8:$FP$263, 156, FALSE))</f>
        <v>3</v>
      </c>
      <c r="AB33" s="145">
        <f>IF(VLOOKUP($A32, [1]作業用3!$A$8:$FP$263, 159, FALSE)=0, "-", VLOOKUP($A32, [1]作業用3!$A$8:$FP$263, 159, FALSE))</f>
        <v>22.626140734595367</v>
      </c>
      <c r="AC33" s="146">
        <f>IF(VLOOKUP($A32, [1]作業用3!$A$8:$FP$263, 162, FALSE)=0, "-", VLOOKUP($A32, [1]作業用3!$A$8:$FP$263, 162, FALSE))</f>
        <v>3</v>
      </c>
      <c r="AD33" s="145">
        <f>IF(VLOOKUP($A32, [1]作業用3!$A$8:$FP$263, 165, FALSE)=0, "-", VLOOKUP($A32, [1]作業用3!$A$8:$FP$263, 165, FALSE))</f>
        <v>22.626140734595367</v>
      </c>
      <c r="AE33" s="146" t="str">
        <f>IF(VLOOKUP($A32, [1]作業用3!$A$8:$FP$263, 168, FALSE)=0, "-", VLOOKUP($A32, [1]作業用3!$A$8:$FP$263, 168, FALSE))</f>
        <v>-</v>
      </c>
      <c r="AF33" s="145" t="str">
        <f>IF(VLOOKUP($A32, [1]作業用3!$A$8:$FP$263, 171, FALSE)=0, "-", VLOOKUP($A32, [1]作業用3!$A$8:$FP$263, 171, FALSE))</f>
        <v>-</v>
      </c>
    </row>
    <row r="34" spans="1:32">
      <c r="A34" s="148"/>
      <c r="B34" s="147" t="s">
        <v>66</v>
      </c>
      <c r="C34" s="147" t="str">
        <f>A32</f>
        <v>七飯町</v>
      </c>
      <c r="D34" s="147" t="str">
        <f>RIGHT(C34, 1)</f>
        <v>町</v>
      </c>
      <c r="E34" s="146">
        <f>IF(VLOOKUP($A32, [1]作業用3!$A$8:$FP$263, 91, FALSE)=0, "-", VLOOKUP($A32, [1]作業用3!$A$8:$FP$263, 91, FALSE))</f>
        <v>161</v>
      </c>
      <c r="F34" s="145">
        <f>IF(VLOOKUP($A32, [1]作業用3!$A$8:$FP$263, 94, FALSE)=0, "-", VLOOKUP($A32, [1]作業用3!$A$8:$FP$263, 94, FALSE))</f>
        <v>1034.8373826970046</v>
      </c>
      <c r="G34" s="146" t="str">
        <f>IF(VLOOKUP($A32, [1]作業用3!$A$8:$FP$263, 97, FALSE)=0, "-", VLOOKUP($A32, [1]作業用3!$A$8:$FP$263, 97, FALSE))</f>
        <v>-</v>
      </c>
      <c r="H34" s="145" t="str">
        <f>IF(VLOOKUP($A32, [1]作業用3!$A$8:$FP$263, 100, FALSE)=0, "-", VLOOKUP($A32, [1]作業用3!$A$8:$FP$263, 100, FALSE))</f>
        <v>-</v>
      </c>
      <c r="I34" s="146">
        <f>IF(VLOOKUP($A32, [1]作業用3!$A$8:$FP$263, 103, FALSE)=0, "-", VLOOKUP($A32, [1]作業用3!$A$8:$FP$263, 103, FALSE))</f>
        <v>45</v>
      </c>
      <c r="J34" s="145">
        <f>IF(VLOOKUP($A32, [1]作業用3!$A$8:$FP$263, 106, FALSE)=0, "-", VLOOKUP($A32, [1]作業用3!$A$8:$FP$263, 106, FALSE))</f>
        <v>289.24026224450444</v>
      </c>
      <c r="K34" s="146">
        <f>IF(VLOOKUP($A32, [1]作業用3!$A$8:$FP$263, 109, FALSE)=0, "-", VLOOKUP($A32, [1]作業用3!$A$8:$FP$263, 109, FALSE))</f>
        <v>1</v>
      </c>
      <c r="L34" s="145">
        <f>IF(VLOOKUP($A32, [1]作業用3!$A$8:$FP$263, 112, FALSE)=0, "-", VLOOKUP($A32, [1]作業用3!$A$8:$FP$263, 112, FALSE))</f>
        <v>6.4275613832112093</v>
      </c>
      <c r="M34" s="146">
        <f>IF(VLOOKUP($A32, [1]作業用3!$A$8:$FP$263, 115, FALSE)=0, "-", VLOOKUP($A32, [1]作業用3!$A$8:$FP$263, 115, FALSE))</f>
        <v>2</v>
      </c>
      <c r="N34" s="145">
        <f>IF(VLOOKUP($A32, [1]作業用3!$A$8:$FP$263, 118, FALSE)=0, "-", VLOOKUP($A32, [1]作業用3!$A$8:$FP$263, 118, FALSE))</f>
        <v>12.855122766422419</v>
      </c>
      <c r="O34" s="146">
        <f>IF(VLOOKUP($A32, [1]作業用3!$A$8:$FP$263, 121, FALSE)=0, "-", VLOOKUP($A32, [1]作業用3!$A$8:$FP$263, 121, FALSE))</f>
        <v>26</v>
      </c>
      <c r="P34" s="145">
        <f>IF(VLOOKUP($A32, [1]作業用3!$A$8:$FP$263, 124, FALSE)=0, "-", VLOOKUP($A32, [1]作業用3!$A$8:$FP$263, 124, FALSE))</f>
        <v>167.11659596349145</v>
      </c>
      <c r="Q34" s="146">
        <f>IF(VLOOKUP($A32, [1]作業用3!$A$8:$FP$263, 127, FALSE)=0, "-", VLOOKUP($A32, [1]作業用3!$A$8:$FP$263, 127, FALSE))</f>
        <v>13</v>
      </c>
      <c r="R34" s="145">
        <f>IF(VLOOKUP($A32, [1]作業用3!$A$8:$FP$263, 130, FALSE)=0, "-", VLOOKUP($A32, [1]作業用3!$A$8:$FP$263, 130, FALSE))</f>
        <v>83.558297981745724</v>
      </c>
      <c r="S34" s="146">
        <f>IF(VLOOKUP($A32, [1]作業用3!$A$8:$FP$263, 133, FALSE)=0, "-", VLOOKUP($A32, [1]作業用3!$A$8:$FP$263, 133, FALSE))</f>
        <v>17</v>
      </c>
      <c r="T34" s="145">
        <f>IF(VLOOKUP($A32, [1]作業用3!$A$8:$FP$263, 136, FALSE)=0, "-", VLOOKUP($A32, [1]作業用3!$A$8:$FP$263, 136, FALSE))</f>
        <v>109.26854351459056</v>
      </c>
      <c r="U34" s="146">
        <f>IF(VLOOKUP($A32, [1]作業用3!$A$8:$FP$263, 139, FALSE)=0, "-", VLOOKUP($A32, [1]作業用3!$A$8:$FP$263, 139, FALSE))</f>
        <v>1</v>
      </c>
      <c r="V34" s="145">
        <f>IF(VLOOKUP($A32, [1]作業用3!$A$8:$FP$263, 142, FALSE)=0, "-", VLOOKUP($A32, [1]作業用3!$A$8:$FP$263, 142, FALSE))</f>
        <v>6.4275613832112093</v>
      </c>
      <c r="W34" s="146">
        <f>IF(VLOOKUP($A32, [1]作業用3!$A$8:$FP$263, 145, FALSE)=0, "-", VLOOKUP($A32, [1]作業用3!$A$8:$FP$263, 145, FALSE))</f>
        <v>5</v>
      </c>
      <c r="X34" s="145">
        <f>IF(VLOOKUP($A32, [1]作業用3!$A$8:$FP$263, 148, FALSE)=0, "-", VLOOKUP($A32, [1]作業用3!$A$8:$FP$263, 148, FALSE))</f>
        <v>32.13780691605605</v>
      </c>
      <c r="Y34" s="146">
        <f>IF(VLOOKUP($A32, [1]作業用3!$A$8:$FP$263, 151, FALSE)=0, "-", VLOOKUP($A32, [1]作業用3!$A$8:$FP$263, 151, FALSE))</f>
        <v>11</v>
      </c>
      <c r="Z34" s="145">
        <f>IF(VLOOKUP($A32, [1]作業用3!$A$8:$FP$263, 154, FALSE)=0, "-", VLOOKUP($A32, [1]作業用3!$A$8:$FP$263, 154, FALSE))</f>
        <v>70.703175215323299</v>
      </c>
      <c r="AA34" s="146">
        <f>IF(VLOOKUP($A32, [1]作業用3!$A$8:$FP$263, 157, FALSE)=0, "-", VLOOKUP($A32, [1]作業用3!$A$8:$FP$263, 157, FALSE))</f>
        <v>1</v>
      </c>
      <c r="AB34" s="145">
        <f>IF(VLOOKUP($A32, [1]作業用3!$A$8:$FP$263, 160, FALSE)=0, "-", VLOOKUP($A32, [1]作業用3!$A$8:$FP$263, 160, FALSE))</f>
        <v>6.4275613832112093</v>
      </c>
      <c r="AC34" s="146">
        <f>IF(VLOOKUP($A32, [1]作業用3!$A$8:$FP$263, 163, FALSE)=0, "-", VLOOKUP($A32, [1]作業用3!$A$8:$FP$263, 163, FALSE))</f>
        <v>1</v>
      </c>
      <c r="AD34" s="145">
        <f>IF(VLOOKUP($A32, [1]作業用3!$A$8:$FP$263, 166, FALSE)=0, "-", VLOOKUP($A32, [1]作業用3!$A$8:$FP$263, 166, FALSE))</f>
        <v>6.4275613832112093</v>
      </c>
      <c r="AE34" s="146" t="str">
        <f>IF(VLOOKUP($A32, [1]作業用3!$A$8:$FP$263, 169, FALSE)=0, "-", VLOOKUP($A32, [1]作業用3!$A$8:$FP$263, 169, FALSE))</f>
        <v>-</v>
      </c>
      <c r="AF34" s="145" t="str">
        <f>IF(VLOOKUP($A32, [1]作業用3!$A$8:$FP$263, 172, FALSE)=0, "-", VLOOKUP($A32, [1]作業用3!$A$8:$FP$263, 172, FALSE))</f>
        <v>-</v>
      </c>
    </row>
    <row r="35" spans="1:32">
      <c r="A35" s="148" t="s">
        <v>247</v>
      </c>
      <c r="B35" s="147" t="s">
        <v>70</v>
      </c>
      <c r="C35" s="147" t="str">
        <f>A35</f>
        <v>鹿部町</v>
      </c>
      <c r="D35" s="147" t="str">
        <f>RIGHT(C35, 1)</f>
        <v>町</v>
      </c>
      <c r="E35" s="146">
        <f>IF(VLOOKUP($A35, [1]作業用3!$A$8:$FP$263, 89, FALSE)=0, "-", VLOOKUP($A35, [1]作業用3!$A$8:$FP$263, 89, FALSE))</f>
        <v>53</v>
      </c>
      <c r="F35" s="145">
        <f>IF(VLOOKUP($A35, [1]作業用3!$A$8:$FP$263, 92, FALSE)=0, "-", VLOOKUP($A35, [1]作業用3!$A$8:$FP$263, 92, FALSE))</f>
        <v>1243.2559230588786</v>
      </c>
      <c r="G35" s="146" t="str">
        <f>IF(VLOOKUP($A35, [1]作業用3!$A$8:$FP$263, 95, FALSE)=0, "-", VLOOKUP($A35, [1]作業用3!$A$8:$FP$263, 95, FALSE))</f>
        <v>-</v>
      </c>
      <c r="H35" s="145" t="str">
        <f>IF(VLOOKUP($A35, [1]作業用3!$A$8:$FP$263, 98, FALSE)=0, "-", VLOOKUP($A35, [1]作業用3!$A$8:$FP$263, 98, FALSE))</f>
        <v>-</v>
      </c>
      <c r="I35" s="146">
        <f>IF(VLOOKUP($A35, [1]作業用3!$A$8:$FP$263, 101, FALSE)=0, "-", VLOOKUP($A35, [1]作業用3!$A$8:$FP$263, 101, FALSE))</f>
        <v>21</v>
      </c>
      <c r="J35" s="145">
        <f>IF(VLOOKUP($A35, [1]作業用3!$A$8:$FP$263, 104, FALSE)=0, "-", VLOOKUP($A35, [1]作業用3!$A$8:$FP$263, 104, FALSE))</f>
        <v>492.61083743842363</v>
      </c>
      <c r="K35" s="146" t="str">
        <f>IF(VLOOKUP($A35, [1]作業用3!$A$8:$FP$263, 107, FALSE)=0, "-", VLOOKUP($A35, [1]作業用3!$A$8:$FP$263, 107, FALSE))</f>
        <v>-</v>
      </c>
      <c r="L35" s="145" t="str">
        <f>IF(VLOOKUP($A35, [1]作業用3!$A$8:$FP$263, 110, FALSE)=0, "-", VLOOKUP($A35, [1]作業用3!$A$8:$FP$263, 110, FALSE))</f>
        <v>-</v>
      </c>
      <c r="M35" s="146" t="str">
        <f>IF(VLOOKUP($A35, [1]作業用3!$A$8:$FP$263, 113, FALSE)=0, "-", VLOOKUP($A35, [1]作業用3!$A$8:$FP$263, 113, FALSE))</f>
        <v>-</v>
      </c>
      <c r="N35" s="145" t="str">
        <f>IF(VLOOKUP($A35, [1]作業用3!$A$8:$FP$263, 116, FALSE)=0, "-", VLOOKUP($A35, [1]作業用3!$A$8:$FP$263, 116, FALSE))</f>
        <v>-</v>
      </c>
      <c r="O35" s="146">
        <f>IF(VLOOKUP($A35, [1]作業用3!$A$8:$FP$263, 119, FALSE)=0, "-", VLOOKUP($A35, [1]作業用3!$A$8:$FP$263, 119, FALSE))</f>
        <v>9</v>
      </c>
      <c r="P35" s="145">
        <f>IF(VLOOKUP($A35, [1]作業用3!$A$8:$FP$263, 122, FALSE)=0, "-", VLOOKUP($A35, [1]作業用3!$A$8:$FP$263, 122, FALSE))</f>
        <v>211.11893033075299</v>
      </c>
      <c r="Q35" s="146">
        <f>IF(VLOOKUP($A35, [1]作業用3!$A$8:$FP$263, 125, FALSE)=0, "-", VLOOKUP($A35, [1]作業用3!$A$8:$FP$263, 125, FALSE))</f>
        <v>8</v>
      </c>
      <c r="R35" s="145">
        <f>IF(VLOOKUP($A35, [1]作業用3!$A$8:$FP$263, 128, FALSE)=0, "-", VLOOKUP($A35, [1]作業用3!$A$8:$FP$263, 128, FALSE))</f>
        <v>187.66127140511375</v>
      </c>
      <c r="S35" s="146">
        <f>IF(VLOOKUP($A35, [1]作業用3!$A$8:$FP$263, 131, FALSE)=0, "-", VLOOKUP($A35, [1]作業用3!$A$8:$FP$263, 131, FALSE))</f>
        <v>4</v>
      </c>
      <c r="T35" s="145">
        <f>IF(VLOOKUP($A35, [1]作業用3!$A$8:$FP$263, 134, FALSE)=0, "-", VLOOKUP($A35, [1]作業用3!$A$8:$FP$263, 134, FALSE))</f>
        <v>93.830635702556876</v>
      </c>
      <c r="U35" s="146" t="str">
        <f>IF(VLOOKUP($A35, [1]作業用3!$A$8:$FP$263, 137, FALSE)=0, "-", VLOOKUP($A35, [1]作業用3!$A$8:$FP$263, 137, FALSE))</f>
        <v>-</v>
      </c>
      <c r="V35" s="145" t="str">
        <f>IF(VLOOKUP($A35, [1]作業用3!$A$8:$FP$263, 140, FALSE)=0, "-", VLOOKUP($A35, [1]作業用3!$A$8:$FP$263, 140, FALSE))</f>
        <v>-</v>
      </c>
      <c r="W35" s="146">
        <f>IF(VLOOKUP($A35, [1]作業用3!$A$8:$FP$263, 143, FALSE)=0, "-", VLOOKUP($A35, [1]作業用3!$A$8:$FP$263, 143, FALSE))</f>
        <v>1</v>
      </c>
      <c r="X35" s="145">
        <f>IF(VLOOKUP($A35, [1]作業用3!$A$8:$FP$263, 146, FALSE)=0, "-", VLOOKUP($A35, [1]作業用3!$A$8:$FP$263, 146, FALSE))</f>
        <v>23.457658925639219</v>
      </c>
      <c r="Y35" s="146">
        <f>IF(VLOOKUP($A35, [1]作業用3!$A$8:$FP$263, 149, FALSE)=0, "-", VLOOKUP($A35, [1]作業用3!$A$8:$FP$263, 149, FALSE))</f>
        <v>1</v>
      </c>
      <c r="Z35" s="145">
        <f>IF(VLOOKUP($A35, [1]作業用3!$A$8:$FP$263, 152, FALSE)=0, "-", VLOOKUP($A35, [1]作業用3!$A$8:$FP$263, 152, FALSE))</f>
        <v>23.457658925639219</v>
      </c>
      <c r="AA35" s="146">
        <f>IF(VLOOKUP($A35, [1]作業用3!$A$8:$FP$263, 155, FALSE)=0, "-", VLOOKUP($A35, [1]作業用3!$A$8:$FP$263, 155, FALSE))</f>
        <v>2</v>
      </c>
      <c r="AB35" s="145">
        <f>IF(VLOOKUP($A35, [1]作業用3!$A$8:$FP$263, 158, FALSE)=0, "-", VLOOKUP($A35, [1]作業用3!$A$8:$FP$263, 158, FALSE))</f>
        <v>46.915317851278438</v>
      </c>
      <c r="AC35" s="146" t="str">
        <f>IF(VLOOKUP($A35, [1]作業用3!$A$8:$FP$263, 161, FALSE)=0, "-", VLOOKUP($A35, [1]作業用3!$A$8:$FP$263, 161, FALSE))</f>
        <v>-</v>
      </c>
      <c r="AD35" s="145" t="str">
        <f>IF(VLOOKUP($A35, [1]作業用3!$A$8:$FP$263, 164, FALSE)=0, "-", VLOOKUP($A35, [1]作業用3!$A$8:$FP$263, 164, FALSE))</f>
        <v>-</v>
      </c>
      <c r="AE35" s="146" t="str">
        <f>IF(VLOOKUP($A35, [1]作業用3!$A$8:$FP$263, 167, FALSE)=0, "-", VLOOKUP($A35, [1]作業用3!$A$8:$FP$263, 167, FALSE))</f>
        <v>-</v>
      </c>
      <c r="AF35" s="145" t="str">
        <f>IF(VLOOKUP($A35, [1]作業用3!$A$8:$FP$263, 170, FALSE)=0, "-", VLOOKUP($A35, [1]作業用3!$A$8:$FP$263, 170, FALSE))</f>
        <v>-</v>
      </c>
    </row>
    <row r="36" spans="1:32">
      <c r="A36" s="148"/>
      <c r="B36" s="147" t="s">
        <v>68</v>
      </c>
      <c r="C36" s="147" t="str">
        <f>A35</f>
        <v>鹿部町</v>
      </c>
      <c r="D36" s="147" t="str">
        <f>RIGHT(C36, 1)</f>
        <v>町</v>
      </c>
      <c r="E36" s="146">
        <f>IF(VLOOKUP($A35, [1]作業用3!$A$8:$FP$263, 90, FALSE)=0, "-", VLOOKUP($A35, [1]作業用3!$A$8:$FP$263, 90, FALSE))</f>
        <v>27</v>
      </c>
      <c r="F36" s="145">
        <f>IF(VLOOKUP($A35, [1]作業用3!$A$8:$FP$263, 93, FALSE)=0, "-", VLOOKUP($A35, [1]作業用3!$A$8:$FP$263, 93, FALSE))</f>
        <v>1317.7159590043925</v>
      </c>
      <c r="G36" s="146" t="str">
        <f>IF(VLOOKUP($A35, [1]作業用3!$A$8:$FP$263, 96, FALSE)=0, "-", VLOOKUP($A35, [1]作業用3!$A$8:$FP$263, 96, FALSE))</f>
        <v>-</v>
      </c>
      <c r="H36" s="145" t="str">
        <f>IF(VLOOKUP($A35, [1]作業用3!$A$8:$FP$263, 99, FALSE)=0, "-", VLOOKUP($A35, [1]作業用3!$A$8:$FP$263, 99, FALSE))</f>
        <v>-</v>
      </c>
      <c r="I36" s="146">
        <f>IF(VLOOKUP($A35, [1]作業用3!$A$8:$FP$263, 102, FALSE)=0, "-", VLOOKUP($A35, [1]作業用3!$A$8:$FP$263, 102, FALSE))</f>
        <v>14</v>
      </c>
      <c r="J36" s="145">
        <f>IF(VLOOKUP($A35, [1]作業用3!$A$8:$FP$263, 105, FALSE)=0, "-", VLOOKUP($A35, [1]作業用3!$A$8:$FP$263, 105, FALSE))</f>
        <v>683.26012689116646</v>
      </c>
      <c r="K36" s="146" t="str">
        <f>IF(VLOOKUP($A35, [1]作業用3!$A$8:$FP$263, 108, FALSE)=0, "-", VLOOKUP($A35, [1]作業用3!$A$8:$FP$263, 108, FALSE))</f>
        <v>-</v>
      </c>
      <c r="L36" s="145" t="str">
        <f>IF(VLOOKUP($A35, [1]作業用3!$A$8:$FP$263, 111, FALSE)=0, "-", VLOOKUP($A35, [1]作業用3!$A$8:$FP$263, 111, FALSE))</f>
        <v>-</v>
      </c>
      <c r="M36" s="146" t="str">
        <f>IF(VLOOKUP($A35, [1]作業用3!$A$8:$FP$263, 114, FALSE)=0, "-", VLOOKUP($A35, [1]作業用3!$A$8:$FP$263, 114, FALSE))</f>
        <v>-</v>
      </c>
      <c r="N36" s="145" t="str">
        <f>IF(VLOOKUP($A35, [1]作業用3!$A$8:$FP$263, 117, FALSE)=0, "-", VLOOKUP($A35, [1]作業用3!$A$8:$FP$263, 117, FALSE))</f>
        <v>-</v>
      </c>
      <c r="O36" s="146">
        <f>IF(VLOOKUP($A35, [1]作業用3!$A$8:$FP$263, 120, FALSE)=0, "-", VLOOKUP($A35, [1]作業用3!$A$8:$FP$263, 120, FALSE))</f>
        <v>2</v>
      </c>
      <c r="P36" s="145">
        <f>IF(VLOOKUP($A35, [1]作業用3!$A$8:$FP$263, 123, FALSE)=0, "-", VLOOKUP($A35, [1]作業用3!$A$8:$FP$263, 123, FALSE))</f>
        <v>97.608589555880926</v>
      </c>
      <c r="Q36" s="146">
        <f>IF(VLOOKUP($A35, [1]作業用3!$A$8:$FP$263, 126, FALSE)=0, "-", VLOOKUP($A35, [1]作業用3!$A$8:$FP$263, 126, FALSE))</f>
        <v>2</v>
      </c>
      <c r="R36" s="145">
        <f>IF(VLOOKUP($A35, [1]作業用3!$A$8:$FP$263, 129, FALSE)=0, "-", VLOOKUP($A35, [1]作業用3!$A$8:$FP$263, 129, FALSE))</f>
        <v>97.608589555880926</v>
      </c>
      <c r="S36" s="146">
        <f>IF(VLOOKUP($A35, [1]作業用3!$A$8:$FP$263, 132, FALSE)=0, "-", VLOOKUP($A35, [1]作業用3!$A$8:$FP$263, 132, FALSE))</f>
        <v>2</v>
      </c>
      <c r="T36" s="145">
        <f>IF(VLOOKUP($A35, [1]作業用3!$A$8:$FP$263, 135, FALSE)=0, "-", VLOOKUP($A35, [1]作業用3!$A$8:$FP$263, 135, FALSE))</f>
        <v>97.608589555880926</v>
      </c>
      <c r="U36" s="146" t="str">
        <f>IF(VLOOKUP($A35, [1]作業用3!$A$8:$FP$263, 138, FALSE)=0, "-", VLOOKUP($A35, [1]作業用3!$A$8:$FP$263, 138, FALSE))</f>
        <v>-</v>
      </c>
      <c r="V36" s="145" t="str">
        <f>IF(VLOOKUP($A35, [1]作業用3!$A$8:$FP$263, 141, FALSE)=0, "-", VLOOKUP($A35, [1]作業用3!$A$8:$FP$263, 141, FALSE))</f>
        <v>-</v>
      </c>
      <c r="W36" s="146" t="str">
        <f>IF(VLOOKUP($A35, [1]作業用3!$A$8:$FP$263, 144, FALSE)=0, "-", VLOOKUP($A35, [1]作業用3!$A$8:$FP$263, 144, FALSE))</f>
        <v>-</v>
      </c>
      <c r="X36" s="145" t="str">
        <f>IF(VLOOKUP($A35, [1]作業用3!$A$8:$FP$263, 147, FALSE)=0, "-", VLOOKUP($A35, [1]作業用3!$A$8:$FP$263, 147, FALSE))</f>
        <v>-</v>
      </c>
      <c r="Y36" s="146">
        <f>IF(VLOOKUP($A35, [1]作業用3!$A$8:$FP$263, 150, FALSE)=0, "-", VLOOKUP($A35, [1]作業用3!$A$8:$FP$263, 150, FALSE))</f>
        <v>1</v>
      </c>
      <c r="Z36" s="145">
        <f>IF(VLOOKUP($A35, [1]作業用3!$A$8:$FP$263, 153, FALSE)=0, "-", VLOOKUP($A35, [1]作業用3!$A$8:$FP$263, 153, FALSE))</f>
        <v>48.804294777940463</v>
      </c>
      <c r="AA36" s="146">
        <f>IF(VLOOKUP($A35, [1]作業用3!$A$8:$FP$263, 156, FALSE)=0, "-", VLOOKUP($A35, [1]作業用3!$A$8:$FP$263, 156, FALSE))</f>
        <v>1</v>
      </c>
      <c r="AB36" s="145">
        <f>IF(VLOOKUP($A35, [1]作業用3!$A$8:$FP$263, 159, FALSE)=0, "-", VLOOKUP($A35, [1]作業用3!$A$8:$FP$263, 159, FALSE))</f>
        <v>48.804294777940463</v>
      </c>
      <c r="AC36" s="146" t="str">
        <f>IF(VLOOKUP($A35, [1]作業用3!$A$8:$FP$263, 162, FALSE)=0, "-", VLOOKUP($A35, [1]作業用3!$A$8:$FP$263, 162, FALSE))</f>
        <v>-</v>
      </c>
      <c r="AD36" s="145" t="str">
        <f>IF(VLOOKUP($A35, [1]作業用3!$A$8:$FP$263, 165, FALSE)=0, "-", VLOOKUP($A35, [1]作業用3!$A$8:$FP$263, 165, FALSE))</f>
        <v>-</v>
      </c>
      <c r="AE36" s="146" t="str">
        <f>IF(VLOOKUP($A35, [1]作業用3!$A$8:$FP$263, 168, FALSE)=0, "-", VLOOKUP($A35, [1]作業用3!$A$8:$FP$263, 168, FALSE))</f>
        <v>-</v>
      </c>
      <c r="AF36" s="145" t="str">
        <f>IF(VLOOKUP($A35, [1]作業用3!$A$8:$FP$263, 171, FALSE)=0, "-", VLOOKUP($A35, [1]作業用3!$A$8:$FP$263, 171, FALSE))</f>
        <v>-</v>
      </c>
    </row>
    <row r="37" spans="1:32">
      <c r="A37" s="148"/>
      <c r="B37" s="147" t="s">
        <v>66</v>
      </c>
      <c r="C37" s="147" t="str">
        <f>A35</f>
        <v>鹿部町</v>
      </c>
      <c r="D37" s="147" t="str">
        <f>RIGHT(C37, 1)</f>
        <v>町</v>
      </c>
      <c r="E37" s="146">
        <f>IF(VLOOKUP($A35, [1]作業用3!$A$8:$FP$263, 91, FALSE)=0, "-", VLOOKUP($A35, [1]作業用3!$A$8:$FP$263, 91, FALSE))</f>
        <v>26</v>
      </c>
      <c r="F37" s="145">
        <f>IF(VLOOKUP($A35, [1]作業用3!$A$8:$FP$263, 94, FALSE)=0, "-", VLOOKUP($A35, [1]作業用3!$A$8:$FP$263, 94, FALSE))</f>
        <v>1174.3450767841011</v>
      </c>
      <c r="G37" s="146" t="str">
        <f>IF(VLOOKUP($A35, [1]作業用3!$A$8:$FP$263, 97, FALSE)=0, "-", VLOOKUP($A35, [1]作業用3!$A$8:$FP$263, 97, FALSE))</f>
        <v>-</v>
      </c>
      <c r="H37" s="145" t="str">
        <f>IF(VLOOKUP($A35, [1]作業用3!$A$8:$FP$263, 100, FALSE)=0, "-", VLOOKUP($A35, [1]作業用3!$A$8:$FP$263, 100, FALSE))</f>
        <v>-</v>
      </c>
      <c r="I37" s="146">
        <f>IF(VLOOKUP($A35, [1]作業用3!$A$8:$FP$263, 103, FALSE)=0, "-", VLOOKUP($A35, [1]作業用3!$A$8:$FP$263, 103, FALSE))</f>
        <v>7</v>
      </c>
      <c r="J37" s="145">
        <f>IF(VLOOKUP($A35, [1]作業用3!$A$8:$FP$263, 106, FALSE)=0, "-", VLOOKUP($A35, [1]作業用3!$A$8:$FP$263, 106, FALSE))</f>
        <v>316.16982836495032</v>
      </c>
      <c r="K37" s="146" t="str">
        <f>IF(VLOOKUP($A35, [1]作業用3!$A$8:$FP$263, 109, FALSE)=0, "-", VLOOKUP($A35, [1]作業用3!$A$8:$FP$263, 109, FALSE))</f>
        <v>-</v>
      </c>
      <c r="L37" s="145" t="str">
        <f>IF(VLOOKUP($A35, [1]作業用3!$A$8:$FP$263, 112, FALSE)=0, "-", VLOOKUP($A35, [1]作業用3!$A$8:$FP$263, 112, FALSE))</f>
        <v>-</v>
      </c>
      <c r="M37" s="146" t="str">
        <f>IF(VLOOKUP($A35, [1]作業用3!$A$8:$FP$263, 115, FALSE)=0, "-", VLOOKUP($A35, [1]作業用3!$A$8:$FP$263, 115, FALSE))</f>
        <v>-</v>
      </c>
      <c r="N37" s="145" t="str">
        <f>IF(VLOOKUP($A35, [1]作業用3!$A$8:$FP$263, 118, FALSE)=0, "-", VLOOKUP($A35, [1]作業用3!$A$8:$FP$263, 118, FALSE))</f>
        <v>-</v>
      </c>
      <c r="O37" s="146">
        <f>IF(VLOOKUP($A35, [1]作業用3!$A$8:$FP$263, 121, FALSE)=0, "-", VLOOKUP($A35, [1]作業用3!$A$8:$FP$263, 121, FALSE))</f>
        <v>7</v>
      </c>
      <c r="P37" s="145">
        <f>IF(VLOOKUP($A35, [1]作業用3!$A$8:$FP$263, 124, FALSE)=0, "-", VLOOKUP($A35, [1]作業用3!$A$8:$FP$263, 124, FALSE))</f>
        <v>316.16982836495032</v>
      </c>
      <c r="Q37" s="146">
        <f>IF(VLOOKUP($A35, [1]作業用3!$A$8:$FP$263, 127, FALSE)=0, "-", VLOOKUP($A35, [1]作業用3!$A$8:$FP$263, 127, FALSE))</f>
        <v>6</v>
      </c>
      <c r="R37" s="145">
        <f>IF(VLOOKUP($A35, [1]作業用3!$A$8:$FP$263, 130, FALSE)=0, "-", VLOOKUP($A35, [1]作業用3!$A$8:$FP$263, 130, FALSE))</f>
        <v>271.00271002710025</v>
      </c>
      <c r="S37" s="146">
        <f>IF(VLOOKUP($A35, [1]作業用3!$A$8:$FP$263, 133, FALSE)=0, "-", VLOOKUP($A35, [1]作業用3!$A$8:$FP$263, 133, FALSE))</f>
        <v>2</v>
      </c>
      <c r="T37" s="145">
        <f>IF(VLOOKUP($A35, [1]作業用3!$A$8:$FP$263, 136, FALSE)=0, "-", VLOOKUP($A35, [1]作業用3!$A$8:$FP$263, 136, FALSE))</f>
        <v>90.334236675700083</v>
      </c>
      <c r="U37" s="146" t="str">
        <f>IF(VLOOKUP($A35, [1]作業用3!$A$8:$FP$263, 139, FALSE)=0, "-", VLOOKUP($A35, [1]作業用3!$A$8:$FP$263, 139, FALSE))</f>
        <v>-</v>
      </c>
      <c r="V37" s="145" t="str">
        <f>IF(VLOOKUP($A35, [1]作業用3!$A$8:$FP$263, 142, FALSE)=0, "-", VLOOKUP($A35, [1]作業用3!$A$8:$FP$263, 142, FALSE))</f>
        <v>-</v>
      </c>
      <c r="W37" s="146">
        <f>IF(VLOOKUP($A35, [1]作業用3!$A$8:$FP$263, 145, FALSE)=0, "-", VLOOKUP($A35, [1]作業用3!$A$8:$FP$263, 145, FALSE))</f>
        <v>1</v>
      </c>
      <c r="X37" s="145">
        <f>IF(VLOOKUP($A35, [1]作業用3!$A$8:$FP$263, 148, FALSE)=0, "-", VLOOKUP($A35, [1]作業用3!$A$8:$FP$263, 148, FALSE))</f>
        <v>45.167118337850042</v>
      </c>
      <c r="Y37" s="146" t="str">
        <f>IF(VLOOKUP($A35, [1]作業用3!$A$8:$FP$263, 151, FALSE)=0, "-", VLOOKUP($A35, [1]作業用3!$A$8:$FP$263, 151, FALSE))</f>
        <v>-</v>
      </c>
      <c r="Z37" s="145" t="str">
        <f>IF(VLOOKUP($A35, [1]作業用3!$A$8:$FP$263, 154, FALSE)=0, "-", VLOOKUP($A35, [1]作業用3!$A$8:$FP$263, 154, FALSE))</f>
        <v>-</v>
      </c>
      <c r="AA37" s="146">
        <f>IF(VLOOKUP($A35, [1]作業用3!$A$8:$FP$263, 157, FALSE)=0, "-", VLOOKUP($A35, [1]作業用3!$A$8:$FP$263, 157, FALSE))</f>
        <v>1</v>
      </c>
      <c r="AB37" s="145">
        <f>IF(VLOOKUP($A35, [1]作業用3!$A$8:$FP$263, 160, FALSE)=0, "-", VLOOKUP($A35, [1]作業用3!$A$8:$FP$263, 160, FALSE))</f>
        <v>45.167118337850042</v>
      </c>
      <c r="AC37" s="146" t="str">
        <f>IF(VLOOKUP($A35, [1]作業用3!$A$8:$FP$263, 163, FALSE)=0, "-", VLOOKUP($A35, [1]作業用3!$A$8:$FP$263, 163, FALSE))</f>
        <v>-</v>
      </c>
      <c r="AD37" s="145" t="str">
        <f>IF(VLOOKUP($A35, [1]作業用3!$A$8:$FP$263, 166, FALSE)=0, "-", VLOOKUP($A35, [1]作業用3!$A$8:$FP$263, 166, FALSE))</f>
        <v>-</v>
      </c>
      <c r="AE37" s="146" t="str">
        <f>IF(VLOOKUP($A35, [1]作業用3!$A$8:$FP$263, 169, FALSE)=0, "-", VLOOKUP($A35, [1]作業用3!$A$8:$FP$263, 169, FALSE))</f>
        <v>-</v>
      </c>
      <c r="AF37" s="145" t="str">
        <f>IF(VLOOKUP($A35, [1]作業用3!$A$8:$FP$263, 172, FALSE)=0, "-", VLOOKUP($A35, [1]作業用3!$A$8:$FP$263, 172, FALSE))</f>
        <v>-</v>
      </c>
    </row>
    <row r="38" spans="1:32">
      <c r="A38" s="148" t="s">
        <v>246</v>
      </c>
      <c r="B38" s="147" t="s">
        <v>70</v>
      </c>
      <c r="C38" s="147" t="str">
        <f>A38</f>
        <v>森町</v>
      </c>
      <c r="D38" s="147" t="str">
        <f>RIGHT(C38, 1)</f>
        <v>町</v>
      </c>
      <c r="E38" s="146">
        <f>IF(VLOOKUP($A38, [1]作業用3!$A$8:$FP$263, 89, FALSE)=0, "-", VLOOKUP($A38, [1]作業用3!$A$8:$FP$263, 89, FALSE))</f>
        <v>278</v>
      </c>
      <c r="F38" s="145">
        <f>IF(VLOOKUP($A38, [1]作業用3!$A$8:$FP$263, 92, FALSE)=0, "-", VLOOKUP($A38, [1]作業用3!$A$8:$FP$263, 92, FALSE))</f>
        <v>1627.4440931975178</v>
      </c>
      <c r="G38" s="146" t="str">
        <f>IF(VLOOKUP($A38, [1]作業用3!$A$8:$FP$263, 95, FALSE)=0, "-", VLOOKUP($A38, [1]作業用3!$A$8:$FP$263, 95, FALSE))</f>
        <v>-</v>
      </c>
      <c r="H38" s="145" t="str">
        <f>IF(VLOOKUP($A38, [1]作業用3!$A$8:$FP$263, 98, FALSE)=0, "-", VLOOKUP($A38, [1]作業用3!$A$8:$FP$263, 98, FALSE))</f>
        <v>-</v>
      </c>
      <c r="I38" s="146">
        <f>IF(VLOOKUP($A38, [1]作業用3!$A$8:$FP$263, 101, FALSE)=0, "-", VLOOKUP($A38, [1]作業用3!$A$8:$FP$263, 101, FALSE))</f>
        <v>90</v>
      </c>
      <c r="J38" s="145">
        <f>IF(VLOOKUP($A38, [1]作業用3!$A$8:$FP$263, 104, FALSE)=0, "-", VLOOKUP($A38, [1]作業用3!$A$8:$FP$263, 104, FALSE))</f>
        <v>526.87038988408847</v>
      </c>
      <c r="K38" s="146">
        <f>IF(VLOOKUP($A38, [1]作業用3!$A$8:$FP$263, 107, FALSE)=0, "-", VLOOKUP($A38, [1]作業用3!$A$8:$FP$263, 107, FALSE))</f>
        <v>4</v>
      </c>
      <c r="L38" s="145">
        <f>IF(VLOOKUP($A38, [1]作業用3!$A$8:$FP$263, 110, FALSE)=0, "-", VLOOKUP($A38, [1]作業用3!$A$8:$FP$263, 110, FALSE))</f>
        <v>23.416461772626157</v>
      </c>
      <c r="M38" s="146">
        <f>IF(VLOOKUP($A38, [1]作業用3!$A$8:$FP$263, 113, FALSE)=0, "-", VLOOKUP($A38, [1]作業用3!$A$8:$FP$263, 113, FALSE))</f>
        <v>2</v>
      </c>
      <c r="N38" s="145">
        <f>IF(VLOOKUP($A38, [1]作業用3!$A$8:$FP$263, 116, FALSE)=0, "-", VLOOKUP($A38, [1]作業用3!$A$8:$FP$263, 116, FALSE))</f>
        <v>11.708230886313078</v>
      </c>
      <c r="O38" s="146">
        <f>IF(VLOOKUP($A38, [1]作業用3!$A$8:$FP$263, 119, FALSE)=0, "-", VLOOKUP($A38, [1]作業用3!$A$8:$FP$263, 119, FALSE))</f>
        <v>52</v>
      </c>
      <c r="P38" s="145">
        <f>IF(VLOOKUP($A38, [1]作業用3!$A$8:$FP$263, 122, FALSE)=0, "-", VLOOKUP($A38, [1]作業用3!$A$8:$FP$263, 122, FALSE))</f>
        <v>304.41400304414003</v>
      </c>
      <c r="Q38" s="146">
        <f>IF(VLOOKUP($A38, [1]作業用3!$A$8:$FP$263, 125, FALSE)=0, "-", VLOOKUP($A38, [1]作業用3!$A$8:$FP$263, 125, FALSE))</f>
        <v>18</v>
      </c>
      <c r="R38" s="145">
        <f>IF(VLOOKUP($A38, [1]作業用3!$A$8:$FP$263, 128, FALSE)=0, "-", VLOOKUP($A38, [1]作業用3!$A$8:$FP$263, 128, FALSE))</f>
        <v>105.3740779768177</v>
      </c>
      <c r="S38" s="146">
        <f>IF(VLOOKUP($A38, [1]作業用3!$A$8:$FP$263, 131, FALSE)=0, "-", VLOOKUP($A38, [1]作業用3!$A$8:$FP$263, 131, FALSE))</f>
        <v>29</v>
      </c>
      <c r="T38" s="145">
        <f>IF(VLOOKUP($A38, [1]作業用3!$A$8:$FP$263, 134, FALSE)=0, "-", VLOOKUP($A38, [1]作業用3!$A$8:$FP$263, 134, FALSE))</f>
        <v>169.76934785153964</v>
      </c>
      <c r="U38" s="146">
        <f>IF(VLOOKUP($A38, [1]作業用3!$A$8:$FP$263, 137, FALSE)=0, "-", VLOOKUP($A38, [1]作業用3!$A$8:$FP$263, 137, FALSE))</f>
        <v>2</v>
      </c>
      <c r="V38" s="145">
        <f>IF(VLOOKUP($A38, [1]作業用3!$A$8:$FP$263, 140, FALSE)=0, "-", VLOOKUP($A38, [1]作業用3!$A$8:$FP$263, 140, FALSE))</f>
        <v>11.708230886313078</v>
      </c>
      <c r="W38" s="146">
        <f>IF(VLOOKUP($A38, [1]作業用3!$A$8:$FP$263, 143, FALSE)=0, "-", VLOOKUP($A38, [1]作業用3!$A$8:$FP$263, 143, FALSE))</f>
        <v>16</v>
      </c>
      <c r="X38" s="145">
        <f>IF(VLOOKUP($A38, [1]作業用3!$A$8:$FP$263, 146, FALSE)=0, "-", VLOOKUP($A38, [1]作業用3!$A$8:$FP$263, 146, FALSE))</f>
        <v>93.665847090504627</v>
      </c>
      <c r="Y38" s="146">
        <f>IF(VLOOKUP($A38, [1]作業用3!$A$8:$FP$263, 149, FALSE)=0, "-", VLOOKUP($A38, [1]作業用3!$A$8:$FP$263, 149, FALSE))</f>
        <v>13</v>
      </c>
      <c r="Z38" s="145">
        <f>IF(VLOOKUP($A38, [1]作業用3!$A$8:$FP$263, 152, FALSE)=0, "-", VLOOKUP($A38, [1]作業用3!$A$8:$FP$263, 152, FALSE))</f>
        <v>76.103500761035008</v>
      </c>
      <c r="AA38" s="146">
        <f>IF(VLOOKUP($A38, [1]作業用3!$A$8:$FP$263, 155, FALSE)=0, "-", VLOOKUP($A38, [1]作業用3!$A$8:$FP$263, 155, FALSE))</f>
        <v>8</v>
      </c>
      <c r="AB38" s="145">
        <f>IF(VLOOKUP($A38, [1]作業用3!$A$8:$FP$263, 158, FALSE)=0, "-", VLOOKUP($A38, [1]作業用3!$A$8:$FP$263, 158, FALSE))</f>
        <v>46.832923545252314</v>
      </c>
      <c r="AC38" s="146">
        <f>IF(VLOOKUP($A38, [1]作業用3!$A$8:$FP$263, 161, FALSE)=0, "-", VLOOKUP($A38, [1]作業用3!$A$8:$FP$263, 161, FALSE))</f>
        <v>5</v>
      </c>
      <c r="AD38" s="145">
        <f>IF(VLOOKUP($A38, [1]作業用3!$A$8:$FP$263, 164, FALSE)=0, "-", VLOOKUP($A38, [1]作業用3!$A$8:$FP$263, 164, FALSE))</f>
        <v>29.270577215782698</v>
      </c>
      <c r="AE38" s="146">
        <f>IF(VLOOKUP($A38, [1]作業用3!$A$8:$FP$263, 167, FALSE)=0, "-", VLOOKUP($A38, [1]作業用3!$A$8:$FP$263, 167, FALSE))</f>
        <v>3</v>
      </c>
      <c r="AF38" s="145">
        <f>IF(VLOOKUP($A38, [1]作業用3!$A$8:$FP$263, 170, FALSE)=0, "-", VLOOKUP($A38, [1]作業用3!$A$8:$FP$263, 170, FALSE))</f>
        <v>17.562346329469616</v>
      </c>
    </row>
    <row r="39" spans="1:32">
      <c r="A39" s="148"/>
      <c r="B39" s="147" t="s">
        <v>68</v>
      </c>
      <c r="C39" s="147" t="str">
        <f>A38</f>
        <v>森町</v>
      </c>
      <c r="D39" s="147" t="str">
        <f>RIGHT(C39, 1)</f>
        <v>町</v>
      </c>
      <c r="E39" s="146">
        <f>IF(VLOOKUP($A38, [1]作業用3!$A$8:$FP$263, 90, FALSE)=0, "-", VLOOKUP($A38, [1]作業用3!$A$8:$FP$263, 90, FALSE))</f>
        <v>151</v>
      </c>
      <c r="F39" s="145">
        <f>IF(VLOOKUP($A38, [1]作業用3!$A$8:$FP$263, 93, FALSE)=0, "-", VLOOKUP($A38, [1]作業用3!$A$8:$FP$263, 93, FALSE))</f>
        <v>1883.0278089537348</v>
      </c>
      <c r="G39" s="146" t="str">
        <f>IF(VLOOKUP($A38, [1]作業用3!$A$8:$FP$263, 96, FALSE)=0, "-", VLOOKUP($A38, [1]作業用3!$A$8:$FP$263, 96, FALSE))</f>
        <v>-</v>
      </c>
      <c r="H39" s="145" t="str">
        <f>IF(VLOOKUP($A38, [1]作業用3!$A$8:$FP$263, 99, FALSE)=0, "-", VLOOKUP($A38, [1]作業用3!$A$8:$FP$263, 99, FALSE))</f>
        <v>-</v>
      </c>
      <c r="I39" s="146">
        <f>IF(VLOOKUP($A38, [1]作業用3!$A$8:$FP$263, 102, FALSE)=0, "-", VLOOKUP($A38, [1]作業用3!$A$8:$FP$263, 102, FALSE))</f>
        <v>56</v>
      </c>
      <c r="J39" s="145">
        <f>IF(VLOOKUP($A38, [1]作業用3!$A$8:$FP$263, 105, FALSE)=0, "-", VLOOKUP($A38, [1]作業用3!$A$8:$FP$263, 105, FALSE))</f>
        <v>698.34143908217982</v>
      </c>
      <c r="K39" s="146">
        <f>IF(VLOOKUP($A38, [1]作業用3!$A$8:$FP$263, 108, FALSE)=0, "-", VLOOKUP($A38, [1]作業用3!$A$8:$FP$263, 108, FALSE))</f>
        <v>2</v>
      </c>
      <c r="L39" s="145">
        <f>IF(VLOOKUP($A38, [1]作業用3!$A$8:$FP$263, 111, FALSE)=0, "-", VLOOKUP($A38, [1]作業用3!$A$8:$FP$263, 111, FALSE))</f>
        <v>24.940765681506424</v>
      </c>
      <c r="M39" s="146" t="str">
        <f>IF(VLOOKUP($A38, [1]作業用3!$A$8:$FP$263, 114, FALSE)=0, "-", VLOOKUP($A38, [1]作業用3!$A$8:$FP$263, 114, FALSE))</f>
        <v>-</v>
      </c>
      <c r="N39" s="145" t="str">
        <f>IF(VLOOKUP($A38, [1]作業用3!$A$8:$FP$263, 117, FALSE)=0, "-", VLOOKUP($A38, [1]作業用3!$A$8:$FP$263, 117, FALSE))</f>
        <v>-</v>
      </c>
      <c r="O39" s="146">
        <f>IF(VLOOKUP($A38, [1]作業用3!$A$8:$FP$263, 120, FALSE)=0, "-", VLOOKUP($A38, [1]作業用3!$A$8:$FP$263, 120, FALSE))</f>
        <v>27</v>
      </c>
      <c r="P39" s="145">
        <f>IF(VLOOKUP($A38, [1]作業用3!$A$8:$FP$263, 123, FALSE)=0, "-", VLOOKUP($A38, [1]作業用3!$A$8:$FP$263, 123, FALSE))</f>
        <v>336.70033670033666</v>
      </c>
      <c r="Q39" s="146">
        <f>IF(VLOOKUP($A38, [1]作業用3!$A$8:$FP$263, 126, FALSE)=0, "-", VLOOKUP($A38, [1]作業用3!$A$8:$FP$263, 126, FALSE))</f>
        <v>9</v>
      </c>
      <c r="R39" s="145">
        <f>IF(VLOOKUP($A38, [1]作業用3!$A$8:$FP$263, 129, FALSE)=0, "-", VLOOKUP($A38, [1]作業用3!$A$8:$FP$263, 129, FALSE))</f>
        <v>112.23344556677891</v>
      </c>
      <c r="S39" s="146">
        <f>IF(VLOOKUP($A38, [1]作業用3!$A$8:$FP$263, 132, FALSE)=0, "-", VLOOKUP($A38, [1]作業用3!$A$8:$FP$263, 132, FALSE))</f>
        <v>18</v>
      </c>
      <c r="T39" s="145">
        <f>IF(VLOOKUP($A38, [1]作業用3!$A$8:$FP$263, 135, FALSE)=0, "-", VLOOKUP($A38, [1]作業用3!$A$8:$FP$263, 135, FALSE))</f>
        <v>224.46689113355782</v>
      </c>
      <c r="U39" s="146">
        <f>IF(VLOOKUP($A38, [1]作業用3!$A$8:$FP$263, 138, FALSE)=0, "-", VLOOKUP($A38, [1]作業用3!$A$8:$FP$263, 138, FALSE))</f>
        <v>1</v>
      </c>
      <c r="V39" s="145">
        <f>IF(VLOOKUP($A38, [1]作業用3!$A$8:$FP$263, 141, FALSE)=0, "-", VLOOKUP($A38, [1]作業用3!$A$8:$FP$263, 141, FALSE))</f>
        <v>12.470382840753212</v>
      </c>
      <c r="W39" s="146">
        <f>IF(VLOOKUP($A38, [1]作業用3!$A$8:$FP$263, 144, FALSE)=0, "-", VLOOKUP($A38, [1]作業用3!$A$8:$FP$263, 144, FALSE))</f>
        <v>9</v>
      </c>
      <c r="X39" s="145">
        <f>IF(VLOOKUP($A38, [1]作業用3!$A$8:$FP$263, 147, FALSE)=0, "-", VLOOKUP($A38, [1]作業用3!$A$8:$FP$263, 147, FALSE))</f>
        <v>112.23344556677891</v>
      </c>
      <c r="Y39" s="146">
        <f>IF(VLOOKUP($A38, [1]作業用3!$A$8:$FP$263, 150, FALSE)=0, "-", VLOOKUP($A38, [1]作業用3!$A$8:$FP$263, 150, FALSE))</f>
        <v>1</v>
      </c>
      <c r="Z39" s="145">
        <f>IF(VLOOKUP($A38, [1]作業用3!$A$8:$FP$263, 153, FALSE)=0, "-", VLOOKUP($A38, [1]作業用3!$A$8:$FP$263, 153, FALSE))</f>
        <v>12.470382840753212</v>
      </c>
      <c r="AA39" s="146">
        <f>IF(VLOOKUP($A38, [1]作業用3!$A$8:$FP$263, 156, FALSE)=0, "-", VLOOKUP($A38, [1]作業用3!$A$8:$FP$263, 156, FALSE))</f>
        <v>8</v>
      </c>
      <c r="AB39" s="145">
        <f>IF(VLOOKUP($A38, [1]作業用3!$A$8:$FP$263, 159, FALSE)=0, "-", VLOOKUP($A38, [1]作業用3!$A$8:$FP$263, 159, FALSE))</f>
        <v>99.763062726025694</v>
      </c>
      <c r="AC39" s="146">
        <f>IF(VLOOKUP($A38, [1]作業用3!$A$8:$FP$263, 162, FALSE)=0, "-", VLOOKUP($A38, [1]作業用3!$A$8:$FP$263, 162, FALSE))</f>
        <v>3</v>
      </c>
      <c r="AD39" s="145">
        <f>IF(VLOOKUP($A38, [1]作業用3!$A$8:$FP$263, 165, FALSE)=0, "-", VLOOKUP($A38, [1]作業用3!$A$8:$FP$263, 165, FALSE))</f>
        <v>37.41114852225963</v>
      </c>
      <c r="AE39" s="146">
        <f>IF(VLOOKUP($A38, [1]作業用3!$A$8:$FP$263, 168, FALSE)=0, "-", VLOOKUP($A38, [1]作業用3!$A$8:$FP$263, 168, FALSE))</f>
        <v>3</v>
      </c>
      <c r="AF39" s="145">
        <f>IF(VLOOKUP($A38, [1]作業用3!$A$8:$FP$263, 171, FALSE)=0, "-", VLOOKUP($A38, [1]作業用3!$A$8:$FP$263, 171, FALSE))</f>
        <v>37.41114852225963</v>
      </c>
    </row>
    <row r="40" spans="1:32">
      <c r="A40" s="148"/>
      <c r="B40" s="147" t="s">
        <v>66</v>
      </c>
      <c r="C40" s="147" t="str">
        <f>A38</f>
        <v>森町</v>
      </c>
      <c r="D40" s="147" t="str">
        <f>RIGHT(C40, 1)</f>
        <v>町</v>
      </c>
      <c r="E40" s="146">
        <f>IF(VLOOKUP($A38, [1]作業用3!$A$8:$FP$263, 91, FALSE)=0, "-", VLOOKUP($A38, [1]作業用3!$A$8:$FP$263, 91, FALSE))</f>
        <v>127</v>
      </c>
      <c r="F40" s="145">
        <f>IF(VLOOKUP($A38, [1]作業用3!$A$8:$FP$263, 94, FALSE)=0, "-", VLOOKUP($A38, [1]作業用3!$A$8:$FP$263, 94, FALSE))</f>
        <v>1401.3019971311928</v>
      </c>
      <c r="G40" s="146" t="str">
        <f>IF(VLOOKUP($A38, [1]作業用3!$A$8:$FP$263, 97, FALSE)=0, "-", VLOOKUP($A38, [1]作業用3!$A$8:$FP$263, 97, FALSE))</f>
        <v>-</v>
      </c>
      <c r="H40" s="145" t="str">
        <f>IF(VLOOKUP($A38, [1]作業用3!$A$8:$FP$263, 100, FALSE)=0, "-", VLOOKUP($A38, [1]作業用3!$A$8:$FP$263, 100, FALSE))</f>
        <v>-</v>
      </c>
      <c r="I40" s="146">
        <f>IF(VLOOKUP($A38, [1]作業用3!$A$8:$FP$263, 103, FALSE)=0, "-", VLOOKUP($A38, [1]作業用3!$A$8:$FP$263, 103, FALSE))</f>
        <v>34</v>
      </c>
      <c r="J40" s="145">
        <f>IF(VLOOKUP($A38, [1]作業用3!$A$8:$FP$263, 106, FALSE)=0, "-", VLOOKUP($A38, [1]作業用3!$A$8:$FP$263, 106, FALSE))</f>
        <v>375.15171576740596</v>
      </c>
      <c r="K40" s="146">
        <f>IF(VLOOKUP($A38, [1]作業用3!$A$8:$FP$263, 109, FALSE)=0, "-", VLOOKUP($A38, [1]作業用3!$A$8:$FP$263, 109, FALSE))</f>
        <v>2</v>
      </c>
      <c r="L40" s="145">
        <f>IF(VLOOKUP($A38, [1]作業用3!$A$8:$FP$263, 112, FALSE)=0, "-", VLOOKUP($A38, [1]作業用3!$A$8:$FP$263, 112, FALSE))</f>
        <v>22.067747986317997</v>
      </c>
      <c r="M40" s="146">
        <f>IF(VLOOKUP($A38, [1]作業用3!$A$8:$FP$263, 115, FALSE)=0, "-", VLOOKUP($A38, [1]作業用3!$A$8:$FP$263, 115, FALSE))</f>
        <v>2</v>
      </c>
      <c r="N40" s="145">
        <f>IF(VLOOKUP($A38, [1]作業用3!$A$8:$FP$263, 118, FALSE)=0, "-", VLOOKUP($A38, [1]作業用3!$A$8:$FP$263, 118, FALSE))</f>
        <v>22.067747986317997</v>
      </c>
      <c r="O40" s="146">
        <f>IF(VLOOKUP($A38, [1]作業用3!$A$8:$FP$263, 121, FALSE)=0, "-", VLOOKUP($A38, [1]作業用3!$A$8:$FP$263, 121, FALSE))</f>
        <v>25</v>
      </c>
      <c r="P40" s="145">
        <f>IF(VLOOKUP($A38, [1]作業用3!$A$8:$FP$263, 124, FALSE)=0, "-", VLOOKUP($A38, [1]作業用3!$A$8:$FP$263, 124, FALSE))</f>
        <v>275.84684982897494</v>
      </c>
      <c r="Q40" s="146">
        <f>IF(VLOOKUP($A38, [1]作業用3!$A$8:$FP$263, 127, FALSE)=0, "-", VLOOKUP($A38, [1]作業用3!$A$8:$FP$263, 127, FALSE))</f>
        <v>9</v>
      </c>
      <c r="R40" s="145">
        <f>IF(VLOOKUP($A38, [1]作業用3!$A$8:$FP$263, 130, FALSE)=0, "-", VLOOKUP($A38, [1]作業用3!$A$8:$FP$263, 130, FALSE))</f>
        <v>99.304865938430979</v>
      </c>
      <c r="S40" s="146">
        <f>IF(VLOOKUP($A38, [1]作業用3!$A$8:$FP$263, 133, FALSE)=0, "-", VLOOKUP($A38, [1]作業用3!$A$8:$FP$263, 133, FALSE))</f>
        <v>11</v>
      </c>
      <c r="T40" s="145">
        <f>IF(VLOOKUP($A38, [1]作業用3!$A$8:$FP$263, 136, FALSE)=0, "-", VLOOKUP($A38, [1]作業用3!$A$8:$FP$263, 136, FALSE))</f>
        <v>121.37261392474899</v>
      </c>
      <c r="U40" s="146">
        <f>IF(VLOOKUP($A38, [1]作業用3!$A$8:$FP$263, 139, FALSE)=0, "-", VLOOKUP($A38, [1]作業用3!$A$8:$FP$263, 139, FALSE))</f>
        <v>1</v>
      </c>
      <c r="V40" s="145">
        <f>IF(VLOOKUP($A38, [1]作業用3!$A$8:$FP$263, 142, FALSE)=0, "-", VLOOKUP($A38, [1]作業用3!$A$8:$FP$263, 142, FALSE))</f>
        <v>11.033873993158998</v>
      </c>
      <c r="W40" s="146">
        <f>IF(VLOOKUP($A38, [1]作業用3!$A$8:$FP$263, 145, FALSE)=0, "-", VLOOKUP($A38, [1]作業用3!$A$8:$FP$263, 145, FALSE))</f>
        <v>7</v>
      </c>
      <c r="X40" s="145">
        <f>IF(VLOOKUP($A38, [1]作業用3!$A$8:$FP$263, 148, FALSE)=0, "-", VLOOKUP($A38, [1]作業用3!$A$8:$FP$263, 148, FALSE))</f>
        <v>77.237117952112982</v>
      </c>
      <c r="Y40" s="146">
        <f>IF(VLOOKUP($A38, [1]作業用3!$A$8:$FP$263, 151, FALSE)=0, "-", VLOOKUP($A38, [1]作業用3!$A$8:$FP$263, 151, FALSE))</f>
        <v>12</v>
      </c>
      <c r="Z40" s="145">
        <f>IF(VLOOKUP($A38, [1]作業用3!$A$8:$FP$263, 154, FALSE)=0, "-", VLOOKUP($A38, [1]作業用3!$A$8:$FP$263, 154, FALSE))</f>
        <v>132.40648791790798</v>
      </c>
      <c r="AA40" s="146" t="str">
        <f>IF(VLOOKUP($A38, [1]作業用3!$A$8:$FP$263, 157, FALSE)=0, "-", VLOOKUP($A38, [1]作業用3!$A$8:$FP$263, 157, FALSE))</f>
        <v>-</v>
      </c>
      <c r="AB40" s="145" t="str">
        <f>IF(VLOOKUP($A38, [1]作業用3!$A$8:$FP$263, 160, FALSE)=0, "-", VLOOKUP($A38, [1]作業用3!$A$8:$FP$263, 160, FALSE))</f>
        <v>-</v>
      </c>
      <c r="AC40" s="146">
        <f>IF(VLOOKUP($A38, [1]作業用3!$A$8:$FP$263, 163, FALSE)=0, "-", VLOOKUP($A38, [1]作業用3!$A$8:$FP$263, 163, FALSE))</f>
        <v>2</v>
      </c>
      <c r="AD40" s="145">
        <f>IF(VLOOKUP($A38, [1]作業用3!$A$8:$FP$263, 166, FALSE)=0, "-", VLOOKUP($A38, [1]作業用3!$A$8:$FP$263, 166, FALSE))</f>
        <v>22.067747986317997</v>
      </c>
      <c r="AE40" s="146" t="str">
        <f>IF(VLOOKUP($A38, [1]作業用3!$A$8:$FP$263, 169, FALSE)=0, "-", VLOOKUP($A38, [1]作業用3!$A$8:$FP$263, 169, FALSE))</f>
        <v>-</v>
      </c>
      <c r="AF40" s="145" t="str">
        <f>IF(VLOOKUP($A38, [1]作業用3!$A$8:$FP$263, 172, FALSE)=0, "-", VLOOKUP($A38, [1]作業用3!$A$8:$FP$263, 172, FALSE))</f>
        <v>-</v>
      </c>
    </row>
    <row r="41" spans="1:32">
      <c r="A41" s="148" t="s">
        <v>245</v>
      </c>
      <c r="B41" s="147" t="s">
        <v>70</v>
      </c>
      <c r="C41" s="147" t="str">
        <f>A41</f>
        <v>函館市</v>
      </c>
      <c r="D41" s="147" t="str">
        <f>RIGHT(C41, 1)</f>
        <v>市</v>
      </c>
      <c r="E41" s="146">
        <f>IF(VLOOKUP($A41, [1]作業用3!$A$8:$FP$263, 89, FALSE)=0, "-", VLOOKUP($A41, [1]作業用3!$A$8:$FP$263, 89, FALSE))</f>
        <v>3603</v>
      </c>
      <c r="F41" s="145">
        <f>IF(VLOOKUP($A41, [1]作業用3!$A$8:$FP$263, 92, FALSE)=0, "-", VLOOKUP($A41, [1]作業用3!$A$8:$FP$263, 92, FALSE))</f>
        <v>1323.6444859167607</v>
      </c>
      <c r="G41" s="146">
        <f>IF(VLOOKUP($A41, [1]作業用3!$A$8:$FP$263, 95, FALSE)=0, "-", VLOOKUP($A41, [1]作業用3!$A$8:$FP$263, 95, FALSE))</f>
        <v>5</v>
      </c>
      <c r="H41" s="145">
        <f>IF(VLOOKUP($A41, [1]作業用3!$A$8:$FP$263, 98, FALSE)=0, "-", VLOOKUP($A41, [1]作業用3!$A$8:$FP$263, 98, FALSE))</f>
        <v>1.8368643989963374</v>
      </c>
      <c r="I41" s="146">
        <f>IF(VLOOKUP($A41, [1]作業用3!$A$8:$FP$263, 101, FALSE)=0, "-", VLOOKUP($A41, [1]作業用3!$A$8:$FP$263, 101, FALSE))</f>
        <v>1066</v>
      </c>
      <c r="J41" s="145">
        <f>IF(VLOOKUP($A41, [1]作業用3!$A$8:$FP$263, 104, FALSE)=0, "-", VLOOKUP($A41, [1]作業用3!$A$8:$FP$263, 104, FALSE))</f>
        <v>391.61948986601908</v>
      </c>
      <c r="K41" s="146">
        <f>IF(VLOOKUP($A41, [1]作業用3!$A$8:$FP$263, 107, FALSE)=0, "-", VLOOKUP($A41, [1]作業用3!$A$8:$FP$263, 107, FALSE))</f>
        <v>31</v>
      </c>
      <c r="L41" s="145">
        <f>IF(VLOOKUP($A41, [1]作業用3!$A$8:$FP$263, 110, FALSE)=0, "-", VLOOKUP($A41, [1]作業用3!$A$8:$FP$263, 110, FALSE))</f>
        <v>11.388559273777291</v>
      </c>
      <c r="M41" s="146">
        <f>IF(VLOOKUP($A41, [1]作業用3!$A$8:$FP$263, 113, FALSE)=0, "-", VLOOKUP($A41, [1]作業用3!$A$8:$FP$263, 113, FALSE))</f>
        <v>13</v>
      </c>
      <c r="N41" s="145">
        <f>IF(VLOOKUP($A41, [1]作業用3!$A$8:$FP$263, 116, FALSE)=0, "-", VLOOKUP($A41, [1]作業用3!$A$8:$FP$263, 116, FALSE))</f>
        <v>4.7758474373904765</v>
      </c>
      <c r="O41" s="146">
        <f>IF(VLOOKUP($A41, [1]作業用3!$A$8:$FP$263, 119, FALSE)=0, "-", VLOOKUP($A41, [1]作業用3!$A$8:$FP$263, 119, FALSE))</f>
        <v>467</v>
      </c>
      <c r="P41" s="145">
        <f>IF(VLOOKUP($A41, [1]作業用3!$A$8:$FP$263, 122, FALSE)=0, "-", VLOOKUP($A41, [1]作業用3!$A$8:$FP$263, 122, FALSE))</f>
        <v>171.56313486625791</v>
      </c>
      <c r="Q41" s="146">
        <f>IF(VLOOKUP($A41, [1]作業用3!$A$8:$FP$263, 125, FALSE)=0, "-", VLOOKUP($A41, [1]作業用3!$A$8:$FP$263, 125, FALSE))</f>
        <v>268</v>
      </c>
      <c r="R41" s="145">
        <f>IF(VLOOKUP($A41, [1]作業用3!$A$8:$FP$263, 128, FALSE)=0, "-", VLOOKUP($A41, [1]作業用3!$A$8:$FP$263, 128, FALSE))</f>
        <v>98.455931786203664</v>
      </c>
      <c r="S41" s="146">
        <f>IF(VLOOKUP($A41, [1]作業用3!$A$8:$FP$263, 131, FALSE)=0, "-", VLOOKUP($A41, [1]作業用3!$A$8:$FP$263, 131, FALSE))</f>
        <v>435</v>
      </c>
      <c r="T41" s="145">
        <f>IF(VLOOKUP($A41, [1]作業用3!$A$8:$FP$263, 134, FALSE)=0, "-", VLOOKUP($A41, [1]作業用3!$A$8:$FP$263, 134, FALSE))</f>
        <v>159.80720271268135</v>
      </c>
      <c r="U41" s="146">
        <f>IF(VLOOKUP($A41, [1]作業用3!$A$8:$FP$263, 137, FALSE)=0, "-", VLOOKUP($A41, [1]作業用3!$A$8:$FP$263, 137, FALSE))</f>
        <v>50</v>
      </c>
      <c r="V41" s="145">
        <f>IF(VLOOKUP($A41, [1]作業用3!$A$8:$FP$263, 140, FALSE)=0, "-", VLOOKUP($A41, [1]作業用3!$A$8:$FP$263, 140, FALSE))</f>
        <v>18.36864398996337</v>
      </c>
      <c r="W41" s="146">
        <f>IF(VLOOKUP($A41, [1]作業用3!$A$8:$FP$263, 143, FALSE)=0, "-", VLOOKUP($A41, [1]作業用3!$A$8:$FP$263, 143, FALSE))</f>
        <v>103</v>
      </c>
      <c r="X41" s="145">
        <f>IF(VLOOKUP($A41, [1]作業用3!$A$8:$FP$263, 146, FALSE)=0, "-", VLOOKUP($A41, [1]作業用3!$A$8:$FP$263, 146, FALSE))</f>
        <v>37.839406619324549</v>
      </c>
      <c r="Y41" s="146">
        <f>IF(VLOOKUP($A41, [1]作業用3!$A$8:$FP$263, 149, FALSE)=0, "-", VLOOKUP($A41, [1]作業用3!$A$8:$FP$263, 149, FALSE))</f>
        <v>163</v>
      </c>
      <c r="Z41" s="145">
        <f>IF(VLOOKUP($A41, [1]作業用3!$A$8:$FP$263, 152, FALSE)=0, "-", VLOOKUP($A41, [1]作業用3!$A$8:$FP$263, 152, FALSE))</f>
        <v>59.881779407280597</v>
      </c>
      <c r="AA41" s="146">
        <f>IF(VLOOKUP($A41, [1]作業用3!$A$8:$FP$263, 155, FALSE)=0, "-", VLOOKUP($A41, [1]作業用3!$A$8:$FP$263, 155, FALSE))</f>
        <v>79</v>
      </c>
      <c r="AB41" s="145">
        <f>IF(VLOOKUP($A41, [1]作業用3!$A$8:$FP$263, 158, FALSE)=0, "-", VLOOKUP($A41, [1]作業用3!$A$8:$FP$263, 158, FALSE))</f>
        <v>29.022457504142128</v>
      </c>
      <c r="AC41" s="146">
        <f>IF(VLOOKUP($A41, [1]作業用3!$A$8:$FP$263, 161, FALSE)=0, "-", VLOOKUP($A41, [1]作業用3!$A$8:$FP$263, 161, FALSE))</f>
        <v>75</v>
      </c>
      <c r="AD41" s="145">
        <f>IF(VLOOKUP($A41, [1]作業用3!$A$8:$FP$263, 164, FALSE)=0, "-", VLOOKUP($A41, [1]作業用3!$A$8:$FP$263, 164, FALSE))</f>
        <v>27.552965984945057</v>
      </c>
      <c r="AE41" s="146">
        <f>IF(VLOOKUP($A41, [1]作業用3!$A$8:$FP$263, 167, FALSE)=0, "-", VLOOKUP($A41, [1]作業用3!$A$8:$FP$263, 167, FALSE))</f>
        <v>8</v>
      </c>
      <c r="AF41" s="145">
        <f>IF(VLOOKUP($A41, [1]作業用3!$A$8:$FP$263, 170, FALSE)=0, "-", VLOOKUP($A41, [1]作業用3!$A$8:$FP$263, 170, FALSE))</f>
        <v>2.9389830383941398</v>
      </c>
    </row>
    <row r="42" spans="1:32">
      <c r="A42" s="148"/>
      <c r="B42" s="147" t="s">
        <v>68</v>
      </c>
      <c r="C42" s="147" t="str">
        <f>A41</f>
        <v>函館市</v>
      </c>
      <c r="D42" s="147" t="str">
        <f>RIGHT(C42, 1)</f>
        <v>市</v>
      </c>
      <c r="E42" s="146">
        <f>IF(VLOOKUP($A41, [1]作業用3!$A$8:$FP$263, 90, FALSE)=0, "-", VLOOKUP($A41, [1]作業用3!$A$8:$FP$263, 90, FALSE))</f>
        <v>1795</v>
      </c>
      <c r="F42" s="145">
        <f>IF(VLOOKUP($A41, [1]作業用3!$A$8:$FP$263, 93, FALSE)=0, "-", VLOOKUP($A41, [1]作業用3!$A$8:$FP$263, 93, FALSE))</f>
        <v>1445.3426951816543</v>
      </c>
      <c r="G42" s="146">
        <f>IF(VLOOKUP($A41, [1]作業用3!$A$8:$FP$263, 96, FALSE)=0, "-", VLOOKUP($A41, [1]作業用3!$A$8:$FP$263, 96, FALSE))</f>
        <v>4</v>
      </c>
      <c r="H42" s="145">
        <f>IF(VLOOKUP($A41, [1]作業用3!$A$8:$FP$263, 99, FALSE)=0, "-", VLOOKUP($A41, [1]作業用3!$A$8:$FP$263, 99, FALSE))</f>
        <v>3.2208193764493687</v>
      </c>
      <c r="I42" s="146">
        <f>IF(VLOOKUP($A41, [1]作業用3!$A$8:$FP$263, 102, FALSE)=0, "-", VLOOKUP($A41, [1]作業用3!$A$8:$FP$263, 102, FALSE))</f>
        <v>583</v>
      </c>
      <c r="J42" s="145">
        <f>IF(VLOOKUP($A41, [1]作業用3!$A$8:$FP$263, 105, FALSE)=0, "-", VLOOKUP($A41, [1]作業用3!$A$8:$FP$263, 105, FALSE))</f>
        <v>469.43442411749544</v>
      </c>
      <c r="K42" s="146">
        <f>IF(VLOOKUP($A41, [1]作業用3!$A$8:$FP$263, 108, FALSE)=0, "-", VLOOKUP($A41, [1]作業用3!$A$8:$FP$263, 108, FALSE))</f>
        <v>18</v>
      </c>
      <c r="L42" s="145">
        <f>IF(VLOOKUP($A41, [1]作業用3!$A$8:$FP$263, 111, FALSE)=0, "-", VLOOKUP($A41, [1]作業用3!$A$8:$FP$263, 111, FALSE))</f>
        <v>14.49368719402216</v>
      </c>
      <c r="M42" s="146">
        <f>IF(VLOOKUP($A41, [1]作業用3!$A$8:$FP$263, 114, FALSE)=0, "-", VLOOKUP($A41, [1]作業用3!$A$8:$FP$263, 114, FALSE))</f>
        <v>5</v>
      </c>
      <c r="N42" s="145">
        <f>IF(VLOOKUP($A41, [1]作業用3!$A$8:$FP$263, 117, FALSE)=0, "-", VLOOKUP($A41, [1]作業用3!$A$8:$FP$263, 117, FALSE))</f>
        <v>4.0260242205617116</v>
      </c>
      <c r="O42" s="146">
        <f>IF(VLOOKUP($A41, [1]作業用3!$A$8:$FP$263, 120, FALSE)=0, "-", VLOOKUP($A41, [1]作業用3!$A$8:$FP$263, 120, FALSE))</f>
        <v>191</v>
      </c>
      <c r="P42" s="145">
        <f>IF(VLOOKUP($A41, [1]作業用3!$A$8:$FP$263, 123, FALSE)=0, "-", VLOOKUP($A41, [1]作業用3!$A$8:$FP$263, 123, FALSE))</f>
        <v>153.79412522545735</v>
      </c>
      <c r="Q42" s="146">
        <f>IF(VLOOKUP($A41, [1]作業用3!$A$8:$FP$263, 126, FALSE)=0, "-", VLOOKUP($A41, [1]作業用3!$A$8:$FP$263, 126, FALSE))</f>
        <v>135</v>
      </c>
      <c r="R42" s="145">
        <f>IF(VLOOKUP($A41, [1]作業用3!$A$8:$FP$263, 129, FALSE)=0, "-", VLOOKUP($A41, [1]作業用3!$A$8:$FP$263, 129, FALSE))</f>
        <v>108.70265395516618</v>
      </c>
      <c r="S42" s="146">
        <f>IF(VLOOKUP($A41, [1]作業用3!$A$8:$FP$263, 132, FALSE)=0, "-", VLOOKUP($A41, [1]作業用3!$A$8:$FP$263, 132, FALSE))</f>
        <v>219</v>
      </c>
      <c r="T42" s="145">
        <f>IF(VLOOKUP($A41, [1]作業用3!$A$8:$FP$263, 135, FALSE)=0, "-", VLOOKUP($A41, [1]作業用3!$A$8:$FP$263, 135, FALSE))</f>
        <v>176.33986086060293</v>
      </c>
      <c r="U42" s="146">
        <f>IF(VLOOKUP($A41, [1]作業用3!$A$8:$FP$263, 138, FALSE)=0, "-", VLOOKUP($A41, [1]作業用3!$A$8:$FP$263, 138, FALSE))</f>
        <v>32</v>
      </c>
      <c r="V42" s="145">
        <f>IF(VLOOKUP($A41, [1]作業用3!$A$8:$FP$263, 141, FALSE)=0, "-", VLOOKUP($A41, [1]作業用3!$A$8:$FP$263, 141, FALSE))</f>
        <v>25.766555011594949</v>
      </c>
      <c r="W42" s="146">
        <f>IF(VLOOKUP($A41, [1]作業用3!$A$8:$FP$263, 144, FALSE)=0, "-", VLOOKUP($A41, [1]作業用3!$A$8:$FP$263, 144, FALSE))</f>
        <v>48</v>
      </c>
      <c r="X42" s="145">
        <f>IF(VLOOKUP($A41, [1]作業用3!$A$8:$FP$263, 147, FALSE)=0, "-", VLOOKUP($A41, [1]作業用3!$A$8:$FP$263, 147, FALSE))</f>
        <v>38.649832517392426</v>
      </c>
      <c r="Y42" s="146">
        <f>IF(VLOOKUP($A41, [1]作業用3!$A$8:$FP$263, 150, FALSE)=0, "-", VLOOKUP($A41, [1]作業用3!$A$8:$FP$263, 150, FALSE))</f>
        <v>36</v>
      </c>
      <c r="Z42" s="145">
        <f>IF(VLOOKUP($A41, [1]作業用3!$A$8:$FP$263, 153, FALSE)=0, "-", VLOOKUP($A41, [1]作業用3!$A$8:$FP$263, 153, FALSE))</f>
        <v>28.987374388044319</v>
      </c>
      <c r="AA42" s="146">
        <f>IF(VLOOKUP($A41, [1]作業用3!$A$8:$FP$263, 156, FALSE)=0, "-", VLOOKUP($A41, [1]作業用3!$A$8:$FP$263, 156, FALSE))</f>
        <v>49</v>
      </c>
      <c r="AB42" s="145">
        <f>IF(VLOOKUP($A41, [1]作業用3!$A$8:$FP$263, 159, FALSE)=0, "-", VLOOKUP($A41, [1]作業用3!$A$8:$FP$263, 159, FALSE))</f>
        <v>39.455037361504765</v>
      </c>
      <c r="AC42" s="146">
        <f>IF(VLOOKUP($A41, [1]作業用3!$A$8:$FP$263, 162, FALSE)=0, "-", VLOOKUP($A41, [1]作業用3!$A$8:$FP$263, 162, FALSE))</f>
        <v>44</v>
      </c>
      <c r="AD42" s="145">
        <f>IF(VLOOKUP($A41, [1]作業用3!$A$8:$FP$263, 165, FALSE)=0, "-", VLOOKUP($A41, [1]作業用3!$A$8:$FP$263, 165, FALSE))</f>
        <v>35.429013140943056</v>
      </c>
      <c r="AE42" s="146">
        <f>IF(VLOOKUP($A41, [1]作業用3!$A$8:$FP$263, 168, FALSE)=0, "-", VLOOKUP($A41, [1]作業用3!$A$8:$FP$263, 168, FALSE))</f>
        <v>6</v>
      </c>
      <c r="AF42" s="145">
        <f>IF(VLOOKUP($A41, [1]作業用3!$A$8:$FP$263, 171, FALSE)=0, "-", VLOOKUP($A41, [1]作業用3!$A$8:$FP$263, 171, FALSE))</f>
        <v>4.8312290646740532</v>
      </c>
    </row>
    <row r="43" spans="1:32">
      <c r="A43" s="148"/>
      <c r="B43" s="147" t="s">
        <v>66</v>
      </c>
      <c r="C43" s="147" t="str">
        <f>A41</f>
        <v>函館市</v>
      </c>
      <c r="D43" s="147" t="str">
        <f>RIGHT(C43, 1)</f>
        <v>市</v>
      </c>
      <c r="E43" s="146">
        <f>IF(VLOOKUP($A41, [1]作業用3!$A$8:$FP$263, 91, FALSE)=0, "-", VLOOKUP($A41, [1]作業用3!$A$8:$FP$263, 91, FALSE))</f>
        <v>1808</v>
      </c>
      <c r="F43" s="145">
        <f>IF(VLOOKUP($A41, [1]作業用3!$A$8:$FP$263, 94, FALSE)=0, "-", VLOOKUP($A41, [1]作業用3!$A$8:$FP$263, 94, FALSE))</f>
        <v>1221.5308321678795</v>
      </c>
      <c r="G43" s="146">
        <f>IF(VLOOKUP($A41, [1]作業用3!$A$8:$FP$263, 97, FALSE)=0, "-", VLOOKUP($A41, [1]作業用3!$A$8:$FP$263, 97, FALSE))</f>
        <v>1</v>
      </c>
      <c r="H43" s="145">
        <f>IF(VLOOKUP($A41, [1]作業用3!$A$8:$FP$263, 100, FALSE)=0, "-", VLOOKUP($A41, [1]作業用3!$A$8:$FP$263, 100, FALSE))</f>
        <v>0.67562546026984482</v>
      </c>
      <c r="I43" s="146">
        <f>IF(VLOOKUP($A41, [1]作業用3!$A$8:$FP$263, 103, FALSE)=0, "-", VLOOKUP($A41, [1]作業用3!$A$8:$FP$263, 103, FALSE))</f>
        <v>483</v>
      </c>
      <c r="J43" s="145">
        <f>IF(VLOOKUP($A41, [1]作業用3!$A$8:$FP$263, 106, FALSE)=0, "-", VLOOKUP($A41, [1]作業用3!$A$8:$FP$263, 106, FALSE))</f>
        <v>326.32709731033503</v>
      </c>
      <c r="K43" s="146">
        <f>IF(VLOOKUP($A41, [1]作業用3!$A$8:$FP$263, 109, FALSE)=0, "-", VLOOKUP($A41, [1]作業用3!$A$8:$FP$263, 109, FALSE))</f>
        <v>13</v>
      </c>
      <c r="L43" s="145">
        <f>IF(VLOOKUP($A41, [1]作業用3!$A$8:$FP$263, 112, FALSE)=0, "-", VLOOKUP($A41, [1]作業用3!$A$8:$FP$263, 112, FALSE))</f>
        <v>8.7831309835079825</v>
      </c>
      <c r="M43" s="146">
        <f>IF(VLOOKUP($A41, [1]作業用3!$A$8:$FP$263, 115, FALSE)=0, "-", VLOOKUP($A41, [1]作業用3!$A$8:$FP$263, 115, FALSE))</f>
        <v>8</v>
      </c>
      <c r="N43" s="145">
        <f>IF(VLOOKUP($A41, [1]作業用3!$A$8:$FP$263, 118, FALSE)=0, "-", VLOOKUP($A41, [1]作業用3!$A$8:$FP$263, 118, FALSE))</f>
        <v>5.4050036821587586</v>
      </c>
      <c r="O43" s="146">
        <f>IF(VLOOKUP($A41, [1]作業用3!$A$8:$FP$263, 121, FALSE)=0, "-", VLOOKUP($A41, [1]作業用3!$A$8:$FP$263, 121, FALSE))</f>
        <v>276</v>
      </c>
      <c r="P43" s="145">
        <f>IF(VLOOKUP($A41, [1]作業用3!$A$8:$FP$263, 124, FALSE)=0, "-", VLOOKUP($A41, [1]作業用3!$A$8:$FP$263, 124, FALSE))</f>
        <v>186.47262703447717</v>
      </c>
      <c r="Q43" s="146">
        <f>IF(VLOOKUP($A41, [1]作業用3!$A$8:$FP$263, 127, FALSE)=0, "-", VLOOKUP($A41, [1]作業用3!$A$8:$FP$263, 127, FALSE))</f>
        <v>133</v>
      </c>
      <c r="R43" s="145">
        <f>IF(VLOOKUP($A41, [1]作業用3!$A$8:$FP$263, 130, FALSE)=0, "-", VLOOKUP($A41, [1]作業用3!$A$8:$FP$263, 130, FALSE))</f>
        <v>89.858186215889361</v>
      </c>
      <c r="S43" s="146">
        <f>IF(VLOOKUP($A41, [1]作業用3!$A$8:$FP$263, 133, FALSE)=0, "-", VLOOKUP($A41, [1]作業用3!$A$8:$FP$263, 133, FALSE))</f>
        <v>216</v>
      </c>
      <c r="T43" s="145">
        <f>IF(VLOOKUP($A41, [1]作業用3!$A$8:$FP$263, 136, FALSE)=0, "-", VLOOKUP($A41, [1]作業用3!$A$8:$FP$263, 136, FALSE))</f>
        <v>145.93509941828648</v>
      </c>
      <c r="U43" s="146">
        <f>IF(VLOOKUP($A41, [1]作業用3!$A$8:$FP$263, 139, FALSE)=0, "-", VLOOKUP($A41, [1]作業用3!$A$8:$FP$263, 139, FALSE))</f>
        <v>18</v>
      </c>
      <c r="V43" s="145">
        <f>IF(VLOOKUP($A41, [1]作業用3!$A$8:$FP$263, 142, FALSE)=0, "-", VLOOKUP($A41, [1]作業用3!$A$8:$FP$263, 142, FALSE))</f>
        <v>12.161258284857206</v>
      </c>
      <c r="W43" s="146">
        <f>IF(VLOOKUP($A41, [1]作業用3!$A$8:$FP$263, 145, FALSE)=0, "-", VLOOKUP($A41, [1]作業用3!$A$8:$FP$263, 145, FALSE))</f>
        <v>55</v>
      </c>
      <c r="X43" s="145">
        <f>IF(VLOOKUP($A41, [1]作業用3!$A$8:$FP$263, 148, FALSE)=0, "-", VLOOKUP($A41, [1]作業用3!$A$8:$FP$263, 148, FALSE))</f>
        <v>37.159400314841463</v>
      </c>
      <c r="Y43" s="146">
        <f>IF(VLOOKUP($A41, [1]作業用3!$A$8:$FP$263, 151, FALSE)=0, "-", VLOOKUP($A41, [1]作業用3!$A$8:$FP$263, 151, FALSE))</f>
        <v>127</v>
      </c>
      <c r="Z43" s="145">
        <f>IF(VLOOKUP($A41, [1]作業用3!$A$8:$FP$263, 154, FALSE)=0, "-", VLOOKUP($A41, [1]作業用3!$A$8:$FP$263, 154, FALSE))</f>
        <v>85.804433454270281</v>
      </c>
      <c r="AA43" s="146">
        <f>IF(VLOOKUP($A41, [1]作業用3!$A$8:$FP$263, 157, FALSE)=0, "-", VLOOKUP($A41, [1]作業用3!$A$8:$FP$263, 157, FALSE))</f>
        <v>30</v>
      </c>
      <c r="AB43" s="145">
        <f>IF(VLOOKUP($A41, [1]作業用3!$A$8:$FP$263, 160, FALSE)=0, "-", VLOOKUP($A41, [1]作業用3!$A$8:$FP$263, 160, FALSE))</f>
        <v>20.268763808095343</v>
      </c>
      <c r="AC43" s="146">
        <f>IF(VLOOKUP($A41, [1]作業用3!$A$8:$FP$263, 163, FALSE)=0, "-", VLOOKUP($A41, [1]作業用3!$A$8:$FP$263, 163, FALSE))</f>
        <v>31</v>
      </c>
      <c r="AD43" s="145">
        <f>IF(VLOOKUP($A41, [1]作業用3!$A$8:$FP$263, 166, FALSE)=0, "-", VLOOKUP($A41, [1]作業用3!$A$8:$FP$263, 166, FALSE))</f>
        <v>20.944389268365189</v>
      </c>
      <c r="AE43" s="146">
        <f>IF(VLOOKUP($A41, [1]作業用3!$A$8:$FP$263, 169, FALSE)=0, "-", VLOOKUP($A41, [1]作業用3!$A$8:$FP$263, 169, FALSE))</f>
        <v>2</v>
      </c>
      <c r="AF43" s="145">
        <f>IF(VLOOKUP($A41, [1]作業用3!$A$8:$FP$263, 172, FALSE)=0, "-", VLOOKUP($A41, [1]作業用3!$A$8:$FP$263, 172, FALSE))</f>
        <v>1.3512509205396896</v>
      </c>
    </row>
    <row r="44" spans="1:32">
      <c r="A44" s="148" t="s">
        <v>244</v>
      </c>
      <c r="B44" s="147" t="s">
        <v>70</v>
      </c>
      <c r="C44" s="147" t="str">
        <f>A44</f>
        <v>南檜山2次医療圏</v>
      </c>
      <c r="D44" s="147" t="str">
        <f>RIGHT(C44, 1)</f>
        <v>圏</v>
      </c>
      <c r="E44" s="146">
        <f>IF(VLOOKUP($A44, [1]作業用3!$A$8:$FP$263, 89, FALSE)=0, "-", VLOOKUP($A44, [1]作業用3!$A$8:$FP$263, 89, FALSE))</f>
        <v>378</v>
      </c>
      <c r="F44" s="145">
        <f>IF(VLOOKUP($A44, [1]作業用3!$A$8:$FP$263, 92, FALSE)=0, "-", VLOOKUP($A44, [1]作業用3!$A$8:$FP$263, 92, FALSE))</f>
        <v>1494.8392454620951</v>
      </c>
      <c r="G44" s="146">
        <f>IF(VLOOKUP($A44, [1]作業用3!$A$8:$FP$263, 95, FALSE)=0, "-", VLOOKUP($A44, [1]作業用3!$A$8:$FP$263, 95, FALSE))</f>
        <v>1</v>
      </c>
      <c r="H44" s="145">
        <f>IF(VLOOKUP($A44, [1]作業用3!$A$8:$FP$263, 98, FALSE)=0, "-", VLOOKUP($A44, [1]作業用3!$A$8:$FP$263, 98, FALSE))</f>
        <v>3.954601178471151</v>
      </c>
      <c r="I44" s="146">
        <f>IF(VLOOKUP($A44, [1]作業用3!$A$8:$FP$263, 101, FALSE)=0, "-", VLOOKUP($A44, [1]作業用3!$A$8:$FP$263, 101, FALSE))</f>
        <v>126</v>
      </c>
      <c r="J44" s="145">
        <f>IF(VLOOKUP($A44, [1]作業用3!$A$8:$FP$263, 104, FALSE)=0, "-", VLOOKUP($A44, [1]作業用3!$A$8:$FP$263, 104, FALSE))</f>
        <v>498.27974848736505</v>
      </c>
      <c r="K44" s="146">
        <f>IF(VLOOKUP($A44, [1]作業用3!$A$8:$FP$263, 107, FALSE)=0, "-", VLOOKUP($A44, [1]作業用3!$A$8:$FP$263, 107, FALSE))</f>
        <v>8</v>
      </c>
      <c r="L44" s="145">
        <f>IF(VLOOKUP($A44, [1]作業用3!$A$8:$FP$263, 110, FALSE)=0, "-", VLOOKUP($A44, [1]作業用3!$A$8:$FP$263, 110, FALSE))</f>
        <v>31.636809427769208</v>
      </c>
      <c r="M44" s="146">
        <f>IF(VLOOKUP($A44, [1]作業用3!$A$8:$FP$263, 113, FALSE)=0, "-", VLOOKUP($A44, [1]作業用3!$A$8:$FP$263, 113, FALSE))</f>
        <v>2</v>
      </c>
      <c r="N44" s="145">
        <f>IF(VLOOKUP($A44, [1]作業用3!$A$8:$FP$263, 116, FALSE)=0, "-", VLOOKUP($A44, [1]作業用3!$A$8:$FP$263, 116, FALSE))</f>
        <v>7.909202356942302</v>
      </c>
      <c r="O44" s="146">
        <f>IF(VLOOKUP($A44, [1]作業用3!$A$8:$FP$263, 119, FALSE)=0, "-", VLOOKUP($A44, [1]作業用3!$A$8:$FP$263, 119, FALSE))</f>
        <v>63</v>
      </c>
      <c r="P44" s="145">
        <f>IF(VLOOKUP($A44, [1]作業用3!$A$8:$FP$263, 122, FALSE)=0, "-", VLOOKUP($A44, [1]作業用3!$A$8:$FP$263, 122, FALSE))</f>
        <v>249.13987424368253</v>
      </c>
      <c r="Q44" s="146">
        <f>IF(VLOOKUP($A44, [1]作業用3!$A$8:$FP$263, 125, FALSE)=0, "-", VLOOKUP($A44, [1]作業用3!$A$8:$FP$263, 125, FALSE))</f>
        <v>35</v>
      </c>
      <c r="R44" s="145">
        <f>IF(VLOOKUP($A44, [1]作業用3!$A$8:$FP$263, 128, FALSE)=0, "-", VLOOKUP($A44, [1]作業用3!$A$8:$FP$263, 128, FALSE))</f>
        <v>138.4110412464903</v>
      </c>
      <c r="S44" s="146">
        <f>IF(VLOOKUP($A44, [1]作業用3!$A$8:$FP$263, 131, FALSE)=0, "-", VLOOKUP($A44, [1]作業用3!$A$8:$FP$263, 131, FALSE))</f>
        <v>35</v>
      </c>
      <c r="T44" s="145">
        <f>IF(VLOOKUP($A44, [1]作業用3!$A$8:$FP$263, 134, FALSE)=0, "-", VLOOKUP($A44, [1]作業用3!$A$8:$FP$263, 134, FALSE))</f>
        <v>138.4110412464903</v>
      </c>
      <c r="U44" s="146">
        <f>IF(VLOOKUP($A44, [1]作業用3!$A$8:$FP$263, 137, FALSE)=0, "-", VLOOKUP($A44, [1]作業用3!$A$8:$FP$263, 137, FALSE))</f>
        <v>4</v>
      </c>
      <c r="V44" s="145">
        <f>IF(VLOOKUP($A44, [1]作業用3!$A$8:$FP$263, 140, FALSE)=0, "-", VLOOKUP($A44, [1]作業用3!$A$8:$FP$263, 140, FALSE))</f>
        <v>15.818404713884604</v>
      </c>
      <c r="W44" s="146">
        <f>IF(VLOOKUP($A44, [1]作業用3!$A$8:$FP$263, 143, FALSE)=0, "-", VLOOKUP($A44, [1]作業用3!$A$8:$FP$263, 143, FALSE))</f>
        <v>11</v>
      </c>
      <c r="X44" s="145">
        <f>IF(VLOOKUP($A44, [1]作業用3!$A$8:$FP$263, 146, FALSE)=0, "-", VLOOKUP($A44, [1]作業用3!$A$8:$FP$263, 146, FALSE))</f>
        <v>43.500612963182661</v>
      </c>
      <c r="Y44" s="146">
        <f>IF(VLOOKUP($A44, [1]作業用3!$A$8:$FP$263, 149, FALSE)=0, "-", VLOOKUP($A44, [1]作業用3!$A$8:$FP$263, 149, FALSE))</f>
        <v>16</v>
      </c>
      <c r="Z44" s="145">
        <f>IF(VLOOKUP($A44, [1]作業用3!$A$8:$FP$263, 152, FALSE)=0, "-", VLOOKUP($A44, [1]作業用3!$A$8:$FP$263, 152, FALSE))</f>
        <v>63.273618855538416</v>
      </c>
      <c r="AA44" s="146">
        <f>IF(VLOOKUP($A44, [1]作業用3!$A$8:$FP$263, 155, FALSE)=0, "-", VLOOKUP($A44, [1]作業用3!$A$8:$FP$263, 155, FALSE))</f>
        <v>11</v>
      </c>
      <c r="AB44" s="145">
        <f>IF(VLOOKUP($A44, [1]作業用3!$A$8:$FP$263, 158, FALSE)=0, "-", VLOOKUP($A44, [1]作業用3!$A$8:$FP$263, 158, FALSE))</f>
        <v>43.500612963182661</v>
      </c>
      <c r="AC44" s="146">
        <f>IF(VLOOKUP($A44, [1]作業用3!$A$8:$FP$263, 161, FALSE)=0, "-", VLOOKUP($A44, [1]作業用3!$A$8:$FP$263, 161, FALSE))</f>
        <v>2</v>
      </c>
      <c r="AD44" s="145">
        <f>IF(VLOOKUP($A44, [1]作業用3!$A$8:$FP$263, 164, FALSE)=0, "-", VLOOKUP($A44, [1]作業用3!$A$8:$FP$263, 164, FALSE))</f>
        <v>7.909202356942302</v>
      </c>
      <c r="AE44" s="146">
        <f>IF(VLOOKUP($A44, [1]作業用3!$A$8:$FP$263, 167, FALSE)=0, "-", VLOOKUP($A44, [1]作業用3!$A$8:$FP$263, 167, FALSE))</f>
        <v>3</v>
      </c>
      <c r="AF44" s="145">
        <f>IF(VLOOKUP($A44, [1]作業用3!$A$8:$FP$263, 170, FALSE)=0, "-", VLOOKUP($A44, [1]作業用3!$A$8:$FP$263, 170, FALSE))</f>
        <v>11.863803535413453</v>
      </c>
    </row>
    <row r="45" spans="1:32">
      <c r="A45" s="148"/>
      <c r="B45" s="147" t="s">
        <v>68</v>
      </c>
      <c r="C45" s="147" t="str">
        <f>A44</f>
        <v>南檜山2次医療圏</v>
      </c>
      <c r="D45" s="147" t="str">
        <f>RIGHT(C45, 1)</f>
        <v>圏</v>
      </c>
      <c r="E45" s="146">
        <f>IF(VLOOKUP($A44, [1]作業用3!$A$8:$FP$263, 90, FALSE)=0, "-", VLOOKUP($A44, [1]作業用3!$A$8:$FP$263, 90, FALSE))</f>
        <v>197</v>
      </c>
      <c r="F45" s="145">
        <f>IF(VLOOKUP($A44, [1]作業用3!$A$8:$FP$263, 93, FALSE)=0, "-", VLOOKUP($A44, [1]作業用3!$A$8:$FP$263, 93, FALSE))</f>
        <v>1631.1998012751512</v>
      </c>
      <c r="G45" s="146" t="str">
        <f>IF(VLOOKUP($A44, [1]作業用3!$A$8:$FP$263, 96, FALSE)=0, "-", VLOOKUP($A44, [1]作業用3!$A$8:$FP$263, 96, FALSE))</f>
        <v>-</v>
      </c>
      <c r="H45" s="145" t="str">
        <f>IF(VLOOKUP($A44, [1]作業用3!$A$8:$FP$263, 99, FALSE)=0, "-", VLOOKUP($A44, [1]作業用3!$A$8:$FP$263, 99, FALSE))</f>
        <v>-</v>
      </c>
      <c r="I45" s="146">
        <f>IF(VLOOKUP($A44, [1]作業用3!$A$8:$FP$263, 102, FALSE)=0, "-", VLOOKUP($A44, [1]作業用3!$A$8:$FP$263, 102, FALSE))</f>
        <v>70</v>
      </c>
      <c r="J45" s="145">
        <f>IF(VLOOKUP($A44, [1]作業用3!$A$8:$FP$263, 105, FALSE)=0, "-", VLOOKUP($A44, [1]作業用3!$A$8:$FP$263, 105, FALSE))</f>
        <v>579.61414258507909</v>
      </c>
      <c r="K45" s="146">
        <f>IF(VLOOKUP($A44, [1]作業用3!$A$8:$FP$263, 108, FALSE)=0, "-", VLOOKUP($A44, [1]作業用3!$A$8:$FP$263, 108, FALSE))</f>
        <v>1</v>
      </c>
      <c r="L45" s="145">
        <f>IF(VLOOKUP($A44, [1]作業用3!$A$8:$FP$263, 111, FALSE)=0, "-", VLOOKUP($A44, [1]作業用3!$A$8:$FP$263, 111, FALSE))</f>
        <v>8.2802020369297011</v>
      </c>
      <c r="M45" s="146">
        <f>IF(VLOOKUP($A44, [1]作業用3!$A$8:$FP$263, 114, FALSE)=0, "-", VLOOKUP($A44, [1]作業用3!$A$8:$FP$263, 114, FALSE))</f>
        <v>1</v>
      </c>
      <c r="N45" s="145">
        <f>IF(VLOOKUP($A44, [1]作業用3!$A$8:$FP$263, 117, FALSE)=0, "-", VLOOKUP($A44, [1]作業用3!$A$8:$FP$263, 117, FALSE))</f>
        <v>8.2802020369297011</v>
      </c>
      <c r="O45" s="146">
        <f>IF(VLOOKUP($A44, [1]作業用3!$A$8:$FP$263, 120, FALSE)=0, "-", VLOOKUP($A44, [1]作業用3!$A$8:$FP$263, 120, FALSE))</f>
        <v>27</v>
      </c>
      <c r="P45" s="145">
        <f>IF(VLOOKUP($A44, [1]作業用3!$A$8:$FP$263, 123, FALSE)=0, "-", VLOOKUP($A44, [1]作業用3!$A$8:$FP$263, 123, FALSE))</f>
        <v>223.56545499710194</v>
      </c>
      <c r="Q45" s="146">
        <f>IF(VLOOKUP($A44, [1]作業用3!$A$8:$FP$263, 126, FALSE)=0, "-", VLOOKUP($A44, [1]作業用3!$A$8:$FP$263, 126, FALSE))</f>
        <v>24</v>
      </c>
      <c r="R45" s="145">
        <f>IF(VLOOKUP($A44, [1]作業用3!$A$8:$FP$263, 129, FALSE)=0, "-", VLOOKUP($A44, [1]作業用3!$A$8:$FP$263, 129, FALSE))</f>
        <v>198.72484888631286</v>
      </c>
      <c r="S45" s="146">
        <f>IF(VLOOKUP($A44, [1]作業用3!$A$8:$FP$263, 132, FALSE)=0, "-", VLOOKUP($A44, [1]作業用3!$A$8:$FP$263, 132, FALSE))</f>
        <v>23</v>
      </c>
      <c r="T45" s="145">
        <f>IF(VLOOKUP($A44, [1]作業用3!$A$8:$FP$263, 135, FALSE)=0, "-", VLOOKUP($A44, [1]作業用3!$A$8:$FP$263, 135, FALSE))</f>
        <v>190.4446468493831</v>
      </c>
      <c r="U45" s="146">
        <f>IF(VLOOKUP($A44, [1]作業用3!$A$8:$FP$263, 138, FALSE)=0, "-", VLOOKUP($A44, [1]作業用3!$A$8:$FP$263, 138, FALSE))</f>
        <v>2</v>
      </c>
      <c r="V45" s="145">
        <f>IF(VLOOKUP($A44, [1]作業用3!$A$8:$FP$263, 141, FALSE)=0, "-", VLOOKUP($A44, [1]作業用3!$A$8:$FP$263, 141, FALSE))</f>
        <v>16.560404073859402</v>
      </c>
      <c r="W45" s="146">
        <f>IF(VLOOKUP($A44, [1]作業用3!$A$8:$FP$263, 144, FALSE)=0, "-", VLOOKUP($A44, [1]作業用3!$A$8:$FP$263, 144, FALSE))</f>
        <v>4</v>
      </c>
      <c r="X45" s="145">
        <f>IF(VLOOKUP($A44, [1]作業用3!$A$8:$FP$263, 147, FALSE)=0, "-", VLOOKUP($A44, [1]作業用3!$A$8:$FP$263, 147, FALSE))</f>
        <v>33.120808147718805</v>
      </c>
      <c r="Y45" s="146">
        <f>IF(VLOOKUP($A44, [1]作業用3!$A$8:$FP$263, 150, FALSE)=0, "-", VLOOKUP($A44, [1]作業用3!$A$8:$FP$263, 150, FALSE))</f>
        <v>3</v>
      </c>
      <c r="Z45" s="145">
        <f>IF(VLOOKUP($A44, [1]作業用3!$A$8:$FP$263, 153, FALSE)=0, "-", VLOOKUP($A44, [1]作業用3!$A$8:$FP$263, 153, FALSE))</f>
        <v>24.840606110789107</v>
      </c>
      <c r="AA45" s="146">
        <f>IF(VLOOKUP($A44, [1]作業用3!$A$8:$FP$263, 156, FALSE)=0, "-", VLOOKUP($A44, [1]作業用3!$A$8:$FP$263, 156, FALSE))</f>
        <v>7</v>
      </c>
      <c r="AB45" s="145">
        <f>IF(VLOOKUP($A44, [1]作業用3!$A$8:$FP$263, 159, FALSE)=0, "-", VLOOKUP($A44, [1]作業用3!$A$8:$FP$263, 159, FALSE))</f>
        <v>57.961414258507908</v>
      </c>
      <c r="AC45" s="146">
        <f>IF(VLOOKUP($A44, [1]作業用3!$A$8:$FP$263, 162, FALSE)=0, "-", VLOOKUP($A44, [1]作業用3!$A$8:$FP$263, 162, FALSE))</f>
        <v>2</v>
      </c>
      <c r="AD45" s="145">
        <f>IF(VLOOKUP($A44, [1]作業用3!$A$8:$FP$263, 165, FALSE)=0, "-", VLOOKUP($A44, [1]作業用3!$A$8:$FP$263, 165, FALSE))</f>
        <v>16.560404073859402</v>
      </c>
      <c r="AE45" s="146">
        <f>IF(VLOOKUP($A44, [1]作業用3!$A$8:$FP$263, 168, FALSE)=0, "-", VLOOKUP($A44, [1]作業用3!$A$8:$FP$263, 168, FALSE))</f>
        <v>3</v>
      </c>
      <c r="AF45" s="145">
        <f>IF(VLOOKUP($A44, [1]作業用3!$A$8:$FP$263, 171, FALSE)=0, "-", VLOOKUP($A44, [1]作業用3!$A$8:$FP$263, 171, FALSE))</f>
        <v>24.840606110789107</v>
      </c>
    </row>
    <row r="46" spans="1:32">
      <c r="A46" s="148"/>
      <c r="B46" s="147" t="s">
        <v>66</v>
      </c>
      <c r="C46" s="147" t="str">
        <f>A44</f>
        <v>南檜山2次医療圏</v>
      </c>
      <c r="D46" s="147" t="str">
        <f>RIGHT(C46, 1)</f>
        <v>圏</v>
      </c>
      <c r="E46" s="146">
        <f>IF(VLOOKUP($A44, [1]作業用3!$A$8:$FP$263, 91, FALSE)=0, "-", VLOOKUP($A44, [1]作業用3!$A$8:$FP$263, 91, FALSE))</f>
        <v>181</v>
      </c>
      <c r="F46" s="145">
        <f>IF(VLOOKUP($A44, [1]作業用3!$A$8:$FP$263, 94, FALSE)=0, "-", VLOOKUP($A44, [1]作業用3!$A$8:$FP$263, 94, FALSE))</f>
        <v>1370.1741105223316</v>
      </c>
      <c r="G46" s="146">
        <f>IF(VLOOKUP($A44, [1]作業用3!$A$8:$FP$263, 97, FALSE)=0, "-", VLOOKUP($A44, [1]作業用3!$A$8:$FP$263, 97, FALSE))</f>
        <v>1</v>
      </c>
      <c r="H46" s="145">
        <f>IF(VLOOKUP($A44, [1]作業用3!$A$8:$FP$263, 100, FALSE)=0, "-", VLOOKUP($A44, [1]作業用3!$A$8:$FP$263, 100, FALSE))</f>
        <v>7.5700227100681303</v>
      </c>
      <c r="I46" s="146">
        <f>IF(VLOOKUP($A44, [1]作業用3!$A$8:$FP$263, 103, FALSE)=0, "-", VLOOKUP($A44, [1]作業用3!$A$8:$FP$263, 103, FALSE))</f>
        <v>56</v>
      </c>
      <c r="J46" s="145">
        <f>IF(VLOOKUP($A44, [1]作業用3!$A$8:$FP$263, 106, FALSE)=0, "-", VLOOKUP($A44, [1]作業用3!$A$8:$FP$263, 106, FALSE))</f>
        <v>423.9212717638153</v>
      </c>
      <c r="K46" s="146">
        <f>IF(VLOOKUP($A44, [1]作業用3!$A$8:$FP$263, 109, FALSE)=0, "-", VLOOKUP($A44, [1]作業用3!$A$8:$FP$263, 109, FALSE))</f>
        <v>7</v>
      </c>
      <c r="L46" s="145">
        <f>IF(VLOOKUP($A44, [1]作業用3!$A$8:$FP$263, 112, FALSE)=0, "-", VLOOKUP($A44, [1]作業用3!$A$8:$FP$263, 112, FALSE))</f>
        <v>52.990158970476912</v>
      </c>
      <c r="M46" s="146">
        <f>IF(VLOOKUP($A44, [1]作業用3!$A$8:$FP$263, 115, FALSE)=0, "-", VLOOKUP($A44, [1]作業用3!$A$8:$FP$263, 115, FALSE))</f>
        <v>1</v>
      </c>
      <c r="N46" s="145">
        <f>IF(VLOOKUP($A44, [1]作業用3!$A$8:$FP$263, 118, FALSE)=0, "-", VLOOKUP($A44, [1]作業用3!$A$8:$FP$263, 118, FALSE))</f>
        <v>7.5700227100681303</v>
      </c>
      <c r="O46" s="146">
        <f>IF(VLOOKUP($A44, [1]作業用3!$A$8:$FP$263, 121, FALSE)=0, "-", VLOOKUP($A44, [1]作業用3!$A$8:$FP$263, 121, FALSE))</f>
        <v>36</v>
      </c>
      <c r="P46" s="145">
        <f>IF(VLOOKUP($A44, [1]作業用3!$A$8:$FP$263, 124, FALSE)=0, "-", VLOOKUP($A44, [1]作業用3!$A$8:$FP$263, 124, FALSE))</f>
        <v>272.52081756245269</v>
      </c>
      <c r="Q46" s="146">
        <f>IF(VLOOKUP($A44, [1]作業用3!$A$8:$FP$263, 127, FALSE)=0, "-", VLOOKUP($A44, [1]作業用3!$A$8:$FP$263, 127, FALSE))</f>
        <v>11</v>
      </c>
      <c r="R46" s="145">
        <f>IF(VLOOKUP($A44, [1]作業用3!$A$8:$FP$263, 130, FALSE)=0, "-", VLOOKUP($A44, [1]作業用3!$A$8:$FP$263, 130, FALSE))</f>
        <v>83.270249810749434</v>
      </c>
      <c r="S46" s="146">
        <f>IF(VLOOKUP($A44, [1]作業用3!$A$8:$FP$263, 133, FALSE)=0, "-", VLOOKUP($A44, [1]作業用3!$A$8:$FP$263, 133, FALSE))</f>
        <v>12</v>
      </c>
      <c r="T46" s="145">
        <f>IF(VLOOKUP($A44, [1]作業用3!$A$8:$FP$263, 136, FALSE)=0, "-", VLOOKUP($A44, [1]作業用3!$A$8:$FP$263, 136, FALSE))</f>
        <v>90.840272520817564</v>
      </c>
      <c r="U46" s="146">
        <f>IF(VLOOKUP($A44, [1]作業用3!$A$8:$FP$263, 139, FALSE)=0, "-", VLOOKUP($A44, [1]作業用3!$A$8:$FP$263, 139, FALSE))</f>
        <v>2</v>
      </c>
      <c r="V46" s="145">
        <f>IF(VLOOKUP($A44, [1]作業用3!$A$8:$FP$263, 142, FALSE)=0, "-", VLOOKUP($A44, [1]作業用3!$A$8:$FP$263, 142, FALSE))</f>
        <v>15.140045420136261</v>
      </c>
      <c r="W46" s="146">
        <f>IF(VLOOKUP($A44, [1]作業用3!$A$8:$FP$263, 145, FALSE)=0, "-", VLOOKUP($A44, [1]作業用3!$A$8:$FP$263, 145, FALSE))</f>
        <v>7</v>
      </c>
      <c r="X46" s="145">
        <f>IF(VLOOKUP($A44, [1]作業用3!$A$8:$FP$263, 148, FALSE)=0, "-", VLOOKUP($A44, [1]作業用3!$A$8:$FP$263, 148, FALSE))</f>
        <v>52.990158970476912</v>
      </c>
      <c r="Y46" s="146">
        <f>IF(VLOOKUP($A44, [1]作業用3!$A$8:$FP$263, 151, FALSE)=0, "-", VLOOKUP($A44, [1]作業用3!$A$8:$FP$263, 151, FALSE))</f>
        <v>13</v>
      </c>
      <c r="Z46" s="145">
        <f>IF(VLOOKUP($A44, [1]作業用3!$A$8:$FP$263, 154, FALSE)=0, "-", VLOOKUP($A44, [1]作業用3!$A$8:$FP$263, 154, FALSE))</f>
        <v>98.410295230885694</v>
      </c>
      <c r="AA46" s="146">
        <f>IF(VLOOKUP($A44, [1]作業用3!$A$8:$FP$263, 157, FALSE)=0, "-", VLOOKUP($A44, [1]作業用3!$A$8:$FP$263, 157, FALSE))</f>
        <v>4</v>
      </c>
      <c r="AB46" s="145">
        <f>IF(VLOOKUP($A44, [1]作業用3!$A$8:$FP$263, 160, FALSE)=0, "-", VLOOKUP($A44, [1]作業用3!$A$8:$FP$263, 160, FALSE))</f>
        <v>30.280090840272521</v>
      </c>
      <c r="AC46" s="146" t="str">
        <f>IF(VLOOKUP($A44, [1]作業用3!$A$8:$FP$263, 163, FALSE)=0, "-", VLOOKUP($A44, [1]作業用3!$A$8:$FP$263, 163, FALSE))</f>
        <v>-</v>
      </c>
      <c r="AD46" s="145" t="str">
        <f>IF(VLOOKUP($A44, [1]作業用3!$A$8:$FP$263, 166, FALSE)=0, "-", VLOOKUP($A44, [1]作業用3!$A$8:$FP$263, 166, FALSE))</f>
        <v>-</v>
      </c>
      <c r="AE46" s="146" t="str">
        <f>IF(VLOOKUP($A44, [1]作業用3!$A$8:$FP$263, 169, FALSE)=0, "-", VLOOKUP($A44, [1]作業用3!$A$8:$FP$263, 169, FALSE))</f>
        <v>-</v>
      </c>
      <c r="AF46" s="145" t="str">
        <f>IF(VLOOKUP($A44, [1]作業用3!$A$8:$FP$263, 172, FALSE)=0, "-", VLOOKUP($A44, [1]作業用3!$A$8:$FP$263, 172, FALSE))</f>
        <v>-</v>
      </c>
    </row>
    <row r="47" spans="1:32">
      <c r="A47" s="148" t="s">
        <v>243</v>
      </c>
      <c r="B47" s="147" t="s">
        <v>70</v>
      </c>
      <c r="C47" s="147" t="str">
        <f>A47</f>
        <v>江差保健所</v>
      </c>
      <c r="D47" s="147" t="str">
        <f>RIGHT(C47, 1)</f>
        <v>所</v>
      </c>
      <c r="E47" s="146">
        <f>IF(VLOOKUP($A47, [1]作業用3!$A$8:$FP$263, 89, FALSE)=0, "-", VLOOKUP($A47, [1]作業用3!$A$8:$FP$263, 89, FALSE))</f>
        <v>378</v>
      </c>
      <c r="F47" s="145">
        <f>IF(VLOOKUP($A47, [1]作業用3!$A$8:$FP$263, 92, FALSE)=0, "-", VLOOKUP($A47, [1]作業用3!$A$8:$FP$263, 92, FALSE))</f>
        <v>1494.8392454620951</v>
      </c>
      <c r="G47" s="146">
        <f>IF(VLOOKUP($A47, [1]作業用3!$A$8:$FP$263, 95, FALSE)=0, "-", VLOOKUP($A47, [1]作業用3!$A$8:$FP$263, 95, FALSE))</f>
        <v>1</v>
      </c>
      <c r="H47" s="145">
        <f>IF(VLOOKUP($A47, [1]作業用3!$A$8:$FP$263, 98, FALSE)=0, "-", VLOOKUP($A47, [1]作業用3!$A$8:$FP$263, 98, FALSE))</f>
        <v>3.954601178471151</v>
      </c>
      <c r="I47" s="146">
        <f>IF(VLOOKUP($A47, [1]作業用3!$A$8:$FP$263, 101, FALSE)=0, "-", VLOOKUP($A47, [1]作業用3!$A$8:$FP$263, 101, FALSE))</f>
        <v>126</v>
      </c>
      <c r="J47" s="145">
        <f>IF(VLOOKUP($A47, [1]作業用3!$A$8:$FP$263, 104, FALSE)=0, "-", VLOOKUP($A47, [1]作業用3!$A$8:$FP$263, 104, FALSE))</f>
        <v>498.27974848736505</v>
      </c>
      <c r="K47" s="146">
        <f>IF(VLOOKUP($A47, [1]作業用3!$A$8:$FP$263, 107, FALSE)=0, "-", VLOOKUP($A47, [1]作業用3!$A$8:$FP$263, 107, FALSE))</f>
        <v>8</v>
      </c>
      <c r="L47" s="145">
        <f>IF(VLOOKUP($A47, [1]作業用3!$A$8:$FP$263, 110, FALSE)=0, "-", VLOOKUP($A47, [1]作業用3!$A$8:$FP$263, 110, FALSE))</f>
        <v>31.636809427769208</v>
      </c>
      <c r="M47" s="146">
        <f>IF(VLOOKUP($A47, [1]作業用3!$A$8:$FP$263, 113, FALSE)=0, "-", VLOOKUP($A47, [1]作業用3!$A$8:$FP$263, 113, FALSE))</f>
        <v>2</v>
      </c>
      <c r="N47" s="145">
        <f>IF(VLOOKUP($A47, [1]作業用3!$A$8:$FP$263, 116, FALSE)=0, "-", VLOOKUP($A47, [1]作業用3!$A$8:$FP$263, 116, FALSE))</f>
        <v>7.909202356942302</v>
      </c>
      <c r="O47" s="146">
        <f>IF(VLOOKUP($A47, [1]作業用3!$A$8:$FP$263, 119, FALSE)=0, "-", VLOOKUP($A47, [1]作業用3!$A$8:$FP$263, 119, FALSE))</f>
        <v>63</v>
      </c>
      <c r="P47" s="145">
        <f>IF(VLOOKUP($A47, [1]作業用3!$A$8:$FP$263, 122, FALSE)=0, "-", VLOOKUP($A47, [1]作業用3!$A$8:$FP$263, 122, FALSE))</f>
        <v>249.13987424368253</v>
      </c>
      <c r="Q47" s="146">
        <f>IF(VLOOKUP($A47, [1]作業用3!$A$8:$FP$263, 125, FALSE)=0, "-", VLOOKUP($A47, [1]作業用3!$A$8:$FP$263, 125, FALSE))</f>
        <v>35</v>
      </c>
      <c r="R47" s="145">
        <f>IF(VLOOKUP($A47, [1]作業用3!$A$8:$FP$263, 128, FALSE)=0, "-", VLOOKUP($A47, [1]作業用3!$A$8:$FP$263, 128, FALSE))</f>
        <v>138.4110412464903</v>
      </c>
      <c r="S47" s="146">
        <f>IF(VLOOKUP($A47, [1]作業用3!$A$8:$FP$263, 131, FALSE)=0, "-", VLOOKUP($A47, [1]作業用3!$A$8:$FP$263, 131, FALSE))</f>
        <v>35</v>
      </c>
      <c r="T47" s="145">
        <f>IF(VLOOKUP($A47, [1]作業用3!$A$8:$FP$263, 134, FALSE)=0, "-", VLOOKUP($A47, [1]作業用3!$A$8:$FP$263, 134, FALSE))</f>
        <v>138.4110412464903</v>
      </c>
      <c r="U47" s="146">
        <f>IF(VLOOKUP($A47, [1]作業用3!$A$8:$FP$263, 137, FALSE)=0, "-", VLOOKUP($A47, [1]作業用3!$A$8:$FP$263, 137, FALSE))</f>
        <v>4</v>
      </c>
      <c r="V47" s="145">
        <f>IF(VLOOKUP($A47, [1]作業用3!$A$8:$FP$263, 140, FALSE)=0, "-", VLOOKUP($A47, [1]作業用3!$A$8:$FP$263, 140, FALSE))</f>
        <v>15.818404713884604</v>
      </c>
      <c r="W47" s="146">
        <f>IF(VLOOKUP($A47, [1]作業用3!$A$8:$FP$263, 143, FALSE)=0, "-", VLOOKUP($A47, [1]作業用3!$A$8:$FP$263, 143, FALSE))</f>
        <v>11</v>
      </c>
      <c r="X47" s="145">
        <f>IF(VLOOKUP($A47, [1]作業用3!$A$8:$FP$263, 146, FALSE)=0, "-", VLOOKUP($A47, [1]作業用3!$A$8:$FP$263, 146, FALSE))</f>
        <v>43.500612963182661</v>
      </c>
      <c r="Y47" s="146">
        <f>IF(VLOOKUP($A47, [1]作業用3!$A$8:$FP$263, 149, FALSE)=0, "-", VLOOKUP($A47, [1]作業用3!$A$8:$FP$263, 149, FALSE))</f>
        <v>16</v>
      </c>
      <c r="Z47" s="145">
        <f>IF(VLOOKUP($A47, [1]作業用3!$A$8:$FP$263, 152, FALSE)=0, "-", VLOOKUP($A47, [1]作業用3!$A$8:$FP$263, 152, FALSE))</f>
        <v>63.273618855538416</v>
      </c>
      <c r="AA47" s="146">
        <f>IF(VLOOKUP($A47, [1]作業用3!$A$8:$FP$263, 155, FALSE)=0, "-", VLOOKUP($A47, [1]作業用3!$A$8:$FP$263, 155, FALSE))</f>
        <v>11</v>
      </c>
      <c r="AB47" s="145">
        <f>IF(VLOOKUP($A47, [1]作業用3!$A$8:$FP$263, 158, FALSE)=0, "-", VLOOKUP($A47, [1]作業用3!$A$8:$FP$263, 158, FALSE))</f>
        <v>43.500612963182661</v>
      </c>
      <c r="AC47" s="146">
        <f>IF(VLOOKUP($A47, [1]作業用3!$A$8:$FP$263, 161, FALSE)=0, "-", VLOOKUP($A47, [1]作業用3!$A$8:$FP$263, 161, FALSE))</f>
        <v>2</v>
      </c>
      <c r="AD47" s="145">
        <f>IF(VLOOKUP($A47, [1]作業用3!$A$8:$FP$263, 164, FALSE)=0, "-", VLOOKUP($A47, [1]作業用3!$A$8:$FP$263, 164, FALSE))</f>
        <v>7.909202356942302</v>
      </c>
      <c r="AE47" s="146">
        <f>IF(VLOOKUP($A47, [1]作業用3!$A$8:$FP$263, 167, FALSE)=0, "-", VLOOKUP($A47, [1]作業用3!$A$8:$FP$263, 167, FALSE))</f>
        <v>3</v>
      </c>
      <c r="AF47" s="145">
        <f>IF(VLOOKUP($A47, [1]作業用3!$A$8:$FP$263, 170, FALSE)=0, "-", VLOOKUP($A47, [1]作業用3!$A$8:$FP$263, 170, FALSE))</f>
        <v>11.863803535413453</v>
      </c>
    </row>
    <row r="48" spans="1:32">
      <c r="A48" s="148"/>
      <c r="B48" s="147" t="s">
        <v>68</v>
      </c>
      <c r="C48" s="147" t="str">
        <f>A47</f>
        <v>江差保健所</v>
      </c>
      <c r="D48" s="147" t="str">
        <f>RIGHT(C48, 1)</f>
        <v>所</v>
      </c>
      <c r="E48" s="146">
        <f>IF(VLOOKUP($A47, [1]作業用3!$A$8:$FP$263, 90, FALSE)=0, "-", VLOOKUP($A47, [1]作業用3!$A$8:$FP$263, 90, FALSE))</f>
        <v>197</v>
      </c>
      <c r="F48" s="145">
        <f>IF(VLOOKUP($A47, [1]作業用3!$A$8:$FP$263, 93, FALSE)=0, "-", VLOOKUP($A47, [1]作業用3!$A$8:$FP$263, 93, FALSE))</f>
        <v>1631.1998012751512</v>
      </c>
      <c r="G48" s="146" t="str">
        <f>IF(VLOOKUP($A47, [1]作業用3!$A$8:$FP$263, 96, FALSE)=0, "-", VLOOKUP($A47, [1]作業用3!$A$8:$FP$263, 96, FALSE))</f>
        <v>-</v>
      </c>
      <c r="H48" s="145" t="str">
        <f>IF(VLOOKUP($A47, [1]作業用3!$A$8:$FP$263, 99, FALSE)=0, "-", VLOOKUP($A47, [1]作業用3!$A$8:$FP$263, 99, FALSE))</f>
        <v>-</v>
      </c>
      <c r="I48" s="146">
        <f>IF(VLOOKUP($A47, [1]作業用3!$A$8:$FP$263, 102, FALSE)=0, "-", VLOOKUP($A47, [1]作業用3!$A$8:$FP$263, 102, FALSE))</f>
        <v>70</v>
      </c>
      <c r="J48" s="145">
        <f>IF(VLOOKUP($A47, [1]作業用3!$A$8:$FP$263, 105, FALSE)=0, "-", VLOOKUP($A47, [1]作業用3!$A$8:$FP$263, 105, FALSE))</f>
        <v>579.61414258507909</v>
      </c>
      <c r="K48" s="146">
        <f>IF(VLOOKUP($A47, [1]作業用3!$A$8:$FP$263, 108, FALSE)=0, "-", VLOOKUP($A47, [1]作業用3!$A$8:$FP$263, 108, FALSE))</f>
        <v>1</v>
      </c>
      <c r="L48" s="145">
        <f>IF(VLOOKUP($A47, [1]作業用3!$A$8:$FP$263, 111, FALSE)=0, "-", VLOOKUP($A47, [1]作業用3!$A$8:$FP$263, 111, FALSE))</f>
        <v>8.2802020369297011</v>
      </c>
      <c r="M48" s="146">
        <f>IF(VLOOKUP($A47, [1]作業用3!$A$8:$FP$263, 114, FALSE)=0, "-", VLOOKUP($A47, [1]作業用3!$A$8:$FP$263, 114, FALSE))</f>
        <v>1</v>
      </c>
      <c r="N48" s="145">
        <f>IF(VLOOKUP($A47, [1]作業用3!$A$8:$FP$263, 117, FALSE)=0, "-", VLOOKUP($A47, [1]作業用3!$A$8:$FP$263, 117, FALSE))</f>
        <v>8.2802020369297011</v>
      </c>
      <c r="O48" s="146">
        <f>IF(VLOOKUP($A47, [1]作業用3!$A$8:$FP$263, 120, FALSE)=0, "-", VLOOKUP($A47, [1]作業用3!$A$8:$FP$263, 120, FALSE))</f>
        <v>27</v>
      </c>
      <c r="P48" s="145">
        <f>IF(VLOOKUP($A47, [1]作業用3!$A$8:$FP$263, 123, FALSE)=0, "-", VLOOKUP($A47, [1]作業用3!$A$8:$FP$263, 123, FALSE))</f>
        <v>223.56545499710194</v>
      </c>
      <c r="Q48" s="146">
        <f>IF(VLOOKUP($A47, [1]作業用3!$A$8:$FP$263, 126, FALSE)=0, "-", VLOOKUP($A47, [1]作業用3!$A$8:$FP$263, 126, FALSE))</f>
        <v>24</v>
      </c>
      <c r="R48" s="145">
        <f>IF(VLOOKUP($A47, [1]作業用3!$A$8:$FP$263, 129, FALSE)=0, "-", VLOOKUP($A47, [1]作業用3!$A$8:$FP$263, 129, FALSE))</f>
        <v>198.72484888631286</v>
      </c>
      <c r="S48" s="146">
        <f>IF(VLOOKUP($A47, [1]作業用3!$A$8:$FP$263, 132, FALSE)=0, "-", VLOOKUP($A47, [1]作業用3!$A$8:$FP$263, 132, FALSE))</f>
        <v>23</v>
      </c>
      <c r="T48" s="145">
        <f>IF(VLOOKUP($A47, [1]作業用3!$A$8:$FP$263, 135, FALSE)=0, "-", VLOOKUP($A47, [1]作業用3!$A$8:$FP$263, 135, FALSE))</f>
        <v>190.4446468493831</v>
      </c>
      <c r="U48" s="146">
        <f>IF(VLOOKUP($A47, [1]作業用3!$A$8:$FP$263, 138, FALSE)=0, "-", VLOOKUP($A47, [1]作業用3!$A$8:$FP$263, 138, FALSE))</f>
        <v>2</v>
      </c>
      <c r="V48" s="145">
        <f>IF(VLOOKUP($A47, [1]作業用3!$A$8:$FP$263, 141, FALSE)=0, "-", VLOOKUP($A47, [1]作業用3!$A$8:$FP$263, 141, FALSE))</f>
        <v>16.560404073859402</v>
      </c>
      <c r="W48" s="146">
        <f>IF(VLOOKUP($A47, [1]作業用3!$A$8:$FP$263, 144, FALSE)=0, "-", VLOOKUP($A47, [1]作業用3!$A$8:$FP$263, 144, FALSE))</f>
        <v>4</v>
      </c>
      <c r="X48" s="145">
        <f>IF(VLOOKUP($A47, [1]作業用3!$A$8:$FP$263, 147, FALSE)=0, "-", VLOOKUP($A47, [1]作業用3!$A$8:$FP$263, 147, FALSE))</f>
        <v>33.120808147718805</v>
      </c>
      <c r="Y48" s="146">
        <f>IF(VLOOKUP($A47, [1]作業用3!$A$8:$FP$263, 150, FALSE)=0, "-", VLOOKUP($A47, [1]作業用3!$A$8:$FP$263, 150, FALSE))</f>
        <v>3</v>
      </c>
      <c r="Z48" s="145">
        <f>IF(VLOOKUP($A47, [1]作業用3!$A$8:$FP$263, 153, FALSE)=0, "-", VLOOKUP($A47, [1]作業用3!$A$8:$FP$263, 153, FALSE))</f>
        <v>24.840606110789107</v>
      </c>
      <c r="AA48" s="146">
        <f>IF(VLOOKUP($A47, [1]作業用3!$A$8:$FP$263, 156, FALSE)=0, "-", VLOOKUP($A47, [1]作業用3!$A$8:$FP$263, 156, FALSE))</f>
        <v>7</v>
      </c>
      <c r="AB48" s="145">
        <f>IF(VLOOKUP($A47, [1]作業用3!$A$8:$FP$263, 159, FALSE)=0, "-", VLOOKUP($A47, [1]作業用3!$A$8:$FP$263, 159, FALSE))</f>
        <v>57.961414258507908</v>
      </c>
      <c r="AC48" s="146">
        <f>IF(VLOOKUP($A47, [1]作業用3!$A$8:$FP$263, 162, FALSE)=0, "-", VLOOKUP($A47, [1]作業用3!$A$8:$FP$263, 162, FALSE))</f>
        <v>2</v>
      </c>
      <c r="AD48" s="145">
        <f>IF(VLOOKUP($A47, [1]作業用3!$A$8:$FP$263, 165, FALSE)=0, "-", VLOOKUP($A47, [1]作業用3!$A$8:$FP$263, 165, FALSE))</f>
        <v>16.560404073859402</v>
      </c>
      <c r="AE48" s="146">
        <f>IF(VLOOKUP($A47, [1]作業用3!$A$8:$FP$263, 168, FALSE)=0, "-", VLOOKUP($A47, [1]作業用3!$A$8:$FP$263, 168, FALSE))</f>
        <v>3</v>
      </c>
      <c r="AF48" s="145">
        <f>IF(VLOOKUP($A47, [1]作業用3!$A$8:$FP$263, 171, FALSE)=0, "-", VLOOKUP($A47, [1]作業用3!$A$8:$FP$263, 171, FALSE))</f>
        <v>24.840606110789107</v>
      </c>
    </row>
    <row r="49" spans="1:32">
      <c r="A49" s="148"/>
      <c r="B49" s="147" t="s">
        <v>66</v>
      </c>
      <c r="C49" s="147" t="str">
        <f>A47</f>
        <v>江差保健所</v>
      </c>
      <c r="D49" s="147" t="str">
        <f>RIGHT(C49, 1)</f>
        <v>所</v>
      </c>
      <c r="E49" s="146">
        <f>IF(VLOOKUP($A47, [1]作業用3!$A$8:$FP$263, 91, FALSE)=0, "-", VLOOKUP($A47, [1]作業用3!$A$8:$FP$263, 91, FALSE))</f>
        <v>181</v>
      </c>
      <c r="F49" s="145">
        <f>IF(VLOOKUP($A47, [1]作業用3!$A$8:$FP$263, 94, FALSE)=0, "-", VLOOKUP($A47, [1]作業用3!$A$8:$FP$263, 94, FALSE))</f>
        <v>1370.1741105223316</v>
      </c>
      <c r="G49" s="146">
        <f>IF(VLOOKUP($A47, [1]作業用3!$A$8:$FP$263, 97, FALSE)=0, "-", VLOOKUP($A47, [1]作業用3!$A$8:$FP$263, 97, FALSE))</f>
        <v>1</v>
      </c>
      <c r="H49" s="145">
        <f>IF(VLOOKUP($A47, [1]作業用3!$A$8:$FP$263, 100, FALSE)=0, "-", VLOOKUP($A47, [1]作業用3!$A$8:$FP$263, 100, FALSE))</f>
        <v>7.5700227100681303</v>
      </c>
      <c r="I49" s="146">
        <f>IF(VLOOKUP($A47, [1]作業用3!$A$8:$FP$263, 103, FALSE)=0, "-", VLOOKUP($A47, [1]作業用3!$A$8:$FP$263, 103, FALSE))</f>
        <v>56</v>
      </c>
      <c r="J49" s="145">
        <f>IF(VLOOKUP($A47, [1]作業用3!$A$8:$FP$263, 106, FALSE)=0, "-", VLOOKUP($A47, [1]作業用3!$A$8:$FP$263, 106, FALSE))</f>
        <v>423.9212717638153</v>
      </c>
      <c r="K49" s="146">
        <f>IF(VLOOKUP($A47, [1]作業用3!$A$8:$FP$263, 109, FALSE)=0, "-", VLOOKUP($A47, [1]作業用3!$A$8:$FP$263, 109, FALSE))</f>
        <v>7</v>
      </c>
      <c r="L49" s="145">
        <f>IF(VLOOKUP($A47, [1]作業用3!$A$8:$FP$263, 112, FALSE)=0, "-", VLOOKUP($A47, [1]作業用3!$A$8:$FP$263, 112, FALSE))</f>
        <v>52.990158970476912</v>
      </c>
      <c r="M49" s="146">
        <f>IF(VLOOKUP($A47, [1]作業用3!$A$8:$FP$263, 115, FALSE)=0, "-", VLOOKUP($A47, [1]作業用3!$A$8:$FP$263, 115, FALSE))</f>
        <v>1</v>
      </c>
      <c r="N49" s="145">
        <f>IF(VLOOKUP($A47, [1]作業用3!$A$8:$FP$263, 118, FALSE)=0, "-", VLOOKUP($A47, [1]作業用3!$A$8:$FP$263, 118, FALSE))</f>
        <v>7.5700227100681303</v>
      </c>
      <c r="O49" s="146">
        <f>IF(VLOOKUP($A47, [1]作業用3!$A$8:$FP$263, 121, FALSE)=0, "-", VLOOKUP($A47, [1]作業用3!$A$8:$FP$263, 121, FALSE))</f>
        <v>36</v>
      </c>
      <c r="P49" s="145">
        <f>IF(VLOOKUP($A47, [1]作業用3!$A$8:$FP$263, 124, FALSE)=0, "-", VLOOKUP($A47, [1]作業用3!$A$8:$FP$263, 124, FALSE))</f>
        <v>272.52081756245269</v>
      </c>
      <c r="Q49" s="146">
        <f>IF(VLOOKUP($A47, [1]作業用3!$A$8:$FP$263, 127, FALSE)=0, "-", VLOOKUP($A47, [1]作業用3!$A$8:$FP$263, 127, FALSE))</f>
        <v>11</v>
      </c>
      <c r="R49" s="145">
        <f>IF(VLOOKUP($A47, [1]作業用3!$A$8:$FP$263, 130, FALSE)=0, "-", VLOOKUP($A47, [1]作業用3!$A$8:$FP$263, 130, FALSE))</f>
        <v>83.270249810749434</v>
      </c>
      <c r="S49" s="146">
        <f>IF(VLOOKUP($A47, [1]作業用3!$A$8:$FP$263, 133, FALSE)=0, "-", VLOOKUP($A47, [1]作業用3!$A$8:$FP$263, 133, FALSE))</f>
        <v>12</v>
      </c>
      <c r="T49" s="145">
        <f>IF(VLOOKUP($A47, [1]作業用3!$A$8:$FP$263, 136, FALSE)=0, "-", VLOOKUP($A47, [1]作業用3!$A$8:$FP$263, 136, FALSE))</f>
        <v>90.840272520817564</v>
      </c>
      <c r="U49" s="146">
        <f>IF(VLOOKUP($A47, [1]作業用3!$A$8:$FP$263, 139, FALSE)=0, "-", VLOOKUP($A47, [1]作業用3!$A$8:$FP$263, 139, FALSE))</f>
        <v>2</v>
      </c>
      <c r="V49" s="145">
        <f>IF(VLOOKUP($A47, [1]作業用3!$A$8:$FP$263, 142, FALSE)=0, "-", VLOOKUP($A47, [1]作業用3!$A$8:$FP$263, 142, FALSE))</f>
        <v>15.140045420136261</v>
      </c>
      <c r="W49" s="146">
        <f>IF(VLOOKUP($A47, [1]作業用3!$A$8:$FP$263, 145, FALSE)=0, "-", VLOOKUP($A47, [1]作業用3!$A$8:$FP$263, 145, FALSE))</f>
        <v>7</v>
      </c>
      <c r="X49" s="145">
        <f>IF(VLOOKUP($A47, [1]作業用3!$A$8:$FP$263, 148, FALSE)=0, "-", VLOOKUP($A47, [1]作業用3!$A$8:$FP$263, 148, FALSE))</f>
        <v>52.990158970476912</v>
      </c>
      <c r="Y49" s="146">
        <f>IF(VLOOKUP($A47, [1]作業用3!$A$8:$FP$263, 151, FALSE)=0, "-", VLOOKUP($A47, [1]作業用3!$A$8:$FP$263, 151, FALSE))</f>
        <v>13</v>
      </c>
      <c r="Z49" s="145">
        <f>IF(VLOOKUP($A47, [1]作業用3!$A$8:$FP$263, 154, FALSE)=0, "-", VLOOKUP($A47, [1]作業用3!$A$8:$FP$263, 154, FALSE))</f>
        <v>98.410295230885694</v>
      </c>
      <c r="AA49" s="146">
        <f>IF(VLOOKUP($A47, [1]作業用3!$A$8:$FP$263, 157, FALSE)=0, "-", VLOOKUP($A47, [1]作業用3!$A$8:$FP$263, 157, FALSE))</f>
        <v>4</v>
      </c>
      <c r="AB49" s="145">
        <f>IF(VLOOKUP($A47, [1]作業用3!$A$8:$FP$263, 160, FALSE)=0, "-", VLOOKUP($A47, [1]作業用3!$A$8:$FP$263, 160, FALSE))</f>
        <v>30.280090840272521</v>
      </c>
      <c r="AC49" s="146" t="str">
        <f>IF(VLOOKUP($A47, [1]作業用3!$A$8:$FP$263, 163, FALSE)=0, "-", VLOOKUP($A47, [1]作業用3!$A$8:$FP$263, 163, FALSE))</f>
        <v>-</v>
      </c>
      <c r="AD49" s="145" t="str">
        <f>IF(VLOOKUP($A47, [1]作業用3!$A$8:$FP$263, 166, FALSE)=0, "-", VLOOKUP($A47, [1]作業用3!$A$8:$FP$263, 166, FALSE))</f>
        <v>-</v>
      </c>
      <c r="AE49" s="146" t="str">
        <f>IF(VLOOKUP($A47, [1]作業用3!$A$8:$FP$263, 169, FALSE)=0, "-", VLOOKUP($A47, [1]作業用3!$A$8:$FP$263, 169, FALSE))</f>
        <v>-</v>
      </c>
      <c r="AF49" s="145" t="str">
        <f>IF(VLOOKUP($A47, [1]作業用3!$A$8:$FP$263, 172, FALSE)=0, "-", VLOOKUP($A47, [1]作業用3!$A$8:$FP$263, 172, FALSE))</f>
        <v>-</v>
      </c>
    </row>
    <row r="50" spans="1:32">
      <c r="A50" s="148" t="s">
        <v>242</v>
      </c>
      <c r="B50" s="147" t="s">
        <v>70</v>
      </c>
      <c r="C50" s="147" t="str">
        <f>A50</f>
        <v>江差町</v>
      </c>
      <c r="D50" s="147" t="str">
        <f>RIGHT(C50, 1)</f>
        <v>町</v>
      </c>
      <c r="E50" s="146">
        <f>IF(VLOOKUP($A50, [1]作業用3!$A$8:$FP$263, 89, FALSE)=0, "-", VLOOKUP($A50, [1]作業用3!$A$8:$FP$263, 89, FALSE))</f>
        <v>111</v>
      </c>
      <c r="F50" s="145">
        <f>IF(VLOOKUP($A50, [1]作業用3!$A$8:$FP$263, 92, FALSE)=0, "-", VLOOKUP($A50, [1]作業用3!$A$8:$FP$263, 92, FALSE))</f>
        <v>1304.9612038561015</v>
      </c>
      <c r="G50" s="146" t="str">
        <f>IF(VLOOKUP($A50, [1]作業用3!$A$8:$FP$263, 95, FALSE)=0, "-", VLOOKUP($A50, [1]作業用3!$A$8:$FP$263, 95, FALSE))</f>
        <v>-</v>
      </c>
      <c r="H50" s="145" t="str">
        <f>IF(VLOOKUP($A50, [1]作業用3!$A$8:$FP$263, 98, FALSE)=0, "-", VLOOKUP($A50, [1]作業用3!$A$8:$FP$263, 98, FALSE))</f>
        <v>-</v>
      </c>
      <c r="I50" s="146">
        <f>IF(VLOOKUP($A50, [1]作業用3!$A$8:$FP$263, 101, FALSE)=0, "-", VLOOKUP($A50, [1]作業用3!$A$8:$FP$263, 101, FALSE))</f>
        <v>38</v>
      </c>
      <c r="J50" s="145">
        <f>IF(VLOOKUP($A50, [1]作業用3!$A$8:$FP$263, 104, FALSE)=0, "-", VLOOKUP($A50, [1]作業用3!$A$8:$FP$263, 104, FALSE))</f>
        <v>446.74347519398077</v>
      </c>
      <c r="K50" s="146">
        <f>IF(VLOOKUP($A50, [1]作業用3!$A$8:$FP$263, 107, FALSE)=0, "-", VLOOKUP($A50, [1]作業用3!$A$8:$FP$263, 107, FALSE))</f>
        <v>1</v>
      </c>
      <c r="L50" s="145">
        <f>IF(VLOOKUP($A50, [1]作業用3!$A$8:$FP$263, 110, FALSE)=0, "-", VLOOKUP($A50, [1]作業用3!$A$8:$FP$263, 110, FALSE))</f>
        <v>11.756407241946862</v>
      </c>
      <c r="M50" s="146" t="str">
        <f>IF(VLOOKUP($A50, [1]作業用3!$A$8:$FP$263, 113, FALSE)=0, "-", VLOOKUP($A50, [1]作業用3!$A$8:$FP$263, 113, FALSE))</f>
        <v>-</v>
      </c>
      <c r="N50" s="145" t="str">
        <f>IF(VLOOKUP($A50, [1]作業用3!$A$8:$FP$263, 116, FALSE)=0, "-", VLOOKUP($A50, [1]作業用3!$A$8:$FP$263, 116, FALSE))</f>
        <v>-</v>
      </c>
      <c r="O50" s="146">
        <f>IF(VLOOKUP($A50, [1]作業用3!$A$8:$FP$263, 119, FALSE)=0, "-", VLOOKUP($A50, [1]作業用3!$A$8:$FP$263, 119, FALSE))</f>
        <v>19</v>
      </c>
      <c r="P50" s="145">
        <f>IF(VLOOKUP($A50, [1]作業用3!$A$8:$FP$263, 122, FALSE)=0, "-", VLOOKUP($A50, [1]作業用3!$A$8:$FP$263, 122, FALSE))</f>
        <v>223.37173759699039</v>
      </c>
      <c r="Q50" s="146">
        <f>IF(VLOOKUP($A50, [1]作業用3!$A$8:$FP$263, 125, FALSE)=0, "-", VLOOKUP($A50, [1]作業用3!$A$8:$FP$263, 125, FALSE))</f>
        <v>10</v>
      </c>
      <c r="R50" s="145">
        <f>IF(VLOOKUP($A50, [1]作業用3!$A$8:$FP$263, 128, FALSE)=0, "-", VLOOKUP($A50, [1]作業用3!$A$8:$FP$263, 128, FALSE))</f>
        <v>117.56407241946862</v>
      </c>
      <c r="S50" s="146">
        <f>IF(VLOOKUP($A50, [1]作業用3!$A$8:$FP$263, 131, FALSE)=0, "-", VLOOKUP($A50, [1]作業用3!$A$8:$FP$263, 131, FALSE))</f>
        <v>4</v>
      </c>
      <c r="T50" s="145">
        <f>IF(VLOOKUP($A50, [1]作業用3!$A$8:$FP$263, 134, FALSE)=0, "-", VLOOKUP($A50, [1]作業用3!$A$8:$FP$263, 134, FALSE))</f>
        <v>47.025628967787448</v>
      </c>
      <c r="U50" s="146">
        <f>IF(VLOOKUP($A50, [1]作業用3!$A$8:$FP$263, 137, FALSE)=0, "-", VLOOKUP($A50, [1]作業用3!$A$8:$FP$263, 137, FALSE))</f>
        <v>1</v>
      </c>
      <c r="V50" s="145">
        <f>IF(VLOOKUP($A50, [1]作業用3!$A$8:$FP$263, 140, FALSE)=0, "-", VLOOKUP($A50, [1]作業用3!$A$8:$FP$263, 140, FALSE))</f>
        <v>11.756407241946862</v>
      </c>
      <c r="W50" s="146">
        <f>IF(VLOOKUP($A50, [1]作業用3!$A$8:$FP$263, 143, FALSE)=0, "-", VLOOKUP($A50, [1]作業用3!$A$8:$FP$263, 143, FALSE))</f>
        <v>4</v>
      </c>
      <c r="X50" s="145">
        <f>IF(VLOOKUP($A50, [1]作業用3!$A$8:$FP$263, 146, FALSE)=0, "-", VLOOKUP($A50, [1]作業用3!$A$8:$FP$263, 146, FALSE))</f>
        <v>47.025628967787448</v>
      </c>
      <c r="Y50" s="146">
        <f>IF(VLOOKUP($A50, [1]作業用3!$A$8:$FP$263, 149, FALSE)=0, "-", VLOOKUP($A50, [1]作業用3!$A$8:$FP$263, 149, FALSE))</f>
        <v>8</v>
      </c>
      <c r="Z50" s="145">
        <f>IF(VLOOKUP($A50, [1]作業用3!$A$8:$FP$263, 152, FALSE)=0, "-", VLOOKUP($A50, [1]作業用3!$A$8:$FP$263, 152, FALSE))</f>
        <v>94.051257935574895</v>
      </c>
      <c r="AA50" s="146">
        <f>IF(VLOOKUP($A50, [1]作業用3!$A$8:$FP$263, 155, FALSE)=0, "-", VLOOKUP($A50, [1]作業用3!$A$8:$FP$263, 155, FALSE))</f>
        <v>4</v>
      </c>
      <c r="AB50" s="145">
        <f>IF(VLOOKUP($A50, [1]作業用3!$A$8:$FP$263, 158, FALSE)=0, "-", VLOOKUP($A50, [1]作業用3!$A$8:$FP$263, 158, FALSE))</f>
        <v>47.025628967787448</v>
      </c>
      <c r="AC50" s="146" t="str">
        <f>IF(VLOOKUP($A50, [1]作業用3!$A$8:$FP$263, 161, FALSE)=0, "-", VLOOKUP($A50, [1]作業用3!$A$8:$FP$263, 161, FALSE))</f>
        <v>-</v>
      </c>
      <c r="AD50" s="145" t="str">
        <f>IF(VLOOKUP($A50, [1]作業用3!$A$8:$FP$263, 164, FALSE)=0, "-", VLOOKUP($A50, [1]作業用3!$A$8:$FP$263, 164, FALSE))</f>
        <v>-</v>
      </c>
      <c r="AE50" s="146">
        <f>IF(VLOOKUP($A50, [1]作業用3!$A$8:$FP$263, 167, FALSE)=0, "-", VLOOKUP($A50, [1]作業用3!$A$8:$FP$263, 167, FALSE))</f>
        <v>1</v>
      </c>
      <c r="AF50" s="145">
        <f>IF(VLOOKUP($A50, [1]作業用3!$A$8:$FP$263, 170, FALSE)=0, "-", VLOOKUP($A50, [1]作業用3!$A$8:$FP$263, 170, FALSE))</f>
        <v>11.756407241946862</v>
      </c>
    </row>
    <row r="51" spans="1:32">
      <c r="A51" s="148"/>
      <c r="B51" s="147" t="s">
        <v>68</v>
      </c>
      <c r="C51" s="147" t="str">
        <f>A50</f>
        <v>江差町</v>
      </c>
      <c r="D51" s="147" t="str">
        <f>RIGHT(C51, 1)</f>
        <v>町</v>
      </c>
      <c r="E51" s="146">
        <f>IF(VLOOKUP($A50, [1]作業用3!$A$8:$FP$263, 90, FALSE)=0, "-", VLOOKUP($A50, [1]作業用3!$A$8:$FP$263, 90, FALSE))</f>
        <v>54</v>
      </c>
      <c r="F51" s="145">
        <f>IF(VLOOKUP($A50, [1]作業用3!$A$8:$FP$263, 93, FALSE)=0, "-", VLOOKUP($A50, [1]作業用3!$A$8:$FP$263, 93, FALSE))</f>
        <v>1331.0327828444663</v>
      </c>
      <c r="G51" s="146" t="str">
        <f>IF(VLOOKUP($A50, [1]作業用3!$A$8:$FP$263, 96, FALSE)=0, "-", VLOOKUP($A50, [1]作業用3!$A$8:$FP$263, 96, FALSE))</f>
        <v>-</v>
      </c>
      <c r="H51" s="145" t="str">
        <f>IF(VLOOKUP($A50, [1]作業用3!$A$8:$FP$263, 99, FALSE)=0, "-", VLOOKUP($A50, [1]作業用3!$A$8:$FP$263, 99, FALSE))</f>
        <v>-</v>
      </c>
      <c r="I51" s="146">
        <f>IF(VLOOKUP($A50, [1]作業用3!$A$8:$FP$263, 102, FALSE)=0, "-", VLOOKUP($A50, [1]作業用3!$A$8:$FP$263, 102, FALSE))</f>
        <v>22</v>
      </c>
      <c r="J51" s="145">
        <f>IF(VLOOKUP($A50, [1]作業用3!$A$8:$FP$263, 105, FALSE)=0, "-", VLOOKUP($A50, [1]作業用3!$A$8:$FP$263, 105, FALSE))</f>
        <v>542.27261523293078</v>
      </c>
      <c r="K51" s="146" t="str">
        <f>IF(VLOOKUP($A50, [1]作業用3!$A$8:$FP$263, 108, FALSE)=0, "-", VLOOKUP($A50, [1]作業用3!$A$8:$FP$263, 108, FALSE))</f>
        <v>-</v>
      </c>
      <c r="L51" s="145" t="str">
        <f>IF(VLOOKUP($A50, [1]作業用3!$A$8:$FP$263, 111, FALSE)=0, "-", VLOOKUP($A50, [1]作業用3!$A$8:$FP$263, 111, FALSE))</f>
        <v>-</v>
      </c>
      <c r="M51" s="146" t="str">
        <f>IF(VLOOKUP($A50, [1]作業用3!$A$8:$FP$263, 114, FALSE)=0, "-", VLOOKUP($A50, [1]作業用3!$A$8:$FP$263, 114, FALSE))</f>
        <v>-</v>
      </c>
      <c r="N51" s="145" t="str">
        <f>IF(VLOOKUP($A50, [1]作業用3!$A$8:$FP$263, 117, FALSE)=0, "-", VLOOKUP($A50, [1]作業用3!$A$8:$FP$263, 117, FALSE))</f>
        <v>-</v>
      </c>
      <c r="O51" s="146">
        <f>IF(VLOOKUP($A50, [1]作業用3!$A$8:$FP$263, 120, FALSE)=0, "-", VLOOKUP($A50, [1]作業用3!$A$8:$FP$263, 120, FALSE))</f>
        <v>8</v>
      </c>
      <c r="P51" s="145">
        <f>IF(VLOOKUP($A50, [1]作業用3!$A$8:$FP$263, 123, FALSE)=0, "-", VLOOKUP($A50, [1]作業用3!$A$8:$FP$263, 123, FALSE))</f>
        <v>197.19004190288391</v>
      </c>
      <c r="Q51" s="146">
        <f>IF(VLOOKUP($A50, [1]作業用3!$A$8:$FP$263, 126, FALSE)=0, "-", VLOOKUP($A50, [1]作業用3!$A$8:$FP$263, 126, FALSE))</f>
        <v>6</v>
      </c>
      <c r="R51" s="145">
        <f>IF(VLOOKUP($A50, [1]作業用3!$A$8:$FP$263, 129, FALSE)=0, "-", VLOOKUP($A50, [1]作業用3!$A$8:$FP$263, 129, FALSE))</f>
        <v>147.89253142716291</v>
      </c>
      <c r="S51" s="146">
        <f>IF(VLOOKUP($A50, [1]作業用3!$A$8:$FP$263, 132, FALSE)=0, "-", VLOOKUP($A50, [1]作業用3!$A$8:$FP$263, 132, FALSE))</f>
        <v>1</v>
      </c>
      <c r="T51" s="145">
        <f>IF(VLOOKUP($A50, [1]作業用3!$A$8:$FP$263, 135, FALSE)=0, "-", VLOOKUP($A50, [1]作業用3!$A$8:$FP$263, 135, FALSE))</f>
        <v>24.648755237860488</v>
      </c>
      <c r="U51" s="146">
        <f>IF(VLOOKUP($A50, [1]作業用3!$A$8:$FP$263, 138, FALSE)=0, "-", VLOOKUP($A50, [1]作業用3!$A$8:$FP$263, 138, FALSE))</f>
        <v>1</v>
      </c>
      <c r="V51" s="145">
        <f>IF(VLOOKUP($A50, [1]作業用3!$A$8:$FP$263, 141, FALSE)=0, "-", VLOOKUP($A50, [1]作業用3!$A$8:$FP$263, 141, FALSE))</f>
        <v>24.648755237860488</v>
      </c>
      <c r="W51" s="146">
        <f>IF(VLOOKUP($A50, [1]作業用3!$A$8:$FP$263, 144, FALSE)=0, "-", VLOOKUP($A50, [1]作業用3!$A$8:$FP$263, 144, FALSE))</f>
        <v>1</v>
      </c>
      <c r="X51" s="145">
        <f>IF(VLOOKUP($A50, [1]作業用3!$A$8:$FP$263, 147, FALSE)=0, "-", VLOOKUP($A50, [1]作業用3!$A$8:$FP$263, 147, FALSE))</f>
        <v>24.648755237860488</v>
      </c>
      <c r="Y51" s="146">
        <f>IF(VLOOKUP($A50, [1]作業用3!$A$8:$FP$263, 150, FALSE)=0, "-", VLOOKUP($A50, [1]作業用3!$A$8:$FP$263, 150, FALSE))</f>
        <v>1</v>
      </c>
      <c r="Z51" s="145">
        <f>IF(VLOOKUP($A50, [1]作業用3!$A$8:$FP$263, 153, FALSE)=0, "-", VLOOKUP($A50, [1]作業用3!$A$8:$FP$263, 153, FALSE))</f>
        <v>24.648755237860488</v>
      </c>
      <c r="AA51" s="146">
        <f>IF(VLOOKUP($A50, [1]作業用3!$A$8:$FP$263, 156, FALSE)=0, "-", VLOOKUP($A50, [1]作業用3!$A$8:$FP$263, 156, FALSE))</f>
        <v>2</v>
      </c>
      <c r="AB51" s="145">
        <f>IF(VLOOKUP($A50, [1]作業用3!$A$8:$FP$263, 159, FALSE)=0, "-", VLOOKUP($A50, [1]作業用3!$A$8:$FP$263, 159, FALSE))</f>
        <v>49.297510475720976</v>
      </c>
      <c r="AC51" s="146" t="str">
        <f>IF(VLOOKUP($A50, [1]作業用3!$A$8:$FP$263, 162, FALSE)=0, "-", VLOOKUP($A50, [1]作業用3!$A$8:$FP$263, 162, FALSE))</f>
        <v>-</v>
      </c>
      <c r="AD51" s="145" t="str">
        <f>IF(VLOOKUP($A50, [1]作業用3!$A$8:$FP$263, 165, FALSE)=0, "-", VLOOKUP($A50, [1]作業用3!$A$8:$FP$263, 165, FALSE))</f>
        <v>-</v>
      </c>
      <c r="AE51" s="146">
        <f>IF(VLOOKUP($A50, [1]作業用3!$A$8:$FP$263, 168, FALSE)=0, "-", VLOOKUP($A50, [1]作業用3!$A$8:$FP$263, 168, FALSE))</f>
        <v>1</v>
      </c>
      <c r="AF51" s="145">
        <f>IF(VLOOKUP($A50, [1]作業用3!$A$8:$FP$263, 171, FALSE)=0, "-", VLOOKUP($A50, [1]作業用3!$A$8:$FP$263, 171, FALSE))</f>
        <v>24.648755237860488</v>
      </c>
    </row>
    <row r="52" spans="1:32">
      <c r="A52" s="148"/>
      <c r="B52" s="147" t="s">
        <v>66</v>
      </c>
      <c r="C52" s="147" t="str">
        <f>A50</f>
        <v>江差町</v>
      </c>
      <c r="D52" s="147" t="str">
        <f>RIGHT(C52, 1)</f>
        <v>町</v>
      </c>
      <c r="E52" s="146">
        <f>IF(VLOOKUP($A50, [1]作業用3!$A$8:$FP$263, 91, FALSE)=0, "-", VLOOKUP($A50, [1]作業用3!$A$8:$FP$263, 91, FALSE))</f>
        <v>57</v>
      </c>
      <c r="F52" s="145">
        <f>IF(VLOOKUP($A50, [1]作業用3!$A$8:$FP$263, 94, FALSE)=0, "-", VLOOKUP($A50, [1]作業用3!$A$8:$FP$263, 94, FALSE))</f>
        <v>1281.1867835468645</v>
      </c>
      <c r="G52" s="146" t="str">
        <f>IF(VLOOKUP($A50, [1]作業用3!$A$8:$FP$263, 97, FALSE)=0, "-", VLOOKUP($A50, [1]作業用3!$A$8:$FP$263, 97, FALSE))</f>
        <v>-</v>
      </c>
      <c r="H52" s="145" t="str">
        <f>IF(VLOOKUP($A50, [1]作業用3!$A$8:$FP$263, 100, FALSE)=0, "-", VLOOKUP($A50, [1]作業用3!$A$8:$FP$263, 100, FALSE))</f>
        <v>-</v>
      </c>
      <c r="I52" s="146">
        <f>IF(VLOOKUP($A50, [1]作業用3!$A$8:$FP$263, 103, FALSE)=0, "-", VLOOKUP($A50, [1]作業用3!$A$8:$FP$263, 103, FALSE))</f>
        <v>16</v>
      </c>
      <c r="J52" s="145">
        <f>IF(VLOOKUP($A50, [1]作業用3!$A$8:$FP$263, 106, FALSE)=0, "-", VLOOKUP($A50, [1]作業用3!$A$8:$FP$263, 106, FALSE))</f>
        <v>359.63137783771634</v>
      </c>
      <c r="K52" s="146">
        <f>IF(VLOOKUP($A50, [1]作業用3!$A$8:$FP$263, 109, FALSE)=0, "-", VLOOKUP($A50, [1]作業用3!$A$8:$FP$263, 109, FALSE))</f>
        <v>1</v>
      </c>
      <c r="L52" s="145">
        <f>IF(VLOOKUP($A50, [1]作業用3!$A$8:$FP$263, 112, FALSE)=0, "-", VLOOKUP($A50, [1]作業用3!$A$8:$FP$263, 112, FALSE))</f>
        <v>22.476961114857271</v>
      </c>
      <c r="M52" s="146" t="str">
        <f>IF(VLOOKUP($A50, [1]作業用3!$A$8:$FP$263, 115, FALSE)=0, "-", VLOOKUP($A50, [1]作業用3!$A$8:$FP$263, 115, FALSE))</f>
        <v>-</v>
      </c>
      <c r="N52" s="145" t="str">
        <f>IF(VLOOKUP($A50, [1]作業用3!$A$8:$FP$263, 118, FALSE)=0, "-", VLOOKUP($A50, [1]作業用3!$A$8:$FP$263, 118, FALSE))</f>
        <v>-</v>
      </c>
      <c r="O52" s="146">
        <f>IF(VLOOKUP($A50, [1]作業用3!$A$8:$FP$263, 121, FALSE)=0, "-", VLOOKUP($A50, [1]作業用3!$A$8:$FP$263, 121, FALSE))</f>
        <v>11</v>
      </c>
      <c r="P52" s="145">
        <f>IF(VLOOKUP($A50, [1]作業用3!$A$8:$FP$263, 124, FALSE)=0, "-", VLOOKUP($A50, [1]作業用3!$A$8:$FP$263, 124, FALSE))</f>
        <v>247.24657226342998</v>
      </c>
      <c r="Q52" s="146">
        <f>IF(VLOOKUP($A50, [1]作業用3!$A$8:$FP$263, 127, FALSE)=0, "-", VLOOKUP($A50, [1]作業用3!$A$8:$FP$263, 127, FALSE))</f>
        <v>4</v>
      </c>
      <c r="R52" s="145">
        <f>IF(VLOOKUP($A50, [1]作業用3!$A$8:$FP$263, 130, FALSE)=0, "-", VLOOKUP($A50, [1]作業用3!$A$8:$FP$263, 130, FALSE))</f>
        <v>89.907844459429086</v>
      </c>
      <c r="S52" s="146">
        <f>IF(VLOOKUP($A50, [1]作業用3!$A$8:$FP$263, 133, FALSE)=0, "-", VLOOKUP($A50, [1]作業用3!$A$8:$FP$263, 133, FALSE))</f>
        <v>3</v>
      </c>
      <c r="T52" s="145">
        <f>IF(VLOOKUP($A50, [1]作業用3!$A$8:$FP$263, 136, FALSE)=0, "-", VLOOKUP($A50, [1]作業用3!$A$8:$FP$263, 136, FALSE))</f>
        <v>67.430883344571811</v>
      </c>
      <c r="U52" s="146" t="str">
        <f>IF(VLOOKUP($A50, [1]作業用3!$A$8:$FP$263, 139, FALSE)=0, "-", VLOOKUP($A50, [1]作業用3!$A$8:$FP$263, 139, FALSE))</f>
        <v>-</v>
      </c>
      <c r="V52" s="145" t="str">
        <f>IF(VLOOKUP($A50, [1]作業用3!$A$8:$FP$263, 142, FALSE)=0, "-", VLOOKUP($A50, [1]作業用3!$A$8:$FP$263, 142, FALSE))</f>
        <v>-</v>
      </c>
      <c r="W52" s="146">
        <f>IF(VLOOKUP($A50, [1]作業用3!$A$8:$FP$263, 145, FALSE)=0, "-", VLOOKUP($A50, [1]作業用3!$A$8:$FP$263, 145, FALSE))</f>
        <v>3</v>
      </c>
      <c r="X52" s="145">
        <f>IF(VLOOKUP($A50, [1]作業用3!$A$8:$FP$263, 148, FALSE)=0, "-", VLOOKUP($A50, [1]作業用3!$A$8:$FP$263, 148, FALSE))</f>
        <v>67.430883344571811</v>
      </c>
      <c r="Y52" s="146">
        <f>IF(VLOOKUP($A50, [1]作業用3!$A$8:$FP$263, 151, FALSE)=0, "-", VLOOKUP($A50, [1]作業用3!$A$8:$FP$263, 151, FALSE))</f>
        <v>7</v>
      </c>
      <c r="Z52" s="145">
        <f>IF(VLOOKUP($A50, [1]作業用3!$A$8:$FP$263, 154, FALSE)=0, "-", VLOOKUP($A50, [1]作業用3!$A$8:$FP$263, 154, FALSE))</f>
        <v>157.33872780400091</v>
      </c>
      <c r="AA52" s="146">
        <f>IF(VLOOKUP($A50, [1]作業用3!$A$8:$FP$263, 157, FALSE)=0, "-", VLOOKUP($A50, [1]作業用3!$A$8:$FP$263, 157, FALSE))</f>
        <v>2</v>
      </c>
      <c r="AB52" s="145">
        <f>IF(VLOOKUP($A50, [1]作業用3!$A$8:$FP$263, 160, FALSE)=0, "-", VLOOKUP($A50, [1]作業用3!$A$8:$FP$263, 160, FALSE))</f>
        <v>44.953922229714543</v>
      </c>
      <c r="AC52" s="146" t="str">
        <f>IF(VLOOKUP($A50, [1]作業用3!$A$8:$FP$263, 163, FALSE)=0, "-", VLOOKUP($A50, [1]作業用3!$A$8:$FP$263, 163, FALSE))</f>
        <v>-</v>
      </c>
      <c r="AD52" s="145" t="str">
        <f>IF(VLOOKUP($A50, [1]作業用3!$A$8:$FP$263, 166, FALSE)=0, "-", VLOOKUP($A50, [1]作業用3!$A$8:$FP$263, 166, FALSE))</f>
        <v>-</v>
      </c>
      <c r="AE52" s="146" t="str">
        <f>IF(VLOOKUP($A50, [1]作業用3!$A$8:$FP$263, 169, FALSE)=0, "-", VLOOKUP($A50, [1]作業用3!$A$8:$FP$263, 169, FALSE))</f>
        <v>-</v>
      </c>
      <c r="AF52" s="145" t="str">
        <f>IF(VLOOKUP($A50, [1]作業用3!$A$8:$FP$263, 172, FALSE)=0, "-", VLOOKUP($A50, [1]作業用3!$A$8:$FP$263, 172, FALSE))</f>
        <v>-</v>
      </c>
    </row>
    <row r="53" spans="1:32">
      <c r="A53" s="148" t="s">
        <v>241</v>
      </c>
      <c r="B53" s="147" t="s">
        <v>70</v>
      </c>
      <c r="C53" s="147" t="str">
        <f>A53</f>
        <v>上ノ国町</v>
      </c>
      <c r="D53" s="147" t="str">
        <f>RIGHT(C53, 1)</f>
        <v>町</v>
      </c>
      <c r="E53" s="146">
        <f>IF(VLOOKUP($A53, [1]作業用3!$A$8:$FP$263, 89, FALSE)=0, "-", VLOOKUP($A53, [1]作業用3!$A$8:$FP$263, 89, FALSE))</f>
        <v>88</v>
      </c>
      <c r="F53" s="145">
        <f>IF(VLOOKUP($A53, [1]作業用3!$A$8:$FP$263, 92, FALSE)=0, "-", VLOOKUP($A53, [1]作業用3!$A$8:$FP$263, 92, FALSE))</f>
        <v>1604.0831206707983</v>
      </c>
      <c r="G53" s="146" t="str">
        <f>IF(VLOOKUP($A53, [1]作業用3!$A$8:$FP$263, 95, FALSE)=0, "-", VLOOKUP($A53, [1]作業用3!$A$8:$FP$263, 95, FALSE))</f>
        <v>-</v>
      </c>
      <c r="H53" s="145" t="str">
        <f>IF(VLOOKUP($A53, [1]作業用3!$A$8:$FP$263, 98, FALSE)=0, "-", VLOOKUP($A53, [1]作業用3!$A$8:$FP$263, 98, FALSE))</f>
        <v>-</v>
      </c>
      <c r="I53" s="146">
        <f>IF(VLOOKUP($A53, [1]作業用3!$A$8:$FP$263, 101, FALSE)=0, "-", VLOOKUP($A53, [1]作業用3!$A$8:$FP$263, 101, FALSE))</f>
        <v>37</v>
      </c>
      <c r="J53" s="145">
        <f>IF(VLOOKUP($A53, [1]作業用3!$A$8:$FP$263, 104, FALSE)=0, "-", VLOOKUP($A53, [1]作業用3!$A$8:$FP$263, 104, FALSE))</f>
        <v>674.44403937294931</v>
      </c>
      <c r="K53" s="146">
        <f>IF(VLOOKUP($A53, [1]作業用3!$A$8:$FP$263, 107, FALSE)=0, "-", VLOOKUP($A53, [1]作業用3!$A$8:$FP$263, 107, FALSE))</f>
        <v>6</v>
      </c>
      <c r="L53" s="145">
        <f>IF(VLOOKUP($A53, [1]作業用3!$A$8:$FP$263, 110, FALSE)=0, "-", VLOOKUP($A53, [1]作業用3!$A$8:$FP$263, 110, FALSE))</f>
        <v>109.3693036820999</v>
      </c>
      <c r="M53" s="146">
        <f>IF(VLOOKUP($A53, [1]作業用3!$A$8:$FP$263, 113, FALSE)=0, "-", VLOOKUP($A53, [1]作業用3!$A$8:$FP$263, 113, FALSE))</f>
        <v>1</v>
      </c>
      <c r="N53" s="145">
        <f>IF(VLOOKUP($A53, [1]作業用3!$A$8:$FP$263, 116, FALSE)=0, "-", VLOOKUP($A53, [1]作業用3!$A$8:$FP$263, 116, FALSE))</f>
        <v>18.22821728034998</v>
      </c>
      <c r="O53" s="146">
        <f>IF(VLOOKUP($A53, [1]作業用3!$A$8:$FP$263, 119, FALSE)=0, "-", VLOOKUP($A53, [1]作業用3!$A$8:$FP$263, 119, FALSE))</f>
        <v>10</v>
      </c>
      <c r="P53" s="145">
        <f>IF(VLOOKUP($A53, [1]作業用3!$A$8:$FP$263, 122, FALSE)=0, "-", VLOOKUP($A53, [1]作業用3!$A$8:$FP$263, 122, FALSE))</f>
        <v>182.28217280349983</v>
      </c>
      <c r="Q53" s="146">
        <f>IF(VLOOKUP($A53, [1]作業用3!$A$8:$FP$263, 125, FALSE)=0, "-", VLOOKUP($A53, [1]作業用3!$A$8:$FP$263, 125, FALSE))</f>
        <v>4</v>
      </c>
      <c r="R53" s="145">
        <f>IF(VLOOKUP($A53, [1]作業用3!$A$8:$FP$263, 128, FALSE)=0, "-", VLOOKUP($A53, [1]作業用3!$A$8:$FP$263, 128, FALSE))</f>
        <v>72.912869121399922</v>
      </c>
      <c r="S53" s="146">
        <f>IF(VLOOKUP($A53, [1]作業用3!$A$8:$FP$263, 131, FALSE)=0, "-", VLOOKUP($A53, [1]作業用3!$A$8:$FP$263, 131, FALSE))</f>
        <v>13</v>
      </c>
      <c r="T53" s="145">
        <f>IF(VLOOKUP($A53, [1]作業用3!$A$8:$FP$263, 134, FALSE)=0, "-", VLOOKUP($A53, [1]作業用3!$A$8:$FP$263, 134, FALSE))</f>
        <v>236.96682464454977</v>
      </c>
      <c r="U53" s="146">
        <f>IF(VLOOKUP($A53, [1]作業用3!$A$8:$FP$263, 137, FALSE)=0, "-", VLOOKUP($A53, [1]作業用3!$A$8:$FP$263, 137, FALSE))</f>
        <v>1</v>
      </c>
      <c r="V53" s="145">
        <f>IF(VLOOKUP($A53, [1]作業用3!$A$8:$FP$263, 140, FALSE)=0, "-", VLOOKUP($A53, [1]作業用3!$A$8:$FP$263, 140, FALSE))</f>
        <v>18.22821728034998</v>
      </c>
      <c r="W53" s="146">
        <f>IF(VLOOKUP($A53, [1]作業用3!$A$8:$FP$263, 143, FALSE)=0, "-", VLOOKUP($A53, [1]作業用3!$A$8:$FP$263, 143, FALSE))</f>
        <v>1</v>
      </c>
      <c r="X53" s="145">
        <f>IF(VLOOKUP($A53, [1]作業用3!$A$8:$FP$263, 146, FALSE)=0, "-", VLOOKUP($A53, [1]作業用3!$A$8:$FP$263, 146, FALSE))</f>
        <v>18.22821728034998</v>
      </c>
      <c r="Y53" s="146">
        <f>IF(VLOOKUP($A53, [1]作業用3!$A$8:$FP$263, 149, FALSE)=0, "-", VLOOKUP($A53, [1]作業用3!$A$8:$FP$263, 149, FALSE))</f>
        <v>3</v>
      </c>
      <c r="Z53" s="145">
        <f>IF(VLOOKUP($A53, [1]作業用3!$A$8:$FP$263, 152, FALSE)=0, "-", VLOOKUP($A53, [1]作業用3!$A$8:$FP$263, 152, FALSE))</f>
        <v>54.684651841049948</v>
      </c>
      <c r="AA53" s="146" t="str">
        <f>IF(VLOOKUP($A53, [1]作業用3!$A$8:$FP$263, 155, FALSE)=0, "-", VLOOKUP($A53, [1]作業用3!$A$8:$FP$263, 155, FALSE))</f>
        <v>-</v>
      </c>
      <c r="AB53" s="145" t="str">
        <f>IF(VLOOKUP($A53, [1]作業用3!$A$8:$FP$263, 158, FALSE)=0, "-", VLOOKUP($A53, [1]作業用3!$A$8:$FP$263, 158, FALSE))</f>
        <v>-</v>
      </c>
      <c r="AC53" s="146" t="str">
        <f>IF(VLOOKUP($A53, [1]作業用3!$A$8:$FP$263, 161, FALSE)=0, "-", VLOOKUP($A53, [1]作業用3!$A$8:$FP$263, 161, FALSE))</f>
        <v>-</v>
      </c>
      <c r="AD53" s="145" t="str">
        <f>IF(VLOOKUP($A53, [1]作業用3!$A$8:$FP$263, 164, FALSE)=0, "-", VLOOKUP($A53, [1]作業用3!$A$8:$FP$263, 164, FALSE))</f>
        <v>-</v>
      </c>
      <c r="AE53" s="146" t="str">
        <f>IF(VLOOKUP($A53, [1]作業用3!$A$8:$FP$263, 167, FALSE)=0, "-", VLOOKUP($A53, [1]作業用3!$A$8:$FP$263, 167, FALSE))</f>
        <v>-</v>
      </c>
      <c r="AF53" s="145" t="str">
        <f>IF(VLOOKUP($A53, [1]作業用3!$A$8:$FP$263, 170, FALSE)=0, "-", VLOOKUP($A53, [1]作業用3!$A$8:$FP$263, 170, FALSE))</f>
        <v>-</v>
      </c>
    </row>
    <row r="54" spans="1:32">
      <c r="A54" s="148"/>
      <c r="B54" s="147" t="s">
        <v>68</v>
      </c>
      <c r="C54" s="147" t="str">
        <f>A53</f>
        <v>上ノ国町</v>
      </c>
      <c r="D54" s="147" t="str">
        <f>RIGHT(C54, 1)</f>
        <v>町</v>
      </c>
      <c r="E54" s="146">
        <f>IF(VLOOKUP($A53, [1]作業用3!$A$8:$FP$263, 90, FALSE)=0, "-", VLOOKUP($A53, [1]作業用3!$A$8:$FP$263, 90, FALSE))</f>
        <v>44</v>
      </c>
      <c r="F54" s="145">
        <f>IF(VLOOKUP($A53, [1]作業用3!$A$8:$FP$263, 93, FALSE)=0, "-", VLOOKUP($A53, [1]作業用3!$A$8:$FP$263, 93, FALSE))</f>
        <v>1709.4017094017095</v>
      </c>
      <c r="G54" s="146" t="str">
        <f>IF(VLOOKUP($A53, [1]作業用3!$A$8:$FP$263, 96, FALSE)=0, "-", VLOOKUP($A53, [1]作業用3!$A$8:$FP$263, 96, FALSE))</f>
        <v>-</v>
      </c>
      <c r="H54" s="145" t="str">
        <f>IF(VLOOKUP($A53, [1]作業用3!$A$8:$FP$263, 99, FALSE)=0, "-", VLOOKUP($A53, [1]作業用3!$A$8:$FP$263, 99, FALSE))</f>
        <v>-</v>
      </c>
      <c r="I54" s="146">
        <f>IF(VLOOKUP($A53, [1]作業用3!$A$8:$FP$263, 102, FALSE)=0, "-", VLOOKUP($A53, [1]作業用3!$A$8:$FP$263, 102, FALSE))</f>
        <v>19</v>
      </c>
      <c r="J54" s="145">
        <f>IF(VLOOKUP($A53, [1]作業用3!$A$8:$FP$263, 105, FALSE)=0, "-", VLOOKUP($A53, [1]作業用3!$A$8:$FP$263, 105, FALSE))</f>
        <v>738.15073815073822</v>
      </c>
      <c r="K54" s="146">
        <f>IF(VLOOKUP($A53, [1]作業用3!$A$8:$FP$263, 108, FALSE)=0, "-", VLOOKUP($A53, [1]作業用3!$A$8:$FP$263, 108, FALSE))</f>
        <v>1</v>
      </c>
      <c r="L54" s="145">
        <f>IF(VLOOKUP($A53, [1]作業用3!$A$8:$FP$263, 111, FALSE)=0, "-", VLOOKUP($A53, [1]作業用3!$A$8:$FP$263, 111, FALSE))</f>
        <v>38.85003885003885</v>
      </c>
      <c r="M54" s="146" t="str">
        <f>IF(VLOOKUP($A53, [1]作業用3!$A$8:$FP$263, 114, FALSE)=0, "-", VLOOKUP($A53, [1]作業用3!$A$8:$FP$263, 114, FALSE))</f>
        <v>-</v>
      </c>
      <c r="N54" s="145" t="str">
        <f>IF(VLOOKUP($A53, [1]作業用3!$A$8:$FP$263, 117, FALSE)=0, "-", VLOOKUP($A53, [1]作業用3!$A$8:$FP$263, 117, FALSE))</f>
        <v>-</v>
      </c>
      <c r="O54" s="146">
        <f>IF(VLOOKUP($A53, [1]作業用3!$A$8:$FP$263, 120, FALSE)=0, "-", VLOOKUP($A53, [1]作業用3!$A$8:$FP$263, 120, FALSE))</f>
        <v>5</v>
      </c>
      <c r="P54" s="145">
        <f>IF(VLOOKUP($A53, [1]作業用3!$A$8:$FP$263, 123, FALSE)=0, "-", VLOOKUP($A53, [1]作業用3!$A$8:$FP$263, 123, FALSE))</f>
        <v>194.25019425019426</v>
      </c>
      <c r="Q54" s="146">
        <f>IF(VLOOKUP($A53, [1]作業用3!$A$8:$FP$263, 126, FALSE)=0, "-", VLOOKUP($A53, [1]作業用3!$A$8:$FP$263, 126, FALSE))</f>
        <v>2</v>
      </c>
      <c r="R54" s="145">
        <f>IF(VLOOKUP($A53, [1]作業用3!$A$8:$FP$263, 129, FALSE)=0, "-", VLOOKUP($A53, [1]作業用3!$A$8:$FP$263, 129, FALSE))</f>
        <v>77.700077700077699</v>
      </c>
      <c r="S54" s="146">
        <f>IF(VLOOKUP($A53, [1]作業用3!$A$8:$FP$263, 132, FALSE)=0, "-", VLOOKUP($A53, [1]作業用3!$A$8:$FP$263, 132, FALSE))</f>
        <v>8</v>
      </c>
      <c r="T54" s="145">
        <f>IF(VLOOKUP($A53, [1]作業用3!$A$8:$FP$263, 135, FALSE)=0, "-", VLOOKUP($A53, [1]作業用3!$A$8:$FP$263, 135, FALSE))</f>
        <v>310.8003108003108</v>
      </c>
      <c r="U54" s="146">
        <f>IF(VLOOKUP($A53, [1]作業用3!$A$8:$FP$263, 138, FALSE)=0, "-", VLOOKUP($A53, [1]作業用3!$A$8:$FP$263, 138, FALSE))</f>
        <v>1</v>
      </c>
      <c r="V54" s="145">
        <f>IF(VLOOKUP($A53, [1]作業用3!$A$8:$FP$263, 141, FALSE)=0, "-", VLOOKUP($A53, [1]作業用3!$A$8:$FP$263, 141, FALSE))</f>
        <v>38.85003885003885</v>
      </c>
      <c r="W54" s="146" t="str">
        <f>IF(VLOOKUP($A53, [1]作業用3!$A$8:$FP$263, 144, FALSE)=0, "-", VLOOKUP($A53, [1]作業用3!$A$8:$FP$263, 144, FALSE))</f>
        <v>-</v>
      </c>
      <c r="X54" s="145" t="str">
        <f>IF(VLOOKUP($A53, [1]作業用3!$A$8:$FP$263, 147, FALSE)=0, "-", VLOOKUP($A53, [1]作業用3!$A$8:$FP$263, 147, FALSE))</f>
        <v>-</v>
      </c>
      <c r="Y54" s="146">
        <f>IF(VLOOKUP($A53, [1]作業用3!$A$8:$FP$263, 150, FALSE)=0, "-", VLOOKUP($A53, [1]作業用3!$A$8:$FP$263, 150, FALSE))</f>
        <v>2</v>
      </c>
      <c r="Z54" s="145">
        <f>IF(VLOOKUP($A53, [1]作業用3!$A$8:$FP$263, 153, FALSE)=0, "-", VLOOKUP($A53, [1]作業用3!$A$8:$FP$263, 153, FALSE))</f>
        <v>77.700077700077699</v>
      </c>
      <c r="AA54" s="146" t="str">
        <f>IF(VLOOKUP($A53, [1]作業用3!$A$8:$FP$263, 156, FALSE)=0, "-", VLOOKUP($A53, [1]作業用3!$A$8:$FP$263, 156, FALSE))</f>
        <v>-</v>
      </c>
      <c r="AB54" s="145" t="str">
        <f>IF(VLOOKUP($A53, [1]作業用3!$A$8:$FP$263, 159, FALSE)=0, "-", VLOOKUP($A53, [1]作業用3!$A$8:$FP$263, 159, FALSE))</f>
        <v>-</v>
      </c>
      <c r="AC54" s="146" t="str">
        <f>IF(VLOOKUP($A53, [1]作業用3!$A$8:$FP$263, 162, FALSE)=0, "-", VLOOKUP($A53, [1]作業用3!$A$8:$FP$263, 162, FALSE))</f>
        <v>-</v>
      </c>
      <c r="AD54" s="145" t="str">
        <f>IF(VLOOKUP($A53, [1]作業用3!$A$8:$FP$263, 165, FALSE)=0, "-", VLOOKUP($A53, [1]作業用3!$A$8:$FP$263, 165, FALSE))</f>
        <v>-</v>
      </c>
      <c r="AE54" s="146" t="str">
        <f>IF(VLOOKUP($A53, [1]作業用3!$A$8:$FP$263, 168, FALSE)=0, "-", VLOOKUP($A53, [1]作業用3!$A$8:$FP$263, 168, FALSE))</f>
        <v>-</v>
      </c>
      <c r="AF54" s="145" t="str">
        <f>IF(VLOOKUP($A53, [1]作業用3!$A$8:$FP$263, 171, FALSE)=0, "-", VLOOKUP($A53, [1]作業用3!$A$8:$FP$263, 171, FALSE))</f>
        <v>-</v>
      </c>
    </row>
    <row r="55" spans="1:32">
      <c r="A55" s="148"/>
      <c r="B55" s="147" t="s">
        <v>66</v>
      </c>
      <c r="C55" s="147" t="str">
        <f>A53</f>
        <v>上ノ国町</v>
      </c>
      <c r="D55" s="147" t="str">
        <f>RIGHT(C55, 1)</f>
        <v>町</v>
      </c>
      <c r="E55" s="146">
        <f>IF(VLOOKUP($A53, [1]作業用3!$A$8:$FP$263, 91, FALSE)=0, "-", VLOOKUP($A53, [1]作業用3!$A$8:$FP$263, 91, FALSE))</f>
        <v>44</v>
      </c>
      <c r="F55" s="145">
        <f>IF(VLOOKUP($A53, [1]作業用3!$A$8:$FP$263, 94, FALSE)=0, "-", VLOOKUP($A53, [1]作業用3!$A$8:$FP$263, 94, FALSE))</f>
        <v>1510.9890109890109</v>
      </c>
      <c r="G55" s="146" t="str">
        <f>IF(VLOOKUP($A53, [1]作業用3!$A$8:$FP$263, 97, FALSE)=0, "-", VLOOKUP($A53, [1]作業用3!$A$8:$FP$263, 97, FALSE))</f>
        <v>-</v>
      </c>
      <c r="H55" s="145" t="str">
        <f>IF(VLOOKUP($A53, [1]作業用3!$A$8:$FP$263, 100, FALSE)=0, "-", VLOOKUP($A53, [1]作業用3!$A$8:$FP$263, 100, FALSE))</f>
        <v>-</v>
      </c>
      <c r="I55" s="146">
        <f>IF(VLOOKUP($A53, [1]作業用3!$A$8:$FP$263, 103, FALSE)=0, "-", VLOOKUP($A53, [1]作業用3!$A$8:$FP$263, 103, FALSE))</f>
        <v>18</v>
      </c>
      <c r="J55" s="145">
        <f>IF(VLOOKUP($A53, [1]作業用3!$A$8:$FP$263, 106, FALSE)=0, "-", VLOOKUP($A53, [1]作業用3!$A$8:$FP$263, 106, FALSE))</f>
        <v>618.13186813186815</v>
      </c>
      <c r="K55" s="146">
        <f>IF(VLOOKUP($A53, [1]作業用3!$A$8:$FP$263, 109, FALSE)=0, "-", VLOOKUP($A53, [1]作業用3!$A$8:$FP$263, 109, FALSE))</f>
        <v>5</v>
      </c>
      <c r="L55" s="145">
        <f>IF(VLOOKUP($A53, [1]作業用3!$A$8:$FP$263, 112, FALSE)=0, "-", VLOOKUP($A53, [1]作業用3!$A$8:$FP$263, 112, FALSE))</f>
        <v>171.7032967032967</v>
      </c>
      <c r="M55" s="146">
        <f>IF(VLOOKUP($A53, [1]作業用3!$A$8:$FP$263, 115, FALSE)=0, "-", VLOOKUP($A53, [1]作業用3!$A$8:$FP$263, 115, FALSE))</f>
        <v>1</v>
      </c>
      <c r="N55" s="145">
        <f>IF(VLOOKUP($A53, [1]作業用3!$A$8:$FP$263, 118, FALSE)=0, "-", VLOOKUP($A53, [1]作業用3!$A$8:$FP$263, 118, FALSE))</f>
        <v>34.340659340659343</v>
      </c>
      <c r="O55" s="146">
        <f>IF(VLOOKUP($A53, [1]作業用3!$A$8:$FP$263, 121, FALSE)=0, "-", VLOOKUP($A53, [1]作業用3!$A$8:$FP$263, 121, FALSE))</f>
        <v>5</v>
      </c>
      <c r="P55" s="145">
        <f>IF(VLOOKUP($A53, [1]作業用3!$A$8:$FP$263, 124, FALSE)=0, "-", VLOOKUP($A53, [1]作業用3!$A$8:$FP$263, 124, FALSE))</f>
        <v>171.7032967032967</v>
      </c>
      <c r="Q55" s="146">
        <f>IF(VLOOKUP($A53, [1]作業用3!$A$8:$FP$263, 127, FALSE)=0, "-", VLOOKUP($A53, [1]作業用3!$A$8:$FP$263, 127, FALSE))</f>
        <v>2</v>
      </c>
      <c r="R55" s="145">
        <f>IF(VLOOKUP($A53, [1]作業用3!$A$8:$FP$263, 130, FALSE)=0, "-", VLOOKUP($A53, [1]作業用3!$A$8:$FP$263, 130, FALSE))</f>
        <v>68.681318681318686</v>
      </c>
      <c r="S55" s="146">
        <f>IF(VLOOKUP($A53, [1]作業用3!$A$8:$FP$263, 133, FALSE)=0, "-", VLOOKUP($A53, [1]作業用3!$A$8:$FP$263, 133, FALSE))</f>
        <v>5</v>
      </c>
      <c r="T55" s="145">
        <f>IF(VLOOKUP($A53, [1]作業用3!$A$8:$FP$263, 136, FALSE)=0, "-", VLOOKUP($A53, [1]作業用3!$A$8:$FP$263, 136, FALSE))</f>
        <v>171.7032967032967</v>
      </c>
      <c r="U55" s="146" t="str">
        <f>IF(VLOOKUP($A53, [1]作業用3!$A$8:$FP$263, 139, FALSE)=0, "-", VLOOKUP($A53, [1]作業用3!$A$8:$FP$263, 139, FALSE))</f>
        <v>-</v>
      </c>
      <c r="V55" s="145" t="str">
        <f>IF(VLOOKUP($A53, [1]作業用3!$A$8:$FP$263, 142, FALSE)=0, "-", VLOOKUP($A53, [1]作業用3!$A$8:$FP$263, 142, FALSE))</f>
        <v>-</v>
      </c>
      <c r="W55" s="146">
        <f>IF(VLOOKUP($A53, [1]作業用3!$A$8:$FP$263, 145, FALSE)=0, "-", VLOOKUP($A53, [1]作業用3!$A$8:$FP$263, 145, FALSE))</f>
        <v>1</v>
      </c>
      <c r="X55" s="145">
        <f>IF(VLOOKUP($A53, [1]作業用3!$A$8:$FP$263, 148, FALSE)=0, "-", VLOOKUP($A53, [1]作業用3!$A$8:$FP$263, 148, FALSE))</f>
        <v>34.340659340659343</v>
      </c>
      <c r="Y55" s="146">
        <f>IF(VLOOKUP($A53, [1]作業用3!$A$8:$FP$263, 151, FALSE)=0, "-", VLOOKUP($A53, [1]作業用3!$A$8:$FP$263, 151, FALSE))</f>
        <v>1</v>
      </c>
      <c r="Z55" s="145">
        <f>IF(VLOOKUP($A53, [1]作業用3!$A$8:$FP$263, 154, FALSE)=0, "-", VLOOKUP($A53, [1]作業用3!$A$8:$FP$263, 154, FALSE))</f>
        <v>34.340659340659343</v>
      </c>
      <c r="AA55" s="146" t="str">
        <f>IF(VLOOKUP($A53, [1]作業用3!$A$8:$FP$263, 157, FALSE)=0, "-", VLOOKUP($A53, [1]作業用3!$A$8:$FP$263, 157, FALSE))</f>
        <v>-</v>
      </c>
      <c r="AB55" s="145" t="str">
        <f>IF(VLOOKUP($A53, [1]作業用3!$A$8:$FP$263, 160, FALSE)=0, "-", VLOOKUP($A53, [1]作業用3!$A$8:$FP$263, 160, FALSE))</f>
        <v>-</v>
      </c>
      <c r="AC55" s="146" t="str">
        <f>IF(VLOOKUP($A53, [1]作業用3!$A$8:$FP$263, 163, FALSE)=0, "-", VLOOKUP($A53, [1]作業用3!$A$8:$FP$263, 163, FALSE))</f>
        <v>-</v>
      </c>
      <c r="AD55" s="145" t="str">
        <f>IF(VLOOKUP($A53, [1]作業用3!$A$8:$FP$263, 166, FALSE)=0, "-", VLOOKUP($A53, [1]作業用3!$A$8:$FP$263, 166, FALSE))</f>
        <v>-</v>
      </c>
      <c r="AE55" s="146" t="str">
        <f>IF(VLOOKUP($A53, [1]作業用3!$A$8:$FP$263, 169, FALSE)=0, "-", VLOOKUP($A53, [1]作業用3!$A$8:$FP$263, 169, FALSE))</f>
        <v>-</v>
      </c>
      <c r="AF55" s="145" t="str">
        <f>IF(VLOOKUP($A53, [1]作業用3!$A$8:$FP$263, 172, FALSE)=0, "-", VLOOKUP($A53, [1]作業用3!$A$8:$FP$263, 172, FALSE))</f>
        <v>-</v>
      </c>
    </row>
    <row r="56" spans="1:32">
      <c r="A56" s="148" t="s">
        <v>240</v>
      </c>
      <c r="B56" s="147" t="s">
        <v>70</v>
      </c>
      <c r="C56" s="147" t="str">
        <f>A56</f>
        <v>厚沢部町</v>
      </c>
      <c r="D56" s="147" t="str">
        <f>RIGHT(C56, 1)</f>
        <v>町</v>
      </c>
      <c r="E56" s="146">
        <f>IF(VLOOKUP($A56, [1]作業用3!$A$8:$FP$263, 89, FALSE)=0, "-", VLOOKUP($A56, [1]作業用3!$A$8:$FP$263, 89, FALSE))</f>
        <v>76</v>
      </c>
      <c r="F56" s="145">
        <f>IF(VLOOKUP($A56, [1]作業用3!$A$8:$FP$263, 92, FALSE)=0, "-", VLOOKUP($A56, [1]作業用3!$A$8:$FP$263, 92, FALSE))</f>
        <v>1777.7777777777778</v>
      </c>
      <c r="G56" s="146">
        <f>IF(VLOOKUP($A56, [1]作業用3!$A$8:$FP$263, 95, FALSE)=0, "-", VLOOKUP($A56, [1]作業用3!$A$8:$FP$263, 95, FALSE))</f>
        <v>1</v>
      </c>
      <c r="H56" s="145">
        <f>IF(VLOOKUP($A56, [1]作業用3!$A$8:$FP$263, 98, FALSE)=0, "-", VLOOKUP($A56, [1]作業用3!$A$8:$FP$263, 98, FALSE))</f>
        <v>23.391812865497077</v>
      </c>
      <c r="I56" s="146">
        <f>IF(VLOOKUP($A56, [1]作業用3!$A$8:$FP$263, 101, FALSE)=0, "-", VLOOKUP($A56, [1]作業用3!$A$8:$FP$263, 101, FALSE))</f>
        <v>25</v>
      </c>
      <c r="J56" s="145">
        <f>IF(VLOOKUP($A56, [1]作業用3!$A$8:$FP$263, 104, FALSE)=0, "-", VLOOKUP($A56, [1]作業用3!$A$8:$FP$263, 104, FALSE))</f>
        <v>584.79532163742692</v>
      </c>
      <c r="K56" s="146" t="str">
        <f>IF(VLOOKUP($A56, [1]作業用3!$A$8:$FP$263, 107, FALSE)=0, "-", VLOOKUP($A56, [1]作業用3!$A$8:$FP$263, 107, FALSE))</f>
        <v>-</v>
      </c>
      <c r="L56" s="145" t="str">
        <f>IF(VLOOKUP($A56, [1]作業用3!$A$8:$FP$263, 110, FALSE)=0, "-", VLOOKUP($A56, [1]作業用3!$A$8:$FP$263, 110, FALSE))</f>
        <v>-</v>
      </c>
      <c r="M56" s="146" t="str">
        <f>IF(VLOOKUP($A56, [1]作業用3!$A$8:$FP$263, 113, FALSE)=0, "-", VLOOKUP($A56, [1]作業用3!$A$8:$FP$263, 113, FALSE))</f>
        <v>-</v>
      </c>
      <c r="N56" s="145" t="str">
        <f>IF(VLOOKUP($A56, [1]作業用3!$A$8:$FP$263, 116, FALSE)=0, "-", VLOOKUP($A56, [1]作業用3!$A$8:$FP$263, 116, FALSE))</f>
        <v>-</v>
      </c>
      <c r="O56" s="146">
        <f>IF(VLOOKUP($A56, [1]作業用3!$A$8:$FP$263, 119, FALSE)=0, "-", VLOOKUP($A56, [1]作業用3!$A$8:$FP$263, 119, FALSE))</f>
        <v>12</v>
      </c>
      <c r="P56" s="145">
        <f>IF(VLOOKUP($A56, [1]作業用3!$A$8:$FP$263, 122, FALSE)=0, "-", VLOOKUP($A56, [1]作業用3!$A$8:$FP$263, 122, FALSE))</f>
        <v>280.70175438596488</v>
      </c>
      <c r="Q56" s="146">
        <f>IF(VLOOKUP($A56, [1]作業用3!$A$8:$FP$263, 125, FALSE)=0, "-", VLOOKUP($A56, [1]作業用3!$A$8:$FP$263, 125, FALSE))</f>
        <v>11</v>
      </c>
      <c r="R56" s="145">
        <f>IF(VLOOKUP($A56, [1]作業用3!$A$8:$FP$263, 128, FALSE)=0, "-", VLOOKUP($A56, [1]作業用3!$A$8:$FP$263, 128, FALSE))</f>
        <v>257.30994152046787</v>
      </c>
      <c r="S56" s="146">
        <f>IF(VLOOKUP($A56, [1]作業用3!$A$8:$FP$263, 131, FALSE)=0, "-", VLOOKUP($A56, [1]作業用3!$A$8:$FP$263, 131, FALSE))</f>
        <v>4</v>
      </c>
      <c r="T56" s="145">
        <f>IF(VLOOKUP($A56, [1]作業用3!$A$8:$FP$263, 134, FALSE)=0, "-", VLOOKUP($A56, [1]作業用3!$A$8:$FP$263, 134, FALSE))</f>
        <v>93.567251461988306</v>
      </c>
      <c r="U56" s="146">
        <f>IF(VLOOKUP($A56, [1]作業用3!$A$8:$FP$263, 137, FALSE)=0, "-", VLOOKUP($A56, [1]作業用3!$A$8:$FP$263, 137, FALSE))</f>
        <v>1</v>
      </c>
      <c r="V56" s="145">
        <f>IF(VLOOKUP($A56, [1]作業用3!$A$8:$FP$263, 140, FALSE)=0, "-", VLOOKUP($A56, [1]作業用3!$A$8:$FP$263, 140, FALSE))</f>
        <v>23.391812865497077</v>
      </c>
      <c r="W56" s="146">
        <f>IF(VLOOKUP($A56, [1]作業用3!$A$8:$FP$263, 143, FALSE)=0, "-", VLOOKUP($A56, [1]作業用3!$A$8:$FP$263, 143, FALSE))</f>
        <v>5</v>
      </c>
      <c r="X56" s="145">
        <f>IF(VLOOKUP($A56, [1]作業用3!$A$8:$FP$263, 146, FALSE)=0, "-", VLOOKUP($A56, [1]作業用3!$A$8:$FP$263, 146, FALSE))</f>
        <v>116.95906432748538</v>
      </c>
      <c r="Y56" s="146">
        <f>IF(VLOOKUP($A56, [1]作業用3!$A$8:$FP$263, 149, FALSE)=0, "-", VLOOKUP($A56, [1]作業用3!$A$8:$FP$263, 149, FALSE))</f>
        <v>2</v>
      </c>
      <c r="Z56" s="145">
        <f>IF(VLOOKUP($A56, [1]作業用3!$A$8:$FP$263, 152, FALSE)=0, "-", VLOOKUP($A56, [1]作業用3!$A$8:$FP$263, 152, FALSE))</f>
        <v>46.783625730994153</v>
      </c>
      <c r="AA56" s="146">
        <f>IF(VLOOKUP($A56, [1]作業用3!$A$8:$FP$263, 155, FALSE)=0, "-", VLOOKUP($A56, [1]作業用3!$A$8:$FP$263, 155, FALSE))</f>
        <v>3</v>
      </c>
      <c r="AB56" s="145">
        <f>IF(VLOOKUP($A56, [1]作業用3!$A$8:$FP$263, 158, FALSE)=0, "-", VLOOKUP($A56, [1]作業用3!$A$8:$FP$263, 158, FALSE))</f>
        <v>70.175438596491219</v>
      </c>
      <c r="AC56" s="146">
        <f>IF(VLOOKUP($A56, [1]作業用3!$A$8:$FP$263, 161, FALSE)=0, "-", VLOOKUP($A56, [1]作業用3!$A$8:$FP$263, 161, FALSE))</f>
        <v>2</v>
      </c>
      <c r="AD56" s="145">
        <f>IF(VLOOKUP($A56, [1]作業用3!$A$8:$FP$263, 164, FALSE)=0, "-", VLOOKUP($A56, [1]作業用3!$A$8:$FP$263, 164, FALSE))</f>
        <v>46.783625730994153</v>
      </c>
      <c r="AE56" s="146" t="str">
        <f>IF(VLOOKUP($A56, [1]作業用3!$A$8:$FP$263, 167, FALSE)=0, "-", VLOOKUP($A56, [1]作業用3!$A$8:$FP$263, 167, FALSE))</f>
        <v>-</v>
      </c>
      <c r="AF56" s="145" t="str">
        <f>IF(VLOOKUP($A56, [1]作業用3!$A$8:$FP$263, 170, FALSE)=0, "-", VLOOKUP($A56, [1]作業用3!$A$8:$FP$263, 170, FALSE))</f>
        <v>-</v>
      </c>
    </row>
    <row r="57" spans="1:32">
      <c r="A57" s="148"/>
      <c r="B57" s="147" t="s">
        <v>68</v>
      </c>
      <c r="C57" s="147" t="str">
        <f>A56</f>
        <v>厚沢部町</v>
      </c>
      <c r="D57" s="147" t="str">
        <f>RIGHT(C57, 1)</f>
        <v>町</v>
      </c>
      <c r="E57" s="146">
        <f>IF(VLOOKUP($A56, [1]作業用3!$A$8:$FP$263, 90, FALSE)=0, "-", VLOOKUP($A56, [1]作業用3!$A$8:$FP$263, 90, FALSE))</f>
        <v>45</v>
      </c>
      <c r="F57" s="145">
        <f>IF(VLOOKUP($A56, [1]作業用3!$A$8:$FP$263, 93, FALSE)=0, "-", VLOOKUP($A56, [1]作業用3!$A$8:$FP$263, 93, FALSE))</f>
        <v>2188.7159533073927</v>
      </c>
      <c r="G57" s="146" t="str">
        <f>IF(VLOOKUP($A56, [1]作業用3!$A$8:$FP$263, 96, FALSE)=0, "-", VLOOKUP($A56, [1]作業用3!$A$8:$FP$263, 96, FALSE))</f>
        <v>-</v>
      </c>
      <c r="H57" s="145" t="str">
        <f>IF(VLOOKUP($A56, [1]作業用3!$A$8:$FP$263, 99, FALSE)=0, "-", VLOOKUP($A56, [1]作業用3!$A$8:$FP$263, 99, FALSE))</f>
        <v>-</v>
      </c>
      <c r="I57" s="146">
        <f>IF(VLOOKUP($A56, [1]作業用3!$A$8:$FP$263, 102, FALSE)=0, "-", VLOOKUP($A56, [1]作業用3!$A$8:$FP$263, 102, FALSE))</f>
        <v>16</v>
      </c>
      <c r="J57" s="145">
        <f>IF(VLOOKUP($A56, [1]作業用3!$A$8:$FP$263, 105, FALSE)=0, "-", VLOOKUP($A56, [1]作業用3!$A$8:$FP$263, 105, FALSE))</f>
        <v>778.21011673151747</v>
      </c>
      <c r="K57" s="146" t="str">
        <f>IF(VLOOKUP($A56, [1]作業用3!$A$8:$FP$263, 108, FALSE)=0, "-", VLOOKUP($A56, [1]作業用3!$A$8:$FP$263, 108, FALSE))</f>
        <v>-</v>
      </c>
      <c r="L57" s="145" t="str">
        <f>IF(VLOOKUP($A56, [1]作業用3!$A$8:$FP$263, 111, FALSE)=0, "-", VLOOKUP($A56, [1]作業用3!$A$8:$FP$263, 111, FALSE))</f>
        <v>-</v>
      </c>
      <c r="M57" s="146" t="str">
        <f>IF(VLOOKUP($A56, [1]作業用3!$A$8:$FP$263, 114, FALSE)=0, "-", VLOOKUP($A56, [1]作業用3!$A$8:$FP$263, 114, FALSE))</f>
        <v>-</v>
      </c>
      <c r="N57" s="145" t="str">
        <f>IF(VLOOKUP($A56, [1]作業用3!$A$8:$FP$263, 117, FALSE)=0, "-", VLOOKUP($A56, [1]作業用3!$A$8:$FP$263, 117, FALSE))</f>
        <v>-</v>
      </c>
      <c r="O57" s="146">
        <f>IF(VLOOKUP($A56, [1]作業用3!$A$8:$FP$263, 120, FALSE)=0, "-", VLOOKUP($A56, [1]作業用3!$A$8:$FP$263, 120, FALSE))</f>
        <v>5</v>
      </c>
      <c r="P57" s="145">
        <f>IF(VLOOKUP($A56, [1]作業用3!$A$8:$FP$263, 123, FALSE)=0, "-", VLOOKUP($A56, [1]作業用3!$A$8:$FP$263, 123, FALSE))</f>
        <v>243.19066147859922</v>
      </c>
      <c r="Q57" s="146">
        <f>IF(VLOOKUP($A56, [1]作業用3!$A$8:$FP$263, 126, FALSE)=0, "-", VLOOKUP($A56, [1]作業用3!$A$8:$FP$263, 126, FALSE))</f>
        <v>8</v>
      </c>
      <c r="R57" s="145">
        <f>IF(VLOOKUP($A56, [1]作業用3!$A$8:$FP$263, 129, FALSE)=0, "-", VLOOKUP($A56, [1]作業用3!$A$8:$FP$263, 129, FALSE))</f>
        <v>389.10505836575874</v>
      </c>
      <c r="S57" s="146">
        <f>IF(VLOOKUP($A56, [1]作業用3!$A$8:$FP$263, 132, FALSE)=0, "-", VLOOKUP($A56, [1]作業用3!$A$8:$FP$263, 132, FALSE))</f>
        <v>3</v>
      </c>
      <c r="T57" s="145">
        <f>IF(VLOOKUP($A56, [1]作業用3!$A$8:$FP$263, 135, FALSE)=0, "-", VLOOKUP($A56, [1]作業用3!$A$8:$FP$263, 135, FALSE))</f>
        <v>145.91439688715954</v>
      </c>
      <c r="U57" s="146" t="str">
        <f>IF(VLOOKUP($A56, [1]作業用3!$A$8:$FP$263, 138, FALSE)=0, "-", VLOOKUP($A56, [1]作業用3!$A$8:$FP$263, 138, FALSE))</f>
        <v>-</v>
      </c>
      <c r="V57" s="145" t="str">
        <f>IF(VLOOKUP($A56, [1]作業用3!$A$8:$FP$263, 141, FALSE)=0, "-", VLOOKUP($A56, [1]作業用3!$A$8:$FP$263, 141, FALSE))</f>
        <v>-</v>
      </c>
      <c r="W57" s="146">
        <f>IF(VLOOKUP($A56, [1]作業用3!$A$8:$FP$263, 144, FALSE)=0, "-", VLOOKUP($A56, [1]作業用3!$A$8:$FP$263, 144, FALSE))</f>
        <v>3</v>
      </c>
      <c r="X57" s="145">
        <f>IF(VLOOKUP($A56, [1]作業用3!$A$8:$FP$263, 147, FALSE)=0, "-", VLOOKUP($A56, [1]作業用3!$A$8:$FP$263, 147, FALSE))</f>
        <v>145.91439688715954</v>
      </c>
      <c r="Y57" s="146" t="str">
        <f>IF(VLOOKUP($A56, [1]作業用3!$A$8:$FP$263, 150, FALSE)=0, "-", VLOOKUP($A56, [1]作業用3!$A$8:$FP$263, 150, FALSE))</f>
        <v>-</v>
      </c>
      <c r="Z57" s="145" t="str">
        <f>IF(VLOOKUP($A56, [1]作業用3!$A$8:$FP$263, 153, FALSE)=0, "-", VLOOKUP($A56, [1]作業用3!$A$8:$FP$263, 153, FALSE))</f>
        <v>-</v>
      </c>
      <c r="AA57" s="146">
        <f>IF(VLOOKUP($A56, [1]作業用3!$A$8:$FP$263, 156, FALSE)=0, "-", VLOOKUP($A56, [1]作業用3!$A$8:$FP$263, 156, FALSE))</f>
        <v>2</v>
      </c>
      <c r="AB57" s="145">
        <f>IF(VLOOKUP($A56, [1]作業用3!$A$8:$FP$263, 159, FALSE)=0, "-", VLOOKUP($A56, [1]作業用3!$A$8:$FP$263, 159, FALSE))</f>
        <v>97.276264591439684</v>
      </c>
      <c r="AC57" s="146">
        <f>IF(VLOOKUP($A56, [1]作業用3!$A$8:$FP$263, 162, FALSE)=0, "-", VLOOKUP($A56, [1]作業用3!$A$8:$FP$263, 162, FALSE))</f>
        <v>2</v>
      </c>
      <c r="AD57" s="145">
        <f>IF(VLOOKUP($A56, [1]作業用3!$A$8:$FP$263, 165, FALSE)=0, "-", VLOOKUP($A56, [1]作業用3!$A$8:$FP$263, 165, FALSE))</f>
        <v>97.276264591439684</v>
      </c>
      <c r="AE57" s="146" t="str">
        <f>IF(VLOOKUP($A56, [1]作業用3!$A$8:$FP$263, 168, FALSE)=0, "-", VLOOKUP($A56, [1]作業用3!$A$8:$FP$263, 168, FALSE))</f>
        <v>-</v>
      </c>
      <c r="AF57" s="145" t="str">
        <f>IF(VLOOKUP($A56, [1]作業用3!$A$8:$FP$263, 171, FALSE)=0, "-", VLOOKUP($A56, [1]作業用3!$A$8:$FP$263, 171, FALSE))</f>
        <v>-</v>
      </c>
    </row>
    <row r="58" spans="1:32">
      <c r="A58" s="148"/>
      <c r="B58" s="147" t="s">
        <v>66</v>
      </c>
      <c r="C58" s="147" t="str">
        <f>A56</f>
        <v>厚沢部町</v>
      </c>
      <c r="D58" s="147" t="str">
        <f>RIGHT(C58, 1)</f>
        <v>町</v>
      </c>
      <c r="E58" s="146">
        <f>IF(VLOOKUP($A56, [1]作業用3!$A$8:$FP$263, 91, FALSE)=0, "-", VLOOKUP($A56, [1]作業用3!$A$8:$FP$263, 91, FALSE))</f>
        <v>31</v>
      </c>
      <c r="F58" s="145">
        <f>IF(VLOOKUP($A56, [1]作業用3!$A$8:$FP$263, 94, FALSE)=0, "-", VLOOKUP($A56, [1]作業用3!$A$8:$FP$263, 94, FALSE))</f>
        <v>1397.0256872465075</v>
      </c>
      <c r="G58" s="146">
        <f>IF(VLOOKUP($A56, [1]作業用3!$A$8:$FP$263, 97, FALSE)=0, "-", VLOOKUP($A56, [1]作業用3!$A$8:$FP$263, 97, FALSE))</f>
        <v>1</v>
      </c>
      <c r="H58" s="145">
        <f>IF(VLOOKUP($A56, [1]作業用3!$A$8:$FP$263, 100, FALSE)=0, "-", VLOOKUP($A56, [1]作業用3!$A$8:$FP$263, 100, FALSE))</f>
        <v>45.065344749887338</v>
      </c>
      <c r="I58" s="146">
        <f>IF(VLOOKUP($A56, [1]作業用3!$A$8:$FP$263, 103, FALSE)=0, "-", VLOOKUP($A56, [1]作業用3!$A$8:$FP$263, 103, FALSE))</f>
        <v>9</v>
      </c>
      <c r="J58" s="145">
        <f>IF(VLOOKUP($A56, [1]作業用3!$A$8:$FP$263, 106, FALSE)=0, "-", VLOOKUP($A56, [1]作業用3!$A$8:$FP$263, 106, FALSE))</f>
        <v>405.58810274898599</v>
      </c>
      <c r="K58" s="146" t="str">
        <f>IF(VLOOKUP($A56, [1]作業用3!$A$8:$FP$263, 109, FALSE)=0, "-", VLOOKUP($A56, [1]作業用3!$A$8:$FP$263, 109, FALSE))</f>
        <v>-</v>
      </c>
      <c r="L58" s="145" t="str">
        <f>IF(VLOOKUP($A56, [1]作業用3!$A$8:$FP$263, 112, FALSE)=0, "-", VLOOKUP($A56, [1]作業用3!$A$8:$FP$263, 112, FALSE))</f>
        <v>-</v>
      </c>
      <c r="M58" s="146" t="str">
        <f>IF(VLOOKUP($A56, [1]作業用3!$A$8:$FP$263, 115, FALSE)=0, "-", VLOOKUP($A56, [1]作業用3!$A$8:$FP$263, 115, FALSE))</f>
        <v>-</v>
      </c>
      <c r="N58" s="145" t="str">
        <f>IF(VLOOKUP($A56, [1]作業用3!$A$8:$FP$263, 118, FALSE)=0, "-", VLOOKUP($A56, [1]作業用3!$A$8:$FP$263, 118, FALSE))</f>
        <v>-</v>
      </c>
      <c r="O58" s="146">
        <f>IF(VLOOKUP($A56, [1]作業用3!$A$8:$FP$263, 121, FALSE)=0, "-", VLOOKUP($A56, [1]作業用3!$A$8:$FP$263, 121, FALSE))</f>
        <v>7</v>
      </c>
      <c r="P58" s="145">
        <f>IF(VLOOKUP($A56, [1]作業用3!$A$8:$FP$263, 124, FALSE)=0, "-", VLOOKUP($A56, [1]作業用3!$A$8:$FP$263, 124, FALSE))</f>
        <v>315.45741324921136</v>
      </c>
      <c r="Q58" s="146">
        <f>IF(VLOOKUP($A56, [1]作業用3!$A$8:$FP$263, 127, FALSE)=0, "-", VLOOKUP($A56, [1]作業用3!$A$8:$FP$263, 127, FALSE))</f>
        <v>3</v>
      </c>
      <c r="R58" s="145">
        <f>IF(VLOOKUP($A56, [1]作業用3!$A$8:$FP$263, 130, FALSE)=0, "-", VLOOKUP($A56, [1]作業用3!$A$8:$FP$263, 130, FALSE))</f>
        <v>135.19603424966201</v>
      </c>
      <c r="S58" s="146">
        <f>IF(VLOOKUP($A56, [1]作業用3!$A$8:$FP$263, 133, FALSE)=0, "-", VLOOKUP($A56, [1]作業用3!$A$8:$FP$263, 133, FALSE))</f>
        <v>1</v>
      </c>
      <c r="T58" s="145">
        <f>IF(VLOOKUP($A56, [1]作業用3!$A$8:$FP$263, 136, FALSE)=0, "-", VLOOKUP($A56, [1]作業用3!$A$8:$FP$263, 136, FALSE))</f>
        <v>45.065344749887338</v>
      </c>
      <c r="U58" s="146">
        <f>IF(VLOOKUP($A56, [1]作業用3!$A$8:$FP$263, 139, FALSE)=0, "-", VLOOKUP($A56, [1]作業用3!$A$8:$FP$263, 139, FALSE))</f>
        <v>1</v>
      </c>
      <c r="V58" s="145">
        <f>IF(VLOOKUP($A56, [1]作業用3!$A$8:$FP$263, 142, FALSE)=0, "-", VLOOKUP($A56, [1]作業用3!$A$8:$FP$263, 142, FALSE))</f>
        <v>45.065344749887338</v>
      </c>
      <c r="W58" s="146">
        <f>IF(VLOOKUP($A56, [1]作業用3!$A$8:$FP$263, 145, FALSE)=0, "-", VLOOKUP($A56, [1]作業用3!$A$8:$FP$263, 145, FALSE))</f>
        <v>2</v>
      </c>
      <c r="X58" s="145">
        <f>IF(VLOOKUP($A56, [1]作業用3!$A$8:$FP$263, 148, FALSE)=0, "-", VLOOKUP($A56, [1]作業用3!$A$8:$FP$263, 148, FALSE))</f>
        <v>90.130689499774675</v>
      </c>
      <c r="Y58" s="146">
        <f>IF(VLOOKUP($A56, [1]作業用3!$A$8:$FP$263, 151, FALSE)=0, "-", VLOOKUP($A56, [1]作業用3!$A$8:$FP$263, 151, FALSE))</f>
        <v>2</v>
      </c>
      <c r="Z58" s="145">
        <f>IF(VLOOKUP($A56, [1]作業用3!$A$8:$FP$263, 154, FALSE)=0, "-", VLOOKUP($A56, [1]作業用3!$A$8:$FP$263, 154, FALSE))</f>
        <v>90.130689499774675</v>
      </c>
      <c r="AA58" s="146">
        <f>IF(VLOOKUP($A56, [1]作業用3!$A$8:$FP$263, 157, FALSE)=0, "-", VLOOKUP($A56, [1]作業用3!$A$8:$FP$263, 157, FALSE))</f>
        <v>1</v>
      </c>
      <c r="AB58" s="145">
        <f>IF(VLOOKUP($A56, [1]作業用3!$A$8:$FP$263, 160, FALSE)=0, "-", VLOOKUP($A56, [1]作業用3!$A$8:$FP$263, 160, FALSE))</f>
        <v>45.065344749887338</v>
      </c>
      <c r="AC58" s="146" t="str">
        <f>IF(VLOOKUP($A56, [1]作業用3!$A$8:$FP$263, 163, FALSE)=0, "-", VLOOKUP($A56, [1]作業用3!$A$8:$FP$263, 163, FALSE))</f>
        <v>-</v>
      </c>
      <c r="AD58" s="145" t="str">
        <f>IF(VLOOKUP($A56, [1]作業用3!$A$8:$FP$263, 166, FALSE)=0, "-", VLOOKUP($A56, [1]作業用3!$A$8:$FP$263, 166, FALSE))</f>
        <v>-</v>
      </c>
      <c r="AE58" s="146" t="str">
        <f>IF(VLOOKUP($A56, [1]作業用3!$A$8:$FP$263, 169, FALSE)=0, "-", VLOOKUP($A56, [1]作業用3!$A$8:$FP$263, 169, FALSE))</f>
        <v>-</v>
      </c>
      <c r="AF58" s="145" t="str">
        <f>IF(VLOOKUP($A56, [1]作業用3!$A$8:$FP$263, 172, FALSE)=0, "-", VLOOKUP($A56, [1]作業用3!$A$8:$FP$263, 172, FALSE))</f>
        <v>-</v>
      </c>
    </row>
    <row r="59" spans="1:32">
      <c r="A59" s="148" t="s">
        <v>239</v>
      </c>
      <c r="B59" s="147" t="s">
        <v>70</v>
      </c>
      <c r="C59" s="147" t="str">
        <f>A59</f>
        <v>乙部町</v>
      </c>
      <c r="D59" s="147" t="str">
        <f>RIGHT(C59, 1)</f>
        <v>町</v>
      </c>
      <c r="E59" s="146">
        <f>IF(VLOOKUP($A59, [1]作業用3!$A$8:$FP$263, 89, FALSE)=0, "-", VLOOKUP($A59, [1]作業用3!$A$8:$FP$263, 89, FALSE))</f>
        <v>61</v>
      </c>
      <c r="F59" s="145">
        <f>IF(VLOOKUP($A59, [1]作業用3!$A$8:$FP$263, 92, FALSE)=0, "-", VLOOKUP($A59, [1]作業用3!$A$8:$FP$263, 92, FALSE))</f>
        <v>1496.1981849399067</v>
      </c>
      <c r="G59" s="146" t="str">
        <f>IF(VLOOKUP($A59, [1]作業用3!$A$8:$FP$263, 95, FALSE)=0, "-", VLOOKUP($A59, [1]作業用3!$A$8:$FP$263, 95, FALSE))</f>
        <v>-</v>
      </c>
      <c r="H59" s="145" t="str">
        <f>IF(VLOOKUP($A59, [1]作業用3!$A$8:$FP$263, 98, FALSE)=0, "-", VLOOKUP($A59, [1]作業用3!$A$8:$FP$263, 98, FALSE))</f>
        <v>-</v>
      </c>
      <c r="I59" s="146">
        <f>IF(VLOOKUP($A59, [1]作業用3!$A$8:$FP$263, 101, FALSE)=0, "-", VLOOKUP($A59, [1]作業用3!$A$8:$FP$263, 101, FALSE))</f>
        <v>11</v>
      </c>
      <c r="J59" s="145">
        <f>IF(VLOOKUP($A59, [1]作業用3!$A$8:$FP$263, 104, FALSE)=0, "-", VLOOKUP($A59, [1]作業用3!$A$8:$FP$263, 104, FALSE))</f>
        <v>269.8062300711307</v>
      </c>
      <c r="K59" s="146">
        <f>IF(VLOOKUP($A59, [1]作業用3!$A$8:$FP$263, 107, FALSE)=0, "-", VLOOKUP($A59, [1]作業用3!$A$8:$FP$263, 107, FALSE))</f>
        <v>1</v>
      </c>
      <c r="L59" s="145">
        <f>IF(VLOOKUP($A59, [1]作業用3!$A$8:$FP$263, 110, FALSE)=0, "-", VLOOKUP($A59, [1]作業用3!$A$8:$FP$263, 110, FALSE))</f>
        <v>24.527839097375519</v>
      </c>
      <c r="M59" s="146">
        <f>IF(VLOOKUP($A59, [1]作業用3!$A$8:$FP$263, 113, FALSE)=0, "-", VLOOKUP($A59, [1]作業用3!$A$8:$FP$263, 113, FALSE))</f>
        <v>1</v>
      </c>
      <c r="N59" s="145">
        <f>IF(VLOOKUP($A59, [1]作業用3!$A$8:$FP$263, 116, FALSE)=0, "-", VLOOKUP($A59, [1]作業用3!$A$8:$FP$263, 116, FALSE))</f>
        <v>24.527839097375519</v>
      </c>
      <c r="O59" s="146">
        <f>IF(VLOOKUP($A59, [1]作業用3!$A$8:$FP$263, 119, FALSE)=0, "-", VLOOKUP($A59, [1]作業用3!$A$8:$FP$263, 119, FALSE))</f>
        <v>15</v>
      </c>
      <c r="P59" s="145">
        <f>IF(VLOOKUP($A59, [1]作業用3!$A$8:$FP$263, 122, FALSE)=0, "-", VLOOKUP($A59, [1]作業用3!$A$8:$FP$263, 122, FALSE))</f>
        <v>367.91758646063283</v>
      </c>
      <c r="Q59" s="146">
        <f>IF(VLOOKUP($A59, [1]作業用3!$A$8:$FP$263, 125, FALSE)=0, "-", VLOOKUP($A59, [1]作業用3!$A$8:$FP$263, 125, FALSE))</f>
        <v>8</v>
      </c>
      <c r="R59" s="145">
        <f>IF(VLOOKUP($A59, [1]作業用3!$A$8:$FP$263, 128, FALSE)=0, "-", VLOOKUP($A59, [1]作業用3!$A$8:$FP$263, 128, FALSE))</f>
        <v>196.22271277900415</v>
      </c>
      <c r="S59" s="146">
        <f>IF(VLOOKUP($A59, [1]作業用3!$A$8:$FP$263, 131, FALSE)=0, "-", VLOOKUP($A59, [1]作業用3!$A$8:$FP$263, 131, FALSE))</f>
        <v>8</v>
      </c>
      <c r="T59" s="145">
        <f>IF(VLOOKUP($A59, [1]作業用3!$A$8:$FP$263, 134, FALSE)=0, "-", VLOOKUP($A59, [1]作業用3!$A$8:$FP$263, 134, FALSE))</f>
        <v>196.22271277900415</v>
      </c>
      <c r="U59" s="146">
        <f>IF(VLOOKUP($A59, [1]作業用3!$A$8:$FP$263, 137, FALSE)=0, "-", VLOOKUP($A59, [1]作業用3!$A$8:$FP$263, 137, FALSE))</f>
        <v>1</v>
      </c>
      <c r="V59" s="145">
        <f>IF(VLOOKUP($A59, [1]作業用3!$A$8:$FP$263, 140, FALSE)=0, "-", VLOOKUP($A59, [1]作業用3!$A$8:$FP$263, 140, FALSE))</f>
        <v>24.527839097375519</v>
      </c>
      <c r="W59" s="146">
        <f>IF(VLOOKUP($A59, [1]作業用3!$A$8:$FP$263, 143, FALSE)=0, "-", VLOOKUP($A59, [1]作業用3!$A$8:$FP$263, 143, FALSE))</f>
        <v>1</v>
      </c>
      <c r="X59" s="145">
        <f>IF(VLOOKUP($A59, [1]作業用3!$A$8:$FP$263, 146, FALSE)=0, "-", VLOOKUP($A59, [1]作業用3!$A$8:$FP$263, 146, FALSE))</f>
        <v>24.527839097375519</v>
      </c>
      <c r="Y59" s="146">
        <f>IF(VLOOKUP($A59, [1]作業用3!$A$8:$FP$263, 149, FALSE)=0, "-", VLOOKUP($A59, [1]作業用3!$A$8:$FP$263, 149, FALSE))</f>
        <v>3</v>
      </c>
      <c r="Z59" s="145">
        <f>IF(VLOOKUP($A59, [1]作業用3!$A$8:$FP$263, 152, FALSE)=0, "-", VLOOKUP($A59, [1]作業用3!$A$8:$FP$263, 152, FALSE))</f>
        <v>73.583517292126558</v>
      </c>
      <c r="AA59" s="146">
        <f>IF(VLOOKUP($A59, [1]作業用3!$A$8:$FP$263, 155, FALSE)=0, "-", VLOOKUP($A59, [1]作業用3!$A$8:$FP$263, 155, FALSE))</f>
        <v>1</v>
      </c>
      <c r="AB59" s="145">
        <f>IF(VLOOKUP($A59, [1]作業用3!$A$8:$FP$263, 158, FALSE)=0, "-", VLOOKUP($A59, [1]作業用3!$A$8:$FP$263, 158, FALSE))</f>
        <v>24.527839097375519</v>
      </c>
      <c r="AC59" s="146" t="str">
        <f>IF(VLOOKUP($A59, [1]作業用3!$A$8:$FP$263, 161, FALSE)=0, "-", VLOOKUP($A59, [1]作業用3!$A$8:$FP$263, 161, FALSE))</f>
        <v>-</v>
      </c>
      <c r="AD59" s="145" t="str">
        <f>IF(VLOOKUP($A59, [1]作業用3!$A$8:$FP$263, 164, FALSE)=0, "-", VLOOKUP($A59, [1]作業用3!$A$8:$FP$263, 164, FALSE))</f>
        <v>-</v>
      </c>
      <c r="AE59" s="146" t="str">
        <f>IF(VLOOKUP($A59, [1]作業用3!$A$8:$FP$263, 167, FALSE)=0, "-", VLOOKUP($A59, [1]作業用3!$A$8:$FP$263, 167, FALSE))</f>
        <v>-</v>
      </c>
      <c r="AF59" s="145" t="str">
        <f>IF(VLOOKUP($A59, [1]作業用3!$A$8:$FP$263, 170, FALSE)=0, "-", VLOOKUP($A59, [1]作業用3!$A$8:$FP$263, 170, FALSE))</f>
        <v>-</v>
      </c>
    </row>
    <row r="60" spans="1:32">
      <c r="A60" s="148"/>
      <c r="B60" s="147" t="s">
        <v>68</v>
      </c>
      <c r="C60" s="147" t="str">
        <f>A59</f>
        <v>乙部町</v>
      </c>
      <c r="D60" s="147" t="str">
        <f>RIGHT(C60, 1)</f>
        <v>町</v>
      </c>
      <c r="E60" s="146">
        <f>IF(VLOOKUP($A59, [1]作業用3!$A$8:$FP$263, 90, FALSE)=0, "-", VLOOKUP($A59, [1]作業用3!$A$8:$FP$263, 90, FALSE))</f>
        <v>28</v>
      </c>
      <c r="F60" s="145">
        <f>IF(VLOOKUP($A59, [1]作業用3!$A$8:$FP$263, 93, FALSE)=0, "-", VLOOKUP($A59, [1]作業用3!$A$8:$FP$263, 93, FALSE))</f>
        <v>1487.7789585547291</v>
      </c>
      <c r="G60" s="146" t="str">
        <f>IF(VLOOKUP($A59, [1]作業用3!$A$8:$FP$263, 96, FALSE)=0, "-", VLOOKUP($A59, [1]作業用3!$A$8:$FP$263, 96, FALSE))</f>
        <v>-</v>
      </c>
      <c r="H60" s="145" t="str">
        <f>IF(VLOOKUP($A59, [1]作業用3!$A$8:$FP$263, 99, FALSE)=0, "-", VLOOKUP($A59, [1]作業用3!$A$8:$FP$263, 99, FALSE))</f>
        <v>-</v>
      </c>
      <c r="I60" s="146">
        <f>IF(VLOOKUP($A59, [1]作業用3!$A$8:$FP$263, 102, FALSE)=0, "-", VLOOKUP($A59, [1]作業用3!$A$8:$FP$263, 102, FALSE))</f>
        <v>4</v>
      </c>
      <c r="J60" s="145">
        <f>IF(VLOOKUP($A59, [1]作業用3!$A$8:$FP$263, 105, FALSE)=0, "-", VLOOKUP($A59, [1]作業用3!$A$8:$FP$263, 105, FALSE))</f>
        <v>212.53985122210412</v>
      </c>
      <c r="K60" s="146" t="str">
        <f>IF(VLOOKUP($A59, [1]作業用3!$A$8:$FP$263, 108, FALSE)=0, "-", VLOOKUP($A59, [1]作業用3!$A$8:$FP$263, 108, FALSE))</f>
        <v>-</v>
      </c>
      <c r="L60" s="145" t="str">
        <f>IF(VLOOKUP($A59, [1]作業用3!$A$8:$FP$263, 111, FALSE)=0, "-", VLOOKUP($A59, [1]作業用3!$A$8:$FP$263, 111, FALSE))</f>
        <v>-</v>
      </c>
      <c r="M60" s="146">
        <f>IF(VLOOKUP($A59, [1]作業用3!$A$8:$FP$263, 114, FALSE)=0, "-", VLOOKUP($A59, [1]作業用3!$A$8:$FP$263, 114, FALSE))</f>
        <v>1</v>
      </c>
      <c r="N60" s="145">
        <f>IF(VLOOKUP($A59, [1]作業用3!$A$8:$FP$263, 117, FALSE)=0, "-", VLOOKUP($A59, [1]作業用3!$A$8:$FP$263, 117, FALSE))</f>
        <v>53.13496280552603</v>
      </c>
      <c r="O60" s="146">
        <f>IF(VLOOKUP($A59, [1]作業用3!$A$8:$FP$263, 120, FALSE)=0, "-", VLOOKUP($A59, [1]作業用3!$A$8:$FP$263, 120, FALSE))</f>
        <v>4</v>
      </c>
      <c r="P60" s="145">
        <f>IF(VLOOKUP($A59, [1]作業用3!$A$8:$FP$263, 123, FALSE)=0, "-", VLOOKUP($A59, [1]作業用3!$A$8:$FP$263, 123, FALSE))</f>
        <v>212.53985122210412</v>
      </c>
      <c r="Q60" s="146">
        <f>IF(VLOOKUP($A59, [1]作業用3!$A$8:$FP$263, 126, FALSE)=0, "-", VLOOKUP($A59, [1]作業用3!$A$8:$FP$263, 126, FALSE))</f>
        <v>6</v>
      </c>
      <c r="R60" s="145">
        <f>IF(VLOOKUP($A59, [1]作業用3!$A$8:$FP$263, 129, FALSE)=0, "-", VLOOKUP($A59, [1]作業用3!$A$8:$FP$263, 129, FALSE))</f>
        <v>318.80977683315621</v>
      </c>
      <c r="S60" s="146">
        <f>IF(VLOOKUP($A59, [1]作業用3!$A$8:$FP$263, 132, FALSE)=0, "-", VLOOKUP($A59, [1]作業用3!$A$8:$FP$263, 132, FALSE))</f>
        <v>7</v>
      </c>
      <c r="T60" s="145">
        <f>IF(VLOOKUP($A59, [1]作業用3!$A$8:$FP$263, 135, FALSE)=0, "-", VLOOKUP($A59, [1]作業用3!$A$8:$FP$263, 135, FALSE))</f>
        <v>371.94473963868228</v>
      </c>
      <c r="U60" s="146" t="str">
        <f>IF(VLOOKUP($A59, [1]作業用3!$A$8:$FP$263, 138, FALSE)=0, "-", VLOOKUP($A59, [1]作業用3!$A$8:$FP$263, 138, FALSE))</f>
        <v>-</v>
      </c>
      <c r="V60" s="145" t="str">
        <f>IF(VLOOKUP($A59, [1]作業用3!$A$8:$FP$263, 141, FALSE)=0, "-", VLOOKUP($A59, [1]作業用3!$A$8:$FP$263, 141, FALSE))</f>
        <v>-</v>
      </c>
      <c r="W60" s="146" t="str">
        <f>IF(VLOOKUP($A59, [1]作業用3!$A$8:$FP$263, 144, FALSE)=0, "-", VLOOKUP($A59, [1]作業用3!$A$8:$FP$263, 144, FALSE))</f>
        <v>-</v>
      </c>
      <c r="X60" s="145" t="str">
        <f>IF(VLOOKUP($A59, [1]作業用3!$A$8:$FP$263, 147, FALSE)=0, "-", VLOOKUP($A59, [1]作業用3!$A$8:$FP$263, 147, FALSE))</f>
        <v>-</v>
      </c>
      <c r="Y60" s="146" t="str">
        <f>IF(VLOOKUP($A59, [1]作業用3!$A$8:$FP$263, 150, FALSE)=0, "-", VLOOKUP($A59, [1]作業用3!$A$8:$FP$263, 150, FALSE))</f>
        <v>-</v>
      </c>
      <c r="Z60" s="145" t="str">
        <f>IF(VLOOKUP($A59, [1]作業用3!$A$8:$FP$263, 153, FALSE)=0, "-", VLOOKUP($A59, [1]作業用3!$A$8:$FP$263, 153, FALSE))</f>
        <v>-</v>
      </c>
      <c r="AA60" s="146">
        <f>IF(VLOOKUP($A59, [1]作業用3!$A$8:$FP$263, 156, FALSE)=0, "-", VLOOKUP($A59, [1]作業用3!$A$8:$FP$263, 156, FALSE))</f>
        <v>1</v>
      </c>
      <c r="AB60" s="145">
        <f>IF(VLOOKUP($A59, [1]作業用3!$A$8:$FP$263, 159, FALSE)=0, "-", VLOOKUP($A59, [1]作業用3!$A$8:$FP$263, 159, FALSE))</f>
        <v>53.13496280552603</v>
      </c>
      <c r="AC60" s="146" t="str">
        <f>IF(VLOOKUP($A59, [1]作業用3!$A$8:$FP$263, 162, FALSE)=0, "-", VLOOKUP($A59, [1]作業用3!$A$8:$FP$263, 162, FALSE))</f>
        <v>-</v>
      </c>
      <c r="AD60" s="145" t="str">
        <f>IF(VLOOKUP($A59, [1]作業用3!$A$8:$FP$263, 165, FALSE)=0, "-", VLOOKUP($A59, [1]作業用3!$A$8:$FP$263, 165, FALSE))</f>
        <v>-</v>
      </c>
      <c r="AE60" s="146" t="str">
        <f>IF(VLOOKUP($A59, [1]作業用3!$A$8:$FP$263, 168, FALSE)=0, "-", VLOOKUP($A59, [1]作業用3!$A$8:$FP$263, 168, FALSE))</f>
        <v>-</v>
      </c>
      <c r="AF60" s="145" t="str">
        <f>IF(VLOOKUP($A59, [1]作業用3!$A$8:$FP$263, 171, FALSE)=0, "-", VLOOKUP($A59, [1]作業用3!$A$8:$FP$263, 171, FALSE))</f>
        <v>-</v>
      </c>
    </row>
    <row r="61" spans="1:32">
      <c r="A61" s="148"/>
      <c r="B61" s="147" t="s">
        <v>66</v>
      </c>
      <c r="C61" s="147" t="str">
        <f>A59</f>
        <v>乙部町</v>
      </c>
      <c r="D61" s="147" t="str">
        <f>RIGHT(C61, 1)</f>
        <v>町</v>
      </c>
      <c r="E61" s="146">
        <f>IF(VLOOKUP($A59, [1]作業用3!$A$8:$FP$263, 91, FALSE)=0, "-", VLOOKUP($A59, [1]作業用3!$A$8:$FP$263, 91, FALSE))</f>
        <v>33</v>
      </c>
      <c r="F61" s="145">
        <f>IF(VLOOKUP($A59, [1]作業用3!$A$8:$FP$263, 94, FALSE)=0, "-", VLOOKUP($A59, [1]作業用3!$A$8:$FP$263, 94, FALSE))</f>
        <v>1503.4168564920274</v>
      </c>
      <c r="G61" s="146" t="str">
        <f>IF(VLOOKUP($A59, [1]作業用3!$A$8:$FP$263, 97, FALSE)=0, "-", VLOOKUP($A59, [1]作業用3!$A$8:$FP$263, 97, FALSE))</f>
        <v>-</v>
      </c>
      <c r="H61" s="145" t="str">
        <f>IF(VLOOKUP($A59, [1]作業用3!$A$8:$FP$263, 100, FALSE)=0, "-", VLOOKUP($A59, [1]作業用3!$A$8:$FP$263, 100, FALSE))</f>
        <v>-</v>
      </c>
      <c r="I61" s="146">
        <f>IF(VLOOKUP($A59, [1]作業用3!$A$8:$FP$263, 103, FALSE)=0, "-", VLOOKUP($A59, [1]作業用3!$A$8:$FP$263, 103, FALSE))</f>
        <v>7</v>
      </c>
      <c r="J61" s="145">
        <f>IF(VLOOKUP($A59, [1]作業用3!$A$8:$FP$263, 106, FALSE)=0, "-", VLOOKUP($A59, [1]作業用3!$A$8:$FP$263, 106, FALSE))</f>
        <v>318.90660592255125</v>
      </c>
      <c r="K61" s="146">
        <f>IF(VLOOKUP($A59, [1]作業用3!$A$8:$FP$263, 109, FALSE)=0, "-", VLOOKUP($A59, [1]作業用3!$A$8:$FP$263, 109, FALSE))</f>
        <v>1</v>
      </c>
      <c r="L61" s="145">
        <f>IF(VLOOKUP($A59, [1]作業用3!$A$8:$FP$263, 112, FALSE)=0, "-", VLOOKUP($A59, [1]作業用3!$A$8:$FP$263, 112, FALSE))</f>
        <v>45.558086560364465</v>
      </c>
      <c r="M61" s="146" t="str">
        <f>IF(VLOOKUP($A59, [1]作業用3!$A$8:$FP$263, 115, FALSE)=0, "-", VLOOKUP($A59, [1]作業用3!$A$8:$FP$263, 115, FALSE))</f>
        <v>-</v>
      </c>
      <c r="N61" s="145" t="str">
        <f>IF(VLOOKUP($A59, [1]作業用3!$A$8:$FP$263, 118, FALSE)=0, "-", VLOOKUP($A59, [1]作業用3!$A$8:$FP$263, 118, FALSE))</f>
        <v>-</v>
      </c>
      <c r="O61" s="146">
        <f>IF(VLOOKUP($A59, [1]作業用3!$A$8:$FP$263, 121, FALSE)=0, "-", VLOOKUP($A59, [1]作業用3!$A$8:$FP$263, 121, FALSE))</f>
        <v>11</v>
      </c>
      <c r="P61" s="145">
        <f>IF(VLOOKUP($A59, [1]作業用3!$A$8:$FP$263, 124, FALSE)=0, "-", VLOOKUP($A59, [1]作業用3!$A$8:$FP$263, 124, FALSE))</f>
        <v>501.13895216400914</v>
      </c>
      <c r="Q61" s="146">
        <f>IF(VLOOKUP($A59, [1]作業用3!$A$8:$FP$263, 127, FALSE)=0, "-", VLOOKUP($A59, [1]作業用3!$A$8:$FP$263, 127, FALSE))</f>
        <v>2</v>
      </c>
      <c r="R61" s="145">
        <f>IF(VLOOKUP($A59, [1]作業用3!$A$8:$FP$263, 130, FALSE)=0, "-", VLOOKUP($A59, [1]作業用3!$A$8:$FP$263, 130, FALSE))</f>
        <v>91.116173120728931</v>
      </c>
      <c r="S61" s="146">
        <f>IF(VLOOKUP($A59, [1]作業用3!$A$8:$FP$263, 133, FALSE)=0, "-", VLOOKUP($A59, [1]作業用3!$A$8:$FP$263, 133, FALSE))</f>
        <v>1</v>
      </c>
      <c r="T61" s="145">
        <f>IF(VLOOKUP($A59, [1]作業用3!$A$8:$FP$263, 136, FALSE)=0, "-", VLOOKUP($A59, [1]作業用3!$A$8:$FP$263, 136, FALSE))</f>
        <v>45.558086560364465</v>
      </c>
      <c r="U61" s="146">
        <f>IF(VLOOKUP($A59, [1]作業用3!$A$8:$FP$263, 139, FALSE)=0, "-", VLOOKUP($A59, [1]作業用3!$A$8:$FP$263, 139, FALSE))</f>
        <v>1</v>
      </c>
      <c r="V61" s="145">
        <f>IF(VLOOKUP($A59, [1]作業用3!$A$8:$FP$263, 142, FALSE)=0, "-", VLOOKUP($A59, [1]作業用3!$A$8:$FP$263, 142, FALSE))</f>
        <v>45.558086560364465</v>
      </c>
      <c r="W61" s="146">
        <f>IF(VLOOKUP($A59, [1]作業用3!$A$8:$FP$263, 145, FALSE)=0, "-", VLOOKUP($A59, [1]作業用3!$A$8:$FP$263, 145, FALSE))</f>
        <v>1</v>
      </c>
      <c r="X61" s="145">
        <f>IF(VLOOKUP($A59, [1]作業用3!$A$8:$FP$263, 148, FALSE)=0, "-", VLOOKUP($A59, [1]作業用3!$A$8:$FP$263, 148, FALSE))</f>
        <v>45.558086560364465</v>
      </c>
      <c r="Y61" s="146">
        <f>IF(VLOOKUP($A59, [1]作業用3!$A$8:$FP$263, 151, FALSE)=0, "-", VLOOKUP($A59, [1]作業用3!$A$8:$FP$263, 151, FALSE))</f>
        <v>3</v>
      </c>
      <c r="Z61" s="145">
        <f>IF(VLOOKUP($A59, [1]作業用3!$A$8:$FP$263, 154, FALSE)=0, "-", VLOOKUP($A59, [1]作業用3!$A$8:$FP$263, 154, FALSE))</f>
        <v>136.67425968109339</v>
      </c>
      <c r="AA61" s="146" t="str">
        <f>IF(VLOOKUP($A59, [1]作業用3!$A$8:$FP$263, 157, FALSE)=0, "-", VLOOKUP($A59, [1]作業用3!$A$8:$FP$263, 157, FALSE))</f>
        <v>-</v>
      </c>
      <c r="AB61" s="145" t="str">
        <f>IF(VLOOKUP($A59, [1]作業用3!$A$8:$FP$263, 160, FALSE)=0, "-", VLOOKUP($A59, [1]作業用3!$A$8:$FP$263, 160, FALSE))</f>
        <v>-</v>
      </c>
      <c r="AC61" s="146" t="str">
        <f>IF(VLOOKUP($A59, [1]作業用3!$A$8:$FP$263, 163, FALSE)=0, "-", VLOOKUP($A59, [1]作業用3!$A$8:$FP$263, 163, FALSE))</f>
        <v>-</v>
      </c>
      <c r="AD61" s="145" t="str">
        <f>IF(VLOOKUP($A59, [1]作業用3!$A$8:$FP$263, 166, FALSE)=0, "-", VLOOKUP($A59, [1]作業用3!$A$8:$FP$263, 166, FALSE))</f>
        <v>-</v>
      </c>
      <c r="AE61" s="146" t="str">
        <f>IF(VLOOKUP($A59, [1]作業用3!$A$8:$FP$263, 169, FALSE)=0, "-", VLOOKUP($A59, [1]作業用3!$A$8:$FP$263, 169, FALSE))</f>
        <v>-</v>
      </c>
      <c r="AF61" s="145" t="str">
        <f>IF(VLOOKUP($A59, [1]作業用3!$A$8:$FP$263, 172, FALSE)=0, "-", VLOOKUP($A59, [1]作業用3!$A$8:$FP$263, 172, FALSE))</f>
        <v>-</v>
      </c>
    </row>
    <row r="62" spans="1:32">
      <c r="A62" s="148" t="s">
        <v>238</v>
      </c>
      <c r="B62" s="147" t="s">
        <v>70</v>
      </c>
      <c r="C62" s="147" t="str">
        <f>A62</f>
        <v>奥尻町</v>
      </c>
      <c r="D62" s="147" t="str">
        <f>RIGHT(C62, 1)</f>
        <v>町</v>
      </c>
      <c r="E62" s="146">
        <f>IF(VLOOKUP($A62, [1]作業用3!$A$8:$FP$263, 89, FALSE)=0, "-", VLOOKUP($A62, [1]作業用3!$A$8:$FP$263, 89, FALSE))</f>
        <v>42</v>
      </c>
      <c r="F62" s="145">
        <f>IF(VLOOKUP($A62, [1]作業用3!$A$8:$FP$263, 92, FALSE)=0, "-", VLOOKUP($A62, [1]作業用3!$A$8:$FP$263, 92, FALSE))</f>
        <v>1427.1151885830784</v>
      </c>
      <c r="G62" s="146" t="str">
        <f>IF(VLOOKUP($A62, [1]作業用3!$A$8:$FP$263, 95, FALSE)=0, "-", VLOOKUP($A62, [1]作業用3!$A$8:$FP$263, 95, FALSE))</f>
        <v>-</v>
      </c>
      <c r="H62" s="145" t="str">
        <f>IF(VLOOKUP($A62, [1]作業用3!$A$8:$FP$263, 98, FALSE)=0, "-", VLOOKUP($A62, [1]作業用3!$A$8:$FP$263, 98, FALSE))</f>
        <v>-</v>
      </c>
      <c r="I62" s="146">
        <f>IF(VLOOKUP($A62, [1]作業用3!$A$8:$FP$263, 101, FALSE)=0, "-", VLOOKUP($A62, [1]作業用3!$A$8:$FP$263, 101, FALSE))</f>
        <v>15</v>
      </c>
      <c r="J62" s="145">
        <f>IF(VLOOKUP($A62, [1]作業用3!$A$8:$FP$263, 104, FALSE)=0, "-", VLOOKUP($A62, [1]作業用3!$A$8:$FP$263, 104, FALSE))</f>
        <v>509.68399592252803</v>
      </c>
      <c r="K62" s="146" t="str">
        <f>IF(VLOOKUP($A62, [1]作業用3!$A$8:$FP$263, 107, FALSE)=0, "-", VLOOKUP($A62, [1]作業用3!$A$8:$FP$263, 107, FALSE))</f>
        <v>-</v>
      </c>
      <c r="L62" s="145" t="str">
        <f>IF(VLOOKUP($A62, [1]作業用3!$A$8:$FP$263, 110, FALSE)=0, "-", VLOOKUP($A62, [1]作業用3!$A$8:$FP$263, 110, FALSE))</f>
        <v>-</v>
      </c>
      <c r="M62" s="146" t="str">
        <f>IF(VLOOKUP($A62, [1]作業用3!$A$8:$FP$263, 113, FALSE)=0, "-", VLOOKUP($A62, [1]作業用3!$A$8:$FP$263, 113, FALSE))</f>
        <v>-</v>
      </c>
      <c r="N62" s="145" t="str">
        <f>IF(VLOOKUP($A62, [1]作業用3!$A$8:$FP$263, 116, FALSE)=0, "-", VLOOKUP($A62, [1]作業用3!$A$8:$FP$263, 116, FALSE))</f>
        <v>-</v>
      </c>
      <c r="O62" s="146">
        <f>IF(VLOOKUP($A62, [1]作業用3!$A$8:$FP$263, 119, FALSE)=0, "-", VLOOKUP($A62, [1]作業用3!$A$8:$FP$263, 119, FALSE))</f>
        <v>7</v>
      </c>
      <c r="P62" s="145">
        <f>IF(VLOOKUP($A62, [1]作業用3!$A$8:$FP$263, 122, FALSE)=0, "-", VLOOKUP($A62, [1]作業用3!$A$8:$FP$263, 122, FALSE))</f>
        <v>237.85253143051307</v>
      </c>
      <c r="Q62" s="146">
        <f>IF(VLOOKUP($A62, [1]作業用3!$A$8:$FP$263, 125, FALSE)=0, "-", VLOOKUP($A62, [1]作業用3!$A$8:$FP$263, 125, FALSE))</f>
        <v>2</v>
      </c>
      <c r="R62" s="145">
        <f>IF(VLOOKUP($A62, [1]作業用3!$A$8:$FP$263, 128, FALSE)=0, "-", VLOOKUP($A62, [1]作業用3!$A$8:$FP$263, 128, FALSE))</f>
        <v>67.95786612300374</v>
      </c>
      <c r="S62" s="146">
        <f>IF(VLOOKUP($A62, [1]作業用3!$A$8:$FP$263, 131, FALSE)=0, "-", VLOOKUP($A62, [1]作業用3!$A$8:$FP$263, 131, FALSE))</f>
        <v>6</v>
      </c>
      <c r="T62" s="145">
        <f>IF(VLOOKUP($A62, [1]作業用3!$A$8:$FP$263, 134, FALSE)=0, "-", VLOOKUP($A62, [1]作業用3!$A$8:$FP$263, 134, FALSE))</f>
        <v>203.87359836901123</v>
      </c>
      <c r="U62" s="146" t="str">
        <f>IF(VLOOKUP($A62, [1]作業用3!$A$8:$FP$263, 137, FALSE)=0, "-", VLOOKUP($A62, [1]作業用3!$A$8:$FP$263, 137, FALSE))</f>
        <v>-</v>
      </c>
      <c r="V62" s="145" t="str">
        <f>IF(VLOOKUP($A62, [1]作業用3!$A$8:$FP$263, 140, FALSE)=0, "-", VLOOKUP($A62, [1]作業用3!$A$8:$FP$263, 140, FALSE))</f>
        <v>-</v>
      </c>
      <c r="W62" s="146" t="str">
        <f>IF(VLOOKUP($A62, [1]作業用3!$A$8:$FP$263, 143, FALSE)=0, "-", VLOOKUP($A62, [1]作業用3!$A$8:$FP$263, 143, FALSE))</f>
        <v>-</v>
      </c>
      <c r="X62" s="145" t="str">
        <f>IF(VLOOKUP($A62, [1]作業用3!$A$8:$FP$263, 146, FALSE)=0, "-", VLOOKUP($A62, [1]作業用3!$A$8:$FP$263, 146, FALSE))</f>
        <v>-</v>
      </c>
      <c r="Y62" s="146" t="str">
        <f>IF(VLOOKUP($A62, [1]作業用3!$A$8:$FP$263, 149, FALSE)=0, "-", VLOOKUP($A62, [1]作業用3!$A$8:$FP$263, 149, FALSE))</f>
        <v>-</v>
      </c>
      <c r="Z62" s="145" t="str">
        <f>IF(VLOOKUP($A62, [1]作業用3!$A$8:$FP$263, 152, FALSE)=0, "-", VLOOKUP($A62, [1]作業用3!$A$8:$FP$263, 152, FALSE))</f>
        <v>-</v>
      </c>
      <c r="AA62" s="146">
        <f>IF(VLOOKUP($A62, [1]作業用3!$A$8:$FP$263, 155, FALSE)=0, "-", VLOOKUP($A62, [1]作業用3!$A$8:$FP$263, 155, FALSE))</f>
        <v>3</v>
      </c>
      <c r="AB62" s="145">
        <f>IF(VLOOKUP($A62, [1]作業用3!$A$8:$FP$263, 158, FALSE)=0, "-", VLOOKUP($A62, [1]作業用3!$A$8:$FP$263, 158, FALSE))</f>
        <v>101.93679918450562</v>
      </c>
      <c r="AC62" s="146" t="str">
        <f>IF(VLOOKUP($A62, [1]作業用3!$A$8:$FP$263, 161, FALSE)=0, "-", VLOOKUP($A62, [1]作業用3!$A$8:$FP$263, 161, FALSE))</f>
        <v>-</v>
      </c>
      <c r="AD62" s="145" t="str">
        <f>IF(VLOOKUP($A62, [1]作業用3!$A$8:$FP$263, 164, FALSE)=0, "-", VLOOKUP($A62, [1]作業用3!$A$8:$FP$263, 164, FALSE))</f>
        <v>-</v>
      </c>
      <c r="AE62" s="146">
        <f>IF(VLOOKUP($A62, [1]作業用3!$A$8:$FP$263, 167, FALSE)=0, "-", VLOOKUP($A62, [1]作業用3!$A$8:$FP$263, 167, FALSE))</f>
        <v>2</v>
      </c>
      <c r="AF62" s="145">
        <f>IF(VLOOKUP($A62, [1]作業用3!$A$8:$FP$263, 170, FALSE)=0, "-", VLOOKUP($A62, [1]作業用3!$A$8:$FP$263, 170, FALSE))</f>
        <v>67.95786612300374</v>
      </c>
    </row>
    <row r="63" spans="1:32">
      <c r="A63" s="148"/>
      <c r="B63" s="147" t="s">
        <v>68</v>
      </c>
      <c r="C63" s="147" t="str">
        <f>A62</f>
        <v>奥尻町</v>
      </c>
      <c r="D63" s="147" t="str">
        <f>RIGHT(C63, 1)</f>
        <v>町</v>
      </c>
      <c r="E63" s="146">
        <f>IF(VLOOKUP($A62, [1]作業用3!$A$8:$FP$263, 90, FALSE)=0, "-", VLOOKUP($A62, [1]作業用3!$A$8:$FP$263, 90, FALSE))</f>
        <v>26</v>
      </c>
      <c r="F63" s="145">
        <f>IF(VLOOKUP($A62, [1]作業用3!$A$8:$FP$263, 93, FALSE)=0, "-", VLOOKUP($A62, [1]作業用3!$A$8:$FP$263, 93, FALSE))</f>
        <v>1724.1379310344828</v>
      </c>
      <c r="G63" s="146" t="str">
        <f>IF(VLOOKUP($A62, [1]作業用3!$A$8:$FP$263, 96, FALSE)=0, "-", VLOOKUP($A62, [1]作業用3!$A$8:$FP$263, 96, FALSE))</f>
        <v>-</v>
      </c>
      <c r="H63" s="145" t="str">
        <f>IF(VLOOKUP($A62, [1]作業用3!$A$8:$FP$263, 99, FALSE)=0, "-", VLOOKUP($A62, [1]作業用3!$A$8:$FP$263, 99, FALSE))</f>
        <v>-</v>
      </c>
      <c r="I63" s="146">
        <f>IF(VLOOKUP($A62, [1]作業用3!$A$8:$FP$263, 102, FALSE)=0, "-", VLOOKUP($A62, [1]作業用3!$A$8:$FP$263, 102, FALSE))</f>
        <v>9</v>
      </c>
      <c r="J63" s="145">
        <f>IF(VLOOKUP($A62, [1]作業用3!$A$8:$FP$263, 105, FALSE)=0, "-", VLOOKUP($A62, [1]作業用3!$A$8:$FP$263, 105, FALSE))</f>
        <v>596.81697612732091</v>
      </c>
      <c r="K63" s="146" t="str">
        <f>IF(VLOOKUP($A62, [1]作業用3!$A$8:$FP$263, 108, FALSE)=0, "-", VLOOKUP($A62, [1]作業用3!$A$8:$FP$263, 108, FALSE))</f>
        <v>-</v>
      </c>
      <c r="L63" s="145" t="str">
        <f>IF(VLOOKUP($A62, [1]作業用3!$A$8:$FP$263, 111, FALSE)=0, "-", VLOOKUP($A62, [1]作業用3!$A$8:$FP$263, 111, FALSE))</f>
        <v>-</v>
      </c>
      <c r="M63" s="146" t="str">
        <f>IF(VLOOKUP($A62, [1]作業用3!$A$8:$FP$263, 114, FALSE)=0, "-", VLOOKUP($A62, [1]作業用3!$A$8:$FP$263, 114, FALSE))</f>
        <v>-</v>
      </c>
      <c r="N63" s="145" t="str">
        <f>IF(VLOOKUP($A62, [1]作業用3!$A$8:$FP$263, 117, FALSE)=0, "-", VLOOKUP($A62, [1]作業用3!$A$8:$FP$263, 117, FALSE))</f>
        <v>-</v>
      </c>
      <c r="O63" s="146">
        <f>IF(VLOOKUP($A62, [1]作業用3!$A$8:$FP$263, 120, FALSE)=0, "-", VLOOKUP($A62, [1]作業用3!$A$8:$FP$263, 120, FALSE))</f>
        <v>5</v>
      </c>
      <c r="P63" s="145">
        <f>IF(VLOOKUP($A62, [1]作業用3!$A$8:$FP$263, 123, FALSE)=0, "-", VLOOKUP($A62, [1]作業用3!$A$8:$FP$263, 123, FALSE))</f>
        <v>331.56498673740055</v>
      </c>
      <c r="Q63" s="146">
        <f>IF(VLOOKUP($A62, [1]作業用3!$A$8:$FP$263, 126, FALSE)=0, "-", VLOOKUP($A62, [1]作業用3!$A$8:$FP$263, 126, FALSE))</f>
        <v>2</v>
      </c>
      <c r="R63" s="145">
        <f>IF(VLOOKUP($A62, [1]作業用3!$A$8:$FP$263, 129, FALSE)=0, "-", VLOOKUP($A62, [1]作業用3!$A$8:$FP$263, 129, FALSE))</f>
        <v>132.62599469496021</v>
      </c>
      <c r="S63" s="146">
        <f>IF(VLOOKUP($A62, [1]作業用3!$A$8:$FP$263, 132, FALSE)=0, "-", VLOOKUP($A62, [1]作業用3!$A$8:$FP$263, 132, FALSE))</f>
        <v>4</v>
      </c>
      <c r="T63" s="145">
        <f>IF(VLOOKUP($A62, [1]作業用3!$A$8:$FP$263, 135, FALSE)=0, "-", VLOOKUP($A62, [1]作業用3!$A$8:$FP$263, 135, FALSE))</f>
        <v>265.25198938992042</v>
      </c>
      <c r="U63" s="146" t="str">
        <f>IF(VLOOKUP($A62, [1]作業用3!$A$8:$FP$263, 138, FALSE)=0, "-", VLOOKUP($A62, [1]作業用3!$A$8:$FP$263, 138, FALSE))</f>
        <v>-</v>
      </c>
      <c r="V63" s="145" t="str">
        <f>IF(VLOOKUP($A62, [1]作業用3!$A$8:$FP$263, 141, FALSE)=0, "-", VLOOKUP($A62, [1]作業用3!$A$8:$FP$263, 141, FALSE))</f>
        <v>-</v>
      </c>
      <c r="W63" s="146" t="str">
        <f>IF(VLOOKUP($A62, [1]作業用3!$A$8:$FP$263, 144, FALSE)=0, "-", VLOOKUP($A62, [1]作業用3!$A$8:$FP$263, 144, FALSE))</f>
        <v>-</v>
      </c>
      <c r="X63" s="145" t="str">
        <f>IF(VLOOKUP($A62, [1]作業用3!$A$8:$FP$263, 147, FALSE)=0, "-", VLOOKUP($A62, [1]作業用3!$A$8:$FP$263, 147, FALSE))</f>
        <v>-</v>
      </c>
      <c r="Y63" s="146" t="str">
        <f>IF(VLOOKUP($A62, [1]作業用3!$A$8:$FP$263, 150, FALSE)=0, "-", VLOOKUP($A62, [1]作業用3!$A$8:$FP$263, 150, FALSE))</f>
        <v>-</v>
      </c>
      <c r="Z63" s="145" t="str">
        <f>IF(VLOOKUP($A62, [1]作業用3!$A$8:$FP$263, 153, FALSE)=0, "-", VLOOKUP($A62, [1]作業用3!$A$8:$FP$263, 153, FALSE))</f>
        <v>-</v>
      </c>
      <c r="AA63" s="146">
        <f>IF(VLOOKUP($A62, [1]作業用3!$A$8:$FP$263, 156, FALSE)=0, "-", VLOOKUP($A62, [1]作業用3!$A$8:$FP$263, 156, FALSE))</f>
        <v>2</v>
      </c>
      <c r="AB63" s="145">
        <f>IF(VLOOKUP($A62, [1]作業用3!$A$8:$FP$263, 159, FALSE)=0, "-", VLOOKUP($A62, [1]作業用3!$A$8:$FP$263, 159, FALSE))</f>
        <v>132.62599469496021</v>
      </c>
      <c r="AC63" s="146" t="str">
        <f>IF(VLOOKUP($A62, [1]作業用3!$A$8:$FP$263, 162, FALSE)=0, "-", VLOOKUP($A62, [1]作業用3!$A$8:$FP$263, 162, FALSE))</f>
        <v>-</v>
      </c>
      <c r="AD63" s="145" t="str">
        <f>IF(VLOOKUP($A62, [1]作業用3!$A$8:$FP$263, 165, FALSE)=0, "-", VLOOKUP($A62, [1]作業用3!$A$8:$FP$263, 165, FALSE))</f>
        <v>-</v>
      </c>
      <c r="AE63" s="146">
        <f>IF(VLOOKUP($A62, [1]作業用3!$A$8:$FP$263, 168, FALSE)=0, "-", VLOOKUP($A62, [1]作業用3!$A$8:$FP$263, 168, FALSE))</f>
        <v>2</v>
      </c>
      <c r="AF63" s="145">
        <f>IF(VLOOKUP($A62, [1]作業用3!$A$8:$FP$263, 171, FALSE)=0, "-", VLOOKUP($A62, [1]作業用3!$A$8:$FP$263, 171, FALSE))</f>
        <v>132.62599469496021</v>
      </c>
    </row>
    <row r="64" spans="1:32">
      <c r="A64" s="148"/>
      <c r="B64" s="147" t="s">
        <v>66</v>
      </c>
      <c r="C64" s="147" t="str">
        <f>A62</f>
        <v>奥尻町</v>
      </c>
      <c r="D64" s="147" t="str">
        <f>RIGHT(C64, 1)</f>
        <v>町</v>
      </c>
      <c r="E64" s="146">
        <f>IF(VLOOKUP($A62, [1]作業用3!$A$8:$FP$263, 91, FALSE)=0, "-", VLOOKUP($A62, [1]作業用3!$A$8:$FP$263, 91, FALSE))</f>
        <v>16</v>
      </c>
      <c r="F64" s="145">
        <f>IF(VLOOKUP($A62, [1]作業用3!$A$8:$FP$263, 94, FALSE)=0, "-", VLOOKUP($A62, [1]作業用3!$A$8:$FP$263, 94, FALSE))</f>
        <v>1114.9825783972126</v>
      </c>
      <c r="G64" s="146" t="str">
        <f>IF(VLOOKUP($A62, [1]作業用3!$A$8:$FP$263, 97, FALSE)=0, "-", VLOOKUP($A62, [1]作業用3!$A$8:$FP$263, 97, FALSE))</f>
        <v>-</v>
      </c>
      <c r="H64" s="145" t="str">
        <f>IF(VLOOKUP($A62, [1]作業用3!$A$8:$FP$263, 100, FALSE)=0, "-", VLOOKUP($A62, [1]作業用3!$A$8:$FP$263, 100, FALSE))</f>
        <v>-</v>
      </c>
      <c r="I64" s="146">
        <f>IF(VLOOKUP($A62, [1]作業用3!$A$8:$FP$263, 103, FALSE)=0, "-", VLOOKUP($A62, [1]作業用3!$A$8:$FP$263, 103, FALSE))</f>
        <v>6</v>
      </c>
      <c r="J64" s="145">
        <f>IF(VLOOKUP($A62, [1]作業用3!$A$8:$FP$263, 106, FALSE)=0, "-", VLOOKUP($A62, [1]作業用3!$A$8:$FP$263, 106, FALSE))</f>
        <v>418.11846689895469</v>
      </c>
      <c r="K64" s="146" t="str">
        <f>IF(VLOOKUP($A62, [1]作業用3!$A$8:$FP$263, 109, FALSE)=0, "-", VLOOKUP($A62, [1]作業用3!$A$8:$FP$263, 109, FALSE))</f>
        <v>-</v>
      </c>
      <c r="L64" s="145" t="str">
        <f>IF(VLOOKUP($A62, [1]作業用3!$A$8:$FP$263, 112, FALSE)=0, "-", VLOOKUP($A62, [1]作業用3!$A$8:$FP$263, 112, FALSE))</f>
        <v>-</v>
      </c>
      <c r="M64" s="146" t="str">
        <f>IF(VLOOKUP($A62, [1]作業用3!$A$8:$FP$263, 115, FALSE)=0, "-", VLOOKUP($A62, [1]作業用3!$A$8:$FP$263, 115, FALSE))</f>
        <v>-</v>
      </c>
      <c r="N64" s="145" t="str">
        <f>IF(VLOOKUP($A62, [1]作業用3!$A$8:$FP$263, 118, FALSE)=0, "-", VLOOKUP($A62, [1]作業用3!$A$8:$FP$263, 118, FALSE))</f>
        <v>-</v>
      </c>
      <c r="O64" s="146">
        <f>IF(VLOOKUP($A62, [1]作業用3!$A$8:$FP$263, 121, FALSE)=0, "-", VLOOKUP($A62, [1]作業用3!$A$8:$FP$263, 121, FALSE))</f>
        <v>2</v>
      </c>
      <c r="P64" s="145">
        <f>IF(VLOOKUP($A62, [1]作業用3!$A$8:$FP$263, 124, FALSE)=0, "-", VLOOKUP($A62, [1]作業用3!$A$8:$FP$263, 124, FALSE))</f>
        <v>139.37282229965157</v>
      </c>
      <c r="Q64" s="146" t="str">
        <f>IF(VLOOKUP($A62, [1]作業用3!$A$8:$FP$263, 127, FALSE)=0, "-", VLOOKUP($A62, [1]作業用3!$A$8:$FP$263, 127, FALSE))</f>
        <v>-</v>
      </c>
      <c r="R64" s="145" t="str">
        <f>IF(VLOOKUP($A62, [1]作業用3!$A$8:$FP$263, 130, FALSE)=0, "-", VLOOKUP($A62, [1]作業用3!$A$8:$FP$263, 130, FALSE))</f>
        <v>-</v>
      </c>
      <c r="S64" s="146">
        <f>IF(VLOOKUP($A62, [1]作業用3!$A$8:$FP$263, 133, FALSE)=0, "-", VLOOKUP($A62, [1]作業用3!$A$8:$FP$263, 133, FALSE))</f>
        <v>2</v>
      </c>
      <c r="T64" s="145">
        <f>IF(VLOOKUP($A62, [1]作業用3!$A$8:$FP$263, 136, FALSE)=0, "-", VLOOKUP($A62, [1]作業用3!$A$8:$FP$263, 136, FALSE))</f>
        <v>139.37282229965157</v>
      </c>
      <c r="U64" s="146" t="str">
        <f>IF(VLOOKUP($A62, [1]作業用3!$A$8:$FP$263, 139, FALSE)=0, "-", VLOOKUP($A62, [1]作業用3!$A$8:$FP$263, 139, FALSE))</f>
        <v>-</v>
      </c>
      <c r="V64" s="145" t="str">
        <f>IF(VLOOKUP($A62, [1]作業用3!$A$8:$FP$263, 142, FALSE)=0, "-", VLOOKUP($A62, [1]作業用3!$A$8:$FP$263, 142, FALSE))</f>
        <v>-</v>
      </c>
      <c r="W64" s="146" t="str">
        <f>IF(VLOOKUP($A62, [1]作業用3!$A$8:$FP$263, 145, FALSE)=0, "-", VLOOKUP($A62, [1]作業用3!$A$8:$FP$263, 145, FALSE))</f>
        <v>-</v>
      </c>
      <c r="X64" s="145" t="str">
        <f>IF(VLOOKUP($A62, [1]作業用3!$A$8:$FP$263, 148, FALSE)=0, "-", VLOOKUP($A62, [1]作業用3!$A$8:$FP$263, 148, FALSE))</f>
        <v>-</v>
      </c>
      <c r="Y64" s="146" t="str">
        <f>IF(VLOOKUP($A62, [1]作業用3!$A$8:$FP$263, 151, FALSE)=0, "-", VLOOKUP($A62, [1]作業用3!$A$8:$FP$263, 151, FALSE))</f>
        <v>-</v>
      </c>
      <c r="Z64" s="145" t="str">
        <f>IF(VLOOKUP($A62, [1]作業用3!$A$8:$FP$263, 154, FALSE)=0, "-", VLOOKUP($A62, [1]作業用3!$A$8:$FP$263, 154, FALSE))</f>
        <v>-</v>
      </c>
      <c r="AA64" s="146">
        <f>IF(VLOOKUP($A62, [1]作業用3!$A$8:$FP$263, 157, FALSE)=0, "-", VLOOKUP($A62, [1]作業用3!$A$8:$FP$263, 157, FALSE))</f>
        <v>1</v>
      </c>
      <c r="AB64" s="145">
        <f>IF(VLOOKUP($A62, [1]作業用3!$A$8:$FP$263, 160, FALSE)=0, "-", VLOOKUP($A62, [1]作業用3!$A$8:$FP$263, 160, FALSE))</f>
        <v>69.686411149825787</v>
      </c>
      <c r="AC64" s="146" t="str">
        <f>IF(VLOOKUP($A62, [1]作業用3!$A$8:$FP$263, 163, FALSE)=0, "-", VLOOKUP($A62, [1]作業用3!$A$8:$FP$263, 163, FALSE))</f>
        <v>-</v>
      </c>
      <c r="AD64" s="145" t="str">
        <f>IF(VLOOKUP($A62, [1]作業用3!$A$8:$FP$263, 166, FALSE)=0, "-", VLOOKUP($A62, [1]作業用3!$A$8:$FP$263, 166, FALSE))</f>
        <v>-</v>
      </c>
      <c r="AE64" s="146" t="str">
        <f>IF(VLOOKUP($A62, [1]作業用3!$A$8:$FP$263, 169, FALSE)=0, "-", VLOOKUP($A62, [1]作業用3!$A$8:$FP$263, 169, FALSE))</f>
        <v>-</v>
      </c>
      <c r="AF64" s="145" t="str">
        <f>IF(VLOOKUP($A62, [1]作業用3!$A$8:$FP$263, 172, FALSE)=0, "-", VLOOKUP($A62, [1]作業用3!$A$8:$FP$263, 172, FALSE))</f>
        <v>-</v>
      </c>
    </row>
    <row r="65" spans="1:32">
      <c r="A65" s="148" t="s">
        <v>237</v>
      </c>
      <c r="B65" s="147" t="s">
        <v>70</v>
      </c>
      <c r="C65" s="147" t="str">
        <f>A65</f>
        <v>北渡島檜山2次医療圏</v>
      </c>
      <c r="D65" s="147" t="str">
        <f>RIGHT(C65, 1)</f>
        <v>圏</v>
      </c>
      <c r="E65" s="146">
        <f>IF(VLOOKUP($A65, [1]作業用3!$A$8:$FP$263, 89, FALSE)=0, "-", VLOOKUP($A65, [1]作業用3!$A$8:$FP$263, 89, FALSE))</f>
        <v>564</v>
      </c>
      <c r="F65" s="145">
        <f>IF(VLOOKUP($A65, [1]作業用3!$A$8:$FP$263, 92, FALSE)=0, "-", VLOOKUP($A65, [1]作業用3!$A$8:$FP$263, 92, FALSE))</f>
        <v>1463.3386954491205</v>
      </c>
      <c r="G65" s="146">
        <f>IF(VLOOKUP($A65, [1]作業用3!$A$8:$FP$263, 95, FALSE)=0, "-", VLOOKUP($A65, [1]作業用3!$A$8:$FP$263, 95, FALSE))</f>
        <v>1</v>
      </c>
      <c r="H65" s="145">
        <f>IF(VLOOKUP($A65, [1]作業用3!$A$8:$FP$263, 98, FALSE)=0, "-", VLOOKUP($A65, [1]作業用3!$A$8:$FP$263, 98, FALSE))</f>
        <v>2.5945721550516319</v>
      </c>
      <c r="I65" s="146">
        <f>IF(VLOOKUP($A65, [1]作業用3!$A$8:$FP$263, 101, FALSE)=0, "-", VLOOKUP($A65, [1]作業用3!$A$8:$FP$263, 101, FALSE))</f>
        <v>169</v>
      </c>
      <c r="J65" s="145">
        <f>IF(VLOOKUP($A65, [1]作業用3!$A$8:$FP$263, 104, FALSE)=0, "-", VLOOKUP($A65, [1]作業用3!$A$8:$FP$263, 104, FALSE))</f>
        <v>438.48269420372577</v>
      </c>
      <c r="K65" s="146">
        <f>IF(VLOOKUP($A65, [1]作業用3!$A$8:$FP$263, 107, FALSE)=0, "-", VLOOKUP($A65, [1]作業用3!$A$8:$FP$263, 107, FALSE))</f>
        <v>5</v>
      </c>
      <c r="L65" s="145">
        <f>IF(VLOOKUP($A65, [1]作業用3!$A$8:$FP$263, 110, FALSE)=0, "-", VLOOKUP($A65, [1]作業用3!$A$8:$FP$263, 110, FALSE))</f>
        <v>12.972860775258159</v>
      </c>
      <c r="M65" s="146">
        <f>IF(VLOOKUP($A65, [1]作業用3!$A$8:$FP$263, 113, FALSE)=0, "-", VLOOKUP($A65, [1]作業用3!$A$8:$FP$263, 113, FALSE))</f>
        <v>3</v>
      </c>
      <c r="N65" s="145">
        <f>IF(VLOOKUP($A65, [1]作業用3!$A$8:$FP$263, 116, FALSE)=0, "-", VLOOKUP($A65, [1]作業用3!$A$8:$FP$263, 116, FALSE))</f>
        <v>7.7837164651548951</v>
      </c>
      <c r="O65" s="146">
        <f>IF(VLOOKUP($A65, [1]作業用3!$A$8:$FP$263, 119, FALSE)=0, "-", VLOOKUP($A65, [1]作業用3!$A$8:$FP$263, 119, FALSE))</f>
        <v>101</v>
      </c>
      <c r="P65" s="145">
        <f>IF(VLOOKUP($A65, [1]作業用3!$A$8:$FP$263, 122, FALSE)=0, "-", VLOOKUP($A65, [1]作業用3!$A$8:$FP$263, 122, FALSE))</f>
        <v>262.05178766021481</v>
      </c>
      <c r="Q65" s="146">
        <f>IF(VLOOKUP($A65, [1]作業用3!$A$8:$FP$263, 125, FALSE)=0, "-", VLOOKUP($A65, [1]作業用3!$A$8:$FP$263, 125, FALSE))</f>
        <v>53</v>
      </c>
      <c r="R65" s="145">
        <f>IF(VLOOKUP($A65, [1]作業用3!$A$8:$FP$263, 128, FALSE)=0, "-", VLOOKUP($A65, [1]作業用3!$A$8:$FP$263, 128, FALSE))</f>
        <v>137.51232421773651</v>
      </c>
      <c r="S65" s="146">
        <f>IF(VLOOKUP($A65, [1]作業用3!$A$8:$FP$263, 131, FALSE)=0, "-", VLOOKUP($A65, [1]作業用3!$A$8:$FP$263, 131, FALSE))</f>
        <v>54</v>
      </c>
      <c r="T65" s="145">
        <f>IF(VLOOKUP($A65, [1]作業用3!$A$8:$FP$263, 134, FALSE)=0, "-", VLOOKUP($A65, [1]作業用3!$A$8:$FP$263, 134, FALSE))</f>
        <v>140.10689637278813</v>
      </c>
      <c r="U65" s="146">
        <f>IF(VLOOKUP($A65, [1]作業用3!$A$8:$FP$263, 137, FALSE)=0, "-", VLOOKUP($A65, [1]作業用3!$A$8:$FP$263, 137, FALSE))</f>
        <v>5</v>
      </c>
      <c r="V65" s="145">
        <f>IF(VLOOKUP($A65, [1]作業用3!$A$8:$FP$263, 140, FALSE)=0, "-", VLOOKUP($A65, [1]作業用3!$A$8:$FP$263, 140, FALSE))</f>
        <v>12.972860775258159</v>
      </c>
      <c r="W65" s="146">
        <f>IF(VLOOKUP($A65, [1]作業用3!$A$8:$FP$263, 143, FALSE)=0, "-", VLOOKUP($A65, [1]作業用3!$A$8:$FP$263, 143, FALSE))</f>
        <v>10</v>
      </c>
      <c r="X65" s="145">
        <f>IF(VLOOKUP($A65, [1]作業用3!$A$8:$FP$263, 146, FALSE)=0, "-", VLOOKUP($A65, [1]作業用3!$A$8:$FP$263, 146, FALSE))</f>
        <v>25.945721550516318</v>
      </c>
      <c r="Y65" s="146">
        <f>IF(VLOOKUP($A65, [1]作業用3!$A$8:$FP$263, 149, FALSE)=0, "-", VLOOKUP($A65, [1]作業用3!$A$8:$FP$263, 149, FALSE))</f>
        <v>30</v>
      </c>
      <c r="Z65" s="145">
        <f>IF(VLOOKUP($A65, [1]作業用3!$A$8:$FP$263, 152, FALSE)=0, "-", VLOOKUP($A65, [1]作業用3!$A$8:$FP$263, 152, FALSE))</f>
        <v>77.83716465154896</v>
      </c>
      <c r="AA65" s="146">
        <f>IF(VLOOKUP($A65, [1]作業用3!$A$8:$FP$263, 155, FALSE)=0, "-", VLOOKUP($A65, [1]作業用3!$A$8:$FP$263, 155, FALSE))</f>
        <v>15</v>
      </c>
      <c r="AB65" s="145">
        <f>IF(VLOOKUP($A65, [1]作業用3!$A$8:$FP$263, 158, FALSE)=0, "-", VLOOKUP($A65, [1]作業用3!$A$8:$FP$263, 158, FALSE))</f>
        <v>38.91858232577448</v>
      </c>
      <c r="AC65" s="146">
        <f>IF(VLOOKUP($A65, [1]作業用3!$A$8:$FP$263, 161, FALSE)=0, "-", VLOOKUP($A65, [1]作業用3!$A$8:$FP$263, 161, FALSE))</f>
        <v>6</v>
      </c>
      <c r="AD65" s="145">
        <f>IF(VLOOKUP($A65, [1]作業用3!$A$8:$FP$263, 164, FALSE)=0, "-", VLOOKUP($A65, [1]作業用3!$A$8:$FP$263, 164, FALSE))</f>
        <v>15.56743293030979</v>
      </c>
      <c r="AE65" s="146">
        <f>IF(VLOOKUP($A65, [1]作業用3!$A$8:$FP$263, 167, FALSE)=0, "-", VLOOKUP($A65, [1]作業用3!$A$8:$FP$263, 167, FALSE))</f>
        <v>5</v>
      </c>
      <c r="AF65" s="145">
        <f>IF(VLOOKUP($A65, [1]作業用3!$A$8:$FP$263, 170, FALSE)=0, "-", VLOOKUP($A65, [1]作業用3!$A$8:$FP$263, 170, FALSE))</f>
        <v>12.972860775258159</v>
      </c>
    </row>
    <row r="66" spans="1:32">
      <c r="A66" s="148"/>
      <c r="B66" s="147" t="s">
        <v>68</v>
      </c>
      <c r="C66" s="147" t="str">
        <f>A65</f>
        <v>北渡島檜山2次医療圏</v>
      </c>
      <c r="D66" s="147" t="str">
        <f>RIGHT(C66, 1)</f>
        <v>圏</v>
      </c>
      <c r="E66" s="146">
        <f>IF(VLOOKUP($A65, [1]作業用3!$A$8:$FP$263, 90, FALSE)=0, "-", VLOOKUP($A65, [1]作業用3!$A$8:$FP$263, 90, FALSE))</f>
        <v>291</v>
      </c>
      <c r="F66" s="145">
        <f>IF(VLOOKUP($A65, [1]作業用3!$A$8:$FP$263, 93, FALSE)=0, "-", VLOOKUP($A65, [1]作業用3!$A$8:$FP$263, 93, FALSE))</f>
        <v>1579.8045602605864</v>
      </c>
      <c r="G66" s="146" t="str">
        <f>IF(VLOOKUP($A65, [1]作業用3!$A$8:$FP$263, 96, FALSE)=0, "-", VLOOKUP($A65, [1]作業用3!$A$8:$FP$263, 96, FALSE))</f>
        <v>-</v>
      </c>
      <c r="H66" s="145" t="str">
        <f>IF(VLOOKUP($A65, [1]作業用3!$A$8:$FP$263, 99, FALSE)=0, "-", VLOOKUP($A65, [1]作業用3!$A$8:$FP$263, 99, FALSE))</f>
        <v>-</v>
      </c>
      <c r="I66" s="146">
        <f>IF(VLOOKUP($A65, [1]作業用3!$A$8:$FP$263, 102, FALSE)=0, "-", VLOOKUP($A65, [1]作業用3!$A$8:$FP$263, 102, FALSE))</f>
        <v>116</v>
      </c>
      <c r="J66" s="145">
        <f>IF(VLOOKUP($A65, [1]作業用3!$A$8:$FP$263, 105, FALSE)=0, "-", VLOOKUP($A65, [1]作業用3!$A$8:$FP$263, 105, FALSE))</f>
        <v>629.7502714440825</v>
      </c>
      <c r="K66" s="146">
        <f>IF(VLOOKUP($A65, [1]作業用3!$A$8:$FP$263, 108, FALSE)=0, "-", VLOOKUP($A65, [1]作業用3!$A$8:$FP$263, 108, FALSE))</f>
        <v>2</v>
      </c>
      <c r="L66" s="145">
        <f>IF(VLOOKUP($A65, [1]作業用3!$A$8:$FP$263, 111, FALSE)=0, "-", VLOOKUP($A65, [1]作業用3!$A$8:$FP$263, 111, FALSE))</f>
        <v>10.857763300760045</v>
      </c>
      <c r="M66" s="146" t="str">
        <f>IF(VLOOKUP($A65, [1]作業用3!$A$8:$FP$263, 114, FALSE)=0, "-", VLOOKUP($A65, [1]作業用3!$A$8:$FP$263, 114, FALSE))</f>
        <v>-</v>
      </c>
      <c r="N66" s="145" t="str">
        <f>IF(VLOOKUP($A65, [1]作業用3!$A$8:$FP$263, 117, FALSE)=0, "-", VLOOKUP($A65, [1]作業用3!$A$8:$FP$263, 117, FALSE))</f>
        <v>-</v>
      </c>
      <c r="O66" s="146">
        <f>IF(VLOOKUP($A65, [1]作業用3!$A$8:$FP$263, 120, FALSE)=0, "-", VLOOKUP($A65, [1]作業用3!$A$8:$FP$263, 120, FALSE))</f>
        <v>41</v>
      </c>
      <c r="P66" s="145">
        <f>IF(VLOOKUP($A65, [1]作業用3!$A$8:$FP$263, 123, FALSE)=0, "-", VLOOKUP($A65, [1]作業用3!$A$8:$FP$263, 123, FALSE))</f>
        <v>222.5841476655809</v>
      </c>
      <c r="Q66" s="146">
        <f>IF(VLOOKUP($A65, [1]作業用3!$A$8:$FP$263, 126, FALSE)=0, "-", VLOOKUP($A65, [1]作業用3!$A$8:$FP$263, 126, FALSE))</f>
        <v>21</v>
      </c>
      <c r="R66" s="145">
        <f>IF(VLOOKUP($A65, [1]作業用3!$A$8:$FP$263, 129, FALSE)=0, "-", VLOOKUP($A65, [1]作業用3!$A$8:$FP$263, 129, FALSE))</f>
        <v>114.00651465798045</v>
      </c>
      <c r="S66" s="146">
        <f>IF(VLOOKUP($A65, [1]作業用3!$A$8:$FP$263, 132, FALSE)=0, "-", VLOOKUP($A65, [1]作業用3!$A$8:$FP$263, 132, FALSE))</f>
        <v>29</v>
      </c>
      <c r="T66" s="145">
        <f>IF(VLOOKUP($A65, [1]作業用3!$A$8:$FP$263, 135, FALSE)=0, "-", VLOOKUP($A65, [1]作業用3!$A$8:$FP$263, 135, FALSE))</f>
        <v>157.43756786102063</v>
      </c>
      <c r="U66" s="146">
        <f>IF(VLOOKUP($A65, [1]作業用3!$A$8:$FP$263, 138, FALSE)=0, "-", VLOOKUP($A65, [1]作業用3!$A$8:$FP$263, 138, FALSE))</f>
        <v>4</v>
      </c>
      <c r="V66" s="145">
        <f>IF(VLOOKUP($A65, [1]作業用3!$A$8:$FP$263, 141, FALSE)=0, "-", VLOOKUP($A65, [1]作業用3!$A$8:$FP$263, 141, FALSE))</f>
        <v>21.715526601520089</v>
      </c>
      <c r="W66" s="146">
        <f>IF(VLOOKUP($A65, [1]作業用3!$A$8:$FP$263, 144, FALSE)=0, "-", VLOOKUP($A65, [1]作業用3!$A$8:$FP$263, 144, FALSE))</f>
        <v>5</v>
      </c>
      <c r="X66" s="145">
        <f>IF(VLOOKUP($A65, [1]作業用3!$A$8:$FP$263, 147, FALSE)=0, "-", VLOOKUP($A65, [1]作業用3!$A$8:$FP$263, 147, FALSE))</f>
        <v>27.14440825190011</v>
      </c>
      <c r="Y66" s="146">
        <f>IF(VLOOKUP($A65, [1]作業用3!$A$8:$FP$263, 150, FALSE)=0, "-", VLOOKUP($A65, [1]作業用3!$A$8:$FP$263, 150, FALSE))</f>
        <v>5</v>
      </c>
      <c r="Z66" s="145">
        <f>IF(VLOOKUP($A65, [1]作業用3!$A$8:$FP$263, 153, FALSE)=0, "-", VLOOKUP($A65, [1]作業用3!$A$8:$FP$263, 153, FALSE))</f>
        <v>27.14440825190011</v>
      </c>
      <c r="AA66" s="146">
        <f>IF(VLOOKUP($A65, [1]作業用3!$A$8:$FP$263, 156, FALSE)=0, "-", VLOOKUP($A65, [1]作業用3!$A$8:$FP$263, 156, FALSE))</f>
        <v>8</v>
      </c>
      <c r="AB66" s="145">
        <f>IF(VLOOKUP($A65, [1]作業用3!$A$8:$FP$263, 159, FALSE)=0, "-", VLOOKUP($A65, [1]作業用3!$A$8:$FP$263, 159, FALSE))</f>
        <v>43.431053203040179</v>
      </c>
      <c r="AC66" s="146">
        <f>IF(VLOOKUP($A65, [1]作業用3!$A$8:$FP$263, 162, FALSE)=0, "-", VLOOKUP($A65, [1]作業用3!$A$8:$FP$263, 162, FALSE))</f>
        <v>3</v>
      </c>
      <c r="AD66" s="145">
        <f>IF(VLOOKUP($A65, [1]作業用3!$A$8:$FP$263, 165, FALSE)=0, "-", VLOOKUP($A65, [1]作業用3!$A$8:$FP$263, 165, FALSE))</f>
        <v>16.286644951140065</v>
      </c>
      <c r="AE66" s="146">
        <f>IF(VLOOKUP($A65, [1]作業用3!$A$8:$FP$263, 168, FALSE)=0, "-", VLOOKUP($A65, [1]作業用3!$A$8:$FP$263, 168, FALSE))</f>
        <v>4</v>
      </c>
      <c r="AF66" s="145">
        <f>IF(VLOOKUP($A65, [1]作業用3!$A$8:$FP$263, 171, FALSE)=0, "-", VLOOKUP($A65, [1]作業用3!$A$8:$FP$263, 171, FALSE))</f>
        <v>21.715526601520089</v>
      </c>
    </row>
    <row r="67" spans="1:32">
      <c r="A67" s="148"/>
      <c r="B67" s="147" t="s">
        <v>66</v>
      </c>
      <c r="C67" s="147" t="str">
        <f>A65</f>
        <v>北渡島檜山2次医療圏</v>
      </c>
      <c r="D67" s="147" t="str">
        <f>RIGHT(C67, 1)</f>
        <v>圏</v>
      </c>
      <c r="E67" s="146">
        <f>IF(VLOOKUP($A65, [1]作業用3!$A$8:$FP$263, 91, FALSE)=0, "-", VLOOKUP($A65, [1]作業用3!$A$8:$FP$263, 91, FALSE))</f>
        <v>273</v>
      </c>
      <c r="F67" s="145">
        <f>IF(VLOOKUP($A65, [1]作業用3!$A$8:$FP$263, 94, FALSE)=0, "-", VLOOKUP($A65, [1]作業用3!$A$8:$FP$263, 94, FALSE))</f>
        <v>1356.7239836994336</v>
      </c>
      <c r="G67" s="146">
        <f>IF(VLOOKUP($A65, [1]作業用3!$A$8:$FP$263, 97, FALSE)=0, "-", VLOOKUP($A65, [1]作業用3!$A$8:$FP$263, 97, FALSE))</f>
        <v>1</v>
      </c>
      <c r="H67" s="145">
        <f>IF(VLOOKUP($A65, [1]作業用3!$A$8:$FP$263, 100, FALSE)=0, "-", VLOOKUP($A65, [1]作業用3!$A$8:$FP$263, 100, FALSE))</f>
        <v>4.9696849219759471</v>
      </c>
      <c r="I67" s="146">
        <f>IF(VLOOKUP($A65, [1]作業用3!$A$8:$FP$263, 103, FALSE)=0, "-", VLOOKUP($A65, [1]作業用3!$A$8:$FP$263, 103, FALSE))</f>
        <v>53</v>
      </c>
      <c r="J67" s="145">
        <f>IF(VLOOKUP($A65, [1]作業用3!$A$8:$FP$263, 106, FALSE)=0, "-", VLOOKUP($A65, [1]作業用3!$A$8:$FP$263, 106, FALSE))</f>
        <v>263.39330086472518</v>
      </c>
      <c r="K67" s="146">
        <f>IF(VLOOKUP($A65, [1]作業用3!$A$8:$FP$263, 109, FALSE)=0, "-", VLOOKUP($A65, [1]作業用3!$A$8:$FP$263, 109, FALSE))</f>
        <v>3</v>
      </c>
      <c r="L67" s="145">
        <f>IF(VLOOKUP($A65, [1]作業用3!$A$8:$FP$263, 112, FALSE)=0, "-", VLOOKUP($A65, [1]作業用3!$A$8:$FP$263, 112, FALSE))</f>
        <v>14.909054765927841</v>
      </c>
      <c r="M67" s="146">
        <f>IF(VLOOKUP($A65, [1]作業用3!$A$8:$FP$263, 115, FALSE)=0, "-", VLOOKUP($A65, [1]作業用3!$A$8:$FP$263, 115, FALSE))</f>
        <v>3</v>
      </c>
      <c r="N67" s="145">
        <f>IF(VLOOKUP($A65, [1]作業用3!$A$8:$FP$263, 118, FALSE)=0, "-", VLOOKUP($A65, [1]作業用3!$A$8:$FP$263, 118, FALSE))</f>
        <v>14.909054765927841</v>
      </c>
      <c r="O67" s="146">
        <f>IF(VLOOKUP($A65, [1]作業用3!$A$8:$FP$263, 121, FALSE)=0, "-", VLOOKUP($A65, [1]作業用3!$A$8:$FP$263, 121, FALSE))</f>
        <v>60</v>
      </c>
      <c r="P67" s="145">
        <f>IF(VLOOKUP($A65, [1]作業用3!$A$8:$FP$263, 124, FALSE)=0, "-", VLOOKUP($A65, [1]作業用3!$A$8:$FP$263, 124, FALSE))</f>
        <v>298.1810953185568</v>
      </c>
      <c r="Q67" s="146">
        <f>IF(VLOOKUP($A65, [1]作業用3!$A$8:$FP$263, 127, FALSE)=0, "-", VLOOKUP($A65, [1]作業用3!$A$8:$FP$263, 127, FALSE))</f>
        <v>32</v>
      </c>
      <c r="R67" s="145">
        <f>IF(VLOOKUP($A65, [1]作業用3!$A$8:$FP$263, 130, FALSE)=0, "-", VLOOKUP($A65, [1]作業用3!$A$8:$FP$263, 130, FALSE))</f>
        <v>159.02991750323031</v>
      </c>
      <c r="S67" s="146">
        <f>IF(VLOOKUP($A65, [1]作業用3!$A$8:$FP$263, 133, FALSE)=0, "-", VLOOKUP($A65, [1]作業用3!$A$8:$FP$263, 133, FALSE))</f>
        <v>25</v>
      </c>
      <c r="T67" s="145">
        <f>IF(VLOOKUP($A65, [1]作業用3!$A$8:$FP$263, 136, FALSE)=0, "-", VLOOKUP($A65, [1]作業用3!$A$8:$FP$263, 136, FALSE))</f>
        <v>124.24212304939866</v>
      </c>
      <c r="U67" s="146">
        <f>IF(VLOOKUP($A65, [1]作業用3!$A$8:$FP$263, 139, FALSE)=0, "-", VLOOKUP($A65, [1]作業用3!$A$8:$FP$263, 139, FALSE))</f>
        <v>1</v>
      </c>
      <c r="V67" s="145">
        <f>IF(VLOOKUP($A65, [1]作業用3!$A$8:$FP$263, 142, FALSE)=0, "-", VLOOKUP($A65, [1]作業用3!$A$8:$FP$263, 142, FALSE))</f>
        <v>4.9696849219759471</v>
      </c>
      <c r="W67" s="146">
        <f>IF(VLOOKUP($A65, [1]作業用3!$A$8:$FP$263, 145, FALSE)=0, "-", VLOOKUP($A65, [1]作業用3!$A$8:$FP$263, 145, FALSE))</f>
        <v>5</v>
      </c>
      <c r="X67" s="145">
        <f>IF(VLOOKUP($A65, [1]作業用3!$A$8:$FP$263, 148, FALSE)=0, "-", VLOOKUP($A65, [1]作業用3!$A$8:$FP$263, 148, FALSE))</f>
        <v>24.848424609879736</v>
      </c>
      <c r="Y67" s="146">
        <f>IF(VLOOKUP($A65, [1]作業用3!$A$8:$FP$263, 151, FALSE)=0, "-", VLOOKUP($A65, [1]作業用3!$A$8:$FP$263, 151, FALSE))</f>
        <v>25</v>
      </c>
      <c r="Z67" s="145">
        <f>IF(VLOOKUP($A65, [1]作業用3!$A$8:$FP$263, 154, FALSE)=0, "-", VLOOKUP($A65, [1]作業用3!$A$8:$FP$263, 154, FALSE))</f>
        <v>124.24212304939866</v>
      </c>
      <c r="AA67" s="146">
        <f>IF(VLOOKUP($A65, [1]作業用3!$A$8:$FP$263, 157, FALSE)=0, "-", VLOOKUP($A65, [1]作業用3!$A$8:$FP$263, 157, FALSE))</f>
        <v>7</v>
      </c>
      <c r="AB67" s="145">
        <f>IF(VLOOKUP($A65, [1]作業用3!$A$8:$FP$263, 160, FALSE)=0, "-", VLOOKUP($A65, [1]作業用3!$A$8:$FP$263, 160, FALSE))</f>
        <v>34.78779445383163</v>
      </c>
      <c r="AC67" s="146">
        <f>IF(VLOOKUP($A65, [1]作業用3!$A$8:$FP$263, 163, FALSE)=0, "-", VLOOKUP($A65, [1]作業用3!$A$8:$FP$263, 163, FALSE))</f>
        <v>3</v>
      </c>
      <c r="AD67" s="145">
        <f>IF(VLOOKUP($A65, [1]作業用3!$A$8:$FP$263, 166, FALSE)=0, "-", VLOOKUP($A65, [1]作業用3!$A$8:$FP$263, 166, FALSE))</f>
        <v>14.909054765927841</v>
      </c>
      <c r="AE67" s="146">
        <f>IF(VLOOKUP($A65, [1]作業用3!$A$8:$FP$263, 169, FALSE)=0, "-", VLOOKUP($A65, [1]作業用3!$A$8:$FP$263, 169, FALSE))</f>
        <v>1</v>
      </c>
      <c r="AF67" s="145">
        <f>IF(VLOOKUP($A65, [1]作業用3!$A$8:$FP$263, 172, FALSE)=0, "-", VLOOKUP($A65, [1]作業用3!$A$8:$FP$263, 172, FALSE))</f>
        <v>4.9696849219759471</v>
      </c>
    </row>
    <row r="68" spans="1:32">
      <c r="A68" s="148" t="s">
        <v>236</v>
      </c>
      <c r="B68" s="147" t="s">
        <v>70</v>
      </c>
      <c r="C68" s="147" t="str">
        <f>A68</f>
        <v>八雲保健所</v>
      </c>
      <c r="D68" s="147" t="str">
        <f>RIGHT(C68, 1)</f>
        <v>所</v>
      </c>
      <c r="E68" s="146">
        <f>IF(VLOOKUP($A68, [1]作業用3!$A$8:$FP$263, 89, FALSE)=0, "-", VLOOKUP($A68, [1]作業用3!$A$8:$FP$263, 89, FALSE))</f>
        <v>564</v>
      </c>
      <c r="F68" s="145">
        <f>IF(VLOOKUP($A68, [1]作業用3!$A$8:$FP$263, 92, FALSE)=0, "-", VLOOKUP($A68, [1]作業用3!$A$8:$FP$263, 92, FALSE))</f>
        <v>1463.3386954491205</v>
      </c>
      <c r="G68" s="146">
        <f>IF(VLOOKUP($A68, [1]作業用3!$A$8:$FP$263, 95, FALSE)=0, "-", VLOOKUP($A68, [1]作業用3!$A$8:$FP$263, 95, FALSE))</f>
        <v>1</v>
      </c>
      <c r="H68" s="145">
        <f>IF(VLOOKUP($A68, [1]作業用3!$A$8:$FP$263, 98, FALSE)=0, "-", VLOOKUP($A68, [1]作業用3!$A$8:$FP$263, 98, FALSE))</f>
        <v>2.5945721550516319</v>
      </c>
      <c r="I68" s="146">
        <f>IF(VLOOKUP($A68, [1]作業用3!$A$8:$FP$263, 101, FALSE)=0, "-", VLOOKUP($A68, [1]作業用3!$A$8:$FP$263, 101, FALSE))</f>
        <v>169</v>
      </c>
      <c r="J68" s="145">
        <f>IF(VLOOKUP($A68, [1]作業用3!$A$8:$FP$263, 104, FALSE)=0, "-", VLOOKUP($A68, [1]作業用3!$A$8:$FP$263, 104, FALSE))</f>
        <v>438.48269420372577</v>
      </c>
      <c r="K68" s="146">
        <f>IF(VLOOKUP($A68, [1]作業用3!$A$8:$FP$263, 107, FALSE)=0, "-", VLOOKUP($A68, [1]作業用3!$A$8:$FP$263, 107, FALSE))</f>
        <v>5</v>
      </c>
      <c r="L68" s="145">
        <f>IF(VLOOKUP($A68, [1]作業用3!$A$8:$FP$263, 110, FALSE)=0, "-", VLOOKUP($A68, [1]作業用3!$A$8:$FP$263, 110, FALSE))</f>
        <v>12.972860775258159</v>
      </c>
      <c r="M68" s="146">
        <f>IF(VLOOKUP($A68, [1]作業用3!$A$8:$FP$263, 113, FALSE)=0, "-", VLOOKUP($A68, [1]作業用3!$A$8:$FP$263, 113, FALSE))</f>
        <v>3</v>
      </c>
      <c r="N68" s="145">
        <f>IF(VLOOKUP($A68, [1]作業用3!$A$8:$FP$263, 116, FALSE)=0, "-", VLOOKUP($A68, [1]作業用3!$A$8:$FP$263, 116, FALSE))</f>
        <v>7.7837164651548951</v>
      </c>
      <c r="O68" s="146">
        <f>IF(VLOOKUP($A68, [1]作業用3!$A$8:$FP$263, 119, FALSE)=0, "-", VLOOKUP($A68, [1]作業用3!$A$8:$FP$263, 119, FALSE))</f>
        <v>101</v>
      </c>
      <c r="P68" s="145">
        <f>IF(VLOOKUP($A68, [1]作業用3!$A$8:$FP$263, 122, FALSE)=0, "-", VLOOKUP($A68, [1]作業用3!$A$8:$FP$263, 122, FALSE))</f>
        <v>262.05178766021481</v>
      </c>
      <c r="Q68" s="146">
        <f>IF(VLOOKUP($A68, [1]作業用3!$A$8:$FP$263, 125, FALSE)=0, "-", VLOOKUP($A68, [1]作業用3!$A$8:$FP$263, 125, FALSE))</f>
        <v>53</v>
      </c>
      <c r="R68" s="145">
        <f>IF(VLOOKUP($A68, [1]作業用3!$A$8:$FP$263, 128, FALSE)=0, "-", VLOOKUP($A68, [1]作業用3!$A$8:$FP$263, 128, FALSE))</f>
        <v>137.51232421773651</v>
      </c>
      <c r="S68" s="146">
        <f>IF(VLOOKUP($A68, [1]作業用3!$A$8:$FP$263, 131, FALSE)=0, "-", VLOOKUP($A68, [1]作業用3!$A$8:$FP$263, 131, FALSE))</f>
        <v>54</v>
      </c>
      <c r="T68" s="145">
        <f>IF(VLOOKUP($A68, [1]作業用3!$A$8:$FP$263, 134, FALSE)=0, "-", VLOOKUP($A68, [1]作業用3!$A$8:$FP$263, 134, FALSE))</f>
        <v>140.10689637278813</v>
      </c>
      <c r="U68" s="146">
        <f>IF(VLOOKUP($A68, [1]作業用3!$A$8:$FP$263, 137, FALSE)=0, "-", VLOOKUP($A68, [1]作業用3!$A$8:$FP$263, 137, FALSE))</f>
        <v>5</v>
      </c>
      <c r="V68" s="145">
        <f>IF(VLOOKUP($A68, [1]作業用3!$A$8:$FP$263, 140, FALSE)=0, "-", VLOOKUP($A68, [1]作業用3!$A$8:$FP$263, 140, FALSE))</f>
        <v>12.972860775258159</v>
      </c>
      <c r="W68" s="146">
        <f>IF(VLOOKUP($A68, [1]作業用3!$A$8:$FP$263, 143, FALSE)=0, "-", VLOOKUP($A68, [1]作業用3!$A$8:$FP$263, 143, FALSE))</f>
        <v>10</v>
      </c>
      <c r="X68" s="145">
        <f>IF(VLOOKUP($A68, [1]作業用3!$A$8:$FP$263, 146, FALSE)=0, "-", VLOOKUP($A68, [1]作業用3!$A$8:$FP$263, 146, FALSE))</f>
        <v>25.945721550516318</v>
      </c>
      <c r="Y68" s="146">
        <f>IF(VLOOKUP($A68, [1]作業用3!$A$8:$FP$263, 149, FALSE)=0, "-", VLOOKUP($A68, [1]作業用3!$A$8:$FP$263, 149, FALSE))</f>
        <v>30</v>
      </c>
      <c r="Z68" s="145">
        <f>IF(VLOOKUP($A68, [1]作業用3!$A$8:$FP$263, 152, FALSE)=0, "-", VLOOKUP($A68, [1]作業用3!$A$8:$FP$263, 152, FALSE))</f>
        <v>77.83716465154896</v>
      </c>
      <c r="AA68" s="146">
        <f>IF(VLOOKUP($A68, [1]作業用3!$A$8:$FP$263, 155, FALSE)=0, "-", VLOOKUP($A68, [1]作業用3!$A$8:$FP$263, 155, FALSE))</f>
        <v>15</v>
      </c>
      <c r="AB68" s="145">
        <f>IF(VLOOKUP($A68, [1]作業用3!$A$8:$FP$263, 158, FALSE)=0, "-", VLOOKUP($A68, [1]作業用3!$A$8:$FP$263, 158, FALSE))</f>
        <v>38.91858232577448</v>
      </c>
      <c r="AC68" s="146">
        <f>IF(VLOOKUP($A68, [1]作業用3!$A$8:$FP$263, 161, FALSE)=0, "-", VLOOKUP($A68, [1]作業用3!$A$8:$FP$263, 161, FALSE))</f>
        <v>6</v>
      </c>
      <c r="AD68" s="145">
        <f>IF(VLOOKUP($A68, [1]作業用3!$A$8:$FP$263, 164, FALSE)=0, "-", VLOOKUP($A68, [1]作業用3!$A$8:$FP$263, 164, FALSE))</f>
        <v>15.56743293030979</v>
      </c>
      <c r="AE68" s="146">
        <f>IF(VLOOKUP($A68, [1]作業用3!$A$8:$FP$263, 167, FALSE)=0, "-", VLOOKUP($A68, [1]作業用3!$A$8:$FP$263, 167, FALSE))</f>
        <v>5</v>
      </c>
      <c r="AF68" s="145">
        <f>IF(VLOOKUP($A68, [1]作業用3!$A$8:$FP$263, 170, FALSE)=0, "-", VLOOKUP($A68, [1]作業用3!$A$8:$FP$263, 170, FALSE))</f>
        <v>12.972860775258159</v>
      </c>
    </row>
    <row r="69" spans="1:32">
      <c r="A69" s="148"/>
      <c r="B69" s="147" t="s">
        <v>68</v>
      </c>
      <c r="C69" s="147" t="str">
        <f>A68</f>
        <v>八雲保健所</v>
      </c>
      <c r="D69" s="147" t="str">
        <f>RIGHT(C69, 1)</f>
        <v>所</v>
      </c>
      <c r="E69" s="146">
        <f>IF(VLOOKUP($A68, [1]作業用3!$A$8:$FP$263, 90, FALSE)=0, "-", VLOOKUP($A68, [1]作業用3!$A$8:$FP$263, 90, FALSE))</f>
        <v>291</v>
      </c>
      <c r="F69" s="145">
        <f>IF(VLOOKUP($A68, [1]作業用3!$A$8:$FP$263, 93, FALSE)=0, "-", VLOOKUP($A68, [1]作業用3!$A$8:$FP$263, 93, FALSE))</f>
        <v>1579.8045602605864</v>
      </c>
      <c r="G69" s="146" t="str">
        <f>IF(VLOOKUP($A68, [1]作業用3!$A$8:$FP$263, 96, FALSE)=0, "-", VLOOKUP($A68, [1]作業用3!$A$8:$FP$263, 96, FALSE))</f>
        <v>-</v>
      </c>
      <c r="H69" s="145" t="str">
        <f>IF(VLOOKUP($A68, [1]作業用3!$A$8:$FP$263, 99, FALSE)=0, "-", VLOOKUP($A68, [1]作業用3!$A$8:$FP$263, 99, FALSE))</f>
        <v>-</v>
      </c>
      <c r="I69" s="146">
        <f>IF(VLOOKUP($A68, [1]作業用3!$A$8:$FP$263, 102, FALSE)=0, "-", VLOOKUP($A68, [1]作業用3!$A$8:$FP$263, 102, FALSE))</f>
        <v>116</v>
      </c>
      <c r="J69" s="145">
        <f>IF(VLOOKUP($A68, [1]作業用3!$A$8:$FP$263, 105, FALSE)=0, "-", VLOOKUP($A68, [1]作業用3!$A$8:$FP$263, 105, FALSE))</f>
        <v>629.7502714440825</v>
      </c>
      <c r="K69" s="146">
        <f>IF(VLOOKUP($A68, [1]作業用3!$A$8:$FP$263, 108, FALSE)=0, "-", VLOOKUP($A68, [1]作業用3!$A$8:$FP$263, 108, FALSE))</f>
        <v>2</v>
      </c>
      <c r="L69" s="145">
        <f>IF(VLOOKUP($A68, [1]作業用3!$A$8:$FP$263, 111, FALSE)=0, "-", VLOOKUP($A68, [1]作業用3!$A$8:$FP$263, 111, FALSE))</f>
        <v>10.857763300760045</v>
      </c>
      <c r="M69" s="146" t="str">
        <f>IF(VLOOKUP($A68, [1]作業用3!$A$8:$FP$263, 114, FALSE)=0, "-", VLOOKUP($A68, [1]作業用3!$A$8:$FP$263, 114, FALSE))</f>
        <v>-</v>
      </c>
      <c r="N69" s="145" t="str">
        <f>IF(VLOOKUP($A68, [1]作業用3!$A$8:$FP$263, 117, FALSE)=0, "-", VLOOKUP($A68, [1]作業用3!$A$8:$FP$263, 117, FALSE))</f>
        <v>-</v>
      </c>
      <c r="O69" s="146">
        <f>IF(VLOOKUP($A68, [1]作業用3!$A$8:$FP$263, 120, FALSE)=0, "-", VLOOKUP($A68, [1]作業用3!$A$8:$FP$263, 120, FALSE))</f>
        <v>41</v>
      </c>
      <c r="P69" s="145">
        <f>IF(VLOOKUP($A68, [1]作業用3!$A$8:$FP$263, 123, FALSE)=0, "-", VLOOKUP($A68, [1]作業用3!$A$8:$FP$263, 123, FALSE))</f>
        <v>222.5841476655809</v>
      </c>
      <c r="Q69" s="146">
        <f>IF(VLOOKUP($A68, [1]作業用3!$A$8:$FP$263, 126, FALSE)=0, "-", VLOOKUP($A68, [1]作業用3!$A$8:$FP$263, 126, FALSE))</f>
        <v>21</v>
      </c>
      <c r="R69" s="145">
        <f>IF(VLOOKUP($A68, [1]作業用3!$A$8:$FP$263, 129, FALSE)=0, "-", VLOOKUP($A68, [1]作業用3!$A$8:$FP$263, 129, FALSE))</f>
        <v>114.00651465798045</v>
      </c>
      <c r="S69" s="146">
        <f>IF(VLOOKUP($A68, [1]作業用3!$A$8:$FP$263, 132, FALSE)=0, "-", VLOOKUP($A68, [1]作業用3!$A$8:$FP$263, 132, FALSE))</f>
        <v>29</v>
      </c>
      <c r="T69" s="145">
        <f>IF(VLOOKUP($A68, [1]作業用3!$A$8:$FP$263, 135, FALSE)=0, "-", VLOOKUP($A68, [1]作業用3!$A$8:$FP$263, 135, FALSE))</f>
        <v>157.43756786102063</v>
      </c>
      <c r="U69" s="146">
        <f>IF(VLOOKUP($A68, [1]作業用3!$A$8:$FP$263, 138, FALSE)=0, "-", VLOOKUP($A68, [1]作業用3!$A$8:$FP$263, 138, FALSE))</f>
        <v>4</v>
      </c>
      <c r="V69" s="145">
        <f>IF(VLOOKUP($A68, [1]作業用3!$A$8:$FP$263, 141, FALSE)=0, "-", VLOOKUP($A68, [1]作業用3!$A$8:$FP$263, 141, FALSE))</f>
        <v>21.715526601520089</v>
      </c>
      <c r="W69" s="146">
        <f>IF(VLOOKUP($A68, [1]作業用3!$A$8:$FP$263, 144, FALSE)=0, "-", VLOOKUP($A68, [1]作業用3!$A$8:$FP$263, 144, FALSE))</f>
        <v>5</v>
      </c>
      <c r="X69" s="145">
        <f>IF(VLOOKUP($A68, [1]作業用3!$A$8:$FP$263, 147, FALSE)=0, "-", VLOOKUP($A68, [1]作業用3!$A$8:$FP$263, 147, FALSE))</f>
        <v>27.14440825190011</v>
      </c>
      <c r="Y69" s="146">
        <f>IF(VLOOKUP($A68, [1]作業用3!$A$8:$FP$263, 150, FALSE)=0, "-", VLOOKUP($A68, [1]作業用3!$A$8:$FP$263, 150, FALSE))</f>
        <v>5</v>
      </c>
      <c r="Z69" s="145">
        <f>IF(VLOOKUP($A68, [1]作業用3!$A$8:$FP$263, 153, FALSE)=0, "-", VLOOKUP($A68, [1]作業用3!$A$8:$FP$263, 153, FALSE))</f>
        <v>27.14440825190011</v>
      </c>
      <c r="AA69" s="146">
        <f>IF(VLOOKUP($A68, [1]作業用3!$A$8:$FP$263, 156, FALSE)=0, "-", VLOOKUP($A68, [1]作業用3!$A$8:$FP$263, 156, FALSE))</f>
        <v>8</v>
      </c>
      <c r="AB69" s="145">
        <f>IF(VLOOKUP($A68, [1]作業用3!$A$8:$FP$263, 159, FALSE)=0, "-", VLOOKUP($A68, [1]作業用3!$A$8:$FP$263, 159, FALSE))</f>
        <v>43.431053203040179</v>
      </c>
      <c r="AC69" s="146">
        <f>IF(VLOOKUP($A68, [1]作業用3!$A$8:$FP$263, 162, FALSE)=0, "-", VLOOKUP($A68, [1]作業用3!$A$8:$FP$263, 162, FALSE))</f>
        <v>3</v>
      </c>
      <c r="AD69" s="145">
        <f>IF(VLOOKUP($A68, [1]作業用3!$A$8:$FP$263, 165, FALSE)=0, "-", VLOOKUP($A68, [1]作業用3!$A$8:$FP$263, 165, FALSE))</f>
        <v>16.286644951140065</v>
      </c>
      <c r="AE69" s="146">
        <f>IF(VLOOKUP($A68, [1]作業用3!$A$8:$FP$263, 168, FALSE)=0, "-", VLOOKUP($A68, [1]作業用3!$A$8:$FP$263, 168, FALSE))</f>
        <v>4</v>
      </c>
      <c r="AF69" s="145">
        <f>IF(VLOOKUP($A68, [1]作業用3!$A$8:$FP$263, 171, FALSE)=0, "-", VLOOKUP($A68, [1]作業用3!$A$8:$FP$263, 171, FALSE))</f>
        <v>21.715526601520089</v>
      </c>
    </row>
    <row r="70" spans="1:32">
      <c r="A70" s="148"/>
      <c r="B70" s="147" t="s">
        <v>66</v>
      </c>
      <c r="C70" s="147" t="str">
        <f>A68</f>
        <v>八雲保健所</v>
      </c>
      <c r="D70" s="147" t="str">
        <f>RIGHT(C70, 1)</f>
        <v>所</v>
      </c>
      <c r="E70" s="146">
        <f>IF(VLOOKUP($A68, [1]作業用3!$A$8:$FP$263, 91, FALSE)=0, "-", VLOOKUP($A68, [1]作業用3!$A$8:$FP$263, 91, FALSE))</f>
        <v>273</v>
      </c>
      <c r="F70" s="145">
        <f>IF(VLOOKUP($A68, [1]作業用3!$A$8:$FP$263, 94, FALSE)=0, "-", VLOOKUP($A68, [1]作業用3!$A$8:$FP$263, 94, FALSE))</f>
        <v>1356.7239836994336</v>
      </c>
      <c r="G70" s="146">
        <f>IF(VLOOKUP($A68, [1]作業用3!$A$8:$FP$263, 97, FALSE)=0, "-", VLOOKUP($A68, [1]作業用3!$A$8:$FP$263, 97, FALSE))</f>
        <v>1</v>
      </c>
      <c r="H70" s="145">
        <f>IF(VLOOKUP($A68, [1]作業用3!$A$8:$FP$263, 100, FALSE)=0, "-", VLOOKUP($A68, [1]作業用3!$A$8:$FP$263, 100, FALSE))</f>
        <v>4.9696849219759471</v>
      </c>
      <c r="I70" s="146">
        <f>IF(VLOOKUP($A68, [1]作業用3!$A$8:$FP$263, 103, FALSE)=0, "-", VLOOKUP($A68, [1]作業用3!$A$8:$FP$263, 103, FALSE))</f>
        <v>53</v>
      </c>
      <c r="J70" s="145">
        <f>IF(VLOOKUP($A68, [1]作業用3!$A$8:$FP$263, 106, FALSE)=0, "-", VLOOKUP($A68, [1]作業用3!$A$8:$FP$263, 106, FALSE))</f>
        <v>263.39330086472518</v>
      </c>
      <c r="K70" s="146">
        <f>IF(VLOOKUP($A68, [1]作業用3!$A$8:$FP$263, 109, FALSE)=0, "-", VLOOKUP($A68, [1]作業用3!$A$8:$FP$263, 109, FALSE))</f>
        <v>3</v>
      </c>
      <c r="L70" s="145">
        <f>IF(VLOOKUP($A68, [1]作業用3!$A$8:$FP$263, 112, FALSE)=0, "-", VLOOKUP($A68, [1]作業用3!$A$8:$FP$263, 112, FALSE))</f>
        <v>14.909054765927841</v>
      </c>
      <c r="M70" s="146">
        <f>IF(VLOOKUP($A68, [1]作業用3!$A$8:$FP$263, 115, FALSE)=0, "-", VLOOKUP($A68, [1]作業用3!$A$8:$FP$263, 115, FALSE))</f>
        <v>3</v>
      </c>
      <c r="N70" s="145">
        <f>IF(VLOOKUP($A68, [1]作業用3!$A$8:$FP$263, 118, FALSE)=0, "-", VLOOKUP($A68, [1]作業用3!$A$8:$FP$263, 118, FALSE))</f>
        <v>14.909054765927841</v>
      </c>
      <c r="O70" s="146">
        <f>IF(VLOOKUP($A68, [1]作業用3!$A$8:$FP$263, 121, FALSE)=0, "-", VLOOKUP($A68, [1]作業用3!$A$8:$FP$263, 121, FALSE))</f>
        <v>60</v>
      </c>
      <c r="P70" s="145">
        <f>IF(VLOOKUP($A68, [1]作業用3!$A$8:$FP$263, 124, FALSE)=0, "-", VLOOKUP($A68, [1]作業用3!$A$8:$FP$263, 124, FALSE))</f>
        <v>298.1810953185568</v>
      </c>
      <c r="Q70" s="146">
        <f>IF(VLOOKUP($A68, [1]作業用3!$A$8:$FP$263, 127, FALSE)=0, "-", VLOOKUP($A68, [1]作業用3!$A$8:$FP$263, 127, FALSE))</f>
        <v>32</v>
      </c>
      <c r="R70" s="145">
        <f>IF(VLOOKUP($A68, [1]作業用3!$A$8:$FP$263, 130, FALSE)=0, "-", VLOOKUP($A68, [1]作業用3!$A$8:$FP$263, 130, FALSE))</f>
        <v>159.02991750323031</v>
      </c>
      <c r="S70" s="146">
        <f>IF(VLOOKUP($A68, [1]作業用3!$A$8:$FP$263, 133, FALSE)=0, "-", VLOOKUP($A68, [1]作業用3!$A$8:$FP$263, 133, FALSE))</f>
        <v>25</v>
      </c>
      <c r="T70" s="145">
        <f>IF(VLOOKUP($A68, [1]作業用3!$A$8:$FP$263, 136, FALSE)=0, "-", VLOOKUP($A68, [1]作業用3!$A$8:$FP$263, 136, FALSE))</f>
        <v>124.24212304939866</v>
      </c>
      <c r="U70" s="146">
        <f>IF(VLOOKUP($A68, [1]作業用3!$A$8:$FP$263, 139, FALSE)=0, "-", VLOOKUP($A68, [1]作業用3!$A$8:$FP$263, 139, FALSE))</f>
        <v>1</v>
      </c>
      <c r="V70" s="145">
        <f>IF(VLOOKUP($A68, [1]作業用3!$A$8:$FP$263, 142, FALSE)=0, "-", VLOOKUP($A68, [1]作業用3!$A$8:$FP$263, 142, FALSE))</f>
        <v>4.9696849219759471</v>
      </c>
      <c r="W70" s="146">
        <f>IF(VLOOKUP($A68, [1]作業用3!$A$8:$FP$263, 145, FALSE)=0, "-", VLOOKUP($A68, [1]作業用3!$A$8:$FP$263, 145, FALSE))</f>
        <v>5</v>
      </c>
      <c r="X70" s="145">
        <f>IF(VLOOKUP($A68, [1]作業用3!$A$8:$FP$263, 148, FALSE)=0, "-", VLOOKUP($A68, [1]作業用3!$A$8:$FP$263, 148, FALSE))</f>
        <v>24.848424609879736</v>
      </c>
      <c r="Y70" s="146">
        <f>IF(VLOOKUP($A68, [1]作業用3!$A$8:$FP$263, 151, FALSE)=0, "-", VLOOKUP($A68, [1]作業用3!$A$8:$FP$263, 151, FALSE))</f>
        <v>25</v>
      </c>
      <c r="Z70" s="145">
        <f>IF(VLOOKUP($A68, [1]作業用3!$A$8:$FP$263, 154, FALSE)=0, "-", VLOOKUP($A68, [1]作業用3!$A$8:$FP$263, 154, FALSE))</f>
        <v>124.24212304939866</v>
      </c>
      <c r="AA70" s="146">
        <f>IF(VLOOKUP($A68, [1]作業用3!$A$8:$FP$263, 157, FALSE)=0, "-", VLOOKUP($A68, [1]作業用3!$A$8:$FP$263, 157, FALSE))</f>
        <v>7</v>
      </c>
      <c r="AB70" s="145">
        <f>IF(VLOOKUP($A68, [1]作業用3!$A$8:$FP$263, 160, FALSE)=0, "-", VLOOKUP($A68, [1]作業用3!$A$8:$FP$263, 160, FALSE))</f>
        <v>34.78779445383163</v>
      </c>
      <c r="AC70" s="146">
        <f>IF(VLOOKUP($A68, [1]作業用3!$A$8:$FP$263, 163, FALSE)=0, "-", VLOOKUP($A68, [1]作業用3!$A$8:$FP$263, 163, FALSE))</f>
        <v>3</v>
      </c>
      <c r="AD70" s="145">
        <f>IF(VLOOKUP($A68, [1]作業用3!$A$8:$FP$263, 166, FALSE)=0, "-", VLOOKUP($A68, [1]作業用3!$A$8:$FP$263, 166, FALSE))</f>
        <v>14.909054765927841</v>
      </c>
      <c r="AE70" s="146">
        <f>IF(VLOOKUP($A68, [1]作業用3!$A$8:$FP$263, 169, FALSE)=0, "-", VLOOKUP($A68, [1]作業用3!$A$8:$FP$263, 169, FALSE))</f>
        <v>1</v>
      </c>
      <c r="AF70" s="145">
        <f>IF(VLOOKUP($A68, [1]作業用3!$A$8:$FP$263, 172, FALSE)=0, "-", VLOOKUP($A68, [1]作業用3!$A$8:$FP$263, 172, FALSE))</f>
        <v>4.9696849219759471</v>
      </c>
    </row>
    <row r="71" spans="1:32">
      <c r="A71" s="148" t="s">
        <v>235</v>
      </c>
      <c r="B71" s="147" t="s">
        <v>70</v>
      </c>
      <c r="C71" s="147" t="str">
        <f>A71</f>
        <v>八雲町</v>
      </c>
      <c r="D71" s="147" t="str">
        <f>RIGHT(C71, 1)</f>
        <v>町</v>
      </c>
      <c r="E71" s="146">
        <f>IF(VLOOKUP($A71, [1]作業用3!$A$8:$FP$263, 89, FALSE)=0, "-", VLOOKUP($A71, [1]作業用3!$A$8:$FP$263, 89, FALSE))</f>
        <v>252</v>
      </c>
      <c r="F71" s="145">
        <f>IF(VLOOKUP($A71, [1]作業用3!$A$8:$FP$263, 92, FALSE)=0, "-", VLOOKUP($A71, [1]作業用3!$A$8:$FP$263, 92, FALSE))</f>
        <v>1406.4069650630649</v>
      </c>
      <c r="G71" s="146" t="str">
        <f>IF(VLOOKUP($A71, [1]作業用3!$A$8:$FP$263, 95, FALSE)=0, "-", VLOOKUP($A71, [1]作業用3!$A$8:$FP$263, 95, FALSE))</f>
        <v>-</v>
      </c>
      <c r="H71" s="145" t="str">
        <f>IF(VLOOKUP($A71, [1]作業用3!$A$8:$FP$263, 98, FALSE)=0, "-", VLOOKUP($A71, [1]作業用3!$A$8:$FP$263, 98, FALSE))</f>
        <v>-</v>
      </c>
      <c r="I71" s="146">
        <f>IF(VLOOKUP($A71, [1]作業用3!$A$8:$FP$263, 101, FALSE)=0, "-", VLOOKUP($A71, [1]作業用3!$A$8:$FP$263, 101, FALSE))</f>
        <v>72</v>
      </c>
      <c r="J71" s="145">
        <f>IF(VLOOKUP($A71, [1]作業用3!$A$8:$FP$263, 104, FALSE)=0, "-", VLOOKUP($A71, [1]作業用3!$A$8:$FP$263, 104, FALSE))</f>
        <v>401.83056144658997</v>
      </c>
      <c r="K71" s="146">
        <f>IF(VLOOKUP($A71, [1]作業用3!$A$8:$FP$263, 107, FALSE)=0, "-", VLOOKUP($A71, [1]作業用3!$A$8:$FP$263, 107, FALSE))</f>
        <v>1</v>
      </c>
      <c r="L71" s="145">
        <f>IF(VLOOKUP($A71, [1]作業用3!$A$8:$FP$263, 110, FALSE)=0, "-", VLOOKUP($A71, [1]作業用3!$A$8:$FP$263, 110, FALSE))</f>
        <v>5.5809800200915278</v>
      </c>
      <c r="M71" s="146">
        <f>IF(VLOOKUP($A71, [1]作業用3!$A$8:$FP$263, 113, FALSE)=0, "-", VLOOKUP($A71, [1]作業用3!$A$8:$FP$263, 113, FALSE))</f>
        <v>1</v>
      </c>
      <c r="N71" s="145">
        <f>IF(VLOOKUP($A71, [1]作業用3!$A$8:$FP$263, 116, FALSE)=0, "-", VLOOKUP($A71, [1]作業用3!$A$8:$FP$263, 116, FALSE))</f>
        <v>5.5809800200915278</v>
      </c>
      <c r="O71" s="146">
        <f>IF(VLOOKUP($A71, [1]作業用3!$A$8:$FP$263, 119, FALSE)=0, "-", VLOOKUP($A71, [1]作業用3!$A$8:$FP$263, 119, FALSE))</f>
        <v>50</v>
      </c>
      <c r="P71" s="145">
        <f>IF(VLOOKUP($A71, [1]作業用3!$A$8:$FP$263, 122, FALSE)=0, "-", VLOOKUP($A71, [1]作業用3!$A$8:$FP$263, 122, FALSE))</f>
        <v>279.04900100457644</v>
      </c>
      <c r="Q71" s="146">
        <f>IF(VLOOKUP($A71, [1]作業用3!$A$8:$FP$263, 125, FALSE)=0, "-", VLOOKUP($A71, [1]作業用3!$A$8:$FP$263, 125, FALSE))</f>
        <v>19</v>
      </c>
      <c r="R71" s="145">
        <f>IF(VLOOKUP($A71, [1]作業用3!$A$8:$FP$263, 128, FALSE)=0, "-", VLOOKUP($A71, [1]作業用3!$A$8:$FP$263, 128, FALSE))</f>
        <v>106.03862038173902</v>
      </c>
      <c r="S71" s="146">
        <f>IF(VLOOKUP($A71, [1]作業用3!$A$8:$FP$263, 131, FALSE)=0, "-", VLOOKUP($A71, [1]作業用3!$A$8:$FP$263, 131, FALSE))</f>
        <v>25</v>
      </c>
      <c r="T71" s="145">
        <f>IF(VLOOKUP($A71, [1]作業用3!$A$8:$FP$263, 134, FALSE)=0, "-", VLOOKUP($A71, [1]作業用3!$A$8:$FP$263, 134, FALSE))</f>
        <v>139.52450050228822</v>
      </c>
      <c r="U71" s="146">
        <f>IF(VLOOKUP($A71, [1]作業用3!$A$8:$FP$263, 137, FALSE)=0, "-", VLOOKUP($A71, [1]作業用3!$A$8:$FP$263, 137, FALSE))</f>
        <v>3</v>
      </c>
      <c r="V71" s="145">
        <f>IF(VLOOKUP($A71, [1]作業用3!$A$8:$FP$263, 140, FALSE)=0, "-", VLOOKUP($A71, [1]作業用3!$A$8:$FP$263, 140, FALSE))</f>
        <v>16.742940060274584</v>
      </c>
      <c r="W71" s="146">
        <f>IF(VLOOKUP($A71, [1]作業用3!$A$8:$FP$263, 143, FALSE)=0, "-", VLOOKUP($A71, [1]作業用3!$A$8:$FP$263, 143, FALSE))</f>
        <v>3</v>
      </c>
      <c r="X71" s="145">
        <f>IF(VLOOKUP($A71, [1]作業用3!$A$8:$FP$263, 146, FALSE)=0, "-", VLOOKUP($A71, [1]作業用3!$A$8:$FP$263, 146, FALSE))</f>
        <v>16.742940060274584</v>
      </c>
      <c r="Y71" s="146">
        <f>IF(VLOOKUP($A71, [1]作業用3!$A$8:$FP$263, 149, FALSE)=0, "-", VLOOKUP($A71, [1]作業用3!$A$8:$FP$263, 149, FALSE))</f>
        <v>13</v>
      </c>
      <c r="Z71" s="145">
        <f>IF(VLOOKUP($A71, [1]作業用3!$A$8:$FP$263, 152, FALSE)=0, "-", VLOOKUP($A71, [1]作業用3!$A$8:$FP$263, 152, FALSE))</f>
        <v>72.552740261189868</v>
      </c>
      <c r="AA71" s="146">
        <f>IF(VLOOKUP($A71, [1]作業用3!$A$8:$FP$263, 155, FALSE)=0, "-", VLOOKUP($A71, [1]作業用3!$A$8:$FP$263, 155, FALSE))</f>
        <v>10</v>
      </c>
      <c r="AB71" s="145">
        <f>IF(VLOOKUP($A71, [1]作業用3!$A$8:$FP$263, 158, FALSE)=0, "-", VLOOKUP($A71, [1]作業用3!$A$8:$FP$263, 158, FALSE))</f>
        <v>55.809800200915276</v>
      </c>
      <c r="AC71" s="146">
        <f>IF(VLOOKUP($A71, [1]作業用3!$A$8:$FP$263, 161, FALSE)=0, "-", VLOOKUP($A71, [1]作業用3!$A$8:$FP$263, 161, FALSE))</f>
        <v>4</v>
      </c>
      <c r="AD71" s="145">
        <f>IF(VLOOKUP($A71, [1]作業用3!$A$8:$FP$263, 164, FALSE)=0, "-", VLOOKUP($A71, [1]作業用3!$A$8:$FP$263, 164, FALSE))</f>
        <v>22.323920080366111</v>
      </c>
      <c r="AE71" s="146">
        <f>IF(VLOOKUP($A71, [1]作業用3!$A$8:$FP$263, 167, FALSE)=0, "-", VLOOKUP($A71, [1]作業用3!$A$8:$FP$263, 167, FALSE))</f>
        <v>2</v>
      </c>
      <c r="AF71" s="145">
        <f>IF(VLOOKUP($A71, [1]作業用3!$A$8:$FP$263, 170, FALSE)=0, "-", VLOOKUP($A71, [1]作業用3!$A$8:$FP$263, 170, FALSE))</f>
        <v>11.161960040183056</v>
      </c>
    </row>
    <row r="72" spans="1:32">
      <c r="A72" s="148"/>
      <c r="B72" s="147" t="s">
        <v>68</v>
      </c>
      <c r="C72" s="147" t="str">
        <f>A71</f>
        <v>八雲町</v>
      </c>
      <c r="D72" s="147" t="str">
        <f>RIGHT(C72, 1)</f>
        <v>町</v>
      </c>
      <c r="E72" s="146">
        <f>IF(VLOOKUP($A71, [1]作業用3!$A$8:$FP$263, 90, FALSE)=0, "-", VLOOKUP($A71, [1]作業用3!$A$8:$FP$263, 90, FALSE))</f>
        <v>130</v>
      </c>
      <c r="F72" s="145">
        <f>IF(VLOOKUP($A71, [1]作業用3!$A$8:$FP$263, 93, FALSE)=0, "-", VLOOKUP($A71, [1]作業用3!$A$8:$FP$263, 93, FALSE))</f>
        <v>1493.9094461043437</v>
      </c>
      <c r="G72" s="146" t="str">
        <f>IF(VLOOKUP($A71, [1]作業用3!$A$8:$FP$263, 96, FALSE)=0, "-", VLOOKUP($A71, [1]作業用3!$A$8:$FP$263, 96, FALSE))</f>
        <v>-</v>
      </c>
      <c r="H72" s="145" t="str">
        <f>IF(VLOOKUP($A71, [1]作業用3!$A$8:$FP$263, 99, FALSE)=0, "-", VLOOKUP($A71, [1]作業用3!$A$8:$FP$263, 99, FALSE))</f>
        <v>-</v>
      </c>
      <c r="I72" s="146">
        <f>IF(VLOOKUP($A71, [1]作業用3!$A$8:$FP$263, 102, FALSE)=0, "-", VLOOKUP($A71, [1]作業用3!$A$8:$FP$263, 102, FALSE))</f>
        <v>48</v>
      </c>
      <c r="J72" s="145">
        <f>IF(VLOOKUP($A71, [1]作業用3!$A$8:$FP$263, 105, FALSE)=0, "-", VLOOKUP($A71, [1]作業用3!$A$8:$FP$263, 105, FALSE))</f>
        <v>551.59733394621924</v>
      </c>
      <c r="K72" s="146">
        <f>IF(VLOOKUP($A71, [1]作業用3!$A$8:$FP$263, 108, FALSE)=0, "-", VLOOKUP($A71, [1]作業用3!$A$8:$FP$263, 108, FALSE))</f>
        <v>1</v>
      </c>
      <c r="L72" s="145">
        <f>IF(VLOOKUP($A71, [1]作業用3!$A$8:$FP$263, 111, FALSE)=0, "-", VLOOKUP($A71, [1]作業用3!$A$8:$FP$263, 111, FALSE))</f>
        <v>11.491611123879567</v>
      </c>
      <c r="M72" s="146" t="str">
        <f>IF(VLOOKUP($A71, [1]作業用3!$A$8:$FP$263, 114, FALSE)=0, "-", VLOOKUP($A71, [1]作業用3!$A$8:$FP$263, 114, FALSE))</f>
        <v>-</v>
      </c>
      <c r="N72" s="145" t="str">
        <f>IF(VLOOKUP($A71, [1]作業用3!$A$8:$FP$263, 117, FALSE)=0, "-", VLOOKUP($A71, [1]作業用3!$A$8:$FP$263, 117, FALSE))</f>
        <v>-</v>
      </c>
      <c r="O72" s="146">
        <f>IF(VLOOKUP($A71, [1]作業用3!$A$8:$FP$263, 120, FALSE)=0, "-", VLOOKUP($A71, [1]作業用3!$A$8:$FP$263, 120, FALSE))</f>
        <v>20</v>
      </c>
      <c r="P72" s="145">
        <f>IF(VLOOKUP($A71, [1]作業用3!$A$8:$FP$263, 123, FALSE)=0, "-", VLOOKUP($A71, [1]作業用3!$A$8:$FP$263, 123, FALSE))</f>
        <v>229.83222247759133</v>
      </c>
      <c r="Q72" s="146">
        <f>IF(VLOOKUP($A71, [1]作業用3!$A$8:$FP$263, 126, FALSE)=0, "-", VLOOKUP($A71, [1]作業用3!$A$8:$FP$263, 126, FALSE))</f>
        <v>6</v>
      </c>
      <c r="R72" s="145">
        <f>IF(VLOOKUP($A71, [1]作業用3!$A$8:$FP$263, 129, FALSE)=0, "-", VLOOKUP($A71, [1]作業用3!$A$8:$FP$263, 129, FALSE))</f>
        <v>68.949666743277405</v>
      </c>
      <c r="S72" s="146">
        <f>IF(VLOOKUP($A71, [1]作業用3!$A$8:$FP$263, 132, FALSE)=0, "-", VLOOKUP($A71, [1]作業用3!$A$8:$FP$263, 132, FALSE))</f>
        <v>12</v>
      </c>
      <c r="T72" s="145">
        <f>IF(VLOOKUP($A71, [1]作業用3!$A$8:$FP$263, 135, FALSE)=0, "-", VLOOKUP($A71, [1]作業用3!$A$8:$FP$263, 135, FALSE))</f>
        <v>137.89933348655481</v>
      </c>
      <c r="U72" s="146">
        <f>IF(VLOOKUP($A71, [1]作業用3!$A$8:$FP$263, 138, FALSE)=0, "-", VLOOKUP($A71, [1]作業用3!$A$8:$FP$263, 138, FALSE))</f>
        <v>2</v>
      </c>
      <c r="V72" s="145">
        <f>IF(VLOOKUP($A71, [1]作業用3!$A$8:$FP$263, 141, FALSE)=0, "-", VLOOKUP($A71, [1]作業用3!$A$8:$FP$263, 141, FALSE))</f>
        <v>22.983222247759134</v>
      </c>
      <c r="W72" s="146">
        <f>IF(VLOOKUP($A71, [1]作業用3!$A$8:$FP$263, 144, FALSE)=0, "-", VLOOKUP($A71, [1]作業用3!$A$8:$FP$263, 144, FALSE))</f>
        <v>2</v>
      </c>
      <c r="X72" s="145">
        <f>IF(VLOOKUP($A71, [1]作業用3!$A$8:$FP$263, 147, FALSE)=0, "-", VLOOKUP($A71, [1]作業用3!$A$8:$FP$263, 147, FALSE))</f>
        <v>22.983222247759134</v>
      </c>
      <c r="Y72" s="146">
        <f>IF(VLOOKUP($A71, [1]作業用3!$A$8:$FP$263, 150, FALSE)=0, "-", VLOOKUP($A71, [1]作業用3!$A$8:$FP$263, 150, FALSE))</f>
        <v>4</v>
      </c>
      <c r="Z72" s="145">
        <f>IF(VLOOKUP($A71, [1]作業用3!$A$8:$FP$263, 153, FALSE)=0, "-", VLOOKUP($A71, [1]作業用3!$A$8:$FP$263, 153, FALSE))</f>
        <v>45.966444495518267</v>
      </c>
      <c r="AA72" s="146">
        <f>IF(VLOOKUP($A71, [1]作業用3!$A$8:$FP$263, 156, FALSE)=0, "-", VLOOKUP($A71, [1]作業用3!$A$8:$FP$263, 156, FALSE))</f>
        <v>6</v>
      </c>
      <c r="AB72" s="145">
        <f>IF(VLOOKUP($A71, [1]作業用3!$A$8:$FP$263, 159, FALSE)=0, "-", VLOOKUP($A71, [1]作業用3!$A$8:$FP$263, 159, FALSE))</f>
        <v>68.949666743277405</v>
      </c>
      <c r="AC72" s="146">
        <f>IF(VLOOKUP($A71, [1]作業用3!$A$8:$FP$263, 162, FALSE)=0, "-", VLOOKUP($A71, [1]作業用3!$A$8:$FP$263, 162, FALSE))</f>
        <v>1</v>
      </c>
      <c r="AD72" s="145">
        <f>IF(VLOOKUP($A71, [1]作業用3!$A$8:$FP$263, 165, FALSE)=0, "-", VLOOKUP($A71, [1]作業用3!$A$8:$FP$263, 165, FALSE))</f>
        <v>11.491611123879567</v>
      </c>
      <c r="AE72" s="146">
        <f>IF(VLOOKUP($A71, [1]作業用3!$A$8:$FP$263, 168, FALSE)=0, "-", VLOOKUP($A71, [1]作業用3!$A$8:$FP$263, 168, FALSE))</f>
        <v>2</v>
      </c>
      <c r="AF72" s="145">
        <f>IF(VLOOKUP($A71, [1]作業用3!$A$8:$FP$263, 171, FALSE)=0, "-", VLOOKUP($A71, [1]作業用3!$A$8:$FP$263, 171, FALSE))</f>
        <v>22.983222247759134</v>
      </c>
    </row>
    <row r="73" spans="1:32">
      <c r="A73" s="148"/>
      <c r="B73" s="147" t="s">
        <v>66</v>
      </c>
      <c r="C73" s="147" t="str">
        <f>A71</f>
        <v>八雲町</v>
      </c>
      <c r="D73" s="147" t="str">
        <f>RIGHT(C73, 1)</f>
        <v>町</v>
      </c>
      <c r="E73" s="146">
        <f>IF(VLOOKUP($A71, [1]作業用3!$A$8:$FP$263, 91, FALSE)=0, "-", VLOOKUP($A71, [1]作業用3!$A$8:$FP$263, 91, FALSE))</f>
        <v>122</v>
      </c>
      <c r="F73" s="145">
        <f>IF(VLOOKUP($A71, [1]作業用3!$A$8:$FP$263, 94, FALSE)=0, "-", VLOOKUP($A71, [1]作業用3!$A$8:$FP$263, 94, FALSE))</f>
        <v>1323.7847222222222</v>
      </c>
      <c r="G73" s="146" t="str">
        <f>IF(VLOOKUP($A71, [1]作業用3!$A$8:$FP$263, 97, FALSE)=0, "-", VLOOKUP($A71, [1]作業用3!$A$8:$FP$263, 97, FALSE))</f>
        <v>-</v>
      </c>
      <c r="H73" s="145" t="str">
        <f>IF(VLOOKUP($A71, [1]作業用3!$A$8:$FP$263, 100, FALSE)=0, "-", VLOOKUP($A71, [1]作業用3!$A$8:$FP$263, 100, FALSE))</f>
        <v>-</v>
      </c>
      <c r="I73" s="146">
        <f>IF(VLOOKUP($A71, [1]作業用3!$A$8:$FP$263, 103, FALSE)=0, "-", VLOOKUP($A71, [1]作業用3!$A$8:$FP$263, 103, FALSE))</f>
        <v>24</v>
      </c>
      <c r="J73" s="145">
        <f>IF(VLOOKUP($A71, [1]作業用3!$A$8:$FP$263, 106, FALSE)=0, "-", VLOOKUP($A71, [1]作業用3!$A$8:$FP$263, 106, FALSE))</f>
        <v>260.41666666666663</v>
      </c>
      <c r="K73" s="146" t="str">
        <f>IF(VLOOKUP($A71, [1]作業用3!$A$8:$FP$263, 109, FALSE)=0, "-", VLOOKUP($A71, [1]作業用3!$A$8:$FP$263, 109, FALSE))</f>
        <v>-</v>
      </c>
      <c r="L73" s="145" t="str">
        <f>IF(VLOOKUP($A71, [1]作業用3!$A$8:$FP$263, 112, FALSE)=0, "-", VLOOKUP($A71, [1]作業用3!$A$8:$FP$263, 112, FALSE))</f>
        <v>-</v>
      </c>
      <c r="M73" s="146">
        <f>IF(VLOOKUP($A71, [1]作業用3!$A$8:$FP$263, 115, FALSE)=0, "-", VLOOKUP($A71, [1]作業用3!$A$8:$FP$263, 115, FALSE))</f>
        <v>1</v>
      </c>
      <c r="N73" s="145">
        <f>IF(VLOOKUP($A71, [1]作業用3!$A$8:$FP$263, 118, FALSE)=0, "-", VLOOKUP($A71, [1]作業用3!$A$8:$FP$263, 118, FALSE))</f>
        <v>10.850694444444445</v>
      </c>
      <c r="O73" s="146">
        <f>IF(VLOOKUP($A71, [1]作業用3!$A$8:$FP$263, 121, FALSE)=0, "-", VLOOKUP($A71, [1]作業用3!$A$8:$FP$263, 121, FALSE))</f>
        <v>30</v>
      </c>
      <c r="P73" s="145">
        <f>IF(VLOOKUP($A71, [1]作業用3!$A$8:$FP$263, 124, FALSE)=0, "-", VLOOKUP($A71, [1]作業用3!$A$8:$FP$263, 124, FALSE))</f>
        <v>325.52083333333337</v>
      </c>
      <c r="Q73" s="146">
        <f>IF(VLOOKUP($A71, [1]作業用3!$A$8:$FP$263, 127, FALSE)=0, "-", VLOOKUP($A71, [1]作業用3!$A$8:$FP$263, 127, FALSE))</f>
        <v>13</v>
      </c>
      <c r="R73" s="145">
        <f>IF(VLOOKUP($A71, [1]作業用3!$A$8:$FP$263, 130, FALSE)=0, "-", VLOOKUP($A71, [1]作業用3!$A$8:$FP$263, 130, FALSE))</f>
        <v>141.05902777777777</v>
      </c>
      <c r="S73" s="146">
        <f>IF(VLOOKUP($A71, [1]作業用3!$A$8:$FP$263, 133, FALSE)=0, "-", VLOOKUP($A71, [1]作業用3!$A$8:$FP$263, 133, FALSE))</f>
        <v>13</v>
      </c>
      <c r="T73" s="145">
        <f>IF(VLOOKUP($A71, [1]作業用3!$A$8:$FP$263, 136, FALSE)=0, "-", VLOOKUP($A71, [1]作業用3!$A$8:$FP$263, 136, FALSE))</f>
        <v>141.05902777777777</v>
      </c>
      <c r="U73" s="146">
        <f>IF(VLOOKUP($A71, [1]作業用3!$A$8:$FP$263, 139, FALSE)=0, "-", VLOOKUP($A71, [1]作業用3!$A$8:$FP$263, 139, FALSE))</f>
        <v>1</v>
      </c>
      <c r="V73" s="145">
        <f>IF(VLOOKUP($A71, [1]作業用3!$A$8:$FP$263, 142, FALSE)=0, "-", VLOOKUP($A71, [1]作業用3!$A$8:$FP$263, 142, FALSE))</f>
        <v>10.850694444444445</v>
      </c>
      <c r="W73" s="146">
        <f>IF(VLOOKUP($A71, [1]作業用3!$A$8:$FP$263, 145, FALSE)=0, "-", VLOOKUP($A71, [1]作業用3!$A$8:$FP$263, 145, FALSE))</f>
        <v>1</v>
      </c>
      <c r="X73" s="145">
        <f>IF(VLOOKUP($A71, [1]作業用3!$A$8:$FP$263, 148, FALSE)=0, "-", VLOOKUP($A71, [1]作業用3!$A$8:$FP$263, 148, FALSE))</f>
        <v>10.850694444444445</v>
      </c>
      <c r="Y73" s="146">
        <f>IF(VLOOKUP($A71, [1]作業用3!$A$8:$FP$263, 151, FALSE)=0, "-", VLOOKUP($A71, [1]作業用3!$A$8:$FP$263, 151, FALSE))</f>
        <v>9</v>
      </c>
      <c r="Z73" s="145">
        <f>IF(VLOOKUP($A71, [1]作業用3!$A$8:$FP$263, 154, FALSE)=0, "-", VLOOKUP($A71, [1]作業用3!$A$8:$FP$263, 154, FALSE))</f>
        <v>97.65625</v>
      </c>
      <c r="AA73" s="146">
        <f>IF(VLOOKUP($A71, [1]作業用3!$A$8:$FP$263, 157, FALSE)=0, "-", VLOOKUP($A71, [1]作業用3!$A$8:$FP$263, 157, FALSE))</f>
        <v>4</v>
      </c>
      <c r="AB73" s="145">
        <f>IF(VLOOKUP($A71, [1]作業用3!$A$8:$FP$263, 160, FALSE)=0, "-", VLOOKUP($A71, [1]作業用3!$A$8:$FP$263, 160, FALSE))</f>
        <v>43.402777777777779</v>
      </c>
      <c r="AC73" s="146">
        <f>IF(VLOOKUP($A71, [1]作業用3!$A$8:$FP$263, 163, FALSE)=0, "-", VLOOKUP($A71, [1]作業用3!$A$8:$FP$263, 163, FALSE))</f>
        <v>3</v>
      </c>
      <c r="AD73" s="145">
        <f>IF(VLOOKUP($A71, [1]作業用3!$A$8:$FP$263, 166, FALSE)=0, "-", VLOOKUP($A71, [1]作業用3!$A$8:$FP$263, 166, FALSE))</f>
        <v>32.552083333333329</v>
      </c>
      <c r="AE73" s="146" t="str">
        <f>IF(VLOOKUP($A71, [1]作業用3!$A$8:$FP$263, 169, FALSE)=0, "-", VLOOKUP($A71, [1]作業用3!$A$8:$FP$263, 169, FALSE))</f>
        <v>-</v>
      </c>
      <c r="AF73" s="145" t="str">
        <f>IF(VLOOKUP($A71, [1]作業用3!$A$8:$FP$263, 172, FALSE)=0, "-", VLOOKUP($A71, [1]作業用3!$A$8:$FP$263, 172, FALSE))</f>
        <v>-</v>
      </c>
    </row>
    <row r="74" spans="1:32">
      <c r="A74" s="148" t="s">
        <v>234</v>
      </c>
      <c r="B74" s="147" t="s">
        <v>70</v>
      </c>
      <c r="C74" s="147" t="str">
        <f>A74</f>
        <v>長万部町</v>
      </c>
      <c r="D74" s="147" t="str">
        <f>RIGHT(C74, 1)</f>
        <v>町</v>
      </c>
      <c r="E74" s="146">
        <f>IF(VLOOKUP($A74, [1]作業用3!$A$8:$FP$263, 89, FALSE)=0, "-", VLOOKUP($A74, [1]作業用3!$A$8:$FP$263, 89, FALSE))</f>
        <v>87</v>
      </c>
      <c r="F74" s="145">
        <f>IF(VLOOKUP($A74, [1]作業用3!$A$8:$FP$263, 92, FALSE)=0, "-", VLOOKUP($A74, [1]作業用3!$A$8:$FP$263, 92, FALSE))</f>
        <v>1451.6936425830133</v>
      </c>
      <c r="G74" s="146" t="str">
        <f>IF(VLOOKUP($A74, [1]作業用3!$A$8:$FP$263, 95, FALSE)=0, "-", VLOOKUP($A74, [1]作業用3!$A$8:$FP$263, 95, FALSE))</f>
        <v>-</v>
      </c>
      <c r="H74" s="145" t="str">
        <f>IF(VLOOKUP($A74, [1]作業用3!$A$8:$FP$263, 98, FALSE)=0, "-", VLOOKUP($A74, [1]作業用3!$A$8:$FP$263, 98, FALSE))</f>
        <v>-</v>
      </c>
      <c r="I74" s="146">
        <f>IF(VLOOKUP($A74, [1]作業用3!$A$8:$FP$263, 101, FALSE)=0, "-", VLOOKUP($A74, [1]作業用3!$A$8:$FP$263, 101, FALSE))</f>
        <v>26</v>
      </c>
      <c r="J74" s="145">
        <f>IF(VLOOKUP($A74, [1]作業用3!$A$8:$FP$263, 104, FALSE)=0, "-", VLOOKUP($A74, [1]作業用3!$A$8:$FP$263, 104, FALSE))</f>
        <v>433.83947939262475</v>
      </c>
      <c r="K74" s="146" t="str">
        <f>IF(VLOOKUP($A74, [1]作業用3!$A$8:$FP$263, 107, FALSE)=0, "-", VLOOKUP($A74, [1]作業用3!$A$8:$FP$263, 107, FALSE))</f>
        <v>-</v>
      </c>
      <c r="L74" s="145" t="str">
        <f>IF(VLOOKUP($A74, [1]作業用3!$A$8:$FP$263, 110, FALSE)=0, "-", VLOOKUP($A74, [1]作業用3!$A$8:$FP$263, 110, FALSE))</f>
        <v>-</v>
      </c>
      <c r="M74" s="146" t="str">
        <f>IF(VLOOKUP($A74, [1]作業用3!$A$8:$FP$263, 113, FALSE)=0, "-", VLOOKUP($A74, [1]作業用3!$A$8:$FP$263, 113, FALSE))</f>
        <v>-</v>
      </c>
      <c r="N74" s="145" t="str">
        <f>IF(VLOOKUP($A74, [1]作業用3!$A$8:$FP$263, 116, FALSE)=0, "-", VLOOKUP($A74, [1]作業用3!$A$8:$FP$263, 116, FALSE))</f>
        <v>-</v>
      </c>
      <c r="O74" s="146">
        <f>IF(VLOOKUP($A74, [1]作業用3!$A$8:$FP$263, 119, FALSE)=0, "-", VLOOKUP($A74, [1]作業用3!$A$8:$FP$263, 119, FALSE))</f>
        <v>19</v>
      </c>
      <c r="P74" s="145">
        <f>IF(VLOOKUP($A74, [1]作業用3!$A$8:$FP$263, 122, FALSE)=0, "-", VLOOKUP($A74, [1]作業用3!$A$8:$FP$263, 122, FALSE))</f>
        <v>317.03654263307192</v>
      </c>
      <c r="Q74" s="146">
        <f>IF(VLOOKUP($A74, [1]作業用3!$A$8:$FP$263, 125, FALSE)=0, "-", VLOOKUP($A74, [1]作業用3!$A$8:$FP$263, 125, FALSE))</f>
        <v>9</v>
      </c>
      <c r="R74" s="145">
        <f>IF(VLOOKUP($A74, [1]作業用3!$A$8:$FP$263, 128, FALSE)=0, "-", VLOOKUP($A74, [1]作業用3!$A$8:$FP$263, 128, FALSE))</f>
        <v>150.17520440513931</v>
      </c>
      <c r="S74" s="146">
        <f>IF(VLOOKUP($A74, [1]作業用3!$A$8:$FP$263, 131, FALSE)=0, "-", VLOOKUP($A74, [1]作業用3!$A$8:$FP$263, 131, FALSE))</f>
        <v>10</v>
      </c>
      <c r="T74" s="145">
        <f>IF(VLOOKUP($A74, [1]作業用3!$A$8:$FP$263, 134, FALSE)=0, "-", VLOOKUP($A74, [1]作業用3!$A$8:$FP$263, 134, FALSE))</f>
        <v>166.86133822793258</v>
      </c>
      <c r="U74" s="146">
        <f>IF(VLOOKUP($A74, [1]作業用3!$A$8:$FP$263, 137, FALSE)=0, "-", VLOOKUP($A74, [1]作業用3!$A$8:$FP$263, 137, FALSE))</f>
        <v>1</v>
      </c>
      <c r="V74" s="145">
        <f>IF(VLOOKUP($A74, [1]作業用3!$A$8:$FP$263, 140, FALSE)=0, "-", VLOOKUP($A74, [1]作業用3!$A$8:$FP$263, 140, FALSE))</f>
        <v>16.686133822793259</v>
      </c>
      <c r="W74" s="146">
        <f>IF(VLOOKUP($A74, [1]作業用3!$A$8:$FP$263, 143, FALSE)=0, "-", VLOOKUP($A74, [1]作業用3!$A$8:$FP$263, 143, FALSE))</f>
        <v>2</v>
      </c>
      <c r="X74" s="145">
        <f>IF(VLOOKUP($A74, [1]作業用3!$A$8:$FP$263, 146, FALSE)=0, "-", VLOOKUP($A74, [1]作業用3!$A$8:$FP$263, 146, FALSE))</f>
        <v>33.372267645586518</v>
      </c>
      <c r="Y74" s="146">
        <f>IF(VLOOKUP($A74, [1]作業用3!$A$8:$FP$263, 149, FALSE)=0, "-", VLOOKUP($A74, [1]作業用3!$A$8:$FP$263, 149, FALSE))</f>
        <v>4</v>
      </c>
      <c r="Z74" s="145">
        <f>IF(VLOOKUP($A74, [1]作業用3!$A$8:$FP$263, 152, FALSE)=0, "-", VLOOKUP($A74, [1]作業用3!$A$8:$FP$263, 152, FALSE))</f>
        <v>66.744535291173037</v>
      </c>
      <c r="AA74" s="146">
        <f>IF(VLOOKUP($A74, [1]作業用3!$A$8:$FP$263, 155, FALSE)=0, "-", VLOOKUP($A74, [1]作業用3!$A$8:$FP$263, 155, FALSE))</f>
        <v>1</v>
      </c>
      <c r="AB74" s="145">
        <f>IF(VLOOKUP($A74, [1]作業用3!$A$8:$FP$263, 158, FALSE)=0, "-", VLOOKUP($A74, [1]作業用3!$A$8:$FP$263, 158, FALSE))</f>
        <v>16.686133822793259</v>
      </c>
      <c r="AC74" s="146">
        <f>IF(VLOOKUP($A74, [1]作業用3!$A$8:$FP$263, 161, FALSE)=0, "-", VLOOKUP($A74, [1]作業用3!$A$8:$FP$263, 161, FALSE))</f>
        <v>1</v>
      </c>
      <c r="AD74" s="145">
        <f>IF(VLOOKUP($A74, [1]作業用3!$A$8:$FP$263, 164, FALSE)=0, "-", VLOOKUP($A74, [1]作業用3!$A$8:$FP$263, 164, FALSE))</f>
        <v>16.686133822793259</v>
      </c>
      <c r="AE74" s="146" t="str">
        <f>IF(VLOOKUP($A74, [1]作業用3!$A$8:$FP$263, 167, FALSE)=0, "-", VLOOKUP($A74, [1]作業用3!$A$8:$FP$263, 167, FALSE))</f>
        <v>-</v>
      </c>
      <c r="AF74" s="145" t="str">
        <f>IF(VLOOKUP($A74, [1]作業用3!$A$8:$FP$263, 170, FALSE)=0, "-", VLOOKUP($A74, [1]作業用3!$A$8:$FP$263, 170, FALSE))</f>
        <v>-</v>
      </c>
    </row>
    <row r="75" spans="1:32">
      <c r="A75" s="148"/>
      <c r="B75" s="147" t="s">
        <v>68</v>
      </c>
      <c r="C75" s="147" t="str">
        <f>A74</f>
        <v>長万部町</v>
      </c>
      <c r="D75" s="147" t="str">
        <f>RIGHT(C75, 1)</f>
        <v>町</v>
      </c>
      <c r="E75" s="146">
        <f>IF(VLOOKUP($A74, [1]作業用3!$A$8:$FP$263, 90, FALSE)=0, "-", VLOOKUP($A74, [1]作業用3!$A$8:$FP$263, 90, FALSE))</f>
        <v>46</v>
      </c>
      <c r="F75" s="145">
        <f>IF(VLOOKUP($A74, [1]作業用3!$A$8:$FP$263, 93, FALSE)=0, "-", VLOOKUP($A74, [1]作業用3!$A$8:$FP$263, 93, FALSE))</f>
        <v>1635.2648418059011</v>
      </c>
      <c r="G75" s="146" t="str">
        <f>IF(VLOOKUP($A74, [1]作業用3!$A$8:$FP$263, 96, FALSE)=0, "-", VLOOKUP($A74, [1]作業用3!$A$8:$FP$263, 96, FALSE))</f>
        <v>-</v>
      </c>
      <c r="H75" s="145" t="str">
        <f>IF(VLOOKUP($A74, [1]作業用3!$A$8:$FP$263, 99, FALSE)=0, "-", VLOOKUP($A74, [1]作業用3!$A$8:$FP$263, 99, FALSE))</f>
        <v>-</v>
      </c>
      <c r="I75" s="146">
        <f>IF(VLOOKUP($A74, [1]作業用3!$A$8:$FP$263, 102, FALSE)=0, "-", VLOOKUP($A74, [1]作業用3!$A$8:$FP$263, 102, FALSE))</f>
        <v>21</v>
      </c>
      <c r="J75" s="145">
        <f>IF(VLOOKUP($A74, [1]作業用3!$A$8:$FP$263, 105, FALSE)=0, "-", VLOOKUP($A74, [1]作業用3!$A$8:$FP$263, 105, FALSE))</f>
        <v>746.53394952008534</v>
      </c>
      <c r="K75" s="146" t="str">
        <f>IF(VLOOKUP($A74, [1]作業用3!$A$8:$FP$263, 108, FALSE)=0, "-", VLOOKUP($A74, [1]作業用3!$A$8:$FP$263, 108, FALSE))</f>
        <v>-</v>
      </c>
      <c r="L75" s="145" t="str">
        <f>IF(VLOOKUP($A74, [1]作業用3!$A$8:$FP$263, 111, FALSE)=0, "-", VLOOKUP($A74, [1]作業用3!$A$8:$FP$263, 111, FALSE))</f>
        <v>-</v>
      </c>
      <c r="M75" s="146" t="str">
        <f>IF(VLOOKUP($A74, [1]作業用3!$A$8:$FP$263, 114, FALSE)=0, "-", VLOOKUP($A74, [1]作業用3!$A$8:$FP$263, 114, FALSE))</f>
        <v>-</v>
      </c>
      <c r="N75" s="145" t="str">
        <f>IF(VLOOKUP($A74, [1]作業用3!$A$8:$FP$263, 117, FALSE)=0, "-", VLOOKUP($A74, [1]作業用3!$A$8:$FP$263, 117, FALSE))</f>
        <v>-</v>
      </c>
      <c r="O75" s="146">
        <f>IF(VLOOKUP($A74, [1]作業用3!$A$8:$FP$263, 120, FALSE)=0, "-", VLOOKUP($A74, [1]作業用3!$A$8:$FP$263, 120, FALSE))</f>
        <v>8</v>
      </c>
      <c r="P75" s="145">
        <f>IF(VLOOKUP($A74, [1]作業用3!$A$8:$FP$263, 123, FALSE)=0, "-", VLOOKUP($A74, [1]作業用3!$A$8:$FP$263, 123, FALSE))</f>
        <v>284.39388553146108</v>
      </c>
      <c r="Q75" s="146">
        <f>IF(VLOOKUP($A74, [1]作業用3!$A$8:$FP$263, 126, FALSE)=0, "-", VLOOKUP($A74, [1]作業用3!$A$8:$FP$263, 126, FALSE))</f>
        <v>3</v>
      </c>
      <c r="R75" s="145">
        <f>IF(VLOOKUP($A74, [1]作業用3!$A$8:$FP$263, 129, FALSE)=0, "-", VLOOKUP($A74, [1]作業用3!$A$8:$FP$263, 129, FALSE))</f>
        <v>106.64770707429791</v>
      </c>
      <c r="S75" s="146">
        <f>IF(VLOOKUP($A74, [1]作業用3!$A$8:$FP$263, 132, FALSE)=0, "-", VLOOKUP($A74, [1]作業用3!$A$8:$FP$263, 132, FALSE))</f>
        <v>4</v>
      </c>
      <c r="T75" s="145">
        <f>IF(VLOOKUP($A74, [1]作業用3!$A$8:$FP$263, 135, FALSE)=0, "-", VLOOKUP($A74, [1]作業用3!$A$8:$FP$263, 135, FALSE))</f>
        <v>142.19694276573054</v>
      </c>
      <c r="U75" s="146">
        <f>IF(VLOOKUP($A74, [1]作業用3!$A$8:$FP$263, 138, FALSE)=0, "-", VLOOKUP($A74, [1]作業用3!$A$8:$FP$263, 138, FALSE))</f>
        <v>1</v>
      </c>
      <c r="V75" s="145">
        <f>IF(VLOOKUP($A74, [1]作業用3!$A$8:$FP$263, 141, FALSE)=0, "-", VLOOKUP($A74, [1]作業用3!$A$8:$FP$263, 141, FALSE))</f>
        <v>35.549235691432635</v>
      </c>
      <c r="W75" s="146">
        <f>IF(VLOOKUP($A74, [1]作業用3!$A$8:$FP$263, 144, FALSE)=0, "-", VLOOKUP($A74, [1]作業用3!$A$8:$FP$263, 144, FALSE))</f>
        <v>2</v>
      </c>
      <c r="X75" s="145">
        <f>IF(VLOOKUP($A74, [1]作業用3!$A$8:$FP$263, 147, FALSE)=0, "-", VLOOKUP($A74, [1]作業用3!$A$8:$FP$263, 147, FALSE))</f>
        <v>71.09847138286527</v>
      </c>
      <c r="Y75" s="146" t="str">
        <f>IF(VLOOKUP($A74, [1]作業用3!$A$8:$FP$263, 150, FALSE)=0, "-", VLOOKUP($A74, [1]作業用3!$A$8:$FP$263, 150, FALSE))</f>
        <v>-</v>
      </c>
      <c r="Z75" s="145" t="str">
        <f>IF(VLOOKUP($A74, [1]作業用3!$A$8:$FP$263, 153, FALSE)=0, "-", VLOOKUP($A74, [1]作業用3!$A$8:$FP$263, 153, FALSE))</f>
        <v>-</v>
      </c>
      <c r="AA75" s="146" t="str">
        <f>IF(VLOOKUP($A74, [1]作業用3!$A$8:$FP$263, 156, FALSE)=0, "-", VLOOKUP($A74, [1]作業用3!$A$8:$FP$263, 156, FALSE))</f>
        <v>-</v>
      </c>
      <c r="AB75" s="145" t="str">
        <f>IF(VLOOKUP($A74, [1]作業用3!$A$8:$FP$263, 159, FALSE)=0, "-", VLOOKUP($A74, [1]作業用3!$A$8:$FP$263, 159, FALSE))</f>
        <v>-</v>
      </c>
      <c r="AC75" s="146">
        <f>IF(VLOOKUP($A74, [1]作業用3!$A$8:$FP$263, 162, FALSE)=0, "-", VLOOKUP($A74, [1]作業用3!$A$8:$FP$263, 162, FALSE))</f>
        <v>1</v>
      </c>
      <c r="AD75" s="145">
        <f>IF(VLOOKUP($A74, [1]作業用3!$A$8:$FP$263, 165, FALSE)=0, "-", VLOOKUP($A74, [1]作業用3!$A$8:$FP$263, 165, FALSE))</f>
        <v>35.549235691432635</v>
      </c>
      <c r="AE75" s="146" t="str">
        <f>IF(VLOOKUP($A74, [1]作業用3!$A$8:$FP$263, 168, FALSE)=0, "-", VLOOKUP($A74, [1]作業用3!$A$8:$FP$263, 168, FALSE))</f>
        <v>-</v>
      </c>
      <c r="AF75" s="145" t="str">
        <f>IF(VLOOKUP($A74, [1]作業用3!$A$8:$FP$263, 171, FALSE)=0, "-", VLOOKUP($A74, [1]作業用3!$A$8:$FP$263, 171, FALSE))</f>
        <v>-</v>
      </c>
    </row>
    <row r="76" spans="1:32">
      <c r="A76" s="148"/>
      <c r="B76" s="147" t="s">
        <v>66</v>
      </c>
      <c r="C76" s="147" t="str">
        <f>A74</f>
        <v>長万部町</v>
      </c>
      <c r="D76" s="147" t="str">
        <f>RIGHT(C76, 1)</f>
        <v>町</v>
      </c>
      <c r="E76" s="146">
        <f>IF(VLOOKUP($A74, [1]作業用3!$A$8:$FP$263, 91, FALSE)=0, "-", VLOOKUP($A74, [1]作業用3!$A$8:$FP$263, 91, FALSE))</f>
        <v>41</v>
      </c>
      <c r="F76" s="145">
        <f>IF(VLOOKUP($A74, [1]作業用3!$A$8:$FP$263, 94, FALSE)=0, "-", VLOOKUP($A74, [1]作業用3!$A$8:$FP$263, 94, FALSE))</f>
        <v>1289.308176100629</v>
      </c>
      <c r="G76" s="146" t="str">
        <f>IF(VLOOKUP($A74, [1]作業用3!$A$8:$FP$263, 97, FALSE)=0, "-", VLOOKUP($A74, [1]作業用3!$A$8:$FP$263, 97, FALSE))</f>
        <v>-</v>
      </c>
      <c r="H76" s="145" t="str">
        <f>IF(VLOOKUP($A74, [1]作業用3!$A$8:$FP$263, 100, FALSE)=0, "-", VLOOKUP($A74, [1]作業用3!$A$8:$FP$263, 100, FALSE))</f>
        <v>-</v>
      </c>
      <c r="I76" s="146">
        <f>IF(VLOOKUP($A74, [1]作業用3!$A$8:$FP$263, 103, FALSE)=0, "-", VLOOKUP($A74, [1]作業用3!$A$8:$FP$263, 103, FALSE))</f>
        <v>5</v>
      </c>
      <c r="J76" s="145">
        <f>IF(VLOOKUP($A74, [1]作業用3!$A$8:$FP$263, 106, FALSE)=0, "-", VLOOKUP($A74, [1]作業用3!$A$8:$FP$263, 106, FALSE))</f>
        <v>157.23270440251574</v>
      </c>
      <c r="K76" s="146" t="str">
        <f>IF(VLOOKUP($A74, [1]作業用3!$A$8:$FP$263, 109, FALSE)=0, "-", VLOOKUP($A74, [1]作業用3!$A$8:$FP$263, 109, FALSE))</f>
        <v>-</v>
      </c>
      <c r="L76" s="145" t="str">
        <f>IF(VLOOKUP($A74, [1]作業用3!$A$8:$FP$263, 112, FALSE)=0, "-", VLOOKUP($A74, [1]作業用3!$A$8:$FP$263, 112, FALSE))</f>
        <v>-</v>
      </c>
      <c r="M76" s="146" t="str">
        <f>IF(VLOOKUP($A74, [1]作業用3!$A$8:$FP$263, 115, FALSE)=0, "-", VLOOKUP($A74, [1]作業用3!$A$8:$FP$263, 115, FALSE))</f>
        <v>-</v>
      </c>
      <c r="N76" s="145" t="str">
        <f>IF(VLOOKUP($A74, [1]作業用3!$A$8:$FP$263, 118, FALSE)=0, "-", VLOOKUP($A74, [1]作業用3!$A$8:$FP$263, 118, FALSE))</f>
        <v>-</v>
      </c>
      <c r="O76" s="146">
        <f>IF(VLOOKUP($A74, [1]作業用3!$A$8:$FP$263, 121, FALSE)=0, "-", VLOOKUP($A74, [1]作業用3!$A$8:$FP$263, 121, FALSE))</f>
        <v>11</v>
      </c>
      <c r="P76" s="145">
        <f>IF(VLOOKUP($A74, [1]作業用3!$A$8:$FP$263, 124, FALSE)=0, "-", VLOOKUP($A74, [1]作業用3!$A$8:$FP$263, 124, FALSE))</f>
        <v>345.91194968553458</v>
      </c>
      <c r="Q76" s="146">
        <f>IF(VLOOKUP($A74, [1]作業用3!$A$8:$FP$263, 127, FALSE)=0, "-", VLOOKUP($A74, [1]作業用3!$A$8:$FP$263, 127, FALSE))</f>
        <v>6</v>
      </c>
      <c r="R76" s="145">
        <f>IF(VLOOKUP($A74, [1]作業用3!$A$8:$FP$263, 130, FALSE)=0, "-", VLOOKUP($A74, [1]作業用3!$A$8:$FP$263, 130, FALSE))</f>
        <v>188.67924528301887</v>
      </c>
      <c r="S76" s="146">
        <f>IF(VLOOKUP($A74, [1]作業用3!$A$8:$FP$263, 133, FALSE)=0, "-", VLOOKUP($A74, [1]作業用3!$A$8:$FP$263, 133, FALSE))</f>
        <v>6</v>
      </c>
      <c r="T76" s="145">
        <f>IF(VLOOKUP($A74, [1]作業用3!$A$8:$FP$263, 136, FALSE)=0, "-", VLOOKUP($A74, [1]作業用3!$A$8:$FP$263, 136, FALSE))</f>
        <v>188.67924528301887</v>
      </c>
      <c r="U76" s="146" t="str">
        <f>IF(VLOOKUP($A74, [1]作業用3!$A$8:$FP$263, 139, FALSE)=0, "-", VLOOKUP($A74, [1]作業用3!$A$8:$FP$263, 139, FALSE))</f>
        <v>-</v>
      </c>
      <c r="V76" s="145" t="str">
        <f>IF(VLOOKUP($A74, [1]作業用3!$A$8:$FP$263, 142, FALSE)=0, "-", VLOOKUP($A74, [1]作業用3!$A$8:$FP$263, 142, FALSE))</f>
        <v>-</v>
      </c>
      <c r="W76" s="146" t="str">
        <f>IF(VLOOKUP($A74, [1]作業用3!$A$8:$FP$263, 145, FALSE)=0, "-", VLOOKUP($A74, [1]作業用3!$A$8:$FP$263, 145, FALSE))</f>
        <v>-</v>
      </c>
      <c r="X76" s="145" t="str">
        <f>IF(VLOOKUP($A74, [1]作業用3!$A$8:$FP$263, 148, FALSE)=0, "-", VLOOKUP($A74, [1]作業用3!$A$8:$FP$263, 148, FALSE))</f>
        <v>-</v>
      </c>
      <c r="Y76" s="146">
        <f>IF(VLOOKUP($A74, [1]作業用3!$A$8:$FP$263, 151, FALSE)=0, "-", VLOOKUP($A74, [1]作業用3!$A$8:$FP$263, 151, FALSE))</f>
        <v>4</v>
      </c>
      <c r="Z76" s="145">
        <f>IF(VLOOKUP($A74, [1]作業用3!$A$8:$FP$263, 154, FALSE)=0, "-", VLOOKUP($A74, [1]作業用3!$A$8:$FP$263, 154, FALSE))</f>
        <v>125.78616352201257</v>
      </c>
      <c r="AA76" s="146">
        <f>IF(VLOOKUP($A74, [1]作業用3!$A$8:$FP$263, 157, FALSE)=0, "-", VLOOKUP($A74, [1]作業用3!$A$8:$FP$263, 157, FALSE))</f>
        <v>1</v>
      </c>
      <c r="AB76" s="145">
        <f>IF(VLOOKUP($A74, [1]作業用3!$A$8:$FP$263, 160, FALSE)=0, "-", VLOOKUP($A74, [1]作業用3!$A$8:$FP$263, 160, FALSE))</f>
        <v>31.446540880503143</v>
      </c>
      <c r="AC76" s="146" t="str">
        <f>IF(VLOOKUP($A74, [1]作業用3!$A$8:$FP$263, 163, FALSE)=0, "-", VLOOKUP($A74, [1]作業用3!$A$8:$FP$263, 163, FALSE))</f>
        <v>-</v>
      </c>
      <c r="AD76" s="145" t="str">
        <f>IF(VLOOKUP($A74, [1]作業用3!$A$8:$FP$263, 166, FALSE)=0, "-", VLOOKUP($A74, [1]作業用3!$A$8:$FP$263, 166, FALSE))</f>
        <v>-</v>
      </c>
      <c r="AE76" s="146" t="str">
        <f>IF(VLOOKUP($A74, [1]作業用3!$A$8:$FP$263, 169, FALSE)=0, "-", VLOOKUP($A74, [1]作業用3!$A$8:$FP$263, 169, FALSE))</f>
        <v>-</v>
      </c>
      <c r="AF76" s="145" t="str">
        <f>IF(VLOOKUP($A74, [1]作業用3!$A$8:$FP$263, 172, FALSE)=0, "-", VLOOKUP($A74, [1]作業用3!$A$8:$FP$263, 172, FALSE))</f>
        <v>-</v>
      </c>
    </row>
    <row r="77" spans="1:32">
      <c r="A77" s="148" t="s">
        <v>233</v>
      </c>
      <c r="B77" s="147" t="s">
        <v>70</v>
      </c>
      <c r="C77" s="147" t="str">
        <f>A77</f>
        <v>今金町</v>
      </c>
      <c r="D77" s="147" t="str">
        <f>RIGHT(C77, 1)</f>
        <v>町</v>
      </c>
      <c r="E77" s="146">
        <f>IF(VLOOKUP($A77, [1]作業用3!$A$8:$FP$263, 89, FALSE)=0, "-", VLOOKUP($A77, [1]作業用3!$A$8:$FP$263, 89, FALSE))</f>
        <v>77</v>
      </c>
      <c r="F77" s="145">
        <f>IF(VLOOKUP($A77, [1]作業用3!$A$8:$FP$263, 92, FALSE)=0, "-", VLOOKUP($A77, [1]作業用3!$A$8:$FP$263, 92, FALSE))</f>
        <v>1336.10966510498</v>
      </c>
      <c r="G77" s="146" t="str">
        <f>IF(VLOOKUP($A77, [1]作業用3!$A$8:$FP$263, 95, FALSE)=0, "-", VLOOKUP($A77, [1]作業用3!$A$8:$FP$263, 95, FALSE))</f>
        <v>-</v>
      </c>
      <c r="H77" s="145" t="str">
        <f>IF(VLOOKUP($A77, [1]作業用3!$A$8:$FP$263, 98, FALSE)=0, "-", VLOOKUP($A77, [1]作業用3!$A$8:$FP$263, 98, FALSE))</f>
        <v>-</v>
      </c>
      <c r="I77" s="146">
        <f>IF(VLOOKUP($A77, [1]作業用3!$A$8:$FP$263, 101, FALSE)=0, "-", VLOOKUP($A77, [1]作業用3!$A$8:$FP$263, 101, FALSE))</f>
        <v>22</v>
      </c>
      <c r="J77" s="145">
        <f>IF(VLOOKUP($A77, [1]作業用3!$A$8:$FP$263, 104, FALSE)=0, "-", VLOOKUP($A77, [1]作業用3!$A$8:$FP$263, 104, FALSE))</f>
        <v>381.74561860142285</v>
      </c>
      <c r="K77" s="146">
        <f>IF(VLOOKUP($A77, [1]作業用3!$A$8:$FP$263, 107, FALSE)=0, "-", VLOOKUP($A77, [1]作業用3!$A$8:$FP$263, 107, FALSE))</f>
        <v>2</v>
      </c>
      <c r="L77" s="145">
        <f>IF(VLOOKUP($A77, [1]作業用3!$A$8:$FP$263, 110, FALSE)=0, "-", VLOOKUP($A77, [1]作業用3!$A$8:$FP$263, 110, FALSE))</f>
        <v>34.704147145583896</v>
      </c>
      <c r="M77" s="146" t="str">
        <f>IF(VLOOKUP($A77, [1]作業用3!$A$8:$FP$263, 113, FALSE)=0, "-", VLOOKUP($A77, [1]作業用3!$A$8:$FP$263, 113, FALSE))</f>
        <v>-</v>
      </c>
      <c r="N77" s="145" t="str">
        <f>IF(VLOOKUP($A77, [1]作業用3!$A$8:$FP$263, 116, FALSE)=0, "-", VLOOKUP($A77, [1]作業用3!$A$8:$FP$263, 116, FALSE))</f>
        <v>-</v>
      </c>
      <c r="O77" s="146">
        <f>IF(VLOOKUP($A77, [1]作業用3!$A$8:$FP$263, 119, FALSE)=0, "-", VLOOKUP($A77, [1]作業用3!$A$8:$FP$263, 119, FALSE))</f>
        <v>11</v>
      </c>
      <c r="P77" s="145">
        <f>IF(VLOOKUP($A77, [1]作業用3!$A$8:$FP$263, 122, FALSE)=0, "-", VLOOKUP($A77, [1]作業用3!$A$8:$FP$263, 122, FALSE))</f>
        <v>190.87280930071142</v>
      </c>
      <c r="Q77" s="146">
        <f>IF(VLOOKUP($A77, [1]作業用3!$A$8:$FP$263, 125, FALSE)=0, "-", VLOOKUP($A77, [1]作業用3!$A$8:$FP$263, 125, FALSE))</f>
        <v>12</v>
      </c>
      <c r="R77" s="145">
        <f>IF(VLOOKUP($A77, [1]作業用3!$A$8:$FP$263, 128, FALSE)=0, "-", VLOOKUP($A77, [1]作業用3!$A$8:$FP$263, 128, FALSE))</f>
        <v>208.22488287350339</v>
      </c>
      <c r="S77" s="146">
        <f>IF(VLOOKUP($A77, [1]作業用3!$A$8:$FP$263, 131, FALSE)=0, "-", VLOOKUP($A77, [1]作業用3!$A$8:$FP$263, 131, FALSE))</f>
        <v>5</v>
      </c>
      <c r="T77" s="145">
        <f>IF(VLOOKUP($A77, [1]作業用3!$A$8:$FP$263, 134, FALSE)=0, "-", VLOOKUP($A77, [1]作業用3!$A$8:$FP$263, 134, FALSE))</f>
        <v>86.760367863959743</v>
      </c>
      <c r="U77" s="146" t="str">
        <f>IF(VLOOKUP($A77, [1]作業用3!$A$8:$FP$263, 137, FALSE)=0, "-", VLOOKUP($A77, [1]作業用3!$A$8:$FP$263, 137, FALSE))</f>
        <v>-</v>
      </c>
      <c r="V77" s="145" t="str">
        <f>IF(VLOOKUP($A77, [1]作業用3!$A$8:$FP$263, 140, FALSE)=0, "-", VLOOKUP($A77, [1]作業用3!$A$8:$FP$263, 140, FALSE))</f>
        <v>-</v>
      </c>
      <c r="W77" s="146">
        <f>IF(VLOOKUP($A77, [1]作業用3!$A$8:$FP$263, 143, FALSE)=0, "-", VLOOKUP($A77, [1]作業用3!$A$8:$FP$263, 143, FALSE))</f>
        <v>2</v>
      </c>
      <c r="X77" s="145">
        <f>IF(VLOOKUP($A77, [1]作業用3!$A$8:$FP$263, 146, FALSE)=0, "-", VLOOKUP($A77, [1]作業用3!$A$8:$FP$263, 146, FALSE))</f>
        <v>34.704147145583896</v>
      </c>
      <c r="Y77" s="146">
        <f>IF(VLOOKUP($A77, [1]作業用3!$A$8:$FP$263, 149, FALSE)=0, "-", VLOOKUP($A77, [1]作業用3!$A$8:$FP$263, 149, FALSE))</f>
        <v>3</v>
      </c>
      <c r="Z77" s="145">
        <f>IF(VLOOKUP($A77, [1]作業用3!$A$8:$FP$263, 152, FALSE)=0, "-", VLOOKUP($A77, [1]作業用3!$A$8:$FP$263, 152, FALSE))</f>
        <v>52.056220718375847</v>
      </c>
      <c r="AA77" s="146" t="str">
        <f>IF(VLOOKUP($A77, [1]作業用3!$A$8:$FP$263, 155, FALSE)=0, "-", VLOOKUP($A77, [1]作業用3!$A$8:$FP$263, 155, FALSE))</f>
        <v>-</v>
      </c>
      <c r="AB77" s="145" t="str">
        <f>IF(VLOOKUP($A77, [1]作業用3!$A$8:$FP$263, 158, FALSE)=0, "-", VLOOKUP($A77, [1]作業用3!$A$8:$FP$263, 158, FALSE))</f>
        <v>-</v>
      </c>
      <c r="AC77" s="146">
        <f>IF(VLOOKUP($A77, [1]作業用3!$A$8:$FP$263, 161, FALSE)=0, "-", VLOOKUP($A77, [1]作業用3!$A$8:$FP$263, 161, FALSE))</f>
        <v>1</v>
      </c>
      <c r="AD77" s="145">
        <f>IF(VLOOKUP($A77, [1]作業用3!$A$8:$FP$263, 164, FALSE)=0, "-", VLOOKUP($A77, [1]作業用3!$A$8:$FP$263, 164, FALSE))</f>
        <v>17.352073572791948</v>
      </c>
      <c r="AE77" s="146" t="str">
        <f>IF(VLOOKUP($A77, [1]作業用3!$A$8:$FP$263, 167, FALSE)=0, "-", VLOOKUP($A77, [1]作業用3!$A$8:$FP$263, 167, FALSE))</f>
        <v>-</v>
      </c>
      <c r="AF77" s="145" t="str">
        <f>IF(VLOOKUP($A77, [1]作業用3!$A$8:$FP$263, 170, FALSE)=0, "-", VLOOKUP($A77, [1]作業用3!$A$8:$FP$263, 170, FALSE))</f>
        <v>-</v>
      </c>
    </row>
    <row r="78" spans="1:32">
      <c r="A78" s="148"/>
      <c r="B78" s="147" t="s">
        <v>68</v>
      </c>
      <c r="C78" s="147" t="str">
        <f>A77</f>
        <v>今金町</v>
      </c>
      <c r="D78" s="147" t="str">
        <f>RIGHT(C78, 1)</f>
        <v>町</v>
      </c>
      <c r="E78" s="146">
        <f>IF(VLOOKUP($A77, [1]作業用3!$A$8:$FP$263, 90, FALSE)=0, "-", VLOOKUP($A77, [1]作業用3!$A$8:$FP$263, 90, FALSE))</f>
        <v>35</v>
      </c>
      <c r="F78" s="145">
        <f>IF(VLOOKUP($A77, [1]作業用3!$A$8:$FP$263, 93, FALSE)=0, "-", VLOOKUP($A77, [1]作業用3!$A$8:$FP$263, 93, FALSE))</f>
        <v>1282.051282051282</v>
      </c>
      <c r="G78" s="146" t="str">
        <f>IF(VLOOKUP($A77, [1]作業用3!$A$8:$FP$263, 96, FALSE)=0, "-", VLOOKUP($A77, [1]作業用3!$A$8:$FP$263, 96, FALSE))</f>
        <v>-</v>
      </c>
      <c r="H78" s="145" t="str">
        <f>IF(VLOOKUP($A77, [1]作業用3!$A$8:$FP$263, 99, FALSE)=0, "-", VLOOKUP($A77, [1]作業用3!$A$8:$FP$263, 99, FALSE))</f>
        <v>-</v>
      </c>
      <c r="I78" s="146">
        <f>IF(VLOOKUP($A77, [1]作業用3!$A$8:$FP$263, 102, FALSE)=0, "-", VLOOKUP($A77, [1]作業用3!$A$8:$FP$263, 102, FALSE))</f>
        <v>14</v>
      </c>
      <c r="J78" s="145">
        <f>IF(VLOOKUP($A77, [1]作業用3!$A$8:$FP$263, 105, FALSE)=0, "-", VLOOKUP($A77, [1]作業用3!$A$8:$FP$263, 105, FALSE))</f>
        <v>512.82051282051282</v>
      </c>
      <c r="K78" s="146">
        <f>IF(VLOOKUP($A77, [1]作業用3!$A$8:$FP$263, 108, FALSE)=0, "-", VLOOKUP($A77, [1]作業用3!$A$8:$FP$263, 108, FALSE))</f>
        <v>1</v>
      </c>
      <c r="L78" s="145">
        <f>IF(VLOOKUP($A77, [1]作業用3!$A$8:$FP$263, 111, FALSE)=0, "-", VLOOKUP($A77, [1]作業用3!$A$8:$FP$263, 111, FALSE))</f>
        <v>36.630036630036628</v>
      </c>
      <c r="M78" s="146" t="str">
        <f>IF(VLOOKUP($A77, [1]作業用3!$A$8:$FP$263, 114, FALSE)=0, "-", VLOOKUP($A77, [1]作業用3!$A$8:$FP$263, 114, FALSE))</f>
        <v>-</v>
      </c>
      <c r="N78" s="145" t="str">
        <f>IF(VLOOKUP($A77, [1]作業用3!$A$8:$FP$263, 117, FALSE)=0, "-", VLOOKUP($A77, [1]作業用3!$A$8:$FP$263, 117, FALSE))</f>
        <v>-</v>
      </c>
      <c r="O78" s="146">
        <f>IF(VLOOKUP($A77, [1]作業用3!$A$8:$FP$263, 120, FALSE)=0, "-", VLOOKUP($A77, [1]作業用3!$A$8:$FP$263, 120, FALSE))</f>
        <v>3</v>
      </c>
      <c r="P78" s="145">
        <f>IF(VLOOKUP($A77, [1]作業用3!$A$8:$FP$263, 123, FALSE)=0, "-", VLOOKUP($A77, [1]作業用3!$A$8:$FP$263, 123, FALSE))</f>
        <v>109.89010989010988</v>
      </c>
      <c r="Q78" s="146">
        <f>IF(VLOOKUP($A77, [1]作業用3!$A$8:$FP$263, 126, FALSE)=0, "-", VLOOKUP($A77, [1]作業用3!$A$8:$FP$263, 126, FALSE))</f>
        <v>6</v>
      </c>
      <c r="R78" s="145">
        <f>IF(VLOOKUP($A77, [1]作業用3!$A$8:$FP$263, 129, FALSE)=0, "-", VLOOKUP($A77, [1]作業用3!$A$8:$FP$263, 129, FALSE))</f>
        <v>219.78021978021977</v>
      </c>
      <c r="S78" s="146">
        <f>IF(VLOOKUP($A77, [1]作業用3!$A$8:$FP$263, 132, FALSE)=0, "-", VLOOKUP($A77, [1]作業用3!$A$8:$FP$263, 132, FALSE))</f>
        <v>2</v>
      </c>
      <c r="T78" s="145">
        <f>IF(VLOOKUP($A77, [1]作業用3!$A$8:$FP$263, 135, FALSE)=0, "-", VLOOKUP($A77, [1]作業用3!$A$8:$FP$263, 135, FALSE))</f>
        <v>73.260073260073256</v>
      </c>
      <c r="U78" s="146" t="str">
        <f>IF(VLOOKUP($A77, [1]作業用3!$A$8:$FP$263, 138, FALSE)=0, "-", VLOOKUP($A77, [1]作業用3!$A$8:$FP$263, 138, FALSE))</f>
        <v>-</v>
      </c>
      <c r="V78" s="145" t="str">
        <f>IF(VLOOKUP($A77, [1]作業用3!$A$8:$FP$263, 141, FALSE)=0, "-", VLOOKUP($A77, [1]作業用3!$A$8:$FP$263, 141, FALSE))</f>
        <v>-</v>
      </c>
      <c r="W78" s="146" t="str">
        <f>IF(VLOOKUP($A77, [1]作業用3!$A$8:$FP$263, 144, FALSE)=0, "-", VLOOKUP($A77, [1]作業用3!$A$8:$FP$263, 144, FALSE))</f>
        <v>-</v>
      </c>
      <c r="X78" s="145" t="str">
        <f>IF(VLOOKUP($A77, [1]作業用3!$A$8:$FP$263, 147, FALSE)=0, "-", VLOOKUP($A77, [1]作業用3!$A$8:$FP$263, 147, FALSE))</f>
        <v>-</v>
      </c>
      <c r="Y78" s="146" t="str">
        <f>IF(VLOOKUP($A77, [1]作業用3!$A$8:$FP$263, 150, FALSE)=0, "-", VLOOKUP($A77, [1]作業用3!$A$8:$FP$263, 150, FALSE))</f>
        <v>-</v>
      </c>
      <c r="Z78" s="145" t="str">
        <f>IF(VLOOKUP($A77, [1]作業用3!$A$8:$FP$263, 153, FALSE)=0, "-", VLOOKUP($A77, [1]作業用3!$A$8:$FP$263, 153, FALSE))</f>
        <v>-</v>
      </c>
      <c r="AA78" s="146" t="str">
        <f>IF(VLOOKUP($A77, [1]作業用3!$A$8:$FP$263, 156, FALSE)=0, "-", VLOOKUP($A77, [1]作業用3!$A$8:$FP$263, 156, FALSE))</f>
        <v>-</v>
      </c>
      <c r="AB78" s="145" t="str">
        <f>IF(VLOOKUP($A77, [1]作業用3!$A$8:$FP$263, 159, FALSE)=0, "-", VLOOKUP($A77, [1]作業用3!$A$8:$FP$263, 159, FALSE))</f>
        <v>-</v>
      </c>
      <c r="AC78" s="146">
        <f>IF(VLOOKUP($A77, [1]作業用3!$A$8:$FP$263, 162, FALSE)=0, "-", VLOOKUP($A77, [1]作業用3!$A$8:$FP$263, 162, FALSE))</f>
        <v>1</v>
      </c>
      <c r="AD78" s="145">
        <f>IF(VLOOKUP($A77, [1]作業用3!$A$8:$FP$263, 165, FALSE)=0, "-", VLOOKUP($A77, [1]作業用3!$A$8:$FP$263, 165, FALSE))</f>
        <v>36.630036630036628</v>
      </c>
      <c r="AE78" s="146" t="str">
        <f>IF(VLOOKUP($A77, [1]作業用3!$A$8:$FP$263, 168, FALSE)=0, "-", VLOOKUP($A77, [1]作業用3!$A$8:$FP$263, 168, FALSE))</f>
        <v>-</v>
      </c>
      <c r="AF78" s="145" t="str">
        <f>IF(VLOOKUP($A77, [1]作業用3!$A$8:$FP$263, 171, FALSE)=0, "-", VLOOKUP($A77, [1]作業用3!$A$8:$FP$263, 171, FALSE))</f>
        <v>-</v>
      </c>
    </row>
    <row r="79" spans="1:32">
      <c r="A79" s="148"/>
      <c r="B79" s="147" t="s">
        <v>66</v>
      </c>
      <c r="C79" s="147" t="str">
        <f>A77</f>
        <v>今金町</v>
      </c>
      <c r="D79" s="147" t="str">
        <f>RIGHT(C79, 1)</f>
        <v>町</v>
      </c>
      <c r="E79" s="146">
        <f>IF(VLOOKUP($A77, [1]作業用3!$A$8:$FP$263, 91, FALSE)=0, "-", VLOOKUP($A77, [1]作業用3!$A$8:$FP$263, 91, FALSE))</f>
        <v>42</v>
      </c>
      <c r="F79" s="145">
        <f>IF(VLOOKUP($A77, [1]作業用3!$A$8:$FP$263, 94, FALSE)=0, "-", VLOOKUP($A77, [1]作業用3!$A$8:$FP$263, 94, FALSE))</f>
        <v>1384.7675568743819</v>
      </c>
      <c r="G79" s="146" t="str">
        <f>IF(VLOOKUP($A77, [1]作業用3!$A$8:$FP$263, 97, FALSE)=0, "-", VLOOKUP($A77, [1]作業用3!$A$8:$FP$263, 97, FALSE))</f>
        <v>-</v>
      </c>
      <c r="H79" s="145" t="str">
        <f>IF(VLOOKUP($A77, [1]作業用3!$A$8:$FP$263, 100, FALSE)=0, "-", VLOOKUP($A77, [1]作業用3!$A$8:$FP$263, 100, FALSE))</f>
        <v>-</v>
      </c>
      <c r="I79" s="146">
        <f>IF(VLOOKUP($A77, [1]作業用3!$A$8:$FP$263, 103, FALSE)=0, "-", VLOOKUP($A77, [1]作業用3!$A$8:$FP$263, 103, FALSE))</f>
        <v>8</v>
      </c>
      <c r="J79" s="145">
        <f>IF(VLOOKUP($A77, [1]作業用3!$A$8:$FP$263, 106, FALSE)=0, "-", VLOOKUP($A77, [1]作業用3!$A$8:$FP$263, 106, FALSE))</f>
        <v>263.76524892845367</v>
      </c>
      <c r="K79" s="146">
        <f>IF(VLOOKUP($A77, [1]作業用3!$A$8:$FP$263, 109, FALSE)=0, "-", VLOOKUP($A77, [1]作業用3!$A$8:$FP$263, 109, FALSE))</f>
        <v>1</v>
      </c>
      <c r="L79" s="145">
        <f>IF(VLOOKUP($A77, [1]作業用3!$A$8:$FP$263, 112, FALSE)=0, "-", VLOOKUP($A77, [1]作業用3!$A$8:$FP$263, 112, FALSE))</f>
        <v>32.970656116056709</v>
      </c>
      <c r="M79" s="146" t="str">
        <f>IF(VLOOKUP($A77, [1]作業用3!$A$8:$FP$263, 115, FALSE)=0, "-", VLOOKUP($A77, [1]作業用3!$A$8:$FP$263, 115, FALSE))</f>
        <v>-</v>
      </c>
      <c r="N79" s="145" t="str">
        <f>IF(VLOOKUP($A77, [1]作業用3!$A$8:$FP$263, 118, FALSE)=0, "-", VLOOKUP($A77, [1]作業用3!$A$8:$FP$263, 118, FALSE))</f>
        <v>-</v>
      </c>
      <c r="O79" s="146">
        <f>IF(VLOOKUP($A77, [1]作業用3!$A$8:$FP$263, 121, FALSE)=0, "-", VLOOKUP($A77, [1]作業用3!$A$8:$FP$263, 121, FALSE))</f>
        <v>8</v>
      </c>
      <c r="P79" s="145">
        <f>IF(VLOOKUP($A77, [1]作業用3!$A$8:$FP$263, 124, FALSE)=0, "-", VLOOKUP($A77, [1]作業用3!$A$8:$FP$263, 124, FALSE))</f>
        <v>263.76524892845367</v>
      </c>
      <c r="Q79" s="146">
        <f>IF(VLOOKUP($A77, [1]作業用3!$A$8:$FP$263, 127, FALSE)=0, "-", VLOOKUP($A77, [1]作業用3!$A$8:$FP$263, 127, FALSE))</f>
        <v>6</v>
      </c>
      <c r="R79" s="145">
        <f>IF(VLOOKUP($A77, [1]作業用3!$A$8:$FP$263, 130, FALSE)=0, "-", VLOOKUP($A77, [1]作業用3!$A$8:$FP$263, 130, FALSE))</f>
        <v>197.82393669634024</v>
      </c>
      <c r="S79" s="146">
        <f>IF(VLOOKUP($A77, [1]作業用3!$A$8:$FP$263, 133, FALSE)=0, "-", VLOOKUP($A77, [1]作業用3!$A$8:$FP$263, 133, FALSE))</f>
        <v>3</v>
      </c>
      <c r="T79" s="145">
        <f>IF(VLOOKUP($A77, [1]作業用3!$A$8:$FP$263, 136, FALSE)=0, "-", VLOOKUP($A77, [1]作業用3!$A$8:$FP$263, 136, FALSE))</f>
        <v>98.91196834817012</v>
      </c>
      <c r="U79" s="146" t="str">
        <f>IF(VLOOKUP($A77, [1]作業用3!$A$8:$FP$263, 139, FALSE)=0, "-", VLOOKUP($A77, [1]作業用3!$A$8:$FP$263, 139, FALSE))</f>
        <v>-</v>
      </c>
      <c r="V79" s="145" t="str">
        <f>IF(VLOOKUP($A77, [1]作業用3!$A$8:$FP$263, 142, FALSE)=0, "-", VLOOKUP($A77, [1]作業用3!$A$8:$FP$263, 142, FALSE))</f>
        <v>-</v>
      </c>
      <c r="W79" s="146">
        <f>IF(VLOOKUP($A77, [1]作業用3!$A$8:$FP$263, 145, FALSE)=0, "-", VLOOKUP($A77, [1]作業用3!$A$8:$FP$263, 145, FALSE))</f>
        <v>2</v>
      </c>
      <c r="X79" s="145">
        <f>IF(VLOOKUP($A77, [1]作業用3!$A$8:$FP$263, 148, FALSE)=0, "-", VLOOKUP($A77, [1]作業用3!$A$8:$FP$263, 148, FALSE))</f>
        <v>65.941312232113418</v>
      </c>
      <c r="Y79" s="146">
        <f>IF(VLOOKUP($A77, [1]作業用3!$A$8:$FP$263, 151, FALSE)=0, "-", VLOOKUP($A77, [1]作業用3!$A$8:$FP$263, 151, FALSE))</f>
        <v>3</v>
      </c>
      <c r="Z79" s="145">
        <f>IF(VLOOKUP($A77, [1]作業用3!$A$8:$FP$263, 154, FALSE)=0, "-", VLOOKUP($A77, [1]作業用3!$A$8:$FP$263, 154, FALSE))</f>
        <v>98.91196834817012</v>
      </c>
      <c r="AA79" s="146" t="str">
        <f>IF(VLOOKUP($A77, [1]作業用3!$A$8:$FP$263, 157, FALSE)=0, "-", VLOOKUP($A77, [1]作業用3!$A$8:$FP$263, 157, FALSE))</f>
        <v>-</v>
      </c>
      <c r="AB79" s="145" t="str">
        <f>IF(VLOOKUP($A77, [1]作業用3!$A$8:$FP$263, 160, FALSE)=0, "-", VLOOKUP($A77, [1]作業用3!$A$8:$FP$263, 160, FALSE))</f>
        <v>-</v>
      </c>
      <c r="AC79" s="146" t="str">
        <f>IF(VLOOKUP($A77, [1]作業用3!$A$8:$FP$263, 163, FALSE)=0, "-", VLOOKUP($A77, [1]作業用3!$A$8:$FP$263, 163, FALSE))</f>
        <v>-</v>
      </c>
      <c r="AD79" s="145" t="str">
        <f>IF(VLOOKUP($A77, [1]作業用3!$A$8:$FP$263, 166, FALSE)=0, "-", VLOOKUP($A77, [1]作業用3!$A$8:$FP$263, 166, FALSE))</f>
        <v>-</v>
      </c>
      <c r="AE79" s="146" t="str">
        <f>IF(VLOOKUP($A77, [1]作業用3!$A$8:$FP$263, 169, FALSE)=0, "-", VLOOKUP($A77, [1]作業用3!$A$8:$FP$263, 169, FALSE))</f>
        <v>-</v>
      </c>
      <c r="AF79" s="145" t="str">
        <f>IF(VLOOKUP($A77, [1]作業用3!$A$8:$FP$263, 172, FALSE)=0, "-", VLOOKUP($A77, [1]作業用3!$A$8:$FP$263, 172, FALSE))</f>
        <v>-</v>
      </c>
    </row>
    <row r="80" spans="1:32">
      <c r="A80" s="148" t="s">
        <v>232</v>
      </c>
      <c r="B80" s="147" t="s">
        <v>70</v>
      </c>
      <c r="C80" s="147" t="str">
        <f>A80</f>
        <v>せたな町</v>
      </c>
      <c r="D80" s="147" t="str">
        <f>RIGHT(C80, 1)</f>
        <v>町</v>
      </c>
      <c r="E80" s="146">
        <f>IF(VLOOKUP($A80, [1]作業用3!$A$8:$FP$263, 89, FALSE)=0, "-", VLOOKUP($A80, [1]作業用3!$A$8:$FP$263, 89, FALSE))</f>
        <v>148</v>
      </c>
      <c r="F80" s="145">
        <f>IF(VLOOKUP($A80, [1]作業用3!$A$8:$FP$263, 92, FALSE)=0, "-", VLOOKUP($A80, [1]作業用3!$A$8:$FP$263, 92, FALSE))</f>
        <v>1668.9219666215606</v>
      </c>
      <c r="G80" s="146">
        <f>IF(VLOOKUP($A80, [1]作業用3!$A$8:$FP$263, 95, FALSE)=0, "-", VLOOKUP($A80, [1]作業用3!$A$8:$FP$263, 95, FALSE))</f>
        <v>1</v>
      </c>
      <c r="H80" s="145">
        <f>IF(VLOOKUP($A80, [1]作業用3!$A$8:$FP$263, 98, FALSE)=0, "-", VLOOKUP($A80, [1]作業用3!$A$8:$FP$263, 98, FALSE))</f>
        <v>11.276499774470004</v>
      </c>
      <c r="I80" s="146">
        <f>IF(VLOOKUP($A80, [1]作業用3!$A$8:$FP$263, 101, FALSE)=0, "-", VLOOKUP($A80, [1]作業用3!$A$8:$FP$263, 101, FALSE))</f>
        <v>49</v>
      </c>
      <c r="J80" s="145">
        <f>IF(VLOOKUP($A80, [1]作業用3!$A$8:$FP$263, 104, FALSE)=0, "-", VLOOKUP($A80, [1]作業用3!$A$8:$FP$263, 104, FALSE))</f>
        <v>552.54848894903023</v>
      </c>
      <c r="K80" s="146">
        <f>IF(VLOOKUP($A80, [1]作業用3!$A$8:$FP$263, 107, FALSE)=0, "-", VLOOKUP($A80, [1]作業用3!$A$8:$FP$263, 107, FALSE))</f>
        <v>2</v>
      </c>
      <c r="L80" s="145">
        <f>IF(VLOOKUP($A80, [1]作業用3!$A$8:$FP$263, 110, FALSE)=0, "-", VLOOKUP($A80, [1]作業用3!$A$8:$FP$263, 110, FALSE))</f>
        <v>22.552999548940008</v>
      </c>
      <c r="M80" s="146">
        <f>IF(VLOOKUP($A80, [1]作業用3!$A$8:$FP$263, 113, FALSE)=0, "-", VLOOKUP($A80, [1]作業用3!$A$8:$FP$263, 113, FALSE))</f>
        <v>2</v>
      </c>
      <c r="N80" s="145">
        <f>IF(VLOOKUP($A80, [1]作業用3!$A$8:$FP$263, 116, FALSE)=0, "-", VLOOKUP($A80, [1]作業用3!$A$8:$FP$263, 116, FALSE))</f>
        <v>22.552999548940008</v>
      </c>
      <c r="O80" s="146">
        <f>IF(VLOOKUP($A80, [1]作業用3!$A$8:$FP$263, 119, FALSE)=0, "-", VLOOKUP($A80, [1]作業用3!$A$8:$FP$263, 119, FALSE))</f>
        <v>21</v>
      </c>
      <c r="P80" s="145">
        <f>IF(VLOOKUP($A80, [1]作業用3!$A$8:$FP$263, 122, FALSE)=0, "-", VLOOKUP($A80, [1]作業用3!$A$8:$FP$263, 122, FALSE))</f>
        <v>236.80649526387009</v>
      </c>
      <c r="Q80" s="146">
        <f>IF(VLOOKUP($A80, [1]作業用3!$A$8:$FP$263, 125, FALSE)=0, "-", VLOOKUP($A80, [1]作業用3!$A$8:$FP$263, 125, FALSE))</f>
        <v>13</v>
      </c>
      <c r="R80" s="145">
        <f>IF(VLOOKUP($A80, [1]作業用3!$A$8:$FP$263, 128, FALSE)=0, "-", VLOOKUP($A80, [1]作業用3!$A$8:$FP$263, 128, FALSE))</f>
        <v>146.59449706811006</v>
      </c>
      <c r="S80" s="146">
        <f>IF(VLOOKUP($A80, [1]作業用3!$A$8:$FP$263, 131, FALSE)=0, "-", VLOOKUP($A80, [1]作業用3!$A$8:$FP$263, 131, FALSE))</f>
        <v>14</v>
      </c>
      <c r="T80" s="145">
        <f>IF(VLOOKUP($A80, [1]作業用3!$A$8:$FP$263, 134, FALSE)=0, "-", VLOOKUP($A80, [1]作業用3!$A$8:$FP$263, 134, FALSE))</f>
        <v>157.87099684258007</v>
      </c>
      <c r="U80" s="146">
        <f>IF(VLOOKUP($A80, [1]作業用3!$A$8:$FP$263, 137, FALSE)=0, "-", VLOOKUP($A80, [1]作業用3!$A$8:$FP$263, 137, FALSE))</f>
        <v>1</v>
      </c>
      <c r="V80" s="145">
        <f>IF(VLOOKUP($A80, [1]作業用3!$A$8:$FP$263, 140, FALSE)=0, "-", VLOOKUP($A80, [1]作業用3!$A$8:$FP$263, 140, FALSE))</f>
        <v>11.276499774470004</v>
      </c>
      <c r="W80" s="146">
        <f>IF(VLOOKUP($A80, [1]作業用3!$A$8:$FP$263, 143, FALSE)=0, "-", VLOOKUP($A80, [1]作業用3!$A$8:$FP$263, 143, FALSE))</f>
        <v>3</v>
      </c>
      <c r="X80" s="145">
        <f>IF(VLOOKUP($A80, [1]作業用3!$A$8:$FP$263, 146, FALSE)=0, "-", VLOOKUP($A80, [1]作業用3!$A$8:$FP$263, 146, FALSE))</f>
        <v>33.829499323410019</v>
      </c>
      <c r="Y80" s="146">
        <f>IF(VLOOKUP($A80, [1]作業用3!$A$8:$FP$263, 149, FALSE)=0, "-", VLOOKUP($A80, [1]作業用3!$A$8:$FP$263, 149, FALSE))</f>
        <v>10</v>
      </c>
      <c r="Z80" s="145">
        <f>IF(VLOOKUP($A80, [1]作業用3!$A$8:$FP$263, 152, FALSE)=0, "-", VLOOKUP($A80, [1]作業用3!$A$8:$FP$263, 152, FALSE))</f>
        <v>112.76499774470004</v>
      </c>
      <c r="AA80" s="146">
        <f>IF(VLOOKUP($A80, [1]作業用3!$A$8:$FP$263, 155, FALSE)=0, "-", VLOOKUP($A80, [1]作業用3!$A$8:$FP$263, 155, FALSE))</f>
        <v>4</v>
      </c>
      <c r="AB80" s="145">
        <f>IF(VLOOKUP($A80, [1]作業用3!$A$8:$FP$263, 158, FALSE)=0, "-", VLOOKUP($A80, [1]作業用3!$A$8:$FP$263, 158, FALSE))</f>
        <v>45.105999097880016</v>
      </c>
      <c r="AC80" s="146" t="str">
        <f>IF(VLOOKUP($A80, [1]作業用3!$A$8:$FP$263, 161, FALSE)=0, "-", VLOOKUP($A80, [1]作業用3!$A$8:$FP$263, 161, FALSE))</f>
        <v>-</v>
      </c>
      <c r="AD80" s="145" t="str">
        <f>IF(VLOOKUP($A80, [1]作業用3!$A$8:$FP$263, 164, FALSE)=0, "-", VLOOKUP($A80, [1]作業用3!$A$8:$FP$263, 164, FALSE))</f>
        <v>-</v>
      </c>
      <c r="AE80" s="146">
        <f>IF(VLOOKUP($A80, [1]作業用3!$A$8:$FP$263, 167, FALSE)=0, "-", VLOOKUP($A80, [1]作業用3!$A$8:$FP$263, 167, FALSE))</f>
        <v>3</v>
      </c>
      <c r="AF80" s="145">
        <f>IF(VLOOKUP($A80, [1]作業用3!$A$8:$FP$263, 170, FALSE)=0, "-", VLOOKUP($A80, [1]作業用3!$A$8:$FP$263, 170, FALSE))</f>
        <v>33.829499323410019</v>
      </c>
    </row>
    <row r="81" spans="1:32">
      <c r="A81" s="148"/>
      <c r="B81" s="147" t="s">
        <v>68</v>
      </c>
      <c r="C81" s="147" t="str">
        <f>A80</f>
        <v>せたな町</v>
      </c>
      <c r="D81" s="147" t="str">
        <f>RIGHT(C81, 1)</f>
        <v>町</v>
      </c>
      <c r="E81" s="146">
        <f>IF(VLOOKUP($A80, [1]作業用3!$A$8:$FP$263, 90, FALSE)=0, "-", VLOOKUP($A80, [1]作業用3!$A$8:$FP$263, 90, FALSE))</f>
        <v>80</v>
      </c>
      <c r="F81" s="145">
        <f>IF(VLOOKUP($A80, [1]作業用3!$A$8:$FP$263, 93, FALSE)=0, "-", VLOOKUP($A80, [1]作業用3!$A$8:$FP$263, 93, FALSE))</f>
        <v>1916.1676646706587</v>
      </c>
      <c r="G81" s="146" t="str">
        <f>IF(VLOOKUP($A80, [1]作業用3!$A$8:$FP$263, 96, FALSE)=0, "-", VLOOKUP($A80, [1]作業用3!$A$8:$FP$263, 96, FALSE))</f>
        <v>-</v>
      </c>
      <c r="H81" s="145" t="str">
        <f>IF(VLOOKUP($A80, [1]作業用3!$A$8:$FP$263, 99, FALSE)=0, "-", VLOOKUP($A80, [1]作業用3!$A$8:$FP$263, 99, FALSE))</f>
        <v>-</v>
      </c>
      <c r="I81" s="146">
        <f>IF(VLOOKUP($A80, [1]作業用3!$A$8:$FP$263, 102, FALSE)=0, "-", VLOOKUP($A80, [1]作業用3!$A$8:$FP$263, 102, FALSE))</f>
        <v>33</v>
      </c>
      <c r="J81" s="145">
        <f>IF(VLOOKUP($A80, [1]作業用3!$A$8:$FP$263, 105, FALSE)=0, "-", VLOOKUP($A80, [1]作業用3!$A$8:$FP$263, 105, FALSE))</f>
        <v>790.4191616766467</v>
      </c>
      <c r="K81" s="146" t="str">
        <f>IF(VLOOKUP($A80, [1]作業用3!$A$8:$FP$263, 108, FALSE)=0, "-", VLOOKUP($A80, [1]作業用3!$A$8:$FP$263, 108, FALSE))</f>
        <v>-</v>
      </c>
      <c r="L81" s="145" t="str">
        <f>IF(VLOOKUP($A80, [1]作業用3!$A$8:$FP$263, 111, FALSE)=0, "-", VLOOKUP($A80, [1]作業用3!$A$8:$FP$263, 111, FALSE))</f>
        <v>-</v>
      </c>
      <c r="M81" s="146" t="str">
        <f>IF(VLOOKUP($A80, [1]作業用3!$A$8:$FP$263, 114, FALSE)=0, "-", VLOOKUP($A80, [1]作業用3!$A$8:$FP$263, 114, FALSE))</f>
        <v>-</v>
      </c>
      <c r="N81" s="145" t="str">
        <f>IF(VLOOKUP($A80, [1]作業用3!$A$8:$FP$263, 117, FALSE)=0, "-", VLOOKUP($A80, [1]作業用3!$A$8:$FP$263, 117, FALSE))</f>
        <v>-</v>
      </c>
      <c r="O81" s="146">
        <f>IF(VLOOKUP($A80, [1]作業用3!$A$8:$FP$263, 120, FALSE)=0, "-", VLOOKUP($A80, [1]作業用3!$A$8:$FP$263, 120, FALSE))</f>
        <v>10</v>
      </c>
      <c r="P81" s="145">
        <f>IF(VLOOKUP($A80, [1]作業用3!$A$8:$FP$263, 123, FALSE)=0, "-", VLOOKUP($A80, [1]作業用3!$A$8:$FP$263, 123, FALSE))</f>
        <v>239.52095808383234</v>
      </c>
      <c r="Q81" s="146">
        <f>IF(VLOOKUP($A80, [1]作業用3!$A$8:$FP$263, 126, FALSE)=0, "-", VLOOKUP($A80, [1]作業用3!$A$8:$FP$263, 126, FALSE))</f>
        <v>6</v>
      </c>
      <c r="R81" s="145">
        <f>IF(VLOOKUP($A80, [1]作業用3!$A$8:$FP$263, 129, FALSE)=0, "-", VLOOKUP($A80, [1]作業用3!$A$8:$FP$263, 129, FALSE))</f>
        <v>143.7125748502994</v>
      </c>
      <c r="S81" s="146">
        <f>IF(VLOOKUP($A80, [1]作業用3!$A$8:$FP$263, 132, FALSE)=0, "-", VLOOKUP($A80, [1]作業用3!$A$8:$FP$263, 132, FALSE))</f>
        <v>11</v>
      </c>
      <c r="T81" s="145">
        <f>IF(VLOOKUP($A80, [1]作業用3!$A$8:$FP$263, 135, FALSE)=0, "-", VLOOKUP($A80, [1]作業用3!$A$8:$FP$263, 135, FALSE))</f>
        <v>263.47305389221555</v>
      </c>
      <c r="U81" s="146">
        <f>IF(VLOOKUP($A80, [1]作業用3!$A$8:$FP$263, 138, FALSE)=0, "-", VLOOKUP($A80, [1]作業用3!$A$8:$FP$263, 138, FALSE))</f>
        <v>1</v>
      </c>
      <c r="V81" s="145">
        <f>IF(VLOOKUP($A80, [1]作業用3!$A$8:$FP$263, 141, FALSE)=0, "-", VLOOKUP($A80, [1]作業用3!$A$8:$FP$263, 141, FALSE))</f>
        <v>23.952095808383234</v>
      </c>
      <c r="W81" s="146">
        <f>IF(VLOOKUP($A80, [1]作業用3!$A$8:$FP$263, 144, FALSE)=0, "-", VLOOKUP($A80, [1]作業用3!$A$8:$FP$263, 144, FALSE))</f>
        <v>1</v>
      </c>
      <c r="X81" s="145">
        <f>IF(VLOOKUP($A80, [1]作業用3!$A$8:$FP$263, 147, FALSE)=0, "-", VLOOKUP($A80, [1]作業用3!$A$8:$FP$263, 147, FALSE))</f>
        <v>23.952095808383234</v>
      </c>
      <c r="Y81" s="146">
        <f>IF(VLOOKUP($A80, [1]作業用3!$A$8:$FP$263, 150, FALSE)=0, "-", VLOOKUP($A80, [1]作業用3!$A$8:$FP$263, 150, FALSE))</f>
        <v>1</v>
      </c>
      <c r="Z81" s="145">
        <f>IF(VLOOKUP($A80, [1]作業用3!$A$8:$FP$263, 153, FALSE)=0, "-", VLOOKUP($A80, [1]作業用3!$A$8:$FP$263, 153, FALSE))</f>
        <v>23.952095808383234</v>
      </c>
      <c r="AA81" s="146">
        <f>IF(VLOOKUP($A80, [1]作業用3!$A$8:$FP$263, 156, FALSE)=0, "-", VLOOKUP($A80, [1]作業用3!$A$8:$FP$263, 156, FALSE))</f>
        <v>2</v>
      </c>
      <c r="AB81" s="145">
        <f>IF(VLOOKUP($A80, [1]作業用3!$A$8:$FP$263, 159, FALSE)=0, "-", VLOOKUP($A80, [1]作業用3!$A$8:$FP$263, 159, FALSE))</f>
        <v>47.904191616766468</v>
      </c>
      <c r="AC81" s="146" t="str">
        <f>IF(VLOOKUP($A80, [1]作業用3!$A$8:$FP$263, 162, FALSE)=0, "-", VLOOKUP($A80, [1]作業用3!$A$8:$FP$263, 162, FALSE))</f>
        <v>-</v>
      </c>
      <c r="AD81" s="145" t="str">
        <f>IF(VLOOKUP($A80, [1]作業用3!$A$8:$FP$263, 165, FALSE)=0, "-", VLOOKUP($A80, [1]作業用3!$A$8:$FP$263, 165, FALSE))</f>
        <v>-</v>
      </c>
      <c r="AE81" s="146">
        <f>IF(VLOOKUP($A80, [1]作業用3!$A$8:$FP$263, 168, FALSE)=0, "-", VLOOKUP($A80, [1]作業用3!$A$8:$FP$263, 168, FALSE))</f>
        <v>2</v>
      </c>
      <c r="AF81" s="145">
        <f>IF(VLOOKUP($A80, [1]作業用3!$A$8:$FP$263, 171, FALSE)=0, "-", VLOOKUP($A80, [1]作業用3!$A$8:$FP$263, 171, FALSE))</f>
        <v>47.904191616766468</v>
      </c>
    </row>
    <row r="82" spans="1:32">
      <c r="A82" s="148"/>
      <c r="B82" s="147" t="s">
        <v>66</v>
      </c>
      <c r="C82" s="147" t="str">
        <f>A80</f>
        <v>せたな町</v>
      </c>
      <c r="D82" s="147" t="str">
        <f>RIGHT(C82, 1)</f>
        <v>町</v>
      </c>
      <c r="E82" s="146">
        <f>IF(VLOOKUP($A80, [1]作業用3!$A$8:$FP$263, 91, FALSE)=0, "-", VLOOKUP($A80, [1]作業用3!$A$8:$FP$263, 91, FALSE))</f>
        <v>68</v>
      </c>
      <c r="F82" s="145">
        <f>IF(VLOOKUP($A80, [1]作業用3!$A$8:$FP$263, 94, FALSE)=0, "-", VLOOKUP($A80, [1]作業用3!$A$8:$FP$263, 94, FALSE))</f>
        <v>1448.9665459194546</v>
      </c>
      <c r="G82" s="146">
        <f>IF(VLOOKUP($A80, [1]作業用3!$A$8:$FP$263, 97, FALSE)=0, "-", VLOOKUP($A80, [1]作業用3!$A$8:$FP$263, 97, FALSE))</f>
        <v>1</v>
      </c>
      <c r="H82" s="145">
        <f>IF(VLOOKUP($A80, [1]作業用3!$A$8:$FP$263, 100, FALSE)=0, "-", VLOOKUP($A80, [1]作業用3!$A$8:$FP$263, 100, FALSE))</f>
        <v>21.308331557639036</v>
      </c>
      <c r="I82" s="146">
        <f>IF(VLOOKUP($A80, [1]作業用3!$A$8:$FP$263, 103, FALSE)=0, "-", VLOOKUP($A80, [1]作業用3!$A$8:$FP$263, 103, FALSE))</f>
        <v>16</v>
      </c>
      <c r="J82" s="145">
        <f>IF(VLOOKUP($A80, [1]作業用3!$A$8:$FP$263, 106, FALSE)=0, "-", VLOOKUP($A80, [1]作業用3!$A$8:$FP$263, 106, FALSE))</f>
        <v>340.93330492222458</v>
      </c>
      <c r="K82" s="146">
        <f>IF(VLOOKUP($A80, [1]作業用3!$A$8:$FP$263, 109, FALSE)=0, "-", VLOOKUP($A80, [1]作業用3!$A$8:$FP$263, 109, FALSE))</f>
        <v>2</v>
      </c>
      <c r="L82" s="145">
        <f>IF(VLOOKUP($A80, [1]作業用3!$A$8:$FP$263, 112, FALSE)=0, "-", VLOOKUP($A80, [1]作業用3!$A$8:$FP$263, 112, FALSE))</f>
        <v>42.616663115278072</v>
      </c>
      <c r="M82" s="146">
        <f>IF(VLOOKUP($A80, [1]作業用3!$A$8:$FP$263, 115, FALSE)=0, "-", VLOOKUP($A80, [1]作業用3!$A$8:$FP$263, 115, FALSE))</f>
        <v>2</v>
      </c>
      <c r="N82" s="145">
        <f>IF(VLOOKUP($A80, [1]作業用3!$A$8:$FP$263, 118, FALSE)=0, "-", VLOOKUP($A80, [1]作業用3!$A$8:$FP$263, 118, FALSE))</f>
        <v>42.616663115278072</v>
      </c>
      <c r="O82" s="146">
        <f>IF(VLOOKUP($A80, [1]作業用3!$A$8:$FP$263, 121, FALSE)=0, "-", VLOOKUP($A80, [1]作業用3!$A$8:$FP$263, 121, FALSE))</f>
        <v>11</v>
      </c>
      <c r="P82" s="145">
        <f>IF(VLOOKUP($A80, [1]作業用3!$A$8:$FP$263, 124, FALSE)=0, "-", VLOOKUP($A80, [1]作業用3!$A$8:$FP$263, 124, FALSE))</f>
        <v>234.39164713402943</v>
      </c>
      <c r="Q82" s="146">
        <f>IF(VLOOKUP($A80, [1]作業用3!$A$8:$FP$263, 127, FALSE)=0, "-", VLOOKUP($A80, [1]作業用3!$A$8:$FP$263, 127, FALSE))</f>
        <v>7</v>
      </c>
      <c r="R82" s="145">
        <f>IF(VLOOKUP($A80, [1]作業用3!$A$8:$FP$263, 130, FALSE)=0, "-", VLOOKUP($A80, [1]作業用3!$A$8:$FP$263, 130, FALSE))</f>
        <v>149.15832090347325</v>
      </c>
      <c r="S82" s="146">
        <f>IF(VLOOKUP($A80, [1]作業用3!$A$8:$FP$263, 133, FALSE)=0, "-", VLOOKUP($A80, [1]作業用3!$A$8:$FP$263, 133, FALSE))</f>
        <v>3</v>
      </c>
      <c r="T82" s="145">
        <f>IF(VLOOKUP($A80, [1]作業用3!$A$8:$FP$263, 136, FALSE)=0, "-", VLOOKUP($A80, [1]作業用3!$A$8:$FP$263, 136, FALSE))</f>
        <v>63.924994672917116</v>
      </c>
      <c r="U82" s="146" t="str">
        <f>IF(VLOOKUP($A80, [1]作業用3!$A$8:$FP$263, 139, FALSE)=0, "-", VLOOKUP($A80, [1]作業用3!$A$8:$FP$263, 139, FALSE))</f>
        <v>-</v>
      </c>
      <c r="V82" s="145" t="str">
        <f>IF(VLOOKUP($A80, [1]作業用3!$A$8:$FP$263, 142, FALSE)=0, "-", VLOOKUP($A80, [1]作業用3!$A$8:$FP$263, 142, FALSE))</f>
        <v>-</v>
      </c>
      <c r="W82" s="146">
        <f>IF(VLOOKUP($A80, [1]作業用3!$A$8:$FP$263, 145, FALSE)=0, "-", VLOOKUP($A80, [1]作業用3!$A$8:$FP$263, 145, FALSE))</f>
        <v>2</v>
      </c>
      <c r="X82" s="145">
        <f>IF(VLOOKUP($A80, [1]作業用3!$A$8:$FP$263, 148, FALSE)=0, "-", VLOOKUP($A80, [1]作業用3!$A$8:$FP$263, 148, FALSE))</f>
        <v>42.616663115278072</v>
      </c>
      <c r="Y82" s="146">
        <f>IF(VLOOKUP($A80, [1]作業用3!$A$8:$FP$263, 151, FALSE)=0, "-", VLOOKUP($A80, [1]作業用3!$A$8:$FP$263, 151, FALSE))</f>
        <v>9</v>
      </c>
      <c r="Z82" s="145">
        <f>IF(VLOOKUP($A80, [1]作業用3!$A$8:$FP$263, 154, FALSE)=0, "-", VLOOKUP($A80, [1]作業用3!$A$8:$FP$263, 154, FALSE))</f>
        <v>191.77498401875133</v>
      </c>
      <c r="AA82" s="146">
        <f>IF(VLOOKUP($A80, [1]作業用3!$A$8:$FP$263, 157, FALSE)=0, "-", VLOOKUP($A80, [1]作業用3!$A$8:$FP$263, 157, FALSE))</f>
        <v>2</v>
      </c>
      <c r="AB82" s="145">
        <f>IF(VLOOKUP($A80, [1]作業用3!$A$8:$FP$263, 160, FALSE)=0, "-", VLOOKUP($A80, [1]作業用3!$A$8:$FP$263, 160, FALSE))</f>
        <v>42.616663115278072</v>
      </c>
      <c r="AC82" s="146" t="str">
        <f>IF(VLOOKUP($A80, [1]作業用3!$A$8:$FP$263, 163, FALSE)=0, "-", VLOOKUP($A80, [1]作業用3!$A$8:$FP$263, 163, FALSE))</f>
        <v>-</v>
      </c>
      <c r="AD82" s="145" t="str">
        <f>IF(VLOOKUP($A80, [1]作業用3!$A$8:$FP$263, 166, FALSE)=0, "-", VLOOKUP($A80, [1]作業用3!$A$8:$FP$263, 166, FALSE))</f>
        <v>-</v>
      </c>
      <c r="AE82" s="146">
        <f>IF(VLOOKUP($A80, [1]作業用3!$A$8:$FP$263, 169, FALSE)=0, "-", VLOOKUP($A80, [1]作業用3!$A$8:$FP$263, 169, FALSE))</f>
        <v>1</v>
      </c>
      <c r="AF82" s="145">
        <f>IF(VLOOKUP($A80, [1]作業用3!$A$8:$FP$263, 172, FALSE)=0, "-", VLOOKUP($A80, [1]作業用3!$A$8:$FP$263, 172, FALSE))</f>
        <v>21.308331557639036</v>
      </c>
    </row>
    <row r="83" spans="1:32">
      <c r="A83" s="142" t="s">
        <v>63</v>
      </c>
      <c r="B83" s="141" t="s">
        <v>62</v>
      </c>
    </row>
    <row r="85" spans="1:32">
      <c r="A85" s="144" t="s">
        <v>375</v>
      </c>
      <c r="B85" s="143" t="str">
        <f>CONCATENATE("「率」は", TEXT(DATEVALUE(CONCATENATE([1]作業用1!B2, "/9/30")), "ggge年m月"), "末日現在の住民基本台帳人口を用いて算出しているため、第4表の「人口千対」と数値は一致しない。")</f>
        <v>「率」は平成26年9月末日現在の住民基本台帳人口を用いて算出しているため、第4表の「人口千対」と数値は一致しない。</v>
      </c>
    </row>
    <row r="86" spans="1:32">
      <c r="A86" s="142">
        <v>2</v>
      </c>
      <c r="B86" s="141" t="str">
        <f>CONCATENATE("全国の「率」は、", TEXT(DATEVALUE(CONCATENATE([1]作業用1!B2, "/10/1")), "ggge年m月d日"), "現在人口（日本人人口）を用いて算出した。")</f>
        <v>全国の「率」は、平成26年10月1日現在人口（日本人人口）を用いて算出した。</v>
      </c>
    </row>
  </sheetData>
  <sheetProtection sheet="1" objects="1" scenarios="1"/>
  <mergeCells count="16">
    <mergeCell ref="W3:X3"/>
    <mergeCell ref="K3:L3"/>
    <mergeCell ref="A3:B4"/>
    <mergeCell ref="E3:F3"/>
    <mergeCell ref="G3:H3"/>
    <mergeCell ref="I3:J3"/>
    <mergeCell ref="A2:B2"/>
    <mergeCell ref="Y3:Z3"/>
    <mergeCell ref="AA3:AB3"/>
    <mergeCell ref="AC3:AD3"/>
    <mergeCell ref="AE3:AF3"/>
    <mergeCell ref="M3:N3"/>
    <mergeCell ref="O3:P3"/>
    <mergeCell ref="Q3:R3"/>
    <mergeCell ref="S3:T3"/>
    <mergeCell ref="U3:V3"/>
  </mergeCells>
  <phoneticPr fontId="6"/>
  <conditionalFormatting sqref="A5:AF5">
    <cfRule type="expression" dxfId="4311" priority="301" stopIfTrue="1">
      <formula>OR($D5="国", $D5="道")</formula>
    </cfRule>
    <cfRule type="expression" dxfId="4310" priority="302" stopIfTrue="1">
      <formula>OR($D5="所", $D5="圏", $D5="局")</formula>
    </cfRule>
    <cfRule type="expression" dxfId="4309" priority="303" stopIfTrue="1">
      <formula>OR($C5="札幌市", $C5="小樽市", $C5="函館市", $C5="旭川市")</formula>
    </cfRule>
    <cfRule type="expression" dxfId="4308" priority="304">
      <formula>OR($D5="市", $D5="町", $D5="村")</formula>
    </cfRule>
  </conditionalFormatting>
  <conditionalFormatting sqref="A6:AF6 A34:AF82">
    <cfRule type="expression" dxfId="4307" priority="297" stopIfTrue="1">
      <formula>OR($D6="国", $D6="道")</formula>
    </cfRule>
    <cfRule type="expression" dxfId="4306" priority="298" stopIfTrue="1">
      <formula>OR($D6="所", $D6="圏", $D6="局")</formula>
    </cfRule>
    <cfRule type="expression" dxfId="4305" priority="299" stopIfTrue="1">
      <formula>OR($C6="札幌市", $C6="小樽市", $C6="函館市", $C6="旭川市")</formula>
    </cfRule>
    <cfRule type="expression" dxfId="4304" priority="300">
      <formula>OR($D6="市", $D6="町", $D6="村")</formula>
    </cfRule>
  </conditionalFormatting>
  <conditionalFormatting sqref="A7:AF7">
    <cfRule type="expression" dxfId="4303" priority="293" stopIfTrue="1">
      <formula>OR($D7="国", $D7="道")</formula>
    </cfRule>
    <cfRule type="expression" dxfId="4302" priority="294" stopIfTrue="1">
      <formula>OR($D7="所", $D7="圏", $D7="局")</formula>
    </cfRule>
    <cfRule type="expression" dxfId="4301" priority="295" stopIfTrue="1">
      <formula>OR($C7="札幌市", $C7="小樽市", $C7="函館市", $C7="旭川市")</formula>
    </cfRule>
    <cfRule type="expression" dxfId="4300" priority="296">
      <formula>OR($D7="市", $D7="町", $D7="村")</formula>
    </cfRule>
  </conditionalFormatting>
  <conditionalFormatting sqref="A8:AF8">
    <cfRule type="expression" dxfId="4299" priority="289" stopIfTrue="1">
      <formula>OR($D8="国", $D8="道")</formula>
    </cfRule>
    <cfRule type="expression" dxfId="4298" priority="290" stopIfTrue="1">
      <formula>OR($D8="所", $D8="圏", $D8="局")</formula>
    </cfRule>
    <cfRule type="expression" dxfId="4297" priority="291" stopIfTrue="1">
      <formula>OR($C8="札幌市", $C8="小樽市", $C8="函館市", $C8="旭川市")</formula>
    </cfRule>
    <cfRule type="expression" dxfId="4296" priority="292">
      <formula>OR($D8="市", $D8="町", $D8="村")</formula>
    </cfRule>
  </conditionalFormatting>
  <conditionalFormatting sqref="A9:AF9">
    <cfRule type="expression" dxfId="4295" priority="285" stopIfTrue="1">
      <formula>OR($D9="国", $D9="道")</formula>
    </cfRule>
    <cfRule type="expression" dxfId="4294" priority="286" stopIfTrue="1">
      <formula>OR($D9="所", $D9="圏", $D9="局")</formula>
    </cfRule>
    <cfRule type="expression" dxfId="4293" priority="287" stopIfTrue="1">
      <formula>OR($C9="札幌市", $C9="小樽市", $C9="函館市", $C9="旭川市")</formula>
    </cfRule>
    <cfRule type="expression" dxfId="4292" priority="288">
      <formula>OR($D9="市", $D9="町", $D9="村")</formula>
    </cfRule>
  </conditionalFormatting>
  <conditionalFormatting sqref="A10:AF10">
    <cfRule type="expression" dxfId="4291" priority="281" stopIfTrue="1">
      <formula>OR($D10="国", $D10="道")</formula>
    </cfRule>
    <cfRule type="expression" dxfId="4290" priority="282" stopIfTrue="1">
      <formula>OR($D10="所", $D10="圏", $D10="局")</formula>
    </cfRule>
    <cfRule type="expression" dxfId="4289" priority="283" stopIfTrue="1">
      <formula>OR($C10="札幌市", $C10="小樽市", $C10="函館市", $C10="旭川市")</formula>
    </cfRule>
    <cfRule type="expression" dxfId="4288" priority="284">
      <formula>OR($D10="市", $D10="町", $D10="村")</formula>
    </cfRule>
  </conditionalFormatting>
  <conditionalFormatting sqref="A11:AF11">
    <cfRule type="expression" dxfId="4287" priority="277" stopIfTrue="1">
      <formula>OR($D11="国", $D11="道")</formula>
    </cfRule>
    <cfRule type="expression" dxfId="4286" priority="278" stopIfTrue="1">
      <formula>OR($D11="所", $D11="圏", $D11="局")</formula>
    </cfRule>
    <cfRule type="expression" dxfId="4285" priority="279" stopIfTrue="1">
      <formula>OR($C11="札幌市", $C11="小樽市", $C11="函館市", $C11="旭川市")</formula>
    </cfRule>
    <cfRule type="expression" dxfId="4284" priority="280">
      <formula>OR($D11="市", $D11="町", $D11="村")</formula>
    </cfRule>
  </conditionalFormatting>
  <conditionalFormatting sqref="A12:AF12">
    <cfRule type="expression" dxfId="4283" priority="273" stopIfTrue="1">
      <formula>OR($D12="国", $D12="道")</formula>
    </cfRule>
    <cfRule type="expression" dxfId="4282" priority="274" stopIfTrue="1">
      <formula>OR($D12="所", $D12="圏", $D12="局")</formula>
    </cfRule>
    <cfRule type="expression" dxfId="4281" priority="275" stopIfTrue="1">
      <formula>OR($C12="札幌市", $C12="小樽市", $C12="函館市", $C12="旭川市")</formula>
    </cfRule>
    <cfRule type="expression" dxfId="4280" priority="276">
      <formula>OR($D12="市", $D12="町", $D12="村")</formula>
    </cfRule>
  </conditionalFormatting>
  <conditionalFormatting sqref="A13:AF13">
    <cfRule type="expression" dxfId="4279" priority="269" stopIfTrue="1">
      <formula>OR($D13="国", $D13="道")</formula>
    </cfRule>
    <cfRule type="expression" dxfId="4278" priority="270" stopIfTrue="1">
      <formula>OR($D13="所", $D13="圏", $D13="局")</formula>
    </cfRule>
    <cfRule type="expression" dxfId="4277" priority="271" stopIfTrue="1">
      <formula>OR($C13="札幌市", $C13="小樽市", $C13="函館市", $C13="旭川市")</formula>
    </cfRule>
    <cfRule type="expression" dxfId="4276" priority="272">
      <formula>OR($D13="市", $D13="町", $D13="村")</formula>
    </cfRule>
  </conditionalFormatting>
  <conditionalFormatting sqref="A14:AF14">
    <cfRule type="expression" dxfId="4275" priority="265" stopIfTrue="1">
      <formula>OR($D14="国", $D14="道")</formula>
    </cfRule>
    <cfRule type="expression" dxfId="4274" priority="266" stopIfTrue="1">
      <formula>OR($D14="所", $D14="圏", $D14="局")</formula>
    </cfRule>
    <cfRule type="expression" dxfId="4273" priority="267" stopIfTrue="1">
      <formula>OR($C14="札幌市", $C14="小樽市", $C14="函館市", $C14="旭川市")</formula>
    </cfRule>
    <cfRule type="expression" dxfId="4272" priority="268">
      <formula>OR($D14="市", $D14="町", $D14="村")</formula>
    </cfRule>
  </conditionalFormatting>
  <conditionalFormatting sqref="A15:AF15">
    <cfRule type="expression" dxfId="4271" priority="261" stopIfTrue="1">
      <formula>OR($D15="国", $D15="道")</formula>
    </cfRule>
    <cfRule type="expression" dxfId="4270" priority="262" stopIfTrue="1">
      <formula>OR($D15="所", $D15="圏", $D15="局")</formula>
    </cfRule>
    <cfRule type="expression" dxfId="4269" priority="263" stopIfTrue="1">
      <formula>OR($C15="札幌市", $C15="小樽市", $C15="函館市", $C15="旭川市")</formula>
    </cfRule>
    <cfRule type="expression" dxfId="4268" priority="264">
      <formula>OR($D15="市", $D15="町", $D15="村")</formula>
    </cfRule>
  </conditionalFormatting>
  <conditionalFormatting sqref="A16:AF16">
    <cfRule type="expression" dxfId="4267" priority="257" stopIfTrue="1">
      <formula>OR($D16="国", $D16="道")</formula>
    </cfRule>
    <cfRule type="expression" dxfId="4266" priority="258" stopIfTrue="1">
      <formula>OR($D16="所", $D16="圏", $D16="局")</formula>
    </cfRule>
    <cfRule type="expression" dxfId="4265" priority="259" stopIfTrue="1">
      <formula>OR($C16="札幌市", $C16="小樽市", $C16="函館市", $C16="旭川市")</formula>
    </cfRule>
    <cfRule type="expression" dxfId="4264" priority="260">
      <formula>OR($D16="市", $D16="町", $D16="村")</formula>
    </cfRule>
  </conditionalFormatting>
  <conditionalFormatting sqref="A17:AF17">
    <cfRule type="expression" dxfId="4263" priority="253" stopIfTrue="1">
      <formula>OR($D17="国", $D17="道")</formula>
    </cfRule>
    <cfRule type="expression" dxfId="4262" priority="254" stopIfTrue="1">
      <formula>OR($D17="所", $D17="圏", $D17="局")</formula>
    </cfRule>
    <cfRule type="expression" dxfId="4261" priority="255" stopIfTrue="1">
      <formula>OR($C17="札幌市", $C17="小樽市", $C17="函館市", $C17="旭川市")</formula>
    </cfRule>
    <cfRule type="expression" dxfId="4260" priority="256">
      <formula>OR($D17="市", $D17="町", $D17="村")</formula>
    </cfRule>
  </conditionalFormatting>
  <conditionalFormatting sqref="A18:AF18">
    <cfRule type="expression" dxfId="4259" priority="249" stopIfTrue="1">
      <formula>OR($D18="国", $D18="道")</formula>
    </cfRule>
    <cfRule type="expression" dxfId="4258" priority="250" stopIfTrue="1">
      <formula>OR($D18="所", $D18="圏", $D18="局")</formula>
    </cfRule>
    <cfRule type="expression" dxfId="4257" priority="251" stopIfTrue="1">
      <formula>OR($C18="札幌市", $C18="小樽市", $C18="函館市", $C18="旭川市")</formula>
    </cfRule>
    <cfRule type="expression" dxfId="4256" priority="252">
      <formula>OR($D18="市", $D18="町", $D18="村")</formula>
    </cfRule>
  </conditionalFormatting>
  <conditionalFormatting sqref="A19:AF19">
    <cfRule type="expression" dxfId="4255" priority="245" stopIfTrue="1">
      <formula>OR($D19="国", $D19="道")</formula>
    </cfRule>
    <cfRule type="expression" dxfId="4254" priority="246" stopIfTrue="1">
      <formula>OR($D19="所", $D19="圏", $D19="局")</formula>
    </cfRule>
    <cfRule type="expression" dxfId="4253" priority="247" stopIfTrue="1">
      <formula>OR($C19="札幌市", $C19="小樽市", $C19="函館市", $C19="旭川市")</formula>
    </cfRule>
    <cfRule type="expression" dxfId="4252" priority="248">
      <formula>OR($D19="市", $D19="町", $D19="村")</formula>
    </cfRule>
  </conditionalFormatting>
  <conditionalFormatting sqref="A20:AF20">
    <cfRule type="expression" dxfId="4251" priority="241" stopIfTrue="1">
      <formula>OR($D20="国", $D20="道")</formula>
    </cfRule>
    <cfRule type="expression" dxfId="4250" priority="242" stopIfTrue="1">
      <formula>OR($D20="所", $D20="圏", $D20="局")</formula>
    </cfRule>
    <cfRule type="expression" dxfId="4249" priority="243" stopIfTrue="1">
      <formula>OR($C20="札幌市", $C20="小樽市", $C20="函館市", $C20="旭川市")</formula>
    </cfRule>
    <cfRule type="expression" dxfId="4248" priority="244">
      <formula>OR($D20="市", $D20="町", $D20="村")</formula>
    </cfRule>
  </conditionalFormatting>
  <conditionalFormatting sqref="A21:AF21">
    <cfRule type="expression" dxfId="4247" priority="237" stopIfTrue="1">
      <formula>OR($D21="国", $D21="道")</formula>
    </cfRule>
    <cfRule type="expression" dxfId="4246" priority="238" stopIfTrue="1">
      <formula>OR($D21="所", $D21="圏", $D21="局")</formula>
    </cfRule>
    <cfRule type="expression" dxfId="4245" priority="239" stopIfTrue="1">
      <formula>OR($C21="札幌市", $C21="小樽市", $C21="函館市", $C21="旭川市")</formula>
    </cfRule>
    <cfRule type="expression" dxfId="4244" priority="240">
      <formula>OR($D21="市", $D21="町", $D21="村")</formula>
    </cfRule>
  </conditionalFormatting>
  <conditionalFormatting sqref="A22:AF22">
    <cfRule type="expression" dxfId="4243" priority="233" stopIfTrue="1">
      <formula>OR($D22="国", $D22="道")</formula>
    </cfRule>
    <cfRule type="expression" dxfId="4242" priority="234" stopIfTrue="1">
      <formula>OR($D22="所", $D22="圏", $D22="局")</formula>
    </cfRule>
    <cfRule type="expression" dxfId="4241" priority="235" stopIfTrue="1">
      <formula>OR($C22="札幌市", $C22="小樽市", $C22="函館市", $C22="旭川市")</formula>
    </cfRule>
    <cfRule type="expression" dxfId="4240" priority="236">
      <formula>OR($D22="市", $D22="町", $D22="村")</formula>
    </cfRule>
  </conditionalFormatting>
  <conditionalFormatting sqref="A23:AF23">
    <cfRule type="expression" dxfId="4239" priority="229" stopIfTrue="1">
      <formula>OR($D23="国", $D23="道")</formula>
    </cfRule>
    <cfRule type="expression" dxfId="4238" priority="230" stopIfTrue="1">
      <formula>OR($D23="所", $D23="圏", $D23="局")</formula>
    </cfRule>
    <cfRule type="expression" dxfId="4237" priority="231" stopIfTrue="1">
      <formula>OR($C23="札幌市", $C23="小樽市", $C23="函館市", $C23="旭川市")</formula>
    </cfRule>
    <cfRule type="expression" dxfId="4236" priority="232">
      <formula>OR($D23="市", $D23="町", $D23="村")</formula>
    </cfRule>
  </conditionalFormatting>
  <conditionalFormatting sqref="A24:AF24">
    <cfRule type="expression" dxfId="4235" priority="225" stopIfTrue="1">
      <formula>OR($D24="国", $D24="道")</formula>
    </cfRule>
    <cfRule type="expression" dxfId="4234" priority="226" stopIfTrue="1">
      <formula>OR($D24="所", $D24="圏", $D24="局")</formula>
    </cfRule>
    <cfRule type="expression" dxfId="4233" priority="227" stopIfTrue="1">
      <formula>OR($C24="札幌市", $C24="小樽市", $C24="函館市", $C24="旭川市")</formula>
    </cfRule>
    <cfRule type="expression" dxfId="4232" priority="228">
      <formula>OR($D24="市", $D24="町", $D24="村")</formula>
    </cfRule>
  </conditionalFormatting>
  <conditionalFormatting sqref="A25:AF25">
    <cfRule type="expression" dxfId="4231" priority="221" stopIfTrue="1">
      <formula>OR($D25="国", $D25="道")</formula>
    </cfRule>
    <cfRule type="expression" dxfId="4230" priority="222" stopIfTrue="1">
      <formula>OR($D25="所", $D25="圏", $D25="局")</formula>
    </cfRule>
    <cfRule type="expression" dxfId="4229" priority="223" stopIfTrue="1">
      <formula>OR($C25="札幌市", $C25="小樽市", $C25="函館市", $C25="旭川市")</formula>
    </cfRule>
    <cfRule type="expression" dxfId="4228" priority="224">
      <formula>OR($D25="市", $D25="町", $D25="村")</formula>
    </cfRule>
  </conditionalFormatting>
  <conditionalFormatting sqref="A26:AF26">
    <cfRule type="expression" dxfId="4227" priority="217" stopIfTrue="1">
      <formula>OR($D26="国", $D26="道")</formula>
    </cfRule>
    <cfRule type="expression" dxfId="4226" priority="218" stopIfTrue="1">
      <formula>OR($D26="所", $D26="圏", $D26="局")</formula>
    </cfRule>
    <cfRule type="expression" dxfId="4225" priority="219" stopIfTrue="1">
      <formula>OR($C26="札幌市", $C26="小樽市", $C26="函館市", $C26="旭川市")</formula>
    </cfRule>
    <cfRule type="expression" dxfId="4224" priority="220">
      <formula>OR($D26="市", $D26="町", $D26="村")</formula>
    </cfRule>
  </conditionalFormatting>
  <conditionalFormatting sqref="A27:AF27">
    <cfRule type="expression" dxfId="4223" priority="213" stopIfTrue="1">
      <formula>OR($D27="国", $D27="道")</formula>
    </cfRule>
    <cfRule type="expression" dxfId="4222" priority="214" stopIfTrue="1">
      <formula>OR($D27="所", $D27="圏", $D27="局")</formula>
    </cfRule>
    <cfRule type="expression" dxfId="4221" priority="215" stopIfTrue="1">
      <formula>OR($C27="札幌市", $C27="小樽市", $C27="函館市", $C27="旭川市")</formula>
    </cfRule>
    <cfRule type="expression" dxfId="4220" priority="216">
      <formula>OR($D27="市", $D27="町", $D27="村")</formula>
    </cfRule>
  </conditionalFormatting>
  <conditionalFormatting sqref="A28:AF28">
    <cfRule type="expression" dxfId="4219" priority="209" stopIfTrue="1">
      <formula>OR($D28="国", $D28="道")</formula>
    </cfRule>
    <cfRule type="expression" dxfId="4218" priority="210" stopIfTrue="1">
      <formula>OR($D28="所", $D28="圏", $D28="局")</formula>
    </cfRule>
    <cfRule type="expression" dxfId="4217" priority="211" stopIfTrue="1">
      <formula>OR($C28="札幌市", $C28="小樽市", $C28="函館市", $C28="旭川市")</formula>
    </cfRule>
    <cfRule type="expression" dxfId="4216" priority="212">
      <formula>OR($D28="市", $D28="町", $D28="村")</formula>
    </cfRule>
  </conditionalFormatting>
  <conditionalFormatting sqref="A29:AF29">
    <cfRule type="expression" dxfId="4215" priority="205" stopIfTrue="1">
      <formula>OR($D29="国", $D29="道")</formula>
    </cfRule>
    <cfRule type="expression" dxfId="4214" priority="206" stopIfTrue="1">
      <formula>OR($D29="所", $D29="圏", $D29="局")</formula>
    </cfRule>
    <cfRule type="expression" dxfId="4213" priority="207" stopIfTrue="1">
      <formula>OR($C29="札幌市", $C29="小樽市", $C29="函館市", $C29="旭川市")</formula>
    </cfRule>
    <cfRule type="expression" dxfId="4212" priority="208">
      <formula>OR($D29="市", $D29="町", $D29="村")</formula>
    </cfRule>
  </conditionalFormatting>
  <conditionalFormatting sqref="A30:AF30">
    <cfRule type="expression" dxfId="4211" priority="201" stopIfTrue="1">
      <formula>OR($D30="国", $D30="道")</formula>
    </cfRule>
    <cfRule type="expression" dxfId="4210" priority="202" stopIfTrue="1">
      <formula>OR($D30="所", $D30="圏", $D30="局")</formula>
    </cfRule>
    <cfRule type="expression" dxfId="4209" priority="203" stopIfTrue="1">
      <formula>OR($C30="札幌市", $C30="小樽市", $C30="函館市", $C30="旭川市")</formula>
    </cfRule>
    <cfRule type="expression" dxfId="4208" priority="204">
      <formula>OR($D30="市", $D30="町", $D30="村")</formula>
    </cfRule>
  </conditionalFormatting>
  <conditionalFormatting sqref="A31:AF31">
    <cfRule type="expression" dxfId="4207" priority="197" stopIfTrue="1">
      <formula>OR($D31="国", $D31="道")</formula>
    </cfRule>
    <cfRule type="expression" dxfId="4206" priority="198" stopIfTrue="1">
      <formula>OR($D31="所", $D31="圏", $D31="局")</formula>
    </cfRule>
    <cfRule type="expression" dxfId="4205" priority="199" stopIfTrue="1">
      <formula>OR($C31="札幌市", $C31="小樽市", $C31="函館市", $C31="旭川市")</formula>
    </cfRule>
    <cfRule type="expression" dxfId="4204" priority="200">
      <formula>OR($D31="市", $D31="町", $D31="村")</formula>
    </cfRule>
  </conditionalFormatting>
  <conditionalFormatting sqref="A32:AF32">
    <cfRule type="expression" dxfId="4203" priority="193" stopIfTrue="1">
      <formula>OR($D32="国", $D32="道")</formula>
    </cfRule>
    <cfRule type="expression" dxfId="4202" priority="194" stopIfTrue="1">
      <formula>OR($D32="所", $D32="圏", $D32="局")</formula>
    </cfRule>
    <cfRule type="expression" dxfId="4201" priority="195" stopIfTrue="1">
      <formula>OR($C32="札幌市", $C32="小樽市", $C32="函館市", $C32="旭川市")</formula>
    </cfRule>
    <cfRule type="expression" dxfId="4200" priority="196">
      <formula>OR($D32="市", $D32="町", $D32="村")</formula>
    </cfRule>
  </conditionalFormatting>
  <conditionalFormatting sqref="A33:AF33">
    <cfRule type="expression" dxfId="4199" priority="189" stopIfTrue="1">
      <formula>OR($D33="国", $D33="道")</formula>
    </cfRule>
    <cfRule type="expression" dxfId="4198" priority="190" stopIfTrue="1">
      <formula>OR($D33="所", $D33="圏", $D33="局")</formula>
    </cfRule>
    <cfRule type="expression" dxfId="4197" priority="191" stopIfTrue="1">
      <formula>OR($C33="札幌市", $C33="小樽市", $C33="函館市", $C33="旭川市")</formula>
    </cfRule>
    <cfRule type="expression" dxfId="4196" priority="192">
      <formula>OR($D33="市", $D33="町", $D33="村")</formula>
    </cfRule>
  </conditionalFormatting>
  <conditionalFormatting sqref="A35:AF35">
    <cfRule type="expression" dxfId="4195" priority="185" stopIfTrue="1">
      <formula>OR($D35="国", $D35="道")</formula>
    </cfRule>
    <cfRule type="expression" dxfId="4194" priority="186" stopIfTrue="1">
      <formula>OR($D35="所", $D35="圏", $D35="局")</formula>
    </cfRule>
    <cfRule type="expression" dxfId="4193" priority="187" stopIfTrue="1">
      <formula>OR($C35="札幌市", $C35="小樽市", $C35="函館市", $C35="旭川市")</formula>
    </cfRule>
    <cfRule type="expression" dxfId="4192" priority="188">
      <formula>OR($D35="市", $D35="町", $D35="村")</formula>
    </cfRule>
  </conditionalFormatting>
  <conditionalFormatting sqref="A36:AF36">
    <cfRule type="expression" dxfId="4191" priority="181" stopIfTrue="1">
      <formula>OR($D36="国", $D36="道")</formula>
    </cfRule>
    <cfRule type="expression" dxfId="4190" priority="182" stopIfTrue="1">
      <formula>OR($D36="所", $D36="圏", $D36="局")</formula>
    </cfRule>
    <cfRule type="expression" dxfId="4189" priority="183" stopIfTrue="1">
      <formula>OR($C36="札幌市", $C36="小樽市", $C36="函館市", $C36="旭川市")</formula>
    </cfRule>
    <cfRule type="expression" dxfId="4188" priority="184">
      <formula>OR($D36="市", $D36="町", $D36="村")</formula>
    </cfRule>
  </conditionalFormatting>
  <conditionalFormatting sqref="A37:AF37">
    <cfRule type="expression" dxfId="4187" priority="177" stopIfTrue="1">
      <formula>OR($D37="国", $D37="道")</formula>
    </cfRule>
    <cfRule type="expression" dxfId="4186" priority="178" stopIfTrue="1">
      <formula>OR($D37="所", $D37="圏", $D37="局")</formula>
    </cfRule>
    <cfRule type="expression" dxfId="4185" priority="179" stopIfTrue="1">
      <formula>OR($C37="札幌市", $C37="小樽市", $C37="函館市", $C37="旭川市")</formula>
    </cfRule>
    <cfRule type="expression" dxfId="4184" priority="180">
      <formula>OR($D37="市", $D37="町", $D37="村")</formula>
    </cfRule>
  </conditionalFormatting>
  <conditionalFormatting sqref="A38:AF38">
    <cfRule type="expression" dxfId="4183" priority="173" stopIfTrue="1">
      <formula>OR($D38="国", $D38="道")</formula>
    </cfRule>
    <cfRule type="expression" dxfId="4182" priority="174" stopIfTrue="1">
      <formula>OR($D38="所", $D38="圏", $D38="局")</formula>
    </cfRule>
    <cfRule type="expression" dxfId="4181" priority="175" stopIfTrue="1">
      <formula>OR($C38="札幌市", $C38="小樽市", $C38="函館市", $C38="旭川市")</formula>
    </cfRule>
    <cfRule type="expression" dxfId="4180" priority="176">
      <formula>OR($D38="市", $D38="町", $D38="村")</formula>
    </cfRule>
  </conditionalFormatting>
  <conditionalFormatting sqref="A39:AF39">
    <cfRule type="expression" dxfId="4179" priority="169" stopIfTrue="1">
      <formula>OR($D39="国", $D39="道")</formula>
    </cfRule>
    <cfRule type="expression" dxfId="4178" priority="170" stopIfTrue="1">
      <formula>OR($D39="所", $D39="圏", $D39="局")</formula>
    </cfRule>
    <cfRule type="expression" dxfId="4177" priority="171" stopIfTrue="1">
      <formula>OR($C39="札幌市", $C39="小樽市", $C39="函館市", $C39="旭川市")</formula>
    </cfRule>
    <cfRule type="expression" dxfId="4176" priority="172">
      <formula>OR($D39="市", $D39="町", $D39="村")</formula>
    </cfRule>
  </conditionalFormatting>
  <conditionalFormatting sqref="A40:AF40">
    <cfRule type="expression" dxfId="4175" priority="165" stopIfTrue="1">
      <formula>OR($D40="国", $D40="道")</formula>
    </cfRule>
    <cfRule type="expression" dxfId="4174" priority="166" stopIfTrue="1">
      <formula>OR($D40="所", $D40="圏", $D40="局")</formula>
    </cfRule>
    <cfRule type="expression" dxfId="4173" priority="167" stopIfTrue="1">
      <formula>OR($C40="札幌市", $C40="小樽市", $C40="函館市", $C40="旭川市")</formula>
    </cfRule>
    <cfRule type="expression" dxfId="4172" priority="168">
      <formula>OR($D40="市", $D40="町", $D40="村")</formula>
    </cfRule>
  </conditionalFormatting>
  <conditionalFormatting sqref="A41:AF41">
    <cfRule type="expression" dxfId="4171" priority="161" stopIfTrue="1">
      <formula>OR($D41="国", $D41="道")</formula>
    </cfRule>
    <cfRule type="expression" dxfId="4170" priority="162" stopIfTrue="1">
      <formula>OR($D41="所", $D41="圏", $D41="局")</formula>
    </cfRule>
    <cfRule type="expression" dxfId="4169" priority="163" stopIfTrue="1">
      <formula>OR($C41="札幌市", $C41="小樽市", $C41="函館市", $C41="旭川市")</formula>
    </cfRule>
    <cfRule type="expression" dxfId="4168" priority="164">
      <formula>OR($D41="市", $D41="町", $D41="村")</formula>
    </cfRule>
  </conditionalFormatting>
  <conditionalFormatting sqref="A42:AF42">
    <cfRule type="expression" dxfId="4167" priority="157" stopIfTrue="1">
      <formula>OR($D42="国", $D42="道")</formula>
    </cfRule>
    <cfRule type="expression" dxfId="4166" priority="158" stopIfTrue="1">
      <formula>OR($D42="所", $D42="圏", $D42="局")</formula>
    </cfRule>
    <cfRule type="expression" dxfId="4165" priority="159" stopIfTrue="1">
      <formula>OR($C42="札幌市", $C42="小樽市", $C42="函館市", $C42="旭川市")</formula>
    </cfRule>
    <cfRule type="expression" dxfId="4164" priority="160">
      <formula>OR($D42="市", $D42="町", $D42="村")</formula>
    </cfRule>
  </conditionalFormatting>
  <conditionalFormatting sqref="A43:AF43">
    <cfRule type="expression" dxfId="4163" priority="153" stopIfTrue="1">
      <formula>OR($D43="国", $D43="道")</formula>
    </cfRule>
    <cfRule type="expression" dxfId="4162" priority="154" stopIfTrue="1">
      <formula>OR($D43="所", $D43="圏", $D43="局")</formula>
    </cfRule>
    <cfRule type="expression" dxfId="4161" priority="155" stopIfTrue="1">
      <formula>OR($C43="札幌市", $C43="小樽市", $C43="函館市", $C43="旭川市")</formula>
    </cfRule>
    <cfRule type="expression" dxfId="4160" priority="156">
      <formula>OR($D43="市", $D43="町", $D43="村")</formula>
    </cfRule>
  </conditionalFormatting>
  <conditionalFormatting sqref="A44:AF44">
    <cfRule type="expression" dxfId="4159" priority="149" stopIfTrue="1">
      <formula>OR($D44="国", $D44="道")</formula>
    </cfRule>
    <cfRule type="expression" dxfId="4158" priority="150" stopIfTrue="1">
      <formula>OR($D44="所", $D44="圏", $D44="局")</formula>
    </cfRule>
    <cfRule type="expression" dxfId="4157" priority="151" stopIfTrue="1">
      <formula>OR($C44="札幌市", $C44="小樽市", $C44="函館市", $C44="旭川市")</formula>
    </cfRule>
    <cfRule type="expression" dxfId="4156" priority="152">
      <formula>OR($D44="市", $D44="町", $D44="村")</formula>
    </cfRule>
  </conditionalFormatting>
  <conditionalFormatting sqref="A45:AF45">
    <cfRule type="expression" dxfId="4155" priority="145" stopIfTrue="1">
      <formula>OR($D45="国", $D45="道")</formula>
    </cfRule>
    <cfRule type="expression" dxfId="4154" priority="146" stopIfTrue="1">
      <formula>OR($D45="所", $D45="圏", $D45="局")</formula>
    </cfRule>
    <cfRule type="expression" dxfId="4153" priority="147" stopIfTrue="1">
      <formula>OR($C45="札幌市", $C45="小樽市", $C45="函館市", $C45="旭川市")</formula>
    </cfRule>
    <cfRule type="expression" dxfId="4152" priority="148">
      <formula>OR($D45="市", $D45="町", $D45="村")</formula>
    </cfRule>
  </conditionalFormatting>
  <conditionalFormatting sqref="A46:AF46">
    <cfRule type="expression" dxfId="4151" priority="141" stopIfTrue="1">
      <formula>OR($D46="国", $D46="道")</formula>
    </cfRule>
    <cfRule type="expression" dxfId="4150" priority="142" stopIfTrue="1">
      <formula>OR($D46="所", $D46="圏", $D46="局")</formula>
    </cfRule>
    <cfRule type="expression" dxfId="4149" priority="143" stopIfTrue="1">
      <formula>OR($C46="札幌市", $C46="小樽市", $C46="函館市", $C46="旭川市")</formula>
    </cfRule>
    <cfRule type="expression" dxfId="4148" priority="144">
      <formula>OR($D46="市", $D46="町", $D46="村")</formula>
    </cfRule>
  </conditionalFormatting>
  <conditionalFormatting sqref="A47:AF47">
    <cfRule type="expression" dxfId="4147" priority="137" stopIfTrue="1">
      <formula>OR($D47="国", $D47="道")</formula>
    </cfRule>
    <cfRule type="expression" dxfId="4146" priority="138" stopIfTrue="1">
      <formula>OR($D47="所", $D47="圏", $D47="局")</formula>
    </cfRule>
    <cfRule type="expression" dxfId="4145" priority="139" stopIfTrue="1">
      <formula>OR($C47="札幌市", $C47="小樽市", $C47="函館市", $C47="旭川市")</formula>
    </cfRule>
    <cfRule type="expression" dxfId="4144" priority="140">
      <formula>OR($D47="市", $D47="町", $D47="村")</formula>
    </cfRule>
  </conditionalFormatting>
  <conditionalFormatting sqref="A48:AF48">
    <cfRule type="expression" dxfId="4143" priority="133" stopIfTrue="1">
      <formula>OR($D48="国", $D48="道")</formula>
    </cfRule>
    <cfRule type="expression" dxfId="4142" priority="134" stopIfTrue="1">
      <formula>OR($D48="所", $D48="圏", $D48="局")</formula>
    </cfRule>
    <cfRule type="expression" dxfId="4141" priority="135" stopIfTrue="1">
      <formula>OR($C48="札幌市", $C48="小樽市", $C48="函館市", $C48="旭川市")</formula>
    </cfRule>
    <cfRule type="expression" dxfId="4140" priority="136">
      <formula>OR($D48="市", $D48="町", $D48="村")</formula>
    </cfRule>
  </conditionalFormatting>
  <conditionalFormatting sqref="A49:AF49">
    <cfRule type="expression" dxfId="4139" priority="129" stopIfTrue="1">
      <formula>OR($D49="国", $D49="道")</formula>
    </cfRule>
    <cfRule type="expression" dxfId="4138" priority="130" stopIfTrue="1">
      <formula>OR($D49="所", $D49="圏", $D49="局")</formula>
    </cfRule>
    <cfRule type="expression" dxfId="4137" priority="131" stopIfTrue="1">
      <formula>OR($C49="札幌市", $C49="小樽市", $C49="函館市", $C49="旭川市")</formula>
    </cfRule>
    <cfRule type="expression" dxfId="4136" priority="132">
      <formula>OR($D49="市", $D49="町", $D49="村")</formula>
    </cfRule>
  </conditionalFormatting>
  <conditionalFormatting sqref="A50:AF50">
    <cfRule type="expression" dxfId="4135" priority="125" stopIfTrue="1">
      <formula>OR($D50="国", $D50="道")</formula>
    </cfRule>
    <cfRule type="expression" dxfId="4134" priority="126" stopIfTrue="1">
      <formula>OR($D50="所", $D50="圏", $D50="局")</formula>
    </cfRule>
    <cfRule type="expression" dxfId="4133" priority="127" stopIfTrue="1">
      <formula>OR($C50="札幌市", $C50="小樽市", $C50="函館市", $C50="旭川市")</formula>
    </cfRule>
    <cfRule type="expression" dxfId="4132" priority="128">
      <formula>OR($D50="市", $D50="町", $D50="村")</formula>
    </cfRule>
  </conditionalFormatting>
  <conditionalFormatting sqref="A51:AF51">
    <cfRule type="expression" dxfId="4131" priority="121" stopIfTrue="1">
      <formula>OR($D51="国", $D51="道")</formula>
    </cfRule>
    <cfRule type="expression" dxfId="4130" priority="122" stopIfTrue="1">
      <formula>OR($D51="所", $D51="圏", $D51="局")</formula>
    </cfRule>
    <cfRule type="expression" dxfId="4129" priority="123" stopIfTrue="1">
      <formula>OR($C51="札幌市", $C51="小樽市", $C51="函館市", $C51="旭川市")</formula>
    </cfRule>
    <cfRule type="expression" dxfId="4128" priority="124">
      <formula>OR($D51="市", $D51="町", $D51="村")</formula>
    </cfRule>
  </conditionalFormatting>
  <conditionalFormatting sqref="A52:AF52">
    <cfRule type="expression" dxfId="4127" priority="117" stopIfTrue="1">
      <formula>OR($D52="国", $D52="道")</formula>
    </cfRule>
    <cfRule type="expression" dxfId="4126" priority="118" stopIfTrue="1">
      <formula>OR($D52="所", $D52="圏", $D52="局")</formula>
    </cfRule>
    <cfRule type="expression" dxfId="4125" priority="119" stopIfTrue="1">
      <formula>OR($C52="札幌市", $C52="小樽市", $C52="函館市", $C52="旭川市")</formula>
    </cfRule>
    <cfRule type="expression" dxfId="4124" priority="120">
      <formula>OR($D52="市", $D52="町", $D52="村")</formula>
    </cfRule>
  </conditionalFormatting>
  <conditionalFormatting sqref="A53:AF53">
    <cfRule type="expression" dxfId="4123" priority="113" stopIfTrue="1">
      <formula>OR($D53="国", $D53="道")</formula>
    </cfRule>
    <cfRule type="expression" dxfId="4122" priority="114" stopIfTrue="1">
      <formula>OR($D53="所", $D53="圏", $D53="局")</formula>
    </cfRule>
    <cfRule type="expression" dxfId="4121" priority="115" stopIfTrue="1">
      <formula>OR($C53="札幌市", $C53="小樽市", $C53="函館市", $C53="旭川市")</formula>
    </cfRule>
    <cfRule type="expression" dxfId="4120" priority="116">
      <formula>OR($D53="市", $D53="町", $D53="村")</formula>
    </cfRule>
  </conditionalFormatting>
  <conditionalFormatting sqref="A54:AF54">
    <cfRule type="expression" dxfId="4119" priority="109" stopIfTrue="1">
      <formula>OR($D54="国", $D54="道")</formula>
    </cfRule>
    <cfRule type="expression" dxfId="4118" priority="110" stopIfTrue="1">
      <formula>OR($D54="所", $D54="圏", $D54="局")</formula>
    </cfRule>
    <cfRule type="expression" dxfId="4117" priority="111" stopIfTrue="1">
      <formula>OR($C54="札幌市", $C54="小樽市", $C54="函館市", $C54="旭川市")</formula>
    </cfRule>
    <cfRule type="expression" dxfId="4116" priority="112">
      <formula>OR($D54="市", $D54="町", $D54="村")</formula>
    </cfRule>
  </conditionalFormatting>
  <conditionalFormatting sqref="A55:AF55">
    <cfRule type="expression" dxfId="4115" priority="105" stopIfTrue="1">
      <formula>OR($D55="国", $D55="道")</formula>
    </cfRule>
    <cfRule type="expression" dxfId="4114" priority="106" stopIfTrue="1">
      <formula>OR($D55="所", $D55="圏", $D55="局")</formula>
    </cfRule>
    <cfRule type="expression" dxfId="4113" priority="107" stopIfTrue="1">
      <formula>OR($C55="札幌市", $C55="小樽市", $C55="函館市", $C55="旭川市")</formula>
    </cfRule>
    <cfRule type="expression" dxfId="4112" priority="108">
      <formula>OR($D55="市", $D55="町", $D55="村")</formula>
    </cfRule>
  </conditionalFormatting>
  <conditionalFormatting sqref="A56:AF56">
    <cfRule type="expression" dxfId="4111" priority="101" stopIfTrue="1">
      <formula>OR($D56="国", $D56="道")</formula>
    </cfRule>
    <cfRule type="expression" dxfId="4110" priority="102" stopIfTrue="1">
      <formula>OR($D56="所", $D56="圏", $D56="局")</formula>
    </cfRule>
    <cfRule type="expression" dxfId="4109" priority="103" stopIfTrue="1">
      <formula>OR($C56="札幌市", $C56="小樽市", $C56="函館市", $C56="旭川市")</formula>
    </cfRule>
    <cfRule type="expression" dxfId="4108" priority="104">
      <formula>OR($D56="市", $D56="町", $D56="村")</formula>
    </cfRule>
  </conditionalFormatting>
  <conditionalFormatting sqref="A57:AF57">
    <cfRule type="expression" dxfId="4107" priority="97" stopIfTrue="1">
      <formula>OR($D57="国", $D57="道")</formula>
    </cfRule>
    <cfRule type="expression" dxfId="4106" priority="98" stopIfTrue="1">
      <formula>OR($D57="所", $D57="圏", $D57="局")</formula>
    </cfRule>
    <cfRule type="expression" dxfId="4105" priority="99" stopIfTrue="1">
      <formula>OR($C57="札幌市", $C57="小樽市", $C57="函館市", $C57="旭川市")</formula>
    </cfRule>
    <cfRule type="expression" dxfId="4104" priority="100">
      <formula>OR($D57="市", $D57="町", $D57="村")</formula>
    </cfRule>
  </conditionalFormatting>
  <conditionalFormatting sqref="A58:AF58">
    <cfRule type="expression" dxfId="4103" priority="93" stopIfTrue="1">
      <formula>OR($D58="国", $D58="道")</formula>
    </cfRule>
    <cfRule type="expression" dxfId="4102" priority="94" stopIfTrue="1">
      <formula>OR($D58="所", $D58="圏", $D58="局")</formula>
    </cfRule>
    <cfRule type="expression" dxfId="4101" priority="95" stopIfTrue="1">
      <formula>OR($C58="札幌市", $C58="小樽市", $C58="函館市", $C58="旭川市")</formula>
    </cfRule>
    <cfRule type="expression" dxfId="4100" priority="96">
      <formula>OR($D58="市", $D58="町", $D58="村")</formula>
    </cfRule>
  </conditionalFormatting>
  <conditionalFormatting sqref="A59:AF59">
    <cfRule type="expression" dxfId="4099" priority="89" stopIfTrue="1">
      <formula>OR($D59="国", $D59="道")</formula>
    </cfRule>
    <cfRule type="expression" dxfId="4098" priority="90" stopIfTrue="1">
      <formula>OR($D59="所", $D59="圏", $D59="局")</formula>
    </cfRule>
    <cfRule type="expression" dxfId="4097" priority="91" stopIfTrue="1">
      <formula>OR($C59="札幌市", $C59="小樽市", $C59="函館市", $C59="旭川市")</formula>
    </cfRule>
    <cfRule type="expression" dxfId="4096" priority="92">
      <formula>OR($D59="市", $D59="町", $D59="村")</formula>
    </cfRule>
  </conditionalFormatting>
  <conditionalFormatting sqref="A60:AF60">
    <cfRule type="expression" dxfId="4095" priority="85" stopIfTrue="1">
      <formula>OR($D60="国", $D60="道")</formula>
    </cfRule>
    <cfRule type="expression" dxfId="4094" priority="86" stopIfTrue="1">
      <formula>OR($D60="所", $D60="圏", $D60="局")</formula>
    </cfRule>
    <cfRule type="expression" dxfId="4093" priority="87" stopIfTrue="1">
      <formula>OR($C60="札幌市", $C60="小樽市", $C60="函館市", $C60="旭川市")</formula>
    </cfRule>
    <cfRule type="expression" dxfId="4092" priority="88">
      <formula>OR($D60="市", $D60="町", $D60="村")</formula>
    </cfRule>
  </conditionalFormatting>
  <conditionalFormatting sqref="A61:AF61">
    <cfRule type="expression" dxfId="4091" priority="81" stopIfTrue="1">
      <formula>OR($D61="国", $D61="道")</formula>
    </cfRule>
    <cfRule type="expression" dxfId="4090" priority="82" stopIfTrue="1">
      <formula>OR($D61="所", $D61="圏", $D61="局")</formula>
    </cfRule>
    <cfRule type="expression" dxfId="4089" priority="83" stopIfTrue="1">
      <formula>OR($C61="札幌市", $C61="小樽市", $C61="函館市", $C61="旭川市")</formula>
    </cfRule>
    <cfRule type="expression" dxfId="4088" priority="84">
      <formula>OR($D61="市", $D61="町", $D61="村")</formula>
    </cfRule>
  </conditionalFormatting>
  <conditionalFormatting sqref="A62:AF62">
    <cfRule type="expression" dxfId="4087" priority="77" stopIfTrue="1">
      <formula>OR($D62="国", $D62="道")</formula>
    </cfRule>
    <cfRule type="expression" dxfId="4086" priority="78" stopIfTrue="1">
      <formula>OR($D62="所", $D62="圏", $D62="局")</formula>
    </cfRule>
    <cfRule type="expression" dxfId="4085" priority="79" stopIfTrue="1">
      <formula>OR($C62="札幌市", $C62="小樽市", $C62="函館市", $C62="旭川市")</formula>
    </cfRule>
    <cfRule type="expression" dxfId="4084" priority="80">
      <formula>OR($D62="市", $D62="町", $D62="村")</formula>
    </cfRule>
  </conditionalFormatting>
  <conditionalFormatting sqref="A63:AF63">
    <cfRule type="expression" dxfId="4083" priority="73" stopIfTrue="1">
      <formula>OR($D63="国", $D63="道")</formula>
    </cfRule>
    <cfRule type="expression" dxfId="4082" priority="74" stopIfTrue="1">
      <formula>OR($D63="所", $D63="圏", $D63="局")</formula>
    </cfRule>
    <cfRule type="expression" dxfId="4081" priority="75" stopIfTrue="1">
      <formula>OR($C63="札幌市", $C63="小樽市", $C63="函館市", $C63="旭川市")</formula>
    </cfRule>
    <cfRule type="expression" dxfId="4080" priority="76">
      <formula>OR($D63="市", $D63="町", $D63="村")</formula>
    </cfRule>
  </conditionalFormatting>
  <conditionalFormatting sqref="A64:AF64">
    <cfRule type="expression" dxfId="4079" priority="69" stopIfTrue="1">
      <formula>OR($D64="国", $D64="道")</formula>
    </cfRule>
    <cfRule type="expression" dxfId="4078" priority="70" stopIfTrue="1">
      <formula>OR($D64="所", $D64="圏", $D64="局")</formula>
    </cfRule>
    <cfRule type="expression" dxfId="4077" priority="71" stopIfTrue="1">
      <formula>OR($C64="札幌市", $C64="小樽市", $C64="函館市", $C64="旭川市")</formula>
    </cfRule>
    <cfRule type="expression" dxfId="4076" priority="72">
      <formula>OR($D64="市", $D64="町", $D64="村")</formula>
    </cfRule>
  </conditionalFormatting>
  <conditionalFormatting sqref="A65:AF65">
    <cfRule type="expression" dxfId="4075" priority="65" stopIfTrue="1">
      <formula>OR($D65="国", $D65="道")</formula>
    </cfRule>
    <cfRule type="expression" dxfId="4074" priority="66" stopIfTrue="1">
      <formula>OR($D65="所", $D65="圏", $D65="局")</formula>
    </cfRule>
    <cfRule type="expression" dxfId="4073" priority="67" stopIfTrue="1">
      <formula>OR($C65="札幌市", $C65="小樽市", $C65="函館市", $C65="旭川市")</formula>
    </cfRule>
    <cfRule type="expression" dxfId="4072" priority="68">
      <formula>OR($D65="市", $D65="町", $D65="村")</formula>
    </cfRule>
  </conditionalFormatting>
  <conditionalFormatting sqref="A66:AF66">
    <cfRule type="expression" dxfId="4071" priority="61" stopIfTrue="1">
      <formula>OR($D66="国", $D66="道")</formula>
    </cfRule>
    <cfRule type="expression" dxfId="4070" priority="62" stopIfTrue="1">
      <formula>OR($D66="所", $D66="圏", $D66="局")</formula>
    </cfRule>
    <cfRule type="expression" dxfId="4069" priority="63" stopIfTrue="1">
      <formula>OR($C66="札幌市", $C66="小樽市", $C66="函館市", $C66="旭川市")</formula>
    </cfRule>
    <cfRule type="expression" dxfId="4068" priority="64">
      <formula>OR($D66="市", $D66="町", $D66="村")</formula>
    </cfRule>
  </conditionalFormatting>
  <conditionalFormatting sqref="A67:AF67">
    <cfRule type="expression" dxfId="4067" priority="57" stopIfTrue="1">
      <formula>OR($D67="国", $D67="道")</formula>
    </cfRule>
    <cfRule type="expression" dxfId="4066" priority="58" stopIfTrue="1">
      <formula>OR($D67="所", $D67="圏", $D67="局")</formula>
    </cfRule>
    <cfRule type="expression" dxfId="4065" priority="59" stopIfTrue="1">
      <formula>OR($C67="札幌市", $C67="小樽市", $C67="函館市", $C67="旭川市")</formula>
    </cfRule>
    <cfRule type="expression" dxfId="4064" priority="60">
      <formula>OR($D67="市", $D67="町", $D67="村")</formula>
    </cfRule>
  </conditionalFormatting>
  <conditionalFormatting sqref="A68:AF68">
    <cfRule type="expression" dxfId="4063" priority="53" stopIfTrue="1">
      <formula>OR($D68="国", $D68="道")</formula>
    </cfRule>
    <cfRule type="expression" dxfId="4062" priority="54" stopIfTrue="1">
      <formula>OR($D68="所", $D68="圏", $D68="局")</formula>
    </cfRule>
    <cfRule type="expression" dxfId="4061" priority="55" stopIfTrue="1">
      <formula>OR($C68="札幌市", $C68="小樽市", $C68="函館市", $C68="旭川市")</formula>
    </cfRule>
    <cfRule type="expression" dxfId="4060" priority="56">
      <formula>OR($D68="市", $D68="町", $D68="村")</formula>
    </cfRule>
  </conditionalFormatting>
  <conditionalFormatting sqref="A69:AF69">
    <cfRule type="expression" dxfId="4059" priority="49" stopIfTrue="1">
      <formula>OR($D69="国", $D69="道")</formula>
    </cfRule>
    <cfRule type="expression" dxfId="4058" priority="50" stopIfTrue="1">
      <formula>OR($D69="所", $D69="圏", $D69="局")</formula>
    </cfRule>
    <cfRule type="expression" dxfId="4057" priority="51" stopIfTrue="1">
      <formula>OR($C69="札幌市", $C69="小樽市", $C69="函館市", $C69="旭川市")</formula>
    </cfRule>
    <cfRule type="expression" dxfId="4056" priority="52">
      <formula>OR($D69="市", $D69="町", $D69="村")</formula>
    </cfRule>
  </conditionalFormatting>
  <conditionalFormatting sqref="A70:AF70">
    <cfRule type="expression" dxfId="4055" priority="45" stopIfTrue="1">
      <formula>OR($D70="国", $D70="道")</formula>
    </cfRule>
    <cfRule type="expression" dxfId="4054" priority="46" stopIfTrue="1">
      <formula>OR($D70="所", $D70="圏", $D70="局")</formula>
    </cfRule>
    <cfRule type="expression" dxfId="4053" priority="47" stopIfTrue="1">
      <formula>OR($C70="札幌市", $C70="小樽市", $C70="函館市", $C70="旭川市")</formula>
    </cfRule>
    <cfRule type="expression" dxfId="4052" priority="48">
      <formula>OR($D70="市", $D70="町", $D70="村")</formula>
    </cfRule>
  </conditionalFormatting>
  <conditionalFormatting sqref="A71:AF71">
    <cfRule type="expression" dxfId="4051" priority="41" stopIfTrue="1">
      <formula>OR($D71="国", $D71="道")</formula>
    </cfRule>
    <cfRule type="expression" dxfId="4050" priority="42" stopIfTrue="1">
      <formula>OR($D71="所", $D71="圏", $D71="局")</formula>
    </cfRule>
    <cfRule type="expression" dxfId="4049" priority="43" stopIfTrue="1">
      <formula>OR($C71="札幌市", $C71="小樽市", $C71="函館市", $C71="旭川市")</formula>
    </cfRule>
    <cfRule type="expression" dxfId="4048" priority="44">
      <formula>OR($D71="市", $D71="町", $D71="村")</formula>
    </cfRule>
  </conditionalFormatting>
  <conditionalFormatting sqref="A72:AF72">
    <cfRule type="expression" dxfId="4047" priority="37" stopIfTrue="1">
      <formula>OR($D72="国", $D72="道")</formula>
    </cfRule>
    <cfRule type="expression" dxfId="4046" priority="38" stopIfTrue="1">
      <formula>OR($D72="所", $D72="圏", $D72="局")</formula>
    </cfRule>
    <cfRule type="expression" dxfId="4045" priority="39" stopIfTrue="1">
      <formula>OR($C72="札幌市", $C72="小樽市", $C72="函館市", $C72="旭川市")</formula>
    </cfRule>
    <cfRule type="expression" dxfId="4044" priority="40">
      <formula>OR($D72="市", $D72="町", $D72="村")</formula>
    </cfRule>
  </conditionalFormatting>
  <conditionalFormatting sqref="A73:AF73">
    <cfRule type="expression" dxfId="4043" priority="33" stopIfTrue="1">
      <formula>OR($D73="国", $D73="道")</formula>
    </cfRule>
    <cfRule type="expression" dxfId="4042" priority="34" stopIfTrue="1">
      <formula>OR($D73="所", $D73="圏", $D73="局")</formula>
    </cfRule>
    <cfRule type="expression" dxfId="4041" priority="35" stopIfTrue="1">
      <formula>OR($C73="札幌市", $C73="小樽市", $C73="函館市", $C73="旭川市")</formula>
    </cfRule>
    <cfRule type="expression" dxfId="4040" priority="36">
      <formula>OR($D73="市", $D73="町", $D73="村")</formula>
    </cfRule>
  </conditionalFormatting>
  <conditionalFormatting sqref="A74:AF74">
    <cfRule type="expression" dxfId="4039" priority="29" stopIfTrue="1">
      <formula>OR($D74="国", $D74="道")</formula>
    </cfRule>
    <cfRule type="expression" dxfId="4038" priority="30" stopIfTrue="1">
      <formula>OR($D74="所", $D74="圏", $D74="局")</formula>
    </cfRule>
    <cfRule type="expression" dxfId="4037" priority="31" stopIfTrue="1">
      <formula>OR($C74="札幌市", $C74="小樽市", $C74="函館市", $C74="旭川市")</formula>
    </cfRule>
    <cfRule type="expression" dxfId="4036" priority="32">
      <formula>OR($D74="市", $D74="町", $D74="村")</formula>
    </cfRule>
  </conditionalFormatting>
  <conditionalFormatting sqref="A75:AF75">
    <cfRule type="expression" dxfId="4035" priority="25" stopIfTrue="1">
      <formula>OR($D75="国", $D75="道")</formula>
    </cfRule>
    <cfRule type="expression" dxfId="4034" priority="26" stopIfTrue="1">
      <formula>OR($D75="所", $D75="圏", $D75="局")</formula>
    </cfRule>
    <cfRule type="expression" dxfId="4033" priority="27" stopIfTrue="1">
      <formula>OR($C75="札幌市", $C75="小樽市", $C75="函館市", $C75="旭川市")</formula>
    </cfRule>
    <cfRule type="expression" dxfId="4032" priority="28">
      <formula>OR($D75="市", $D75="町", $D75="村")</formula>
    </cfRule>
  </conditionalFormatting>
  <conditionalFormatting sqref="A76:AF76">
    <cfRule type="expression" dxfId="4031" priority="21" stopIfTrue="1">
      <formula>OR($D76="国", $D76="道")</formula>
    </cfRule>
    <cfRule type="expression" dxfId="4030" priority="22" stopIfTrue="1">
      <formula>OR($D76="所", $D76="圏", $D76="局")</formula>
    </cfRule>
    <cfRule type="expression" dxfId="4029" priority="23" stopIfTrue="1">
      <formula>OR($C76="札幌市", $C76="小樽市", $C76="函館市", $C76="旭川市")</formula>
    </cfRule>
    <cfRule type="expression" dxfId="4028" priority="24">
      <formula>OR($D76="市", $D76="町", $D76="村")</formula>
    </cfRule>
  </conditionalFormatting>
  <conditionalFormatting sqref="A77:AF77">
    <cfRule type="expression" dxfId="4027" priority="17" stopIfTrue="1">
      <formula>OR($D77="国", $D77="道")</formula>
    </cfRule>
    <cfRule type="expression" dxfId="4026" priority="18" stopIfTrue="1">
      <formula>OR($D77="所", $D77="圏", $D77="局")</formula>
    </cfRule>
    <cfRule type="expression" dxfId="4025" priority="19" stopIfTrue="1">
      <formula>OR($C77="札幌市", $C77="小樽市", $C77="函館市", $C77="旭川市")</formula>
    </cfRule>
    <cfRule type="expression" dxfId="4024" priority="20">
      <formula>OR($D77="市", $D77="町", $D77="村")</formula>
    </cfRule>
  </conditionalFormatting>
  <conditionalFormatting sqref="A78:AF78">
    <cfRule type="expression" dxfId="4023" priority="13" stopIfTrue="1">
      <formula>OR($D78="国", $D78="道")</formula>
    </cfRule>
    <cfRule type="expression" dxfId="4022" priority="14" stopIfTrue="1">
      <formula>OR($D78="所", $D78="圏", $D78="局")</formula>
    </cfRule>
    <cfRule type="expression" dxfId="4021" priority="15" stopIfTrue="1">
      <formula>OR($C78="札幌市", $C78="小樽市", $C78="函館市", $C78="旭川市")</formula>
    </cfRule>
    <cfRule type="expression" dxfId="4020" priority="16">
      <formula>OR($D78="市", $D78="町", $D78="村")</formula>
    </cfRule>
  </conditionalFormatting>
  <conditionalFormatting sqref="A79:AF79">
    <cfRule type="expression" dxfId="4019" priority="9" stopIfTrue="1">
      <formula>OR($D79="国", $D79="道")</formula>
    </cfRule>
    <cfRule type="expression" dxfId="4018" priority="10" stopIfTrue="1">
      <formula>OR($D79="所", $D79="圏", $D79="局")</formula>
    </cfRule>
    <cfRule type="expression" dxfId="4017" priority="11" stopIfTrue="1">
      <formula>OR($C79="札幌市", $C79="小樽市", $C79="函館市", $C79="旭川市")</formula>
    </cfRule>
    <cfRule type="expression" dxfId="4016" priority="12">
      <formula>OR($D79="市", $D79="町", $D79="村")</formula>
    </cfRule>
  </conditionalFormatting>
  <conditionalFormatting sqref="A80:AF80">
    <cfRule type="expression" dxfId="4015" priority="5" stopIfTrue="1">
      <formula>OR($D80="国", $D80="道")</formula>
    </cfRule>
    <cfRule type="expression" dxfId="4014" priority="6" stopIfTrue="1">
      <formula>OR($D80="所", $D80="圏", $D80="局")</formula>
    </cfRule>
    <cfRule type="expression" dxfId="4013" priority="7" stopIfTrue="1">
      <formula>OR($C80="札幌市", $C80="小樽市", $C80="函館市", $C80="旭川市")</formula>
    </cfRule>
    <cfRule type="expression" dxfId="4012" priority="8">
      <formula>OR($D80="市", $D80="町", $D80="村")</formula>
    </cfRule>
  </conditionalFormatting>
  <conditionalFormatting sqref="A81:AF81">
    <cfRule type="expression" dxfId="4011" priority="1" stopIfTrue="1">
      <formula>OR($D81="国", $D81="道")</formula>
    </cfRule>
    <cfRule type="expression" dxfId="4010" priority="2" stopIfTrue="1">
      <formula>OR($D81="所", $D81="圏", $D81="局")</formula>
    </cfRule>
    <cfRule type="expression" dxfId="4009" priority="3" stopIfTrue="1">
      <formula>OR($C81="札幌市", $C81="小樽市", $C81="函館市", $C81="旭川市")</formula>
    </cfRule>
    <cfRule type="expression" dxfId="4008" priority="4">
      <formula>OR($D81="市", $D81="町", $D81="村")</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6" width="10.625" style="156" customWidth="1"/>
    <col min="7" max="27" width="8.625" style="156" customWidth="1"/>
    <col min="28" max="16384" width="9" style="156"/>
  </cols>
  <sheetData>
    <row r="1" spans="1:27" s="167" customFormat="1" ht="18.75">
      <c r="A1" s="103" t="s">
        <v>413</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368103</v>
      </c>
      <c r="G4" s="92">
        <v>98</v>
      </c>
      <c r="H4" s="92">
        <v>103</v>
      </c>
      <c r="I4" s="92">
        <v>101</v>
      </c>
      <c r="J4" s="92">
        <v>141</v>
      </c>
      <c r="K4" s="92">
        <v>175</v>
      </c>
      <c r="L4" s="92">
        <v>325</v>
      </c>
      <c r="M4" s="92">
        <v>698</v>
      </c>
      <c r="N4" s="92">
        <v>1392</v>
      </c>
      <c r="O4" s="92">
        <v>2901</v>
      </c>
      <c r="P4" s="92">
        <v>4683</v>
      </c>
      <c r="Q4" s="92">
        <v>7760</v>
      </c>
      <c r="R4" s="92">
        <v>13851</v>
      </c>
      <c r="S4" s="92">
        <v>27860</v>
      </c>
      <c r="T4" s="92">
        <v>42177</v>
      </c>
      <c r="U4" s="92">
        <v>51669</v>
      </c>
      <c r="V4" s="92">
        <v>59128</v>
      </c>
      <c r="W4" s="92">
        <v>65792</v>
      </c>
      <c r="X4" s="92">
        <v>54211</v>
      </c>
      <c r="Y4" s="92">
        <v>26395</v>
      </c>
      <c r="Z4" s="92">
        <v>7504</v>
      </c>
      <c r="AA4" s="91">
        <v>1108</v>
      </c>
    </row>
    <row r="5" spans="1:27" ht="15">
      <c r="A5" s="123"/>
      <c r="B5" s="122" t="s">
        <v>68</v>
      </c>
      <c r="C5" s="122" t="s">
        <v>36</v>
      </c>
      <c r="D5" s="122" t="s">
        <v>181</v>
      </c>
      <c r="E5" s="122" t="s">
        <v>35</v>
      </c>
      <c r="F5" s="117">
        <v>218397</v>
      </c>
      <c r="G5" s="116">
        <v>53</v>
      </c>
      <c r="H5" s="116">
        <v>63</v>
      </c>
      <c r="I5" s="116">
        <v>65</v>
      </c>
      <c r="J5" s="116">
        <v>96</v>
      </c>
      <c r="K5" s="116">
        <v>96</v>
      </c>
      <c r="L5" s="116">
        <v>148</v>
      </c>
      <c r="M5" s="116">
        <v>306</v>
      </c>
      <c r="N5" s="116">
        <v>565</v>
      </c>
      <c r="O5" s="116">
        <v>1210</v>
      </c>
      <c r="P5" s="116">
        <v>2133</v>
      </c>
      <c r="Q5" s="116">
        <v>3948</v>
      </c>
      <c r="R5" s="116">
        <v>7962</v>
      </c>
      <c r="S5" s="116">
        <v>17837</v>
      </c>
      <c r="T5" s="116">
        <v>28346</v>
      </c>
      <c r="U5" s="116">
        <v>34920</v>
      </c>
      <c r="V5" s="116">
        <v>38619</v>
      </c>
      <c r="W5" s="116">
        <v>40053</v>
      </c>
      <c r="X5" s="116">
        <v>28945</v>
      </c>
      <c r="Y5" s="116">
        <v>10394</v>
      </c>
      <c r="Z5" s="116">
        <v>2372</v>
      </c>
      <c r="AA5" s="115">
        <v>244</v>
      </c>
    </row>
    <row r="6" spans="1:27" ht="15">
      <c r="A6" s="114"/>
      <c r="B6" s="113" t="s">
        <v>66</v>
      </c>
      <c r="C6" s="113" t="s">
        <v>36</v>
      </c>
      <c r="D6" s="113" t="s">
        <v>180</v>
      </c>
      <c r="E6" s="113" t="s">
        <v>35</v>
      </c>
      <c r="F6" s="108">
        <v>149706</v>
      </c>
      <c r="G6" s="107">
        <v>45</v>
      </c>
      <c r="H6" s="107">
        <v>40</v>
      </c>
      <c r="I6" s="107">
        <v>36</v>
      </c>
      <c r="J6" s="107">
        <v>45</v>
      </c>
      <c r="K6" s="107">
        <v>79</v>
      </c>
      <c r="L6" s="107">
        <v>177</v>
      </c>
      <c r="M6" s="107">
        <v>392</v>
      </c>
      <c r="N6" s="107">
        <v>827</v>
      </c>
      <c r="O6" s="107">
        <v>1691</v>
      </c>
      <c r="P6" s="107">
        <v>2550</v>
      </c>
      <c r="Q6" s="107">
        <v>3812</v>
      </c>
      <c r="R6" s="107">
        <v>5889</v>
      </c>
      <c r="S6" s="107">
        <v>10023</v>
      </c>
      <c r="T6" s="107">
        <v>13831</v>
      </c>
      <c r="U6" s="107">
        <v>16749</v>
      </c>
      <c r="V6" s="107">
        <v>20509</v>
      </c>
      <c r="W6" s="107">
        <v>25739</v>
      </c>
      <c r="X6" s="107">
        <v>25266</v>
      </c>
      <c r="Y6" s="107">
        <v>16001</v>
      </c>
      <c r="Z6" s="107">
        <v>5132</v>
      </c>
      <c r="AA6" s="106">
        <v>864</v>
      </c>
    </row>
    <row r="7" spans="1:27" ht="15">
      <c r="A7" s="159" t="s">
        <v>256</v>
      </c>
      <c r="B7" s="158" t="s">
        <v>70</v>
      </c>
      <c r="C7" s="158" t="s">
        <v>34</v>
      </c>
      <c r="D7" s="158" t="s">
        <v>178</v>
      </c>
      <c r="E7" s="158" t="s">
        <v>33</v>
      </c>
      <c r="F7" s="93">
        <v>18759</v>
      </c>
      <c r="G7" s="92">
        <v>3</v>
      </c>
      <c r="H7" s="92">
        <v>1</v>
      </c>
      <c r="I7" s="92">
        <v>8</v>
      </c>
      <c r="J7" s="92">
        <v>4</v>
      </c>
      <c r="K7" s="92">
        <v>6</v>
      </c>
      <c r="L7" s="92">
        <v>18</v>
      </c>
      <c r="M7" s="92">
        <v>37</v>
      </c>
      <c r="N7" s="92">
        <v>67</v>
      </c>
      <c r="O7" s="92">
        <v>139</v>
      </c>
      <c r="P7" s="92">
        <v>236</v>
      </c>
      <c r="Q7" s="92">
        <v>379</v>
      </c>
      <c r="R7" s="92">
        <v>720</v>
      </c>
      <c r="S7" s="92">
        <v>1455</v>
      </c>
      <c r="T7" s="92">
        <v>2067</v>
      </c>
      <c r="U7" s="92">
        <v>2562</v>
      </c>
      <c r="V7" s="92">
        <v>3007</v>
      </c>
      <c r="W7" s="92">
        <v>3338</v>
      </c>
      <c r="X7" s="92">
        <v>2773</v>
      </c>
      <c r="Y7" s="92">
        <v>1428</v>
      </c>
      <c r="Z7" s="92">
        <v>446</v>
      </c>
      <c r="AA7" s="91">
        <v>65</v>
      </c>
    </row>
    <row r="8" spans="1:27" ht="15">
      <c r="A8" s="123"/>
      <c r="B8" s="122" t="s">
        <v>68</v>
      </c>
      <c r="C8" s="122" t="s">
        <v>34</v>
      </c>
      <c r="D8" s="122" t="s">
        <v>177</v>
      </c>
      <c r="E8" s="122" t="s">
        <v>33</v>
      </c>
      <c r="F8" s="117">
        <v>10927</v>
      </c>
      <c r="G8" s="116" t="s">
        <v>4</v>
      </c>
      <c r="H8" s="116">
        <v>1</v>
      </c>
      <c r="I8" s="116">
        <v>6</v>
      </c>
      <c r="J8" s="116">
        <v>2</v>
      </c>
      <c r="K8" s="116">
        <v>5</v>
      </c>
      <c r="L8" s="116">
        <v>8</v>
      </c>
      <c r="M8" s="116">
        <v>16</v>
      </c>
      <c r="N8" s="116">
        <v>24</v>
      </c>
      <c r="O8" s="116">
        <v>64</v>
      </c>
      <c r="P8" s="116">
        <v>113</v>
      </c>
      <c r="Q8" s="116">
        <v>177</v>
      </c>
      <c r="R8" s="116">
        <v>384</v>
      </c>
      <c r="S8" s="116">
        <v>882</v>
      </c>
      <c r="T8" s="116">
        <v>1317</v>
      </c>
      <c r="U8" s="116">
        <v>1627</v>
      </c>
      <c r="V8" s="116">
        <v>1937</v>
      </c>
      <c r="W8" s="116">
        <v>2063</v>
      </c>
      <c r="X8" s="116">
        <v>1542</v>
      </c>
      <c r="Y8" s="116">
        <v>600</v>
      </c>
      <c r="Z8" s="116">
        <v>143</v>
      </c>
      <c r="AA8" s="115">
        <v>16</v>
      </c>
    </row>
    <row r="9" spans="1:27" ht="15">
      <c r="A9" s="114"/>
      <c r="B9" s="113" t="s">
        <v>66</v>
      </c>
      <c r="C9" s="113" t="s">
        <v>34</v>
      </c>
      <c r="D9" s="113" t="s">
        <v>176</v>
      </c>
      <c r="E9" s="113" t="s">
        <v>33</v>
      </c>
      <c r="F9" s="108">
        <v>7832</v>
      </c>
      <c r="G9" s="107">
        <v>3</v>
      </c>
      <c r="H9" s="107" t="s">
        <v>4</v>
      </c>
      <c r="I9" s="107">
        <v>2</v>
      </c>
      <c r="J9" s="107">
        <v>2</v>
      </c>
      <c r="K9" s="107">
        <v>1</v>
      </c>
      <c r="L9" s="107">
        <v>10</v>
      </c>
      <c r="M9" s="107">
        <v>21</v>
      </c>
      <c r="N9" s="107">
        <v>43</v>
      </c>
      <c r="O9" s="107">
        <v>75</v>
      </c>
      <c r="P9" s="107">
        <v>123</v>
      </c>
      <c r="Q9" s="107">
        <v>202</v>
      </c>
      <c r="R9" s="107">
        <v>336</v>
      </c>
      <c r="S9" s="107">
        <v>573</v>
      </c>
      <c r="T9" s="107">
        <v>750</v>
      </c>
      <c r="U9" s="107">
        <v>935</v>
      </c>
      <c r="V9" s="107">
        <v>1070</v>
      </c>
      <c r="W9" s="107">
        <v>1275</v>
      </c>
      <c r="X9" s="107">
        <v>1231</v>
      </c>
      <c r="Y9" s="107">
        <v>828</v>
      </c>
      <c r="Z9" s="107">
        <v>303</v>
      </c>
      <c r="AA9" s="106">
        <v>49</v>
      </c>
    </row>
    <row r="10" spans="1:27" ht="15">
      <c r="A10" s="159" t="s">
        <v>255</v>
      </c>
      <c r="B10" s="158" t="s">
        <v>70</v>
      </c>
      <c r="C10" s="158" t="s">
        <v>172</v>
      </c>
      <c r="D10" s="158" t="s">
        <v>175</v>
      </c>
      <c r="E10" s="158" t="s">
        <v>12</v>
      </c>
      <c r="F10" s="93">
        <v>1553</v>
      </c>
      <c r="G10" s="92">
        <v>1</v>
      </c>
      <c r="H10" s="92" t="s">
        <v>4</v>
      </c>
      <c r="I10" s="92">
        <v>1</v>
      </c>
      <c r="J10" s="92" t="s">
        <v>4</v>
      </c>
      <c r="K10" s="92">
        <v>1</v>
      </c>
      <c r="L10" s="92">
        <v>2</v>
      </c>
      <c r="M10" s="92">
        <v>3</v>
      </c>
      <c r="N10" s="92">
        <v>1</v>
      </c>
      <c r="O10" s="92">
        <v>6</v>
      </c>
      <c r="P10" s="92">
        <v>17</v>
      </c>
      <c r="Q10" s="92">
        <v>44</v>
      </c>
      <c r="R10" s="92">
        <v>66</v>
      </c>
      <c r="S10" s="92">
        <v>128</v>
      </c>
      <c r="T10" s="92">
        <v>175</v>
      </c>
      <c r="U10" s="92">
        <v>199</v>
      </c>
      <c r="V10" s="92">
        <v>253</v>
      </c>
      <c r="W10" s="92">
        <v>272</v>
      </c>
      <c r="X10" s="92">
        <v>240</v>
      </c>
      <c r="Y10" s="92">
        <v>109</v>
      </c>
      <c r="Z10" s="92">
        <v>34</v>
      </c>
      <c r="AA10" s="91">
        <v>1</v>
      </c>
    </row>
    <row r="11" spans="1:27" ht="15">
      <c r="A11" s="123"/>
      <c r="B11" s="122" t="s">
        <v>68</v>
      </c>
      <c r="C11" s="122" t="s">
        <v>172</v>
      </c>
      <c r="D11" s="122" t="s">
        <v>174</v>
      </c>
      <c r="E11" s="122" t="s">
        <v>12</v>
      </c>
      <c r="F11" s="117">
        <v>880</v>
      </c>
      <c r="G11" s="116" t="s">
        <v>4</v>
      </c>
      <c r="H11" s="116" t="s">
        <v>4</v>
      </c>
      <c r="I11" s="116" t="s">
        <v>4</v>
      </c>
      <c r="J11" s="116" t="s">
        <v>4</v>
      </c>
      <c r="K11" s="116" t="s">
        <v>4</v>
      </c>
      <c r="L11" s="116">
        <v>1</v>
      </c>
      <c r="M11" s="116" t="s">
        <v>4</v>
      </c>
      <c r="N11" s="116" t="s">
        <v>4</v>
      </c>
      <c r="O11" s="116">
        <v>1</v>
      </c>
      <c r="P11" s="116">
        <v>11</v>
      </c>
      <c r="Q11" s="116">
        <v>20</v>
      </c>
      <c r="R11" s="116">
        <v>33</v>
      </c>
      <c r="S11" s="116">
        <v>80</v>
      </c>
      <c r="T11" s="116">
        <v>115</v>
      </c>
      <c r="U11" s="116">
        <v>122</v>
      </c>
      <c r="V11" s="116">
        <v>160</v>
      </c>
      <c r="W11" s="116">
        <v>165</v>
      </c>
      <c r="X11" s="116">
        <v>123</v>
      </c>
      <c r="Y11" s="116">
        <v>38</v>
      </c>
      <c r="Z11" s="116">
        <v>10</v>
      </c>
      <c r="AA11" s="115">
        <v>1</v>
      </c>
    </row>
    <row r="12" spans="1:27" ht="15">
      <c r="A12" s="114"/>
      <c r="B12" s="113" t="s">
        <v>66</v>
      </c>
      <c r="C12" s="113" t="s">
        <v>172</v>
      </c>
      <c r="D12" s="113" t="s">
        <v>173</v>
      </c>
      <c r="E12" s="113" t="s">
        <v>12</v>
      </c>
      <c r="F12" s="108">
        <v>673</v>
      </c>
      <c r="G12" s="107">
        <v>1</v>
      </c>
      <c r="H12" s="107" t="s">
        <v>4</v>
      </c>
      <c r="I12" s="107">
        <v>1</v>
      </c>
      <c r="J12" s="107" t="s">
        <v>4</v>
      </c>
      <c r="K12" s="107">
        <v>1</v>
      </c>
      <c r="L12" s="107">
        <v>1</v>
      </c>
      <c r="M12" s="107">
        <v>3</v>
      </c>
      <c r="N12" s="107">
        <v>1</v>
      </c>
      <c r="O12" s="107">
        <v>5</v>
      </c>
      <c r="P12" s="107">
        <v>6</v>
      </c>
      <c r="Q12" s="107">
        <v>24</v>
      </c>
      <c r="R12" s="107">
        <v>33</v>
      </c>
      <c r="S12" s="107">
        <v>48</v>
      </c>
      <c r="T12" s="107">
        <v>60</v>
      </c>
      <c r="U12" s="107">
        <v>77</v>
      </c>
      <c r="V12" s="107">
        <v>93</v>
      </c>
      <c r="W12" s="107">
        <v>107</v>
      </c>
      <c r="X12" s="107">
        <v>117</v>
      </c>
      <c r="Y12" s="107">
        <v>71</v>
      </c>
      <c r="Z12" s="107">
        <v>24</v>
      </c>
      <c r="AA12" s="106" t="s">
        <v>4</v>
      </c>
    </row>
    <row r="13" spans="1:27" ht="15">
      <c r="A13" s="159" t="s">
        <v>254</v>
      </c>
      <c r="B13" s="158" t="s">
        <v>70</v>
      </c>
      <c r="C13" s="158" t="s">
        <v>167</v>
      </c>
      <c r="D13" s="158" t="s">
        <v>170</v>
      </c>
      <c r="E13" s="158" t="s">
        <v>10</v>
      </c>
      <c r="F13" s="93">
        <v>487</v>
      </c>
      <c r="G13" s="92">
        <v>1</v>
      </c>
      <c r="H13" s="92" t="s">
        <v>4</v>
      </c>
      <c r="I13" s="92" t="s">
        <v>4</v>
      </c>
      <c r="J13" s="92" t="s">
        <v>4</v>
      </c>
      <c r="K13" s="92">
        <v>1</v>
      </c>
      <c r="L13" s="92">
        <v>1</v>
      </c>
      <c r="M13" s="92" t="s">
        <v>4</v>
      </c>
      <c r="N13" s="92" t="s">
        <v>4</v>
      </c>
      <c r="O13" s="92">
        <v>2</v>
      </c>
      <c r="P13" s="92">
        <v>3</v>
      </c>
      <c r="Q13" s="92">
        <v>16</v>
      </c>
      <c r="R13" s="92">
        <v>16</v>
      </c>
      <c r="S13" s="92">
        <v>39</v>
      </c>
      <c r="T13" s="92">
        <v>64</v>
      </c>
      <c r="U13" s="92">
        <v>56</v>
      </c>
      <c r="V13" s="92">
        <v>70</v>
      </c>
      <c r="W13" s="92">
        <v>86</v>
      </c>
      <c r="X13" s="92">
        <v>90</v>
      </c>
      <c r="Y13" s="92">
        <v>34</v>
      </c>
      <c r="Z13" s="92">
        <v>8</v>
      </c>
      <c r="AA13" s="91" t="s">
        <v>4</v>
      </c>
    </row>
    <row r="14" spans="1:27" ht="15">
      <c r="A14" s="123"/>
      <c r="B14" s="122" t="s">
        <v>68</v>
      </c>
      <c r="C14" s="122" t="s">
        <v>167</v>
      </c>
      <c r="D14" s="122" t="s">
        <v>169</v>
      </c>
      <c r="E14" s="122" t="s">
        <v>10</v>
      </c>
      <c r="F14" s="117">
        <v>297</v>
      </c>
      <c r="G14" s="116" t="s">
        <v>4</v>
      </c>
      <c r="H14" s="116" t="s">
        <v>4</v>
      </c>
      <c r="I14" s="116" t="s">
        <v>4</v>
      </c>
      <c r="J14" s="116" t="s">
        <v>4</v>
      </c>
      <c r="K14" s="116" t="s">
        <v>4</v>
      </c>
      <c r="L14" s="116" t="s">
        <v>4</v>
      </c>
      <c r="M14" s="116" t="s">
        <v>4</v>
      </c>
      <c r="N14" s="116" t="s">
        <v>4</v>
      </c>
      <c r="O14" s="116" t="s">
        <v>4</v>
      </c>
      <c r="P14" s="116">
        <v>2</v>
      </c>
      <c r="Q14" s="116">
        <v>10</v>
      </c>
      <c r="R14" s="116">
        <v>7</v>
      </c>
      <c r="S14" s="116">
        <v>27</v>
      </c>
      <c r="T14" s="116">
        <v>42</v>
      </c>
      <c r="U14" s="116">
        <v>37</v>
      </c>
      <c r="V14" s="116">
        <v>46</v>
      </c>
      <c r="W14" s="116">
        <v>54</v>
      </c>
      <c r="X14" s="116">
        <v>57</v>
      </c>
      <c r="Y14" s="116">
        <v>11</v>
      </c>
      <c r="Z14" s="116">
        <v>4</v>
      </c>
      <c r="AA14" s="115" t="s">
        <v>4</v>
      </c>
    </row>
    <row r="15" spans="1:27" ht="15">
      <c r="A15" s="114"/>
      <c r="B15" s="113" t="s">
        <v>66</v>
      </c>
      <c r="C15" s="113" t="s">
        <v>167</v>
      </c>
      <c r="D15" s="113" t="s">
        <v>168</v>
      </c>
      <c r="E15" s="113" t="s">
        <v>10</v>
      </c>
      <c r="F15" s="108">
        <v>190</v>
      </c>
      <c r="G15" s="107">
        <v>1</v>
      </c>
      <c r="H15" s="107" t="s">
        <v>4</v>
      </c>
      <c r="I15" s="107" t="s">
        <v>4</v>
      </c>
      <c r="J15" s="107" t="s">
        <v>4</v>
      </c>
      <c r="K15" s="107">
        <v>1</v>
      </c>
      <c r="L15" s="107">
        <v>1</v>
      </c>
      <c r="M15" s="107" t="s">
        <v>4</v>
      </c>
      <c r="N15" s="107" t="s">
        <v>4</v>
      </c>
      <c r="O15" s="107">
        <v>2</v>
      </c>
      <c r="P15" s="107">
        <v>1</v>
      </c>
      <c r="Q15" s="107">
        <v>6</v>
      </c>
      <c r="R15" s="107">
        <v>9</v>
      </c>
      <c r="S15" s="107">
        <v>12</v>
      </c>
      <c r="T15" s="107">
        <v>22</v>
      </c>
      <c r="U15" s="107">
        <v>19</v>
      </c>
      <c r="V15" s="107">
        <v>24</v>
      </c>
      <c r="W15" s="107">
        <v>32</v>
      </c>
      <c r="X15" s="107">
        <v>33</v>
      </c>
      <c r="Y15" s="107">
        <v>23</v>
      </c>
      <c r="Z15" s="107">
        <v>4</v>
      </c>
      <c r="AA15" s="106" t="s">
        <v>4</v>
      </c>
    </row>
    <row r="16" spans="1:27" ht="15">
      <c r="A16" s="159" t="s">
        <v>253</v>
      </c>
      <c r="B16" s="158" t="s">
        <v>70</v>
      </c>
      <c r="C16" s="158" t="s">
        <v>163</v>
      </c>
      <c r="D16" s="158" t="s">
        <v>166</v>
      </c>
      <c r="E16" s="158" t="s">
        <v>21</v>
      </c>
      <c r="F16" s="93">
        <v>137</v>
      </c>
      <c r="G16" s="92" t="s">
        <v>4</v>
      </c>
      <c r="H16" s="92" t="s">
        <v>4</v>
      </c>
      <c r="I16" s="92" t="s">
        <v>4</v>
      </c>
      <c r="J16" s="92" t="s">
        <v>4</v>
      </c>
      <c r="K16" s="92">
        <v>1</v>
      </c>
      <c r="L16" s="92">
        <v>1</v>
      </c>
      <c r="M16" s="92" t="s">
        <v>4</v>
      </c>
      <c r="N16" s="92" t="s">
        <v>4</v>
      </c>
      <c r="O16" s="92">
        <v>2</v>
      </c>
      <c r="P16" s="92">
        <v>2</v>
      </c>
      <c r="Q16" s="92">
        <v>7</v>
      </c>
      <c r="R16" s="92">
        <v>7</v>
      </c>
      <c r="S16" s="92">
        <v>7</v>
      </c>
      <c r="T16" s="92">
        <v>18</v>
      </c>
      <c r="U16" s="92">
        <v>17</v>
      </c>
      <c r="V16" s="92">
        <v>17</v>
      </c>
      <c r="W16" s="92">
        <v>22</v>
      </c>
      <c r="X16" s="92">
        <v>25</v>
      </c>
      <c r="Y16" s="92">
        <v>9</v>
      </c>
      <c r="Z16" s="92">
        <v>2</v>
      </c>
      <c r="AA16" s="91" t="s">
        <v>4</v>
      </c>
    </row>
    <row r="17" spans="1:27" ht="15">
      <c r="A17" s="123"/>
      <c r="B17" s="122" t="s">
        <v>68</v>
      </c>
      <c r="C17" s="122" t="s">
        <v>163</v>
      </c>
      <c r="D17" s="122" t="s">
        <v>165</v>
      </c>
      <c r="E17" s="122" t="s">
        <v>21</v>
      </c>
      <c r="F17" s="117">
        <v>76</v>
      </c>
      <c r="G17" s="116" t="s">
        <v>4</v>
      </c>
      <c r="H17" s="116" t="s">
        <v>4</v>
      </c>
      <c r="I17" s="116" t="s">
        <v>4</v>
      </c>
      <c r="J17" s="116" t="s">
        <v>4</v>
      </c>
      <c r="K17" s="116" t="s">
        <v>4</v>
      </c>
      <c r="L17" s="116" t="s">
        <v>4</v>
      </c>
      <c r="M17" s="116" t="s">
        <v>4</v>
      </c>
      <c r="N17" s="116" t="s">
        <v>4</v>
      </c>
      <c r="O17" s="116" t="s">
        <v>4</v>
      </c>
      <c r="P17" s="116">
        <v>1</v>
      </c>
      <c r="Q17" s="116">
        <v>6</v>
      </c>
      <c r="R17" s="116">
        <v>2</v>
      </c>
      <c r="S17" s="116">
        <v>4</v>
      </c>
      <c r="T17" s="116">
        <v>12</v>
      </c>
      <c r="U17" s="116">
        <v>9</v>
      </c>
      <c r="V17" s="116">
        <v>9</v>
      </c>
      <c r="W17" s="116">
        <v>13</v>
      </c>
      <c r="X17" s="116">
        <v>16</v>
      </c>
      <c r="Y17" s="116">
        <v>3</v>
      </c>
      <c r="Z17" s="116">
        <v>1</v>
      </c>
      <c r="AA17" s="115" t="s">
        <v>4</v>
      </c>
    </row>
    <row r="18" spans="1:27" ht="15">
      <c r="A18" s="123"/>
      <c r="B18" s="122" t="s">
        <v>66</v>
      </c>
      <c r="C18" s="122" t="s">
        <v>163</v>
      </c>
      <c r="D18" s="122" t="s">
        <v>164</v>
      </c>
      <c r="E18" s="122" t="s">
        <v>21</v>
      </c>
      <c r="F18" s="117">
        <v>61</v>
      </c>
      <c r="G18" s="116" t="s">
        <v>4</v>
      </c>
      <c r="H18" s="116" t="s">
        <v>4</v>
      </c>
      <c r="I18" s="116" t="s">
        <v>4</v>
      </c>
      <c r="J18" s="116" t="s">
        <v>4</v>
      </c>
      <c r="K18" s="116">
        <v>1</v>
      </c>
      <c r="L18" s="116">
        <v>1</v>
      </c>
      <c r="M18" s="116" t="s">
        <v>4</v>
      </c>
      <c r="N18" s="116" t="s">
        <v>4</v>
      </c>
      <c r="O18" s="116">
        <v>2</v>
      </c>
      <c r="P18" s="116">
        <v>1</v>
      </c>
      <c r="Q18" s="116">
        <v>1</v>
      </c>
      <c r="R18" s="116">
        <v>5</v>
      </c>
      <c r="S18" s="116">
        <v>3</v>
      </c>
      <c r="T18" s="116">
        <v>6</v>
      </c>
      <c r="U18" s="116">
        <v>8</v>
      </c>
      <c r="V18" s="116">
        <v>8</v>
      </c>
      <c r="W18" s="116">
        <v>9</v>
      </c>
      <c r="X18" s="116">
        <v>9</v>
      </c>
      <c r="Y18" s="116">
        <v>6</v>
      </c>
      <c r="Z18" s="116">
        <v>1</v>
      </c>
      <c r="AA18" s="115" t="s">
        <v>4</v>
      </c>
    </row>
    <row r="19" spans="1:27" ht="15">
      <c r="A19" s="159" t="s">
        <v>252</v>
      </c>
      <c r="B19" s="158" t="s">
        <v>70</v>
      </c>
      <c r="C19" s="158" t="s">
        <v>159</v>
      </c>
      <c r="D19" s="158" t="s">
        <v>162</v>
      </c>
      <c r="E19" s="158" t="s">
        <v>5</v>
      </c>
      <c r="F19" s="93">
        <v>45</v>
      </c>
      <c r="G19" s="92" t="s">
        <v>4</v>
      </c>
      <c r="H19" s="92" t="s">
        <v>4</v>
      </c>
      <c r="I19" s="92" t="s">
        <v>4</v>
      </c>
      <c r="J19" s="92" t="s">
        <v>4</v>
      </c>
      <c r="K19" s="92" t="s">
        <v>4</v>
      </c>
      <c r="L19" s="92" t="s">
        <v>4</v>
      </c>
      <c r="M19" s="92" t="s">
        <v>4</v>
      </c>
      <c r="N19" s="92" t="s">
        <v>4</v>
      </c>
      <c r="O19" s="92" t="s">
        <v>4</v>
      </c>
      <c r="P19" s="92" t="s">
        <v>4</v>
      </c>
      <c r="Q19" s="92">
        <v>1</v>
      </c>
      <c r="R19" s="92">
        <v>2</v>
      </c>
      <c r="S19" s="92">
        <v>2</v>
      </c>
      <c r="T19" s="92">
        <v>4</v>
      </c>
      <c r="U19" s="92">
        <v>3</v>
      </c>
      <c r="V19" s="92">
        <v>8</v>
      </c>
      <c r="W19" s="92">
        <v>8</v>
      </c>
      <c r="X19" s="92">
        <v>11</v>
      </c>
      <c r="Y19" s="92">
        <v>5</v>
      </c>
      <c r="Z19" s="92">
        <v>1</v>
      </c>
      <c r="AA19" s="91" t="s">
        <v>4</v>
      </c>
    </row>
    <row r="20" spans="1:27" ht="15">
      <c r="A20" s="123"/>
      <c r="B20" s="122" t="s">
        <v>68</v>
      </c>
      <c r="C20" s="122" t="s">
        <v>159</v>
      </c>
      <c r="D20" s="122" t="s">
        <v>161</v>
      </c>
      <c r="E20" s="122" t="s">
        <v>5</v>
      </c>
      <c r="F20" s="117">
        <v>30</v>
      </c>
      <c r="G20" s="116" t="s">
        <v>4</v>
      </c>
      <c r="H20" s="116" t="s">
        <v>4</v>
      </c>
      <c r="I20" s="116" t="s">
        <v>4</v>
      </c>
      <c r="J20" s="116" t="s">
        <v>4</v>
      </c>
      <c r="K20" s="116" t="s">
        <v>4</v>
      </c>
      <c r="L20" s="116" t="s">
        <v>4</v>
      </c>
      <c r="M20" s="116" t="s">
        <v>4</v>
      </c>
      <c r="N20" s="116" t="s">
        <v>4</v>
      </c>
      <c r="O20" s="116" t="s">
        <v>4</v>
      </c>
      <c r="P20" s="116" t="s">
        <v>4</v>
      </c>
      <c r="Q20" s="116">
        <v>1</v>
      </c>
      <c r="R20" s="116">
        <v>1</v>
      </c>
      <c r="S20" s="116">
        <v>2</v>
      </c>
      <c r="T20" s="116">
        <v>3</v>
      </c>
      <c r="U20" s="116">
        <v>2</v>
      </c>
      <c r="V20" s="116">
        <v>6</v>
      </c>
      <c r="W20" s="116">
        <v>6</v>
      </c>
      <c r="X20" s="116">
        <v>8</v>
      </c>
      <c r="Y20" s="116" t="s">
        <v>4</v>
      </c>
      <c r="Z20" s="116">
        <v>1</v>
      </c>
      <c r="AA20" s="115" t="s">
        <v>4</v>
      </c>
    </row>
    <row r="21" spans="1:27" ht="15">
      <c r="A21" s="114"/>
      <c r="B21" s="113" t="s">
        <v>66</v>
      </c>
      <c r="C21" s="113" t="s">
        <v>159</v>
      </c>
      <c r="D21" s="113" t="s">
        <v>160</v>
      </c>
      <c r="E21" s="113" t="s">
        <v>5</v>
      </c>
      <c r="F21" s="108">
        <v>15</v>
      </c>
      <c r="G21" s="107" t="s">
        <v>4</v>
      </c>
      <c r="H21" s="107" t="s">
        <v>4</v>
      </c>
      <c r="I21" s="107" t="s">
        <v>4</v>
      </c>
      <c r="J21" s="107" t="s">
        <v>4</v>
      </c>
      <c r="K21" s="107" t="s">
        <v>4</v>
      </c>
      <c r="L21" s="107" t="s">
        <v>4</v>
      </c>
      <c r="M21" s="107" t="s">
        <v>4</v>
      </c>
      <c r="N21" s="107" t="s">
        <v>4</v>
      </c>
      <c r="O21" s="107" t="s">
        <v>4</v>
      </c>
      <c r="P21" s="107" t="s">
        <v>4</v>
      </c>
      <c r="Q21" s="107" t="s">
        <v>4</v>
      </c>
      <c r="R21" s="107">
        <v>1</v>
      </c>
      <c r="S21" s="107" t="s">
        <v>4</v>
      </c>
      <c r="T21" s="107">
        <v>1</v>
      </c>
      <c r="U21" s="107">
        <v>1</v>
      </c>
      <c r="V21" s="107">
        <v>2</v>
      </c>
      <c r="W21" s="107">
        <v>2</v>
      </c>
      <c r="X21" s="107">
        <v>3</v>
      </c>
      <c r="Y21" s="107">
        <v>5</v>
      </c>
      <c r="Z21" s="107" t="s">
        <v>4</v>
      </c>
      <c r="AA21" s="106" t="s">
        <v>4</v>
      </c>
    </row>
    <row r="22" spans="1:27" ht="15">
      <c r="A22" s="159" t="s">
        <v>251</v>
      </c>
      <c r="B22" s="158" t="s">
        <v>70</v>
      </c>
      <c r="C22" s="158" t="s">
        <v>155</v>
      </c>
      <c r="D22" s="158" t="s">
        <v>158</v>
      </c>
      <c r="E22" s="158" t="s">
        <v>5</v>
      </c>
      <c r="F22" s="93">
        <v>31</v>
      </c>
      <c r="G22" s="92">
        <v>1</v>
      </c>
      <c r="H22" s="92" t="s">
        <v>4</v>
      </c>
      <c r="I22" s="92" t="s">
        <v>4</v>
      </c>
      <c r="J22" s="92" t="s">
        <v>4</v>
      </c>
      <c r="K22" s="92" t="s">
        <v>4</v>
      </c>
      <c r="L22" s="92" t="s">
        <v>4</v>
      </c>
      <c r="M22" s="92" t="s">
        <v>4</v>
      </c>
      <c r="N22" s="92" t="s">
        <v>4</v>
      </c>
      <c r="O22" s="92" t="s">
        <v>4</v>
      </c>
      <c r="P22" s="92" t="s">
        <v>4</v>
      </c>
      <c r="Q22" s="92">
        <v>2</v>
      </c>
      <c r="R22" s="92" t="s">
        <v>4</v>
      </c>
      <c r="S22" s="92">
        <v>2</v>
      </c>
      <c r="T22" s="92">
        <v>6</v>
      </c>
      <c r="U22" s="92">
        <v>4</v>
      </c>
      <c r="V22" s="92">
        <v>2</v>
      </c>
      <c r="W22" s="92">
        <v>7</v>
      </c>
      <c r="X22" s="92">
        <v>7</v>
      </c>
      <c r="Y22" s="92" t="s">
        <v>4</v>
      </c>
      <c r="Z22" s="92" t="s">
        <v>4</v>
      </c>
      <c r="AA22" s="91" t="s">
        <v>4</v>
      </c>
    </row>
    <row r="23" spans="1:27" ht="15">
      <c r="A23" s="123"/>
      <c r="B23" s="122" t="s">
        <v>68</v>
      </c>
      <c r="C23" s="122" t="s">
        <v>155</v>
      </c>
      <c r="D23" s="122" t="s">
        <v>157</v>
      </c>
      <c r="E23" s="122" t="s">
        <v>5</v>
      </c>
      <c r="F23" s="117">
        <v>21</v>
      </c>
      <c r="G23" s="116" t="s">
        <v>4</v>
      </c>
      <c r="H23" s="116" t="s">
        <v>4</v>
      </c>
      <c r="I23" s="116" t="s">
        <v>4</v>
      </c>
      <c r="J23" s="116" t="s">
        <v>4</v>
      </c>
      <c r="K23" s="116" t="s">
        <v>4</v>
      </c>
      <c r="L23" s="116" t="s">
        <v>4</v>
      </c>
      <c r="M23" s="116" t="s">
        <v>4</v>
      </c>
      <c r="N23" s="116" t="s">
        <v>4</v>
      </c>
      <c r="O23" s="116" t="s">
        <v>4</v>
      </c>
      <c r="P23" s="116" t="s">
        <v>4</v>
      </c>
      <c r="Q23" s="116">
        <v>1</v>
      </c>
      <c r="R23" s="116" t="s">
        <v>4</v>
      </c>
      <c r="S23" s="116">
        <v>2</v>
      </c>
      <c r="T23" s="116">
        <v>3</v>
      </c>
      <c r="U23" s="116">
        <v>3</v>
      </c>
      <c r="V23" s="116">
        <v>1</v>
      </c>
      <c r="W23" s="116">
        <v>5</v>
      </c>
      <c r="X23" s="116">
        <v>6</v>
      </c>
      <c r="Y23" s="116" t="s">
        <v>4</v>
      </c>
      <c r="Z23" s="116" t="s">
        <v>4</v>
      </c>
      <c r="AA23" s="115" t="s">
        <v>4</v>
      </c>
    </row>
    <row r="24" spans="1:27" ht="15">
      <c r="A24" s="114"/>
      <c r="B24" s="113" t="s">
        <v>66</v>
      </c>
      <c r="C24" s="113" t="s">
        <v>155</v>
      </c>
      <c r="D24" s="113" t="s">
        <v>156</v>
      </c>
      <c r="E24" s="113" t="s">
        <v>5</v>
      </c>
      <c r="F24" s="108">
        <v>10</v>
      </c>
      <c r="G24" s="107">
        <v>1</v>
      </c>
      <c r="H24" s="107" t="s">
        <v>4</v>
      </c>
      <c r="I24" s="107" t="s">
        <v>4</v>
      </c>
      <c r="J24" s="107" t="s">
        <v>4</v>
      </c>
      <c r="K24" s="107" t="s">
        <v>4</v>
      </c>
      <c r="L24" s="107" t="s">
        <v>4</v>
      </c>
      <c r="M24" s="107" t="s">
        <v>4</v>
      </c>
      <c r="N24" s="107" t="s">
        <v>4</v>
      </c>
      <c r="O24" s="107" t="s">
        <v>4</v>
      </c>
      <c r="P24" s="107" t="s">
        <v>4</v>
      </c>
      <c r="Q24" s="107">
        <v>1</v>
      </c>
      <c r="R24" s="107" t="s">
        <v>4</v>
      </c>
      <c r="S24" s="107" t="s">
        <v>4</v>
      </c>
      <c r="T24" s="107">
        <v>3</v>
      </c>
      <c r="U24" s="107">
        <v>1</v>
      </c>
      <c r="V24" s="107">
        <v>1</v>
      </c>
      <c r="W24" s="107">
        <v>2</v>
      </c>
      <c r="X24" s="107">
        <v>1</v>
      </c>
      <c r="Y24" s="107" t="s">
        <v>4</v>
      </c>
      <c r="Z24" s="107" t="s">
        <v>4</v>
      </c>
      <c r="AA24" s="106" t="s">
        <v>4</v>
      </c>
    </row>
    <row r="25" spans="1:27" ht="15">
      <c r="A25" s="159" t="s">
        <v>250</v>
      </c>
      <c r="B25" s="158" t="s">
        <v>70</v>
      </c>
      <c r="C25" s="158" t="s">
        <v>150</v>
      </c>
      <c r="D25" s="158" t="s">
        <v>153</v>
      </c>
      <c r="E25" s="158" t="s">
        <v>5</v>
      </c>
      <c r="F25" s="93">
        <v>20</v>
      </c>
      <c r="G25" s="92" t="s">
        <v>4</v>
      </c>
      <c r="H25" s="92" t="s">
        <v>4</v>
      </c>
      <c r="I25" s="92" t="s">
        <v>4</v>
      </c>
      <c r="J25" s="92" t="s">
        <v>4</v>
      </c>
      <c r="K25" s="92" t="s">
        <v>4</v>
      </c>
      <c r="L25" s="92" t="s">
        <v>4</v>
      </c>
      <c r="M25" s="92" t="s">
        <v>4</v>
      </c>
      <c r="N25" s="92" t="s">
        <v>4</v>
      </c>
      <c r="O25" s="92" t="s">
        <v>4</v>
      </c>
      <c r="P25" s="92" t="s">
        <v>4</v>
      </c>
      <c r="Q25" s="92">
        <v>1</v>
      </c>
      <c r="R25" s="92" t="s">
        <v>4</v>
      </c>
      <c r="S25" s="92">
        <v>1</v>
      </c>
      <c r="T25" s="92">
        <v>2</v>
      </c>
      <c r="U25" s="92">
        <v>1</v>
      </c>
      <c r="V25" s="92">
        <v>5</v>
      </c>
      <c r="W25" s="92">
        <v>2</v>
      </c>
      <c r="X25" s="92">
        <v>4</v>
      </c>
      <c r="Y25" s="92">
        <v>3</v>
      </c>
      <c r="Z25" s="92">
        <v>1</v>
      </c>
      <c r="AA25" s="91" t="s">
        <v>4</v>
      </c>
    </row>
    <row r="26" spans="1:27" ht="15">
      <c r="A26" s="123"/>
      <c r="B26" s="122" t="s">
        <v>68</v>
      </c>
      <c r="C26" s="122" t="s">
        <v>150</v>
      </c>
      <c r="D26" s="122" t="s">
        <v>152</v>
      </c>
      <c r="E26" s="122" t="s">
        <v>5</v>
      </c>
      <c r="F26" s="117">
        <v>15</v>
      </c>
      <c r="G26" s="116" t="s">
        <v>4</v>
      </c>
      <c r="H26" s="116" t="s">
        <v>4</v>
      </c>
      <c r="I26" s="116" t="s">
        <v>4</v>
      </c>
      <c r="J26" s="116" t="s">
        <v>4</v>
      </c>
      <c r="K26" s="116" t="s">
        <v>4</v>
      </c>
      <c r="L26" s="116" t="s">
        <v>4</v>
      </c>
      <c r="M26" s="116" t="s">
        <v>4</v>
      </c>
      <c r="N26" s="116" t="s">
        <v>4</v>
      </c>
      <c r="O26" s="116" t="s">
        <v>4</v>
      </c>
      <c r="P26" s="116" t="s">
        <v>4</v>
      </c>
      <c r="Q26" s="116">
        <v>1</v>
      </c>
      <c r="R26" s="116" t="s">
        <v>4</v>
      </c>
      <c r="S26" s="116">
        <v>1</v>
      </c>
      <c r="T26" s="116">
        <v>1</v>
      </c>
      <c r="U26" s="116">
        <v>1</v>
      </c>
      <c r="V26" s="116">
        <v>4</v>
      </c>
      <c r="W26" s="116">
        <v>2</v>
      </c>
      <c r="X26" s="116">
        <v>3</v>
      </c>
      <c r="Y26" s="116">
        <v>1</v>
      </c>
      <c r="Z26" s="116">
        <v>1</v>
      </c>
      <c r="AA26" s="115" t="s">
        <v>4</v>
      </c>
    </row>
    <row r="27" spans="1:27" ht="15">
      <c r="A27" s="114"/>
      <c r="B27" s="113" t="s">
        <v>66</v>
      </c>
      <c r="C27" s="113" t="s">
        <v>150</v>
      </c>
      <c r="D27" s="113" t="s">
        <v>151</v>
      </c>
      <c r="E27" s="113" t="s">
        <v>5</v>
      </c>
      <c r="F27" s="108">
        <v>5</v>
      </c>
      <c r="G27" s="107" t="s">
        <v>4</v>
      </c>
      <c r="H27" s="107" t="s">
        <v>4</v>
      </c>
      <c r="I27" s="107" t="s">
        <v>4</v>
      </c>
      <c r="J27" s="107" t="s">
        <v>4</v>
      </c>
      <c r="K27" s="107" t="s">
        <v>4</v>
      </c>
      <c r="L27" s="107" t="s">
        <v>4</v>
      </c>
      <c r="M27" s="107" t="s">
        <v>4</v>
      </c>
      <c r="N27" s="107" t="s">
        <v>4</v>
      </c>
      <c r="O27" s="107" t="s">
        <v>4</v>
      </c>
      <c r="P27" s="107" t="s">
        <v>4</v>
      </c>
      <c r="Q27" s="107" t="s">
        <v>4</v>
      </c>
      <c r="R27" s="107" t="s">
        <v>4</v>
      </c>
      <c r="S27" s="107" t="s">
        <v>4</v>
      </c>
      <c r="T27" s="107">
        <v>1</v>
      </c>
      <c r="U27" s="107" t="s">
        <v>4</v>
      </c>
      <c r="V27" s="107">
        <v>1</v>
      </c>
      <c r="W27" s="107" t="s">
        <v>4</v>
      </c>
      <c r="X27" s="107">
        <v>1</v>
      </c>
      <c r="Y27" s="107">
        <v>2</v>
      </c>
      <c r="Z27" s="107" t="s">
        <v>4</v>
      </c>
      <c r="AA27" s="106" t="s">
        <v>4</v>
      </c>
    </row>
    <row r="28" spans="1:27" ht="15">
      <c r="A28" s="159" t="s">
        <v>249</v>
      </c>
      <c r="B28" s="158" t="s">
        <v>70</v>
      </c>
      <c r="C28" s="158" t="s">
        <v>146</v>
      </c>
      <c r="D28" s="158" t="s">
        <v>149</v>
      </c>
      <c r="E28" s="158" t="s">
        <v>5</v>
      </c>
      <c r="F28" s="93">
        <v>25</v>
      </c>
      <c r="G28" s="92" t="s">
        <v>4</v>
      </c>
      <c r="H28" s="92" t="s">
        <v>4</v>
      </c>
      <c r="I28" s="92" t="s">
        <v>4</v>
      </c>
      <c r="J28" s="92" t="s">
        <v>4</v>
      </c>
      <c r="K28" s="92" t="s">
        <v>4</v>
      </c>
      <c r="L28" s="92" t="s">
        <v>4</v>
      </c>
      <c r="M28" s="92" t="s">
        <v>4</v>
      </c>
      <c r="N28" s="92" t="s">
        <v>4</v>
      </c>
      <c r="O28" s="92" t="s">
        <v>4</v>
      </c>
      <c r="P28" s="92" t="s">
        <v>4</v>
      </c>
      <c r="Q28" s="92">
        <v>1</v>
      </c>
      <c r="R28" s="92" t="s">
        <v>4</v>
      </c>
      <c r="S28" s="92">
        <v>2</v>
      </c>
      <c r="T28" s="92">
        <v>3</v>
      </c>
      <c r="U28" s="92">
        <v>3</v>
      </c>
      <c r="V28" s="92">
        <v>5</v>
      </c>
      <c r="W28" s="92">
        <v>7</v>
      </c>
      <c r="X28" s="92">
        <v>2</v>
      </c>
      <c r="Y28" s="92">
        <v>2</v>
      </c>
      <c r="Z28" s="92" t="s">
        <v>4</v>
      </c>
      <c r="AA28" s="91" t="s">
        <v>4</v>
      </c>
    </row>
    <row r="29" spans="1:27" ht="15">
      <c r="A29" s="123"/>
      <c r="B29" s="122" t="s">
        <v>68</v>
      </c>
      <c r="C29" s="122" t="s">
        <v>146</v>
      </c>
      <c r="D29" s="122" t="s">
        <v>148</v>
      </c>
      <c r="E29" s="122" t="s">
        <v>5</v>
      </c>
      <c r="F29" s="117">
        <v>12</v>
      </c>
      <c r="G29" s="116" t="s">
        <v>4</v>
      </c>
      <c r="H29" s="116" t="s">
        <v>4</v>
      </c>
      <c r="I29" s="116" t="s">
        <v>4</v>
      </c>
      <c r="J29" s="116" t="s">
        <v>4</v>
      </c>
      <c r="K29" s="116" t="s">
        <v>4</v>
      </c>
      <c r="L29" s="116" t="s">
        <v>4</v>
      </c>
      <c r="M29" s="116" t="s">
        <v>4</v>
      </c>
      <c r="N29" s="116" t="s">
        <v>4</v>
      </c>
      <c r="O29" s="116" t="s">
        <v>4</v>
      </c>
      <c r="P29" s="116" t="s">
        <v>4</v>
      </c>
      <c r="Q29" s="116" t="s">
        <v>4</v>
      </c>
      <c r="R29" s="116" t="s">
        <v>4</v>
      </c>
      <c r="S29" s="116">
        <v>1</v>
      </c>
      <c r="T29" s="116">
        <v>1</v>
      </c>
      <c r="U29" s="116">
        <v>3</v>
      </c>
      <c r="V29" s="116">
        <v>3</v>
      </c>
      <c r="W29" s="116">
        <v>2</v>
      </c>
      <c r="X29" s="116">
        <v>1</v>
      </c>
      <c r="Y29" s="116">
        <v>1</v>
      </c>
      <c r="Z29" s="116" t="s">
        <v>4</v>
      </c>
      <c r="AA29" s="115" t="s">
        <v>4</v>
      </c>
    </row>
    <row r="30" spans="1:27" ht="15">
      <c r="A30" s="114"/>
      <c r="B30" s="113" t="s">
        <v>66</v>
      </c>
      <c r="C30" s="113" t="s">
        <v>146</v>
      </c>
      <c r="D30" s="113" t="s">
        <v>147</v>
      </c>
      <c r="E30" s="113" t="s">
        <v>5</v>
      </c>
      <c r="F30" s="108">
        <v>13</v>
      </c>
      <c r="G30" s="107" t="s">
        <v>4</v>
      </c>
      <c r="H30" s="107" t="s">
        <v>4</v>
      </c>
      <c r="I30" s="107" t="s">
        <v>4</v>
      </c>
      <c r="J30" s="107" t="s">
        <v>4</v>
      </c>
      <c r="K30" s="107" t="s">
        <v>4</v>
      </c>
      <c r="L30" s="107" t="s">
        <v>4</v>
      </c>
      <c r="M30" s="107" t="s">
        <v>4</v>
      </c>
      <c r="N30" s="107" t="s">
        <v>4</v>
      </c>
      <c r="O30" s="107" t="s">
        <v>4</v>
      </c>
      <c r="P30" s="107" t="s">
        <v>4</v>
      </c>
      <c r="Q30" s="107">
        <v>1</v>
      </c>
      <c r="R30" s="107" t="s">
        <v>4</v>
      </c>
      <c r="S30" s="107">
        <v>1</v>
      </c>
      <c r="T30" s="107">
        <v>2</v>
      </c>
      <c r="U30" s="107" t="s">
        <v>4</v>
      </c>
      <c r="V30" s="107">
        <v>2</v>
      </c>
      <c r="W30" s="107">
        <v>5</v>
      </c>
      <c r="X30" s="107">
        <v>1</v>
      </c>
      <c r="Y30" s="107">
        <v>1</v>
      </c>
      <c r="Z30" s="107" t="s">
        <v>4</v>
      </c>
      <c r="AA30" s="106" t="s">
        <v>4</v>
      </c>
    </row>
    <row r="31" spans="1:27" ht="15">
      <c r="A31" s="159" t="s">
        <v>248</v>
      </c>
      <c r="B31" s="158" t="s">
        <v>70</v>
      </c>
      <c r="C31" s="158" t="s">
        <v>142</v>
      </c>
      <c r="D31" s="158" t="s">
        <v>145</v>
      </c>
      <c r="E31" s="158" t="s">
        <v>5</v>
      </c>
      <c r="F31" s="93">
        <v>118</v>
      </c>
      <c r="G31" s="92" t="s">
        <v>4</v>
      </c>
      <c r="H31" s="92" t="s">
        <v>4</v>
      </c>
      <c r="I31" s="92" t="s">
        <v>4</v>
      </c>
      <c r="J31" s="92" t="s">
        <v>4</v>
      </c>
      <c r="K31" s="92" t="s">
        <v>4</v>
      </c>
      <c r="L31" s="92" t="s">
        <v>4</v>
      </c>
      <c r="M31" s="92" t="s">
        <v>4</v>
      </c>
      <c r="N31" s="92" t="s">
        <v>4</v>
      </c>
      <c r="O31" s="92" t="s">
        <v>4</v>
      </c>
      <c r="P31" s="92">
        <v>1</v>
      </c>
      <c r="Q31" s="92">
        <v>3</v>
      </c>
      <c r="R31" s="92">
        <v>3</v>
      </c>
      <c r="S31" s="92">
        <v>18</v>
      </c>
      <c r="T31" s="92">
        <v>12</v>
      </c>
      <c r="U31" s="92">
        <v>14</v>
      </c>
      <c r="V31" s="92">
        <v>13</v>
      </c>
      <c r="W31" s="92">
        <v>23</v>
      </c>
      <c r="X31" s="92">
        <v>21</v>
      </c>
      <c r="Y31" s="92">
        <v>8</v>
      </c>
      <c r="Z31" s="92">
        <v>2</v>
      </c>
      <c r="AA31" s="91" t="s">
        <v>4</v>
      </c>
    </row>
    <row r="32" spans="1:27" ht="15">
      <c r="A32" s="123"/>
      <c r="B32" s="122" t="s">
        <v>68</v>
      </c>
      <c r="C32" s="122" t="s">
        <v>142</v>
      </c>
      <c r="D32" s="122" t="s">
        <v>144</v>
      </c>
      <c r="E32" s="122" t="s">
        <v>5</v>
      </c>
      <c r="F32" s="117">
        <v>73</v>
      </c>
      <c r="G32" s="116" t="s">
        <v>4</v>
      </c>
      <c r="H32" s="116" t="s">
        <v>4</v>
      </c>
      <c r="I32" s="116" t="s">
        <v>4</v>
      </c>
      <c r="J32" s="116" t="s">
        <v>4</v>
      </c>
      <c r="K32" s="116" t="s">
        <v>4</v>
      </c>
      <c r="L32" s="116" t="s">
        <v>4</v>
      </c>
      <c r="M32" s="116" t="s">
        <v>4</v>
      </c>
      <c r="N32" s="116" t="s">
        <v>4</v>
      </c>
      <c r="O32" s="116" t="s">
        <v>4</v>
      </c>
      <c r="P32" s="116">
        <v>1</v>
      </c>
      <c r="Q32" s="116">
        <v>1</v>
      </c>
      <c r="R32" s="116">
        <v>1</v>
      </c>
      <c r="S32" s="116">
        <v>11</v>
      </c>
      <c r="T32" s="116">
        <v>8</v>
      </c>
      <c r="U32" s="116">
        <v>9</v>
      </c>
      <c r="V32" s="116">
        <v>10</v>
      </c>
      <c r="W32" s="116">
        <v>16</v>
      </c>
      <c r="X32" s="116">
        <v>11</v>
      </c>
      <c r="Y32" s="116">
        <v>5</v>
      </c>
      <c r="Z32" s="116" t="s">
        <v>4</v>
      </c>
      <c r="AA32" s="115" t="s">
        <v>4</v>
      </c>
    </row>
    <row r="33" spans="1:27" ht="15">
      <c r="A33" s="114"/>
      <c r="B33" s="113" t="s">
        <v>66</v>
      </c>
      <c r="C33" s="113" t="s">
        <v>142</v>
      </c>
      <c r="D33" s="113" t="s">
        <v>143</v>
      </c>
      <c r="E33" s="113" t="s">
        <v>5</v>
      </c>
      <c r="F33" s="108">
        <v>45</v>
      </c>
      <c r="G33" s="107" t="s">
        <v>4</v>
      </c>
      <c r="H33" s="107" t="s">
        <v>4</v>
      </c>
      <c r="I33" s="107" t="s">
        <v>4</v>
      </c>
      <c r="J33" s="107" t="s">
        <v>4</v>
      </c>
      <c r="K33" s="107" t="s">
        <v>4</v>
      </c>
      <c r="L33" s="107" t="s">
        <v>4</v>
      </c>
      <c r="M33" s="107" t="s">
        <v>4</v>
      </c>
      <c r="N33" s="107" t="s">
        <v>4</v>
      </c>
      <c r="O33" s="107" t="s">
        <v>4</v>
      </c>
      <c r="P33" s="107" t="s">
        <v>4</v>
      </c>
      <c r="Q33" s="107">
        <v>2</v>
      </c>
      <c r="R33" s="107">
        <v>2</v>
      </c>
      <c r="S33" s="107">
        <v>7</v>
      </c>
      <c r="T33" s="107">
        <v>4</v>
      </c>
      <c r="U33" s="107">
        <v>5</v>
      </c>
      <c r="V33" s="107">
        <v>3</v>
      </c>
      <c r="W33" s="107">
        <v>7</v>
      </c>
      <c r="X33" s="107">
        <v>10</v>
      </c>
      <c r="Y33" s="107">
        <v>3</v>
      </c>
      <c r="Z33" s="107">
        <v>2</v>
      </c>
      <c r="AA33" s="106" t="s">
        <v>4</v>
      </c>
    </row>
    <row r="34" spans="1:27" ht="15">
      <c r="A34" s="159" t="s">
        <v>247</v>
      </c>
      <c r="B34" s="158" t="s">
        <v>70</v>
      </c>
      <c r="C34" s="158" t="s">
        <v>138</v>
      </c>
      <c r="D34" s="158" t="s">
        <v>141</v>
      </c>
      <c r="E34" s="158" t="s">
        <v>5</v>
      </c>
      <c r="F34" s="93">
        <v>21</v>
      </c>
      <c r="G34" s="92" t="s">
        <v>4</v>
      </c>
      <c r="H34" s="92" t="s">
        <v>4</v>
      </c>
      <c r="I34" s="92" t="s">
        <v>4</v>
      </c>
      <c r="J34" s="92" t="s">
        <v>4</v>
      </c>
      <c r="K34" s="92" t="s">
        <v>4</v>
      </c>
      <c r="L34" s="92" t="s">
        <v>4</v>
      </c>
      <c r="M34" s="92" t="s">
        <v>4</v>
      </c>
      <c r="N34" s="92" t="s">
        <v>4</v>
      </c>
      <c r="O34" s="92" t="s">
        <v>4</v>
      </c>
      <c r="P34" s="92" t="s">
        <v>4</v>
      </c>
      <c r="Q34" s="92" t="s">
        <v>4</v>
      </c>
      <c r="R34" s="92">
        <v>1</v>
      </c>
      <c r="S34" s="92">
        <v>1</v>
      </c>
      <c r="T34" s="92">
        <v>8</v>
      </c>
      <c r="U34" s="92">
        <v>2</v>
      </c>
      <c r="V34" s="92">
        <v>4</v>
      </c>
      <c r="W34" s="92">
        <v>1</v>
      </c>
      <c r="X34" s="92">
        <v>2</v>
      </c>
      <c r="Y34" s="92">
        <v>2</v>
      </c>
      <c r="Z34" s="92" t="s">
        <v>4</v>
      </c>
      <c r="AA34" s="91" t="s">
        <v>4</v>
      </c>
    </row>
    <row r="35" spans="1:27" ht="15">
      <c r="A35" s="123"/>
      <c r="B35" s="122" t="s">
        <v>68</v>
      </c>
      <c r="C35" s="122" t="s">
        <v>138</v>
      </c>
      <c r="D35" s="122" t="s">
        <v>140</v>
      </c>
      <c r="E35" s="122" t="s">
        <v>5</v>
      </c>
      <c r="F35" s="117">
        <v>14</v>
      </c>
      <c r="G35" s="116" t="s">
        <v>4</v>
      </c>
      <c r="H35" s="116" t="s">
        <v>4</v>
      </c>
      <c r="I35" s="116" t="s">
        <v>4</v>
      </c>
      <c r="J35" s="116" t="s">
        <v>4</v>
      </c>
      <c r="K35" s="116" t="s">
        <v>4</v>
      </c>
      <c r="L35" s="116" t="s">
        <v>4</v>
      </c>
      <c r="M35" s="116" t="s">
        <v>4</v>
      </c>
      <c r="N35" s="116" t="s">
        <v>4</v>
      </c>
      <c r="O35" s="116" t="s">
        <v>4</v>
      </c>
      <c r="P35" s="116" t="s">
        <v>4</v>
      </c>
      <c r="Q35" s="116" t="s">
        <v>4</v>
      </c>
      <c r="R35" s="116">
        <v>1</v>
      </c>
      <c r="S35" s="116" t="s">
        <v>4</v>
      </c>
      <c r="T35" s="116">
        <v>5</v>
      </c>
      <c r="U35" s="116">
        <v>2</v>
      </c>
      <c r="V35" s="116">
        <v>3</v>
      </c>
      <c r="W35" s="116">
        <v>1</v>
      </c>
      <c r="X35" s="116">
        <v>2</v>
      </c>
      <c r="Y35" s="116" t="s">
        <v>4</v>
      </c>
      <c r="Z35" s="116" t="s">
        <v>4</v>
      </c>
      <c r="AA35" s="115" t="s">
        <v>4</v>
      </c>
    </row>
    <row r="36" spans="1:27" ht="15">
      <c r="A36" s="123"/>
      <c r="B36" s="122" t="s">
        <v>66</v>
      </c>
      <c r="C36" s="122" t="s">
        <v>138</v>
      </c>
      <c r="D36" s="122" t="s">
        <v>139</v>
      </c>
      <c r="E36" s="122" t="s">
        <v>5</v>
      </c>
      <c r="F36" s="117">
        <v>7</v>
      </c>
      <c r="G36" s="116" t="s">
        <v>4</v>
      </c>
      <c r="H36" s="116" t="s">
        <v>4</v>
      </c>
      <c r="I36" s="116" t="s">
        <v>4</v>
      </c>
      <c r="J36" s="116" t="s">
        <v>4</v>
      </c>
      <c r="K36" s="116" t="s">
        <v>4</v>
      </c>
      <c r="L36" s="116" t="s">
        <v>4</v>
      </c>
      <c r="M36" s="116" t="s">
        <v>4</v>
      </c>
      <c r="N36" s="116" t="s">
        <v>4</v>
      </c>
      <c r="O36" s="116" t="s">
        <v>4</v>
      </c>
      <c r="P36" s="116" t="s">
        <v>4</v>
      </c>
      <c r="Q36" s="116" t="s">
        <v>4</v>
      </c>
      <c r="R36" s="116" t="s">
        <v>4</v>
      </c>
      <c r="S36" s="116">
        <v>1</v>
      </c>
      <c r="T36" s="116">
        <v>3</v>
      </c>
      <c r="U36" s="116" t="s">
        <v>4</v>
      </c>
      <c r="V36" s="116">
        <v>1</v>
      </c>
      <c r="W36" s="116" t="s">
        <v>4</v>
      </c>
      <c r="X36" s="116" t="s">
        <v>4</v>
      </c>
      <c r="Y36" s="116">
        <v>2</v>
      </c>
      <c r="Z36" s="116" t="s">
        <v>4</v>
      </c>
      <c r="AA36" s="115" t="s">
        <v>4</v>
      </c>
    </row>
    <row r="37" spans="1:27" ht="15">
      <c r="A37" s="159" t="s">
        <v>246</v>
      </c>
      <c r="B37" s="158" t="s">
        <v>70</v>
      </c>
      <c r="C37" s="158" t="s">
        <v>134</v>
      </c>
      <c r="D37" s="158" t="s">
        <v>137</v>
      </c>
      <c r="E37" s="158" t="s">
        <v>5</v>
      </c>
      <c r="F37" s="93">
        <v>90</v>
      </c>
      <c r="G37" s="92" t="s">
        <v>4</v>
      </c>
      <c r="H37" s="92" t="s">
        <v>4</v>
      </c>
      <c r="I37" s="92" t="s">
        <v>4</v>
      </c>
      <c r="J37" s="92" t="s">
        <v>4</v>
      </c>
      <c r="K37" s="92" t="s">
        <v>4</v>
      </c>
      <c r="L37" s="92" t="s">
        <v>4</v>
      </c>
      <c r="M37" s="92" t="s">
        <v>4</v>
      </c>
      <c r="N37" s="92" t="s">
        <v>4</v>
      </c>
      <c r="O37" s="92" t="s">
        <v>4</v>
      </c>
      <c r="P37" s="92" t="s">
        <v>4</v>
      </c>
      <c r="Q37" s="92">
        <v>1</v>
      </c>
      <c r="R37" s="92">
        <v>3</v>
      </c>
      <c r="S37" s="92">
        <v>6</v>
      </c>
      <c r="T37" s="92">
        <v>11</v>
      </c>
      <c r="U37" s="92">
        <v>12</v>
      </c>
      <c r="V37" s="92">
        <v>16</v>
      </c>
      <c r="W37" s="92">
        <v>16</v>
      </c>
      <c r="X37" s="92">
        <v>18</v>
      </c>
      <c r="Y37" s="92">
        <v>5</v>
      </c>
      <c r="Z37" s="92">
        <v>2</v>
      </c>
      <c r="AA37" s="91" t="s">
        <v>4</v>
      </c>
    </row>
    <row r="38" spans="1:27" ht="15">
      <c r="A38" s="123"/>
      <c r="B38" s="122" t="s">
        <v>68</v>
      </c>
      <c r="C38" s="122" t="s">
        <v>134</v>
      </c>
      <c r="D38" s="122" t="s">
        <v>136</v>
      </c>
      <c r="E38" s="122" t="s">
        <v>5</v>
      </c>
      <c r="F38" s="117">
        <v>56</v>
      </c>
      <c r="G38" s="116" t="s">
        <v>4</v>
      </c>
      <c r="H38" s="116" t="s">
        <v>4</v>
      </c>
      <c r="I38" s="116" t="s">
        <v>4</v>
      </c>
      <c r="J38" s="116" t="s">
        <v>4</v>
      </c>
      <c r="K38" s="116" t="s">
        <v>4</v>
      </c>
      <c r="L38" s="116" t="s">
        <v>4</v>
      </c>
      <c r="M38" s="116" t="s">
        <v>4</v>
      </c>
      <c r="N38" s="116" t="s">
        <v>4</v>
      </c>
      <c r="O38" s="116" t="s">
        <v>4</v>
      </c>
      <c r="P38" s="116" t="s">
        <v>4</v>
      </c>
      <c r="Q38" s="116" t="s">
        <v>4</v>
      </c>
      <c r="R38" s="116">
        <v>2</v>
      </c>
      <c r="S38" s="116">
        <v>6</v>
      </c>
      <c r="T38" s="116">
        <v>9</v>
      </c>
      <c r="U38" s="116">
        <v>8</v>
      </c>
      <c r="V38" s="116">
        <v>10</v>
      </c>
      <c r="W38" s="116">
        <v>9</v>
      </c>
      <c r="X38" s="116">
        <v>10</v>
      </c>
      <c r="Y38" s="116">
        <v>1</v>
      </c>
      <c r="Z38" s="116">
        <v>1</v>
      </c>
      <c r="AA38" s="115" t="s">
        <v>4</v>
      </c>
    </row>
    <row r="39" spans="1:27" ht="15">
      <c r="A39" s="114"/>
      <c r="B39" s="113" t="s">
        <v>66</v>
      </c>
      <c r="C39" s="113" t="s">
        <v>134</v>
      </c>
      <c r="D39" s="113" t="s">
        <v>135</v>
      </c>
      <c r="E39" s="113" t="s">
        <v>5</v>
      </c>
      <c r="F39" s="108">
        <v>34</v>
      </c>
      <c r="G39" s="107" t="s">
        <v>4</v>
      </c>
      <c r="H39" s="107" t="s">
        <v>4</v>
      </c>
      <c r="I39" s="107" t="s">
        <v>4</v>
      </c>
      <c r="J39" s="107" t="s">
        <v>4</v>
      </c>
      <c r="K39" s="107" t="s">
        <v>4</v>
      </c>
      <c r="L39" s="107" t="s">
        <v>4</v>
      </c>
      <c r="M39" s="107" t="s">
        <v>4</v>
      </c>
      <c r="N39" s="107" t="s">
        <v>4</v>
      </c>
      <c r="O39" s="107" t="s">
        <v>4</v>
      </c>
      <c r="P39" s="107" t="s">
        <v>4</v>
      </c>
      <c r="Q39" s="107">
        <v>1</v>
      </c>
      <c r="R39" s="107">
        <v>1</v>
      </c>
      <c r="S39" s="107" t="s">
        <v>4</v>
      </c>
      <c r="T39" s="107">
        <v>2</v>
      </c>
      <c r="U39" s="107">
        <v>4</v>
      </c>
      <c r="V39" s="107">
        <v>6</v>
      </c>
      <c r="W39" s="107">
        <v>7</v>
      </c>
      <c r="X39" s="107">
        <v>8</v>
      </c>
      <c r="Y39" s="107">
        <v>4</v>
      </c>
      <c r="Z39" s="107">
        <v>1</v>
      </c>
      <c r="AA39" s="106" t="s">
        <v>4</v>
      </c>
    </row>
    <row r="40" spans="1:27" ht="15">
      <c r="A40" s="159" t="s">
        <v>245</v>
      </c>
      <c r="B40" s="158" t="s">
        <v>70</v>
      </c>
      <c r="C40" s="158" t="s">
        <v>130</v>
      </c>
      <c r="D40" s="158" t="s">
        <v>133</v>
      </c>
      <c r="E40" s="158" t="s">
        <v>21</v>
      </c>
      <c r="F40" s="93">
        <v>1066</v>
      </c>
      <c r="G40" s="92" t="s">
        <v>4</v>
      </c>
      <c r="H40" s="92" t="s">
        <v>4</v>
      </c>
      <c r="I40" s="92">
        <v>1</v>
      </c>
      <c r="J40" s="92" t="s">
        <v>4</v>
      </c>
      <c r="K40" s="92" t="s">
        <v>4</v>
      </c>
      <c r="L40" s="92">
        <v>1</v>
      </c>
      <c r="M40" s="92">
        <v>3</v>
      </c>
      <c r="N40" s="92">
        <v>1</v>
      </c>
      <c r="O40" s="92">
        <v>4</v>
      </c>
      <c r="P40" s="92">
        <v>14</v>
      </c>
      <c r="Q40" s="92">
        <v>28</v>
      </c>
      <c r="R40" s="92">
        <v>50</v>
      </c>
      <c r="S40" s="92">
        <v>89</v>
      </c>
      <c r="T40" s="92">
        <v>111</v>
      </c>
      <c r="U40" s="92">
        <v>143</v>
      </c>
      <c r="V40" s="92">
        <v>183</v>
      </c>
      <c r="W40" s="92">
        <v>186</v>
      </c>
      <c r="X40" s="92">
        <v>150</v>
      </c>
      <c r="Y40" s="92">
        <v>75</v>
      </c>
      <c r="Z40" s="92">
        <v>26</v>
      </c>
      <c r="AA40" s="91">
        <v>1</v>
      </c>
    </row>
    <row r="41" spans="1:27" ht="15">
      <c r="A41" s="123"/>
      <c r="B41" s="122" t="s">
        <v>68</v>
      </c>
      <c r="C41" s="122" t="s">
        <v>130</v>
      </c>
      <c r="D41" s="122" t="s">
        <v>132</v>
      </c>
      <c r="E41" s="122" t="s">
        <v>21</v>
      </c>
      <c r="F41" s="117">
        <v>583</v>
      </c>
      <c r="G41" s="116" t="s">
        <v>4</v>
      </c>
      <c r="H41" s="116" t="s">
        <v>4</v>
      </c>
      <c r="I41" s="116" t="s">
        <v>4</v>
      </c>
      <c r="J41" s="116" t="s">
        <v>4</v>
      </c>
      <c r="K41" s="116" t="s">
        <v>4</v>
      </c>
      <c r="L41" s="116">
        <v>1</v>
      </c>
      <c r="M41" s="116" t="s">
        <v>4</v>
      </c>
      <c r="N41" s="116" t="s">
        <v>4</v>
      </c>
      <c r="O41" s="116">
        <v>1</v>
      </c>
      <c r="P41" s="116">
        <v>9</v>
      </c>
      <c r="Q41" s="116">
        <v>10</v>
      </c>
      <c r="R41" s="116">
        <v>26</v>
      </c>
      <c r="S41" s="116">
        <v>53</v>
      </c>
      <c r="T41" s="116">
        <v>73</v>
      </c>
      <c r="U41" s="116">
        <v>85</v>
      </c>
      <c r="V41" s="116">
        <v>114</v>
      </c>
      <c r="W41" s="116">
        <v>111</v>
      </c>
      <c r="X41" s="116">
        <v>66</v>
      </c>
      <c r="Y41" s="116">
        <v>27</v>
      </c>
      <c r="Z41" s="116">
        <v>6</v>
      </c>
      <c r="AA41" s="115">
        <v>1</v>
      </c>
    </row>
    <row r="42" spans="1:27" ht="15">
      <c r="A42" s="114"/>
      <c r="B42" s="113" t="s">
        <v>66</v>
      </c>
      <c r="C42" s="113" t="s">
        <v>130</v>
      </c>
      <c r="D42" s="113" t="s">
        <v>131</v>
      </c>
      <c r="E42" s="113" t="s">
        <v>21</v>
      </c>
      <c r="F42" s="108">
        <v>483</v>
      </c>
      <c r="G42" s="107" t="s">
        <v>4</v>
      </c>
      <c r="H42" s="107" t="s">
        <v>4</v>
      </c>
      <c r="I42" s="107">
        <v>1</v>
      </c>
      <c r="J42" s="107" t="s">
        <v>4</v>
      </c>
      <c r="K42" s="107" t="s">
        <v>4</v>
      </c>
      <c r="L42" s="107" t="s">
        <v>4</v>
      </c>
      <c r="M42" s="107">
        <v>3</v>
      </c>
      <c r="N42" s="107">
        <v>1</v>
      </c>
      <c r="O42" s="107">
        <v>3</v>
      </c>
      <c r="P42" s="107">
        <v>5</v>
      </c>
      <c r="Q42" s="107">
        <v>18</v>
      </c>
      <c r="R42" s="107">
        <v>24</v>
      </c>
      <c r="S42" s="107">
        <v>36</v>
      </c>
      <c r="T42" s="107">
        <v>38</v>
      </c>
      <c r="U42" s="107">
        <v>58</v>
      </c>
      <c r="V42" s="107">
        <v>69</v>
      </c>
      <c r="W42" s="107">
        <v>75</v>
      </c>
      <c r="X42" s="107">
        <v>84</v>
      </c>
      <c r="Y42" s="107">
        <v>48</v>
      </c>
      <c r="Z42" s="107">
        <v>20</v>
      </c>
      <c r="AA42" s="106" t="s">
        <v>4</v>
      </c>
    </row>
    <row r="43" spans="1:27" ht="15">
      <c r="A43" s="159" t="s">
        <v>244</v>
      </c>
      <c r="B43" s="158" t="s">
        <v>70</v>
      </c>
      <c r="C43" s="158" t="s">
        <v>126</v>
      </c>
      <c r="D43" s="158" t="s">
        <v>129</v>
      </c>
      <c r="E43" s="158" t="s">
        <v>12</v>
      </c>
      <c r="F43" s="93">
        <v>126</v>
      </c>
      <c r="G43" s="92" t="s">
        <v>4</v>
      </c>
      <c r="H43" s="92" t="s">
        <v>4</v>
      </c>
      <c r="I43" s="92" t="s">
        <v>4</v>
      </c>
      <c r="J43" s="92" t="s">
        <v>4</v>
      </c>
      <c r="K43" s="92" t="s">
        <v>4</v>
      </c>
      <c r="L43" s="92" t="s">
        <v>4</v>
      </c>
      <c r="M43" s="92" t="s">
        <v>4</v>
      </c>
      <c r="N43" s="92" t="s">
        <v>4</v>
      </c>
      <c r="O43" s="92">
        <v>1</v>
      </c>
      <c r="P43" s="92">
        <v>1</v>
      </c>
      <c r="Q43" s="92">
        <v>2</v>
      </c>
      <c r="R43" s="92">
        <v>4</v>
      </c>
      <c r="S43" s="92">
        <v>3</v>
      </c>
      <c r="T43" s="92">
        <v>14</v>
      </c>
      <c r="U43" s="92">
        <v>14</v>
      </c>
      <c r="V43" s="92">
        <v>26</v>
      </c>
      <c r="W43" s="92">
        <v>18</v>
      </c>
      <c r="X43" s="92">
        <v>28</v>
      </c>
      <c r="Y43" s="92">
        <v>12</v>
      </c>
      <c r="Z43" s="92">
        <v>2</v>
      </c>
      <c r="AA43" s="91">
        <v>1</v>
      </c>
    </row>
    <row r="44" spans="1:27" ht="15">
      <c r="A44" s="123"/>
      <c r="B44" s="122" t="s">
        <v>68</v>
      </c>
      <c r="C44" s="122" t="s">
        <v>126</v>
      </c>
      <c r="D44" s="122" t="s">
        <v>128</v>
      </c>
      <c r="E44" s="122" t="s">
        <v>12</v>
      </c>
      <c r="F44" s="117">
        <v>70</v>
      </c>
      <c r="G44" s="116" t="s">
        <v>4</v>
      </c>
      <c r="H44" s="116" t="s">
        <v>4</v>
      </c>
      <c r="I44" s="116" t="s">
        <v>4</v>
      </c>
      <c r="J44" s="116" t="s">
        <v>4</v>
      </c>
      <c r="K44" s="116" t="s">
        <v>4</v>
      </c>
      <c r="L44" s="116" t="s">
        <v>4</v>
      </c>
      <c r="M44" s="116" t="s">
        <v>4</v>
      </c>
      <c r="N44" s="116" t="s">
        <v>4</v>
      </c>
      <c r="O44" s="116">
        <v>1</v>
      </c>
      <c r="P44" s="116" t="s">
        <v>4</v>
      </c>
      <c r="Q44" s="116">
        <v>1</v>
      </c>
      <c r="R44" s="116">
        <v>2</v>
      </c>
      <c r="S44" s="116">
        <v>3</v>
      </c>
      <c r="T44" s="116">
        <v>9</v>
      </c>
      <c r="U44" s="116">
        <v>9</v>
      </c>
      <c r="V44" s="116">
        <v>19</v>
      </c>
      <c r="W44" s="116">
        <v>9</v>
      </c>
      <c r="X44" s="116">
        <v>12</v>
      </c>
      <c r="Y44" s="116">
        <v>3</v>
      </c>
      <c r="Z44" s="116">
        <v>1</v>
      </c>
      <c r="AA44" s="115">
        <v>1</v>
      </c>
    </row>
    <row r="45" spans="1:27" ht="15">
      <c r="A45" s="114"/>
      <c r="B45" s="113" t="s">
        <v>66</v>
      </c>
      <c r="C45" s="113" t="s">
        <v>126</v>
      </c>
      <c r="D45" s="113" t="s">
        <v>127</v>
      </c>
      <c r="E45" s="113" t="s">
        <v>12</v>
      </c>
      <c r="F45" s="108">
        <v>56</v>
      </c>
      <c r="G45" s="107" t="s">
        <v>4</v>
      </c>
      <c r="H45" s="107" t="s">
        <v>4</v>
      </c>
      <c r="I45" s="107" t="s">
        <v>4</v>
      </c>
      <c r="J45" s="107" t="s">
        <v>4</v>
      </c>
      <c r="K45" s="107" t="s">
        <v>4</v>
      </c>
      <c r="L45" s="107" t="s">
        <v>4</v>
      </c>
      <c r="M45" s="107" t="s">
        <v>4</v>
      </c>
      <c r="N45" s="107" t="s">
        <v>4</v>
      </c>
      <c r="O45" s="107" t="s">
        <v>4</v>
      </c>
      <c r="P45" s="107">
        <v>1</v>
      </c>
      <c r="Q45" s="107">
        <v>1</v>
      </c>
      <c r="R45" s="107">
        <v>2</v>
      </c>
      <c r="S45" s="107" t="s">
        <v>4</v>
      </c>
      <c r="T45" s="107">
        <v>5</v>
      </c>
      <c r="U45" s="107">
        <v>5</v>
      </c>
      <c r="V45" s="107">
        <v>7</v>
      </c>
      <c r="W45" s="107">
        <v>9</v>
      </c>
      <c r="X45" s="107">
        <v>16</v>
      </c>
      <c r="Y45" s="107">
        <v>9</v>
      </c>
      <c r="Z45" s="107">
        <v>1</v>
      </c>
      <c r="AA45" s="106" t="s">
        <v>4</v>
      </c>
    </row>
    <row r="46" spans="1:27" ht="15">
      <c r="A46" s="161" t="s">
        <v>243</v>
      </c>
      <c r="B46" s="160" t="s">
        <v>70</v>
      </c>
      <c r="C46" s="160" t="s">
        <v>121</v>
      </c>
      <c r="D46" s="160" t="s">
        <v>124</v>
      </c>
      <c r="E46" s="160" t="s">
        <v>10</v>
      </c>
      <c r="F46" s="87">
        <v>126</v>
      </c>
      <c r="G46" s="86" t="s">
        <v>4</v>
      </c>
      <c r="H46" s="86" t="s">
        <v>4</v>
      </c>
      <c r="I46" s="86" t="s">
        <v>4</v>
      </c>
      <c r="J46" s="86" t="s">
        <v>4</v>
      </c>
      <c r="K46" s="86" t="s">
        <v>4</v>
      </c>
      <c r="L46" s="86" t="s">
        <v>4</v>
      </c>
      <c r="M46" s="86" t="s">
        <v>4</v>
      </c>
      <c r="N46" s="86" t="s">
        <v>4</v>
      </c>
      <c r="O46" s="86">
        <v>1</v>
      </c>
      <c r="P46" s="86">
        <v>1</v>
      </c>
      <c r="Q46" s="86">
        <v>2</v>
      </c>
      <c r="R46" s="86">
        <v>4</v>
      </c>
      <c r="S46" s="86">
        <v>3</v>
      </c>
      <c r="T46" s="86">
        <v>14</v>
      </c>
      <c r="U46" s="86">
        <v>14</v>
      </c>
      <c r="V46" s="86">
        <v>26</v>
      </c>
      <c r="W46" s="86">
        <v>18</v>
      </c>
      <c r="X46" s="86">
        <v>28</v>
      </c>
      <c r="Y46" s="86">
        <v>12</v>
      </c>
      <c r="Z46" s="86">
        <v>2</v>
      </c>
      <c r="AA46" s="85">
        <v>1</v>
      </c>
    </row>
    <row r="47" spans="1:27" ht="15">
      <c r="A47" s="123"/>
      <c r="B47" s="122" t="s">
        <v>68</v>
      </c>
      <c r="C47" s="122" t="s">
        <v>121</v>
      </c>
      <c r="D47" s="122" t="s">
        <v>123</v>
      </c>
      <c r="E47" s="122" t="s">
        <v>10</v>
      </c>
      <c r="F47" s="117">
        <v>70</v>
      </c>
      <c r="G47" s="116" t="s">
        <v>4</v>
      </c>
      <c r="H47" s="116" t="s">
        <v>4</v>
      </c>
      <c r="I47" s="116" t="s">
        <v>4</v>
      </c>
      <c r="J47" s="116" t="s">
        <v>4</v>
      </c>
      <c r="K47" s="116" t="s">
        <v>4</v>
      </c>
      <c r="L47" s="116" t="s">
        <v>4</v>
      </c>
      <c r="M47" s="116" t="s">
        <v>4</v>
      </c>
      <c r="N47" s="116" t="s">
        <v>4</v>
      </c>
      <c r="O47" s="116">
        <v>1</v>
      </c>
      <c r="P47" s="116" t="s">
        <v>4</v>
      </c>
      <c r="Q47" s="116">
        <v>1</v>
      </c>
      <c r="R47" s="116">
        <v>2</v>
      </c>
      <c r="S47" s="116">
        <v>3</v>
      </c>
      <c r="T47" s="116">
        <v>9</v>
      </c>
      <c r="U47" s="116">
        <v>9</v>
      </c>
      <c r="V47" s="116">
        <v>19</v>
      </c>
      <c r="W47" s="116">
        <v>9</v>
      </c>
      <c r="X47" s="116">
        <v>12</v>
      </c>
      <c r="Y47" s="116">
        <v>3</v>
      </c>
      <c r="Z47" s="116">
        <v>1</v>
      </c>
      <c r="AA47" s="115">
        <v>1</v>
      </c>
    </row>
    <row r="48" spans="1:27" ht="15">
      <c r="A48" s="123"/>
      <c r="B48" s="122" t="s">
        <v>66</v>
      </c>
      <c r="C48" s="122" t="s">
        <v>121</v>
      </c>
      <c r="D48" s="122" t="s">
        <v>122</v>
      </c>
      <c r="E48" s="122" t="s">
        <v>10</v>
      </c>
      <c r="F48" s="117">
        <v>56</v>
      </c>
      <c r="G48" s="116" t="s">
        <v>4</v>
      </c>
      <c r="H48" s="116" t="s">
        <v>4</v>
      </c>
      <c r="I48" s="116" t="s">
        <v>4</v>
      </c>
      <c r="J48" s="116" t="s">
        <v>4</v>
      </c>
      <c r="K48" s="116" t="s">
        <v>4</v>
      </c>
      <c r="L48" s="116" t="s">
        <v>4</v>
      </c>
      <c r="M48" s="116" t="s">
        <v>4</v>
      </c>
      <c r="N48" s="116" t="s">
        <v>4</v>
      </c>
      <c r="O48" s="116" t="s">
        <v>4</v>
      </c>
      <c r="P48" s="116">
        <v>1</v>
      </c>
      <c r="Q48" s="116">
        <v>1</v>
      </c>
      <c r="R48" s="116">
        <v>2</v>
      </c>
      <c r="S48" s="116" t="s">
        <v>4</v>
      </c>
      <c r="T48" s="116">
        <v>5</v>
      </c>
      <c r="U48" s="116">
        <v>5</v>
      </c>
      <c r="V48" s="116">
        <v>7</v>
      </c>
      <c r="W48" s="116">
        <v>9</v>
      </c>
      <c r="X48" s="116">
        <v>16</v>
      </c>
      <c r="Y48" s="116">
        <v>9</v>
      </c>
      <c r="Z48" s="116">
        <v>1</v>
      </c>
      <c r="AA48" s="115" t="s">
        <v>4</v>
      </c>
    </row>
    <row r="49" spans="1:27" ht="15">
      <c r="A49" s="159" t="s">
        <v>242</v>
      </c>
      <c r="B49" s="158" t="s">
        <v>70</v>
      </c>
      <c r="C49" s="158" t="s">
        <v>116</v>
      </c>
      <c r="D49" s="158" t="s">
        <v>119</v>
      </c>
      <c r="E49" s="158" t="s">
        <v>5</v>
      </c>
      <c r="F49" s="93">
        <v>38</v>
      </c>
      <c r="G49" s="92" t="s">
        <v>4</v>
      </c>
      <c r="H49" s="92" t="s">
        <v>4</v>
      </c>
      <c r="I49" s="92" t="s">
        <v>4</v>
      </c>
      <c r="J49" s="92" t="s">
        <v>4</v>
      </c>
      <c r="K49" s="92" t="s">
        <v>4</v>
      </c>
      <c r="L49" s="92" t="s">
        <v>4</v>
      </c>
      <c r="M49" s="92" t="s">
        <v>4</v>
      </c>
      <c r="N49" s="92" t="s">
        <v>4</v>
      </c>
      <c r="O49" s="92">
        <v>1</v>
      </c>
      <c r="P49" s="92" t="s">
        <v>4</v>
      </c>
      <c r="Q49" s="92">
        <v>1</v>
      </c>
      <c r="R49" s="92">
        <v>1</v>
      </c>
      <c r="S49" s="92" t="s">
        <v>4</v>
      </c>
      <c r="T49" s="92">
        <v>4</v>
      </c>
      <c r="U49" s="92">
        <v>3</v>
      </c>
      <c r="V49" s="92">
        <v>11</v>
      </c>
      <c r="W49" s="92">
        <v>6</v>
      </c>
      <c r="X49" s="92">
        <v>5</v>
      </c>
      <c r="Y49" s="92">
        <v>5</v>
      </c>
      <c r="Z49" s="92">
        <v>1</v>
      </c>
      <c r="AA49" s="91" t="s">
        <v>4</v>
      </c>
    </row>
    <row r="50" spans="1:27" ht="15">
      <c r="A50" s="123"/>
      <c r="B50" s="122" t="s">
        <v>68</v>
      </c>
      <c r="C50" s="122" t="s">
        <v>116</v>
      </c>
      <c r="D50" s="122" t="s">
        <v>118</v>
      </c>
      <c r="E50" s="122" t="s">
        <v>5</v>
      </c>
      <c r="F50" s="117">
        <v>22</v>
      </c>
      <c r="G50" s="116" t="s">
        <v>4</v>
      </c>
      <c r="H50" s="116" t="s">
        <v>4</v>
      </c>
      <c r="I50" s="116" t="s">
        <v>4</v>
      </c>
      <c r="J50" s="116" t="s">
        <v>4</v>
      </c>
      <c r="K50" s="116" t="s">
        <v>4</v>
      </c>
      <c r="L50" s="116" t="s">
        <v>4</v>
      </c>
      <c r="M50" s="116" t="s">
        <v>4</v>
      </c>
      <c r="N50" s="116" t="s">
        <v>4</v>
      </c>
      <c r="O50" s="116">
        <v>1</v>
      </c>
      <c r="P50" s="116" t="s">
        <v>4</v>
      </c>
      <c r="Q50" s="116" t="s">
        <v>4</v>
      </c>
      <c r="R50" s="116" t="s">
        <v>4</v>
      </c>
      <c r="S50" s="116" t="s">
        <v>4</v>
      </c>
      <c r="T50" s="116">
        <v>2</v>
      </c>
      <c r="U50" s="116">
        <v>3</v>
      </c>
      <c r="V50" s="116">
        <v>10</v>
      </c>
      <c r="W50" s="116">
        <v>3</v>
      </c>
      <c r="X50" s="116">
        <v>2</v>
      </c>
      <c r="Y50" s="116">
        <v>1</v>
      </c>
      <c r="Z50" s="116" t="s">
        <v>4</v>
      </c>
      <c r="AA50" s="115" t="s">
        <v>4</v>
      </c>
    </row>
    <row r="51" spans="1:27" ht="15">
      <c r="A51" s="114"/>
      <c r="B51" s="113" t="s">
        <v>66</v>
      </c>
      <c r="C51" s="113" t="s">
        <v>116</v>
      </c>
      <c r="D51" s="113" t="s">
        <v>117</v>
      </c>
      <c r="E51" s="113" t="s">
        <v>5</v>
      </c>
      <c r="F51" s="108">
        <v>16</v>
      </c>
      <c r="G51" s="107" t="s">
        <v>4</v>
      </c>
      <c r="H51" s="107" t="s">
        <v>4</v>
      </c>
      <c r="I51" s="107" t="s">
        <v>4</v>
      </c>
      <c r="J51" s="107" t="s">
        <v>4</v>
      </c>
      <c r="K51" s="107" t="s">
        <v>4</v>
      </c>
      <c r="L51" s="107" t="s">
        <v>4</v>
      </c>
      <c r="M51" s="107" t="s">
        <v>4</v>
      </c>
      <c r="N51" s="107" t="s">
        <v>4</v>
      </c>
      <c r="O51" s="107" t="s">
        <v>4</v>
      </c>
      <c r="P51" s="107" t="s">
        <v>4</v>
      </c>
      <c r="Q51" s="107">
        <v>1</v>
      </c>
      <c r="R51" s="107">
        <v>1</v>
      </c>
      <c r="S51" s="107" t="s">
        <v>4</v>
      </c>
      <c r="T51" s="107">
        <v>2</v>
      </c>
      <c r="U51" s="107" t="s">
        <v>4</v>
      </c>
      <c r="V51" s="107">
        <v>1</v>
      </c>
      <c r="W51" s="107">
        <v>3</v>
      </c>
      <c r="X51" s="107">
        <v>3</v>
      </c>
      <c r="Y51" s="107">
        <v>4</v>
      </c>
      <c r="Z51" s="107">
        <v>1</v>
      </c>
      <c r="AA51" s="106" t="s">
        <v>4</v>
      </c>
    </row>
    <row r="52" spans="1:27" ht="15">
      <c r="A52" s="159" t="s">
        <v>241</v>
      </c>
      <c r="B52" s="158" t="s">
        <v>70</v>
      </c>
      <c r="C52" s="158" t="s">
        <v>111</v>
      </c>
      <c r="D52" s="158" t="s">
        <v>114</v>
      </c>
      <c r="E52" s="158" t="s">
        <v>5</v>
      </c>
      <c r="F52" s="93">
        <v>37</v>
      </c>
      <c r="G52" s="92" t="s">
        <v>4</v>
      </c>
      <c r="H52" s="92" t="s">
        <v>4</v>
      </c>
      <c r="I52" s="92" t="s">
        <v>4</v>
      </c>
      <c r="J52" s="92" t="s">
        <v>4</v>
      </c>
      <c r="K52" s="92" t="s">
        <v>4</v>
      </c>
      <c r="L52" s="92" t="s">
        <v>4</v>
      </c>
      <c r="M52" s="92" t="s">
        <v>4</v>
      </c>
      <c r="N52" s="92" t="s">
        <v>4</v>
      </c>
      <c r="O52" s="92" t="s">
        <v>4</v>
      </c>
      <c r="P52" s="92" t="s">
        <v>4</v>
      </c>
      <c r="Q52" s="92" t="s">
        <v>4</v>
      </c>
      <c r="R52" s="92">
        <v>2</v>
      </c>
      <c r="S52" s="92">
        <v>2</v>
      </c>
      <c r="T52" s="92">
        <v>5</v>
      </c>
      <c r="U52" s="92">
        <v>2</v>
      </c>
      <c r="V52" s="92">
        <v>6</v>
      </c>
      <c r="W52" s="92">
        <v>3</v>
      </c>
      <c r="X52" s="92">
        <v>11</v>
      </c>
      <c r="Y52" s="92">
        <v>4</v>
      </c>
      <c r="Z52" s="92">
        <v>1</v>
      </c>
      <c r="AA52" s="91">
        <v>1</v>
      </c>
    </row>
    <row r="53" spans="1:27" ht="15">
      <c r="A53" s="123"/>
      <c r="B53" s="122" t="s">
        <v>68</v>
      </c>
      <c r="C53" s="122" t="s">
        <v>111</v>
      </c>
      <c r="D53" s="122" t="s">
        <v>113</v>
      </c>
      <c r="E53" s="122" t="s">
        <v>5</v>
      </c>
      <c r="F53" s="117">
        <v>19</v>
      </c>
      <c r="G53" s="116" t="s">
        <v>4</v>
      </c>
      <c r="H53" s="116" t="s">
        <v>4</v>
      </c>
      <c r="I53" s="116" t="s">
        <v>4</v>
      </c>
      <c r="J53" s="116" t="s">
        <v>4</v>
      </c>
      <c r="K53" s="116" t="s">
        <v>4</v>
      </c>
      <c r="L53" s="116" t="s">
        <v>4</v>
      </c>
      <c r="M53" s="116" t="s">
        <v>4</v>
      </c>
      <c r="N53" s="116" t="s">
        <v>4</v>
      </c>
      <c r="O53" s="116" t="s">
        <v>4</v>
      </c>
      <c r="P53" s="116" t="s">
        <v>4</v>
      </c>
      <c r="Q53" s="116" t="s">
        <v>4</v>
      </c>
      <c r="R53" s="116">
        <v>1</v>
      </c>
      <c r="S53" s="116">
        <v>2</v>
      </c>
      <c r="T53" s="116">
        <v>3</v>
      </c>
      <c r="U53" s="116">
        <v>2</v>
      </c>
      <c r="V53" s="116">
        <v>4</v>
      </c>
      <c r="W53" s="116">
        <v>1</v>
      </c>
      <c r="X53" s="116">
        <v>4</v>
      </c>
      <c r="Y53" s="116" t="s">
        <v>4</v>
      </c>
      <c r="Z53" s="116">
        <v>1</v>
      </c>
      <c r="AA53" s="115">
        <v>1</v>
      </c>
    </row>
    <row r="54" spans="1:27" ht="15">
      <c r="A54" s="114"/>
      <c r="B54" s="113" t="s">
        <v>66</v>
      </c>
      <c r="C54" s="113" t="s">
        <v>111</v>
      </c>
      <c r="D54" s="113" t="s">
        <v>112</v>
      </c>
      <c r="E54" s="113" t="s">
        <v>5</v>
      </c>
      <c r="F54" s="108">
        <v>18</v>
      </c>
      <c r="G54" s="107" t="s">
        <v>4</v>
      </c>
      <c r="H54" s="107" t="s">
        <v>4</v>
      </c>
      <c r="I54" s="107" t="s">
        <v>4</v>
      </c>
      <c r="J54" s="107" t="s">
        <v>4</v>
      </c>
      <c r="K54" s="107" t="s">
        <v>4</v>
      </c>
      <c r="L54" s="107" t="s">
        <v>4</v>
      </c>
      <c r="M54" s="107" t="s">
        <v>4</v>
      </c>
      <c r="N54" s="107" t="s">
        <v>4</v>
      </c>
      <c r="O54" s="107" t="s">
        <v>4</v>
      </c>
      <c r="P54" s="107" t="s">
        <v>4</v>
      </c>
      <c r="Q54" s="107" t="s">
        <v>4</v>
      </c>
      <c r="R54" s="107">
        <v>1</v>
      </c>
      <c r="S54" s="107" t="s">
        <v>4</v>
      </c>
      <c r="T54" s="107">
        <v>2</v>
      </c>
      <c r="U54" s="107" t="s">
        <v>4</v>
      </c>
      <c r="V54" s="107">
        <v>2</v>
      </c>
      <c r="W54" s="107">
        <v>2</v>
      </c>
      <c r="X54" s="107">
        <v>7</v>
      </c>
      <c r="Y54" s="107">
        <v>4</v>
      </c>
      <c r="Z54" s="107" t="s">
        <v>4</v>
      </c>
      <c r="AA54" s="106" t="s">
        <v>4</v>
      </c>
    </row>
    <row r="55" spans="1:27" ht="15">
      <c r="A55" s="159" t="s">
        <v>240</v>
      </c>
      <c r="B55" s="158" t="s">
        <v>70</v>
      </c>
      <c r="C55" s="158" t="s">
        <v>106</v>
      </c>
      <c r="D55" s="158" t="s">
        <v>109</v>
      </c>
      <c r="E55" s="158" t="s">
        <v>5</v>
      </c>
      <c r="F55" s="93">
        <v>25</v>
      </c>
      <c r="G55" s="92" t="s">
        <v>4</v>
      </c>
      <c r="H55" s="92" t="s">
        <v>4</v>
      </c>
      <c r="I55" s="92" t="s">
        <v>4</v>
      </c>
      <c r="J55" s="92" t="s">
        <v>4</v>
      </c>
      <c r="K55" s="92" t="s">
        <v>4</v>
      </c>
      <c r="L55" s="92" t="s">
        <v>4</v>
      </c>
      <c r="M55" s="92" t="s">
        <v>4</v>
      </c>
      <c r="N55" s="92" t="s">
        <v>4</v>
      </c>
      <c r="O55" s="92" t="s">
        <v>4</v>
      </c>
      <c r="P55" s="92" t="s">
        <v>4</v>
      </c>
      <c r="Q55" s="92">
        <v>1</v>
      </c>
      <c r="R55" s="92" t="s">
        <v>4</v>
      </c>
      <c r="S55" s="92" t="s">
        <v>4</v>
      </c>
      <c r="T55" s="92">
        <v>2</v>
      </c>
      <c r="U55" s="92">
        <v>3</v>
      </c>
      <c r="V55" s="92">
        <v>6</v>
      </c>
      <c r="W55" s="92">
        <v>5</v>
      </c>
      <c r="X55" s="92">
        <v>6</v>
      </c>
      <c r="Y55" s="92">
        <v>2</v>
      </c>
      <c r="Z55" s="92" t="s">
        <v>4</v>
      </c>
      <c r="AA55" s="91" t="s">
        <v>4</v>
      </c>
    </row>
    <row r="56" spans="1:27" ht="15">
      <c r="A56" s="123"/>
      <c r="B56" s="122" t="s">
        <v>68</v>
      </c>
      <c r="C56" s="122" t="s">
        <v>106</v>
      </c>
      <c r="D56" s="122" t="s">
        <v>108</v>
      </c>
      <c r="E56" s="122" t="s">
        <v>5</v>
      </c>
      <c r="F56" s="117">
        <v>16</v>
      </c>
      <c r="G56" s="116" t="s">
        <v>4</v>
      </c>
      <c r="H56" s="116" t="s">
        <v>4</v>
      </c>
      <c r="I56" s="116" t="s">
        <v>4</v>
      </c>
      <c r="J56" s="116" t="s">
        <v>4</v>
      </c>
      <c r="K56" s="116" t="s">
        <v>4</v>
      </c>
      <c r="L56" s="116" t="s">
        <v>4</v>
      </c>
      <c r="M56" s="116" t="s">
        <v>4</v>
      </c>
      <c r="N56" s="116" t="s">
        <v>4</v>
      </c>
      <c r="O56" s="116" t="s">
        <v>4</v>
      </c>
      <c r="P56" s="116" t="s">
        <v>4</v>
      </c>
      <c r="Q56" s="116">
        <v>1</v>
      </c>
      <c r="R56" s="116" t="s">
        <v>4</v>
      </c>
      <c r="S56" s="116" t="s">
        <v>4</v>
      </c>
      <c r="T56" s="116">
        <v>1</v>
      </c>
      <c r="U56" s="116">
        <v>2</v>
      </c>
      <c r="V56" s="116">
        <v>4</v>
      </c>
      <c r="W56" s="116">
        <v>2</v>
      </c>
      <c r="X56" s="116">
        <v>4</v>
      </c>
      <c r="Y56" s="116">
        <v>2</v>
      </c>
      <c r="Z56" s="116" t="s">
        <v>4</v>
      </c>
      <c r="AA56" s="115" t="s">
        <v>4</v>
      </c>
    </row>
    <row r="57" spans="1:27" ht="15">
      <c r="A57" s="114"/>
      <c r="B57" s="113" t="s">
        <v>66</v>
      </c>
      <c r="C57" s="113" t="s">
        <v>106</v>
      </c>
      <c r="D57" s="113" t="s">
        <v>107</v>
      </c>
      <c r="E57" s="113" t="s">
        <v>5</v>
      </c>
      <c r="F57" s="108">
        <v>9</v>
      </c>
      <c r="G57" s="107" t="s">
        <v>4</v>
      </c>
      <c r="H57" s="107" t="s">
        <v>4</v>
      </c>
      <c r="I57" s="107" t="s">
        <v>4</v>
      </c>
      <c r="J57" s="107" t="s">
        <v>4</v>
      </c>
      <c r="K57" s="107" t="s">
        <v>4</v>
      </c>
      <c r="L57" s="107" t="s">
        <v>4</v>
      </c>
      <c r="M57" s="107" t="s">
        <v>4</v>
      </c>
      <c r="N57" s="107" t="s">
        <v>4</v>
      </c>
      <c r="O57" s="107" t="s">
        <v>4</v>
      </c>
      <c r="P57" s="107" t="s">
        <v>4</v>
      </c>
      <c r="Q57" s="107" t="s">
        <v>4</v>
      </c>
      <c r="R57" s="107" t="s">
        <v>4</v>
      </c>
      <c r="S57" s="107" t="s">
        <v>4</v>
      </c>
      <c r="T57" s="107">
        <v>1</v>
      </c>
      <c r="U57" s="107">
        <v>1</v>
      </c>
      <c r="V57" s="107">
        <v>2</v>
      </c>
      <c r="W57" s="107">
        <v>3</v>
      </c>
      <c r="X57" s="107">
        <v>2</v>
      </c>
      <c r="Y57" s="107" t="s">
        <v>4</v>
      </c>
      <c r="Z57" s="107" t="s">
        <v>4</v>
      </c>
      <c r="AA57" s="106" t="s">
        <v>4</v>
      </c>
    </row>
    <row r="58" spans="1:27" ht="15">
      <c r="A58" s="159" t="s">
        <v>239</v>
      </c>
      <c r="B58" s="158" t="s">
        <v>70</v>
      </c>
      <c r="C58" s="158" t="s">
        <v>101</v>
      </c>
      <c r="D58" s="158" t="s">
        <v>104</v>
      </c>
      <c r="E58" s="158" t="s">
        <v>5</v>
      </c>
      <c r="F58" s="93">
        <v>11</v>
      </c>
      <c r="G58" s="92" t="s">
        <v>4</v>
      </c>
      <c r="H58" s="92" t="s">
        <v>4</v>
      </c>
      <c r="I58" s="92" t="s">
        <v>4</v>
      </c>
      <c r="J58" s="92" t="s">
        <v>4</v>
      </c>
      <c r="K58" s="92" t="s">
        <v>4</v>
      </c>
      <c r="L58" s="92" t="s">
        <v>4</v>
      </c>
      <c r="M58" s="92" t="s">
        <v>4</v>
      </c>
      <c r="N58" s="92" t="s">
        <v>4</v>
      </c>
      <c r="O58" s="92" t="s">
        <v>4</v>
      </c>
      <c r="P58" s="92" t="s">
        <v>4</v>
      </c>
      <c r="Q58" s="92" t="s">
        <v>4</v>
      </c>
      <c r="R58" s="92" t="s">
        <v>4</v>
      </c>
      <c r="S58" s="92" t="s">
        <v>4</v>
      </c>
      <c r="T58" s="92">
        <v>2</v>
      </c>
      <c r="U58" s="92">
        <v>2</v>
      </c>
      <c r="V58" s="92">
        <v>1</v>
      </c>
      <c r="W58" s="92">
        <v>2</v>
      </c>
      <c r="X58" s="92">
        <v>3</v>
      </c>
      <c r="Y58" s="92">
        <v>1</v>
      </c>
      <c r="Z58" s="92" t="s">
        <v>4</v>
      </c>
      <c r="AA58" s="91" t="s">
        <v>4</v>
      </c>
    </row>
    <row r="59" spans="1:27" ht="15">
      <c r="A59" s="123"/>
      <c r="B59" s="122" t="s">
        <v>68</v>
      </c>
      <c r="C59" s="122" t="s">
        <v>101</v>
      </c>
      <c r="D59" s="122" t="s">
        <v>103</v>
      </c>
      <c r="E59" s="122" t="s">
        <v>5</v>
      </c>
      <c r="F59" s="117">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v>2</v>
      </c>
      <c r="U59" s="116" t="s">
        <v>4</v>
      </c>
      <c r="V59" s="116" t="s">
        <v>4</v>
      </c>
      <c r="W59" s="116">
        <v>1</v>
      </c>
      <c r="X59" s="116">
        <v>1</v>
      </c>
      <c r="Y59" s="116" t="s">
        <v>4</v>
      </c>
      <c r="Z59" s="116" t="s">
        <v>4</v>
      </c>
      <c r="AA59" s="115" t="s">
        <v>4</v>
      </c>
    </row>
    <row r="60" spans="1:27" ht="15">
      <c r="A60" s="114"/>
      <c r="B60" s="113" t="s">
        <v>66</v>
      </c>
      <c r="C60" s="113" t="s">
        <v>101</v>
      </c>
      <c r="D60" s="113" t="s">
        <v>102</v>
      </c>
      <c r="E60" s="113" t="s">
        <v>5</v>
      </c>
      <c r="F60" s="108">
        <v>7</v>
      </c>
      <c r="G60" s="107" t="s">
        <v>4</v>
      </c>
      <c r="H60" s="107" t="s">
        <v>4</v>
      </c>
      <c r="I60" s="107" t="s">
        <v>4</v>
      </c>
      <c r="J60" s="107" t="s">
        <v>4</v>
      </c>
      <c r="K60" s="107" t="s">
        <v>4</v>
      </c>
      <c r="L60" s="107" t="s">
        <v>4</v>
      </c>
      <c r="M60" s="107" t="s">
        <v>4</v>
      </c>
      <c r="N60" s="107" t="s">
        <v>4</v>
      </c>
      <c r="O60" s="107" t="s">
        <v>4</v>
      </c>
      <c r="P60" s="107" t="s">
        <v>4</v>
      </c>
      <c r="Q60" s="107" t="s">
        <v>4</v>
      </c>
      <c r="R60" s="107" t="s">
        <v>4</v>
      </c>
      <c r="S60" s="107" t="s">
        <v>4</v>
      </c>
      <c r="T60" s="107" t="s">
        <v>4</v>
      </c>
      <c r="U60" s="107">
        <v>2</v>
      </c>
      <c r="V60" s="107">
        <v>1</v>
      </c>
      <c r="W60" s="107">
        <v>1</v>
      </c>
      <c r="X60" s="107">
        <v>2</v>
      </c>
      <c r="Y60" s="107">
        <v>1</v>
      </c>
      <c r="Z60" s="107" t="s">
        <v>4</v>
      </c>
      <c r="AA60" s="106" t="s">
        <v>4</v>
      </c>
    </row>
    <row r="61" spans="1:27" ht="15">
      <c r="A61" s="159" t="s">
        <v>238</v>
      </c>
      <c r="B61" s="158" t="s">
        <v>70</v>
      </c>
      <c r="C61" s="158" t="s">
        <v>96</v>
      </c>
      <c r="D61" s="158" t="s">
        <v>99</v>
      </c>
      <c r="E61" s="158" t="s">
        <v>5</v>
      </c>
      <c r="F61" s="93">
        <v>15</v>
      </c>
      <c r="G61" s="92" t="s">
        <v>4</v>
      </c>
      <c r="H61" s="92" t="s">
        <v>4</v>
      </c>
      <c r="I61" s="92" t="s">
        <v>4</v>
      </c>
      <c r="J61" s="92" t="s">
        <v>4</v>
      </c>
      <c r="K61" s="92" t="s">
        <v>4</v>
      </c>
      <c r="L61" s="92" t="s">
        <v>4</v>
      </c>
      <c r="M61" s="92" t="s">
        <v>4</v>
      </c>
      <c r="N61" s="92" t="s">
        <v>4</v>
      </c>
      <c r="O61" s="92" t="s">
        <v>4</v>
      </c>
      <c r="P61" s="92">
        <v>1</v>
      </c>
      <c r="Q61" s="92" t="s">
        <v>4</v>
      </c>
      <c r="R61" s="92">
        <v>1</v>
      </c>
      <c r="S61" s="92">
        <v>1</v>
      </c>
      <c r="T61" s="92">
        <v>1</v>
      </c>
      <c r="U61" s="92">
        <v>4</v>
      </c>
      <c r="V61" s="92">
        <v>2</v>
      </c>
      <c r="W61" s="92">
        <v>2</v>
      </c>
      <c r="X61" s="92">
        <v>3</v>
      </c>
      <c r="Y61" s="92" t="s">
        <v>4</v>
      </c>
      <c r="Z61" s="92" t="s">
        <v>4</v>
      </c>
      <c r="AA61" s="91" t="s">
        <v>4</v>
      </c>
    </row>
    <row r="62" spans="1:27" ht="15">
      <c r="A62" s="123"/>
      <c r="B62" s="122" t="s">
        <v>68</v>
      </c>
      <c r="C62" s="122" t="s">
        <v>96</v>
      </c>
      <c r="D62" s="122" t="s">
        <v>98</v>
      </c>
      <c r="E62" s="122" t="s">
        <v>5</v>
      </c>
      <c r="F62" s="117">
        <v>9</v>
      </c>
      <c r="G62" s="116" t="s">
        <v>4</v>
      </c>
      <c r="H62" s="116" t="s">
        <v>4</v>
      </c>
      <c r="I62" s="116" t="s">
        <v>4</v>
      </c>
      <c r="J62" s="116" t="s">
        <v>4</v>
      </c>
      <c r="K62" s="116" t="s">
        <v>4</v>
      </c>
      <c r="L62" s="116" t="s">
        <v>4</v>
      </c>
      <c r="M62" s="116" t="s">
        <v>4</v>
      </c>
      <c r="N62" s="116" t="s">
        <v>4</v>
      </c>
      <c r="O62" s="116" t="s">
        <v>4</v>
      </c>
      <c r="P62" s="116" t="s">
        <v>4</v>
      </c>
      <c r="Q62" s="116" t="s">
        <v>4</v>
      </c>
      <c r="R62" s="116">
        <v>1</v>
      </c>
      <c r="S62" s="116">
        <v>1</v>
      </c>
      <c r="T62" s="116">
        <v>1</v>
      </c>
      <c r="U62" s="116">
        <v>2</v>
      </c>
      <c r="V62" s="116">
        <v>1</v>
      </c>
      <c r="W62" s="116">
        <v>2</v>
      </c>
      <c r="X62" s="116">
        <v>1</v>
      </c>
      <c r="Y62" s="116" t="s">
        <v>4</v>
      </c>
      <c r="Z62" s="116" t="s">
        <v>4</v>
      </c>
      <c r="AA62" s="115" t="s">
        <v>4</v>
      </c>
    </row>
    <row r="63" spans="1:27" ht="15">
      <c r="A63" s="114"/>
      <c r="B63" s="113" t="s">
        <v>66</v>
      </c>
      <c r="C63" s="113" t="s">
        <v>96</v>
      </c>
      <c r="D63" s="113" t="s">
        <v>97</v>
      </c>
      <c r="E63" s="113" t="s">
        <v>5</v>
      </c>
      <c r="F63" s="108">
        <v>6</v>
      </c>
      <c r="G63" s="107" t="s">
        <v>4</v>
      </c>
      <c r="H63" s="107" t="s">
        <v>4</v>
      </c>
      <c r="I63" s="107" t="s">
        <v>4</v>
      </c>
      <c r="J63" s="107" t="s">
        <v>4</v>
      </c>
      <c r="K63" s="107" t="s">
        <v>4</v>
      </c>
      <c r="L63" s="107" t="s">
        <v>4</v>
      </c>
      <c r="M63" s="107" t="s">
        <v>4</v>
      </c>
      <c r="N63" s="107" t="s">
        <v>4</v>
      </c>
      <c r="O63" s="107" t="s">
        <v>4</v>
      </c>
      <c r="P63" s="107">
        <v>1</v>
      </c>
      <c r="Q63" s="107" t="s">
        <v>4</v>
      </c>
      <c r="R63" s="107" t="s">
        <v>4</v>
      </c>
      <c r="S63" s="107" t="s">
        <v>4</v>
      </c>
      <c r="T63" s="107" t="s">
        <v>4</v>
      </c>
      <c r="U63" s="107">
        <v>2</v>
      </c>
      <c r="V63" s="107">
        <v>1</v>
      </c>
      <c r="W63" s="107" t="s">
        <v>4</v>
      </c>
      <c r="X63" s="107">
        <v>2</v>
      </c>
      <c r="Y63" s="107" t="s">
        <v>4</v>
      </c>
      <c r="Z63" s="107" t="s">
        <v>4</v>
      </c>
      <c r="AA63" s="106" t="s">
        <v>4</v>
      </c>
    </row>
    <row r="64" spans="1:27" ht="15">
      <c r="A64" s="159" t="s">
        <v>237</v>
      </c>
      <c r="B64" s="158" t="s">
        <v>70</v>
      </c>
      <c r="C64" s="158" t="s">
        <v>91</v>
      </c>
      <c r="D64" s="158" t="s">
        <v>94</v>
      </c>
      <c r="E64" s="158" t="s">
        <v>12</v>
      </c>
      <c r="F64" s="93">
        <v>169</v>
      </c>
      <c r="G64" s="92" t="s">
        <v>4</v>
      </c>
      <c r="H64" s="92" t="s">
        <v>4</v>
      </c>
      <c r="I64" s="92" t="s">
        <v>4</v>
      </c>
      <c r="J64" s="92" t="s">
        <v>4</v>
      </c>
      <c r="K64" s="92" t="s">
        <v>4</v>
      </c>
      <c r="L64" s="92" t="s">
        <v>4</v>
      </c>
      <c r="M64" s="92">
        <v>1</v>
      </c>
      <c r="N64" s="92" t="s">
        <v>4</v>
      </c>
      <c r="O64" s="92" t="s">
        <v>4</v>
      </c>
      <c r="P64" s="92">
        <v>5</v>
      </c>
      <c r="Q64" s="92">
        <v>5</v>
      </c>
      <c r="R64" s="92">
        <v>6</v>
      </c>
      <c r="S64" s="92">
        <v>5</v>
      </c>
      <c r="T64" s="92">
        <v>11</v>
      </c>
      <c r="U64" s="92">
        <v>26</v>
      </c>
      <c r="V64" s="92">
        <v>28</v>
      </c>
      <c r="W64" s="92">
        <v>35</v>
      </c>
      <c r="X64" s="92">
        <v>25</v>
      </c>
      <c r="Y64" s="92">
        <v>14</v>
      </c>
      <c r="Z64" s="92">
        <v>6</v>
      </c>
      <c r="AA64" s="91">
        <v>2</v>
      </c>
    </row>
    <row r="65" spans="1:27" ht="15">
      <c r="A65" s="123"/>
      <c r="B65" s="122" t="s">
        <v>68</v>
      </c>
      <c r="C65" s="122" t="s">
        <v>91</v>
      </c>
      <c r="D65" s="122" t="s">
        <v>93</v>
      </c>
      <c r="E65" s="122" t="s">
        <v>12</v>
      </c>
      <c r="F65" s="117">
        <v>116</v>
      </c>
      <c r="G65" s="116" t="s">
        <v>4</v>
      </c>
      <c r="H65" s="116" t="s">
        <v>4</v>
      </c>
      <c r="I65" s="116" t="s">
        <v>4</v>
      </c>
      <c r="J65" s="116" t="s">
        <v>4</v>
      </c>
      <c r="K65" s="116" t="s">
        <v>4</v>
      </c>
      <c r="L65" s="116" t="s">
        <v>4</v>
      </c>
      <c r="M65" s="116" t="s">
        <v>4</v>
      </c>
      <c r="N65" s="116" t="s">
        <v>4</v>
      </c>
      <c r="O65" s="116" t="s">
        <v>4</v>
      </c>
      <c r="P65" s="116">
        <v>4</v>
      </c>
      <c r="Q65" s="116">
        <v>1</v>
      </c>
      <c r="R65" s="116">
        <v>3</v>
      </c>
      <c r="S65" s="116">
        <v>2</v>
      </c>
      <c r="T65" s="116">
        <v>9</v>
      </c>
      <c r="U65" s="116">
        <v>16</v>
      </c>
      <c r="V65" s="116">
        <v>21</v>
      </c>
      <c r="W65" s="116">
        <v>25</v>
      </c>
      <c r="X65" s="116">
        <v>21</v>
      </c>
      <c r="Y65" s="116">
        <v>9</v>
      </c>
      <c r="Z65" s="116">
        <v>4</v>
      </c>
      <c r="AA65" s="115">
        <v>1</v>
      </c>
    </row>
    <row r="66" spans="1:27" ht="15">
      <c r="A66" s="123"/>
      <c r="B66" s="122" t="s">
        <v>66</v>
      </c>
      <c r="C66" s="122" t="s">
        <v>91</v>
      </c>
      <c r="D66" s="122" t="s">
        <v>92</v>
      </c>
      <c r="E66" s="122" t="s">
        <v>12</v>
      </c>
      <c r="F66" s="117">
        <v>53</v>
      </c>
      <c r="G66" s="116" t="s">
        <v>4</v>
      </c>
      <c r="H66" s="116" t="s">
        <v>4</v>
      </c>
      <c r="I66" s="116" t="s">
        <v>4</v>
      </c>
      <c r="J66" s="116" t="s">
        <v>4</v>
      </c>
      <c r="K66" s="116" t="s">
        <v>4</v>
      </c>
      <c r="L66" s="116" t="s">
        <v>4</v>
      </c>
      <c r="M66" s="116">
        <v>1</v>
      </c>
      <c r="N66" s="116" t="s">
        <v>4</v>
      </c>
      <c r="O66" s="116" t="s">
        <v>4</v>
      </c>
      <c r="P66" s="116">
        <v>1</v>
      </c>
      <c r="Q66" s="116">
        <v>4</v>
      </c>
      <c r="R66" s="116">
        <v>3</v>
      </c>
      <c r="S66" s="116">
        <v>3</v>
      </c>
      <c r="T66" s="116">
        <v>2</v>
      </c>
      <c r="U66" s="116">
        <v>10</v>
      </c>
      <c r="V66" s="116">
        <v>7</v>
      </c>
      <c r="W66" s="116">
        <v>10</v>
      </c>
      <c r="X66" s="116">
        <v>4</v>
      </c>
      <c r="Y66" s="116">
        <v>5</v>
      </c>
      <c r="Z66" s="116">
        <v>2</v>
      </c>
      <c r="AA66" s="115">
        <v>1</v>
      </c>
    </row>
    <row r="67" spans="1:27" ht="15">
      <c r="A67" s="159" t="s">
        <v>236</v>
      </c>
      <c r="B67" s="158" t="s">
        <v>70</v>
      </c>
      <c r="C67" s="158" t="s">
        <v>86</v>
      </c>
      <c r="D67" s="158" t="s">
        <v>89</v>
      </c>
      <c r="E67" s="158" t="s">
        <v>10</v>
      </c>
      <c r="F67" s="93">
        <v>169</v>
      </c>
      <c r="G67" s="92" t="s">
        <v>4</v>
      </c>
      <c r="H67" s="92" t="s">
        <v>4</v>
      </c>
      <c r="I67" s="92" t="s">
        <v>4</v>
      </c>
      <c r="J67" s="92" t="s">
        <v>4</v>
      </c>
      <c r="K67" s="92" t="s">
        <v>4</v>
      </c>
      <c r="L67" s="92" t="s">
        <v>4</v>
      </c>
      <c r="M67" s="92">
        <v>1</v>
      </c>
      <c r="N67" s="92" t="s">
        <v>4</v>
      </c>
      <c r="O67" s="92" t="s">
        <v>4</v>
      </c>
      <c r="P67" s="92">
        <v>5</v>
      </c>
      <c r="Q67" s="92">
        <v>5</v>
      </c>
      <c r="R67" s="92">
        <v>6</v>
      </c>
      <c r="S67" s="92">
        <v>5</v>
      </c>
      <c r="T67" s="92">
        <v>11</v>
      </c>
      <c r="U67" s="92">
        <v>26</v>
      </c>
      <c r="V67" s="92">
        <v>28</v>
      </c>
      <c r="W67" s="92">
        <v>35</v>
      </c>
      <c r="X67" s="92">
        <v>25</v>
      </c>
      <c r="Y67" s="92">
        <v>14</v>
      </c>
      <c r="Z67" s="92">
        <v>6</v>
      </c>
      <c r="AA67" s="91">
        <v>2</v>
      </c>
    </row>
    <row r="68" spans="1:27" ht="15">
      <c r="A68" s="123"/>
      <c r="B68" s="122" t="s">
        <v>68</v>
      </c>
      <c r="C68" s="122" t="s">
        <v>86</v>
      </c>
      <c r="D68" s="122" t="s">
        <v>88</v>
      </c>
      <c r="E68" s="122" t="s">
        <v>10</v>
      </c>
      <c r="F68" s="117">
        <v>116</v>
      </c>
      <c r="G68" s="116" t="s">
        <v>4</v>
      </c>
      <c r="H68" s="116" t="s">
        <v>4</v>
      </c>
      <c r="I68" s="116" t="s">
        <v>4</v>
      </c>
      <c r="J68" s="116" t="s">
        <v>4</v>
      </c>
      <c r="K68" s="116" t="s">
        <v>4</v>
      </c>
      <c r="L68" s="116" t="s">
        <v>4</v>
      </c>
      <c r="M68" s="116" t="s">
        <v>4</v>
      </c>
      <c r="N68" s="116" t="s">
        <v>4</v>
      </c>
      <c r="O68" s="116" t="s">
        <v>4</v>
      </c>
      <c r="P68" s="116">
        <v>4</v>
      </c>
      <c r="Q68" s="116">
        <v>1</v>
      </c>
      <c r="R68" s="116">
        <v>3</v>
      </c>
      <c r="S68" s="116">
        <v>2</v>
      </c>
      <c r="T68" s="116">
        <v>9</v>
      </c>
      <c r="U68" s="116">
        <v>16</v>
      </c>
      <c r="V68" s="116">
        <v>21</v>
      </c>
      <c r="W68" s="116">
        <v>25</v>
      </c>
      <c r="X68" s="116">
        <v>21</v>
      </c>
      <c r="Y68" s="116">
        <v>9</v>
      </c>
      <c r="Z68" s="116">
        <v>4</v>
      </c>
      <c r="AA68" s="115">
        <v>1</v>
      </c>
    </row>
    <row r="69" spans="1:27" ht="15">
      <c r="A69" s="114"/>
      <c r="B69" s="113" t="s">
        <v>66</v>
      </c>
      <c r="C69" s="113" t="s">
        <v>86</v>
      </c>
      <c r="D69" s="113" t="s">
        <v>87</v>
      </c>
      <c r="E69" s="113" t="s">
        <v>10</v>
      </c>
      <c r="F69" s="108">
        <v>53</v>
      </c>
      <c r="G69" s="107" t="s">
        <v>4</v>
      </c>
      <c r="H69" s="107" t="s">
        <v>4</v>
      </c>
      <c r="I69" s="107" t="s">
        <v>4</v>
      </c>
      <c r="J69" s="107" t="s">
        <v>4</v>
      </c>
      <c r="K69" s="107" t="s">
        <v>4</v>
      </c>
      <c r="L69" s="107" t="s">
        <v>4</v>
      </c>
      <c r="M69" s="107">
        <v>1</v>
      </c>
      <c r="N69" s="107" t="s">
        <v>4</v>
      </c>
      <c r="O69" s="107" t="s">
        <v>4</v>
      </c>
      <c r="P69" s="107">
        <v>1</v>
      </c>
      <c r="Q69" s="107">
        <v>4</v>
      </c>
      <c r="R69" s="107">
        <v>3</v>
      </c>
      <c r="S69" s="107">
        <v>3</v>
      </c>
      <c r="T69" s="107">
        <v>2</v>
      </c>
      <c r="U69" s="107">
        <v>10</v>
      </c>
      <c r="V69" s="107">
        <v>7</v>
      </c>
      <c r="W69" s="107">
        <v>10</v>
      </c>
      <c r="X69" s="107">
        <v>4</v>
      </c>
      <c r="Y69" s="107">
        <v>5</v>
      </c>
      <c r="Z69" s="107">
        <v>2</v>
      </c>
      <c r="AA69" s="106">
        <v>1</v>
      </c>
    </row>
    <row r="70" spans="1:27" ht="15">
      <c r="A70" s="159" t="s">
        <v>235</v>
      </c>
      <c r="B70" s="158" t="s">
        <v>70</v>
      </c>
      <c r="C70" s="158" t="s">
        <v>82</v>
      </c>
      <c r="D70" s="158" t="s">
        <v>85</v>
      </c>
      <c r="E70" s="158" t="s">
        <v>5</v>
      </c>
      <c r="F70" s="93">
        <v>72</v>
      </c>
      <c r="G70" s="92" t="s">
        <v>4</v>
      </c>
      <c r="H70" s="92" t="s">
        <v>4</v>
      </c>
      <c r="I70" s="92" t="s">
        <v>4</v>
      </c>
      <c r="J70" s="92" t="s">
        <v>4</v>
      </c>
      <c r="K70" s="92" t="s">
        <v>4</v>
      </c>
      <c r="L70" s="92" t="s">
        <v>4</v>
      </c>
      <c r="M70" s="92" t="s">
        <v>4</v>
      </c>
      <c r="N70" s="92" t="s">
        <v>4</v>
      </c>
      <c r="O70" s="92" t="s">
        <v>4</v>
      </c>
      <c r="P70" s="92">
        <v>3</v>
      </c>
      <c r="Q70" s="92">
        <v>2</v>
      </c>
      <c r="R70" s="92">
        <v>3</v>
      </c>
      <c r="S70" s="92">
        <v>5</v>
      </c>
      <c r="T70" s="92">
        <v>5</v>
      </c>
      <c r="U70" s="92">
        <v>11</v>
      </c>
      <c r="V70" s="92">
        <v>10</v>
      </c>
      <c r="W70" s="92">
        <v>12</v>
      </c>
      <c r="X70" s="92">
        <v>7</v>
      </c>
      <c r="Y70" s="92">
        <v>11</v>
      </c>
      <c r="Z70" s="92">
        <v>3</v>
      </c>
      <c r="AA70" s="91" t="s">
        <v>4</v>
      </c>
    </row>
    <row r="71" spans="1:27" ht="15">
      <c r="A71" s="123"/>
      <c r="B71" s="122" t="s">
        <v>68</v>
      </c>
      <c r="C71" s="122" t="s">
        <v>82</v>
      </c>
      <c r="D71" s="122" t="s">
        <v>84</v>
      </c>
      <c r="E71" s="122" t="s">
        <v>5</v>
      </c>
      <c r="F71" s="117">
        <v>48</v>
      </c>
      <c r="G71" s="116" t="s">
        <v>4</v>
      </c>
      <c r="H71" s="116" t="s">
        <v>4</v>
      </c>
      <c r="I71" s="116" t="s">
        <v>4</v>
      </c>
      <c r="J71" s="116" t="s">
        <v>4</v>
      </c>
      <c r="K71" s="116" t="s">
        <v>4</v>
      </c>
      <c r="L71" s="116" t="s">
        <v>4</v>
      </c>
      <c r="M71" s="116" t="s">
        <v>4</v>
      </c>
      <c r="N71" s="116" t="s">
        <v>4</v>
      </c>
      <c r="O71" s="116" t="s">
        <v>4</v>
      </c>
      <c r="P71" s="116">
        <v>3</v>
      </c>
      <c r="Q71" s="116" t="s">
        <v>4</v>
      </c>
      <c r="R71" s="116">
        <v>2</v>
      </c>
      <c r="S71" s="116">
        <v>2</v>
      </c>
      <c r="T71" s="116">
        <v>4</v>
      </c>
      <c r="U71" s="116">
        <v>8</v>
      </c>
      <c r="V71" s="116">
        <v>7</v>
      </c>
      <c r="W71" s="116">
        <v>7</v>
      </c>
      <c r="X71" s="116">
        <v>6</v>
      </c>
      <c r="Y71" s="116">
        <v>7</v>
      </c>
      <c r="Z71" s="116">
        <v>2</v>
      </c>
      <c r="AA71" s="115" t="s">
        <v>4</v>
      </c>
    </row>
    <row r="72" spans="1:27" ht="15">
      <c r="A72" s="114"/>
      <c r="B72" s="113" t="s">
        <v>66</v>
      </c>
      <c r="C72" s="113" t="s">
        <v>82</v>
      </c>
      <c r="D72" s="113" t="s">
        <v>83</v>
      </c>
      <c r="E72" s="113" t="s">
        <v>5</v>
      </c>
      <c r="F72" s="108">
        <v>24</v>
      </c>
      <c r="G72" s="107" t="s">
        <v>4</v>
      </c>
      <c r="H72" s="107" t="s">
        <v>4</v>
      </c>
      <c r="I72" s="107" t="s">
        <v>4</v>
      </c>
      <c r="J72" s="107" t="s">
        <v>4</v>
      </c>
      <c r="K72" s="107" t="s">
        <v>4</v>
      </c>
      <c r="L72" s="107" t="s">
        <v>4</v>
      </c>
      <c r="M72" s="107" t="s">
        <v>4</v>
      </c>
      <c r="N72" s="107" t="s">
        <v>4</v>
      </c>
      <c r="O72" s="107" t="s">
        <v>4</v>
      </c>
      <c r="P72" s="107" t="s">
        <v>4</v>
      </c>
      <c r="Q72" s="107">
        <v>2</v>
      </c>
      <c r="R72" s="107">
        <v>1</v>
      </c>
      <c r="S72" s="107">
        <v>3</v>
      </c>
      <c r="T72" s="107">
        <v>1</v>
      </c>
      <c r="U72" s="107">
        <v>3</v>
      </c>
      <c r="V72" s="107">
        <v>3</v>
      </c>
      <c r="W72" s="107">
        <v>5</v>
      </c>
      <c r="X72" s="107">
        <v>1</v>
      </c>
      <c r="Y72" s="107">
        <v>4</v>
      </c>
      <c r="Z72" s="107">
        <v>1</v>
      </c>
      <c r="AA72" s="106" t="s">
        <v>4</v>
      </c>
    </row>
    <row r="73" spans="1:27" ht="15">
      <c r="A73" s="159" t="s">
        <v>234</v>
      </c>
      <c r="B73" s="158" t="s">
        <v>70</v>
      </c>
      <c r="C73" s="158" t="s">
        <v>77</v>
      </c>
      <c r="D73" s="158" t="s">
        <v>80</v>
      </c>
      <c r="E73" s="158" t="s">
        <v>5</v>
      </c>
      <c r="F73" s="93">
        <v>26</v>
      </c>
      <c r="G73" s="92" t="s">
        <v>4</v>
      </c>
      <c r="H73" s="92" t="s">
        <v>4</v>
      </c>
      <c r="I73" s="92" t="s">
        <v>4</v>
      </c>
      <c r="J73" s="92" t="s">
        <v>4</v>
      </c>
      <c r="K73" s="92" t="s">
        <v>4</v>
      </c>
      <c r="L73" s="92" t="s">
        <v>4</v>
      </c>
      <c r="M73" s="92" t="s">
        <v>4</v>
      </c>
      <c r="N73" s="92" t="s">
        <v>4</v>
      </c>
      <c r="O73" s="92" t="s">
        <v>4</v>
      </c>
      <c r="P73" s="92" t="s">
        <v>4</v>
      </c>
      <c r="Q73" s="92">
        <v>1</v>
      </c>
      <c r="R73" s="92" t="s">
        <v>4</v>
      </c>
      <c r="S73" s="92" t="s">
        <v>4</v>
      </c>
      <c r="T73" s="92">
        <v>2</v>
      </c>
      <c r="U73" s="92">
        <v>3</v>
      </c>
      <c r="V73" s="92">
        <v>3</v>
      </c>
      <c r="W73" s="92">
        <v>8</v>
      </c>
      <c r="X73" s="92">
        <v>8</v>
      </c>
      <c r="Y73" s="92" t="s">
        <v>4</v>
      </c>
      <c r="Z73" s="92">
        <v>1</v>
      </c>
      <c r="AA73" s="91" t="s">
        <v>4</v>
      </c>
    </row>
    <row r="74" spans="1:27" ht="15">
      <c r="A74" s="123"/>
      <c r="B74" s="122" t="s">
        <v>68</v>
      </c>
      <c r="C74" s="122" t="s">
        <v>77</v>
      </c>
      <c r="D74" s="122" t="s">
        <v>79</v>
      </c>
      <c r="E74" s="122" t="s">
        <v>5</v>
      </c>
      <c r="F74" s="117">
        <v>21</v>
      </c>
      <c r="G74" s="116" t="s">
        <v>4</v>
      </c>
      <c r="H74" s="116" t="s">
        <v>4</v>
      </c>
      <c r="I74" s="116" t="s">
        <v>4</v>
      </c>
      <c r="J74" s="116" t="s">
        <v>4</v>
      </c>
      <c r="K74" s="116" t="s">
        <v>4</v>
      </c>
      <c r="L74" s="116" t="s">
        <v>4</v>
      </c>
      <c r="M74" s="116" t="s">
        <v>4</v>
      </c>
      <c r="N74" s="116" t="s">
        <v>4</v>
      </c>
      <c r="O74" s="116" t="s">
        <v>4</v>
      </c>
      <c r="P74" s="116" t="s">
        <v>4</v>
      </c>
      <c r="Q74" s="116" t="s">
        <v>4</v>
      </c>
      <c r="R74" s="116" t="s">
        <v>4</v>
      </c>
      <c r="S74" s="116" t="s">
        <v>4</v>
      </c>
      <c r="T74" s="116">
        <v>2</v>
      </c>
      <c r="U74" s="116">
        <v>2</v>
      </c>
      <c r="V74" s="116">
        <v>2</v>
      </c>
      <c r="W74" s="116">
        <v>8</v>
      </c>
      <c r="X74" s="116">
        <v>6</v>
      </c>
      <c r="Y74" s="116" t="s">
        <v>4</v>
      </c>
      <c r="Z74" s="116">
        <v>1</v>
      </c>
      <c r="AA74" s="115" t="s">
        <v>4</v>
      </c>
    </row>
    <row r="75" spans="1:27" ht="15">
      <c r="A75" s="114"/>
      <c r="B75" s="113" t="s">
        <v>66</v>
      </c>
      <c r="C75" s="113" t="s">
        <v>77</v>
      </c>
      <c r="D75" s="113" t="s">
        <v>78</v>
      </c>
      <c r="E75" s="113" t="s">
        <v>5</v>
      </c>
      <c r="F75" s="108">
        <v>5</v>
      </c>
      <c r="G75" s="107" t="s">
        <v>4</v>
      </c>
      <c r="H75" s="107" t="s">
        <v>4</v>
      </c>
      <c r="I75" s="107" t="s">
        <v>4</v>
      </c>
      <c r="J75" s="107" t="s">
        <v>4</v>
      </c>
      <c r="K75" s="107" t="s">
        <v>4</v>
      </c>
      <c r="L75" s="107" t="s">
        <v>4</v>
      </c>
      <c r="M75" s="107" t="s">
        <v>4</v>
      </c>
      <c r="N75" s="107" t="s">
        <v>4</v>
      </c>
      <c r="O75" s="107" t="s">
        <v>4</v>
      </c>
      <c r="P75" s="107" t="s">
        <v>4</v>
      </c>
      <c r="Q75" s="107">
        <v>1</v>
      </c>
      <c r="R75" s="107" t="s">
        <v>4</v>
      </c>
      <c r="S75" s="107" t="s">
        <v>4</v>
      </c>
      <c r="T75" s="107" t="s">
        <v>4</v>
      </c>
      <c r="U75" s="107">
        <v>1</v>
      </c>
      <c r="V75" s="107">
        <v>1</v>
      </c>
      <c r="W75" s="107" t="s">
        <v>4</v>
      </c>
      <c r="X75" s="107">
        <v>2</v>
      </c>
      <c r="Y75" s="107" t="s">
        <v>4</v>
      </c>
      <c r="Z75" s="107" t="s">
        <v>4</v>
      </c>
      <c r="AA75" s="106" t="s">
        <v>4</v>
      </c>
    </row>
    <row r="76" spans="1:27" ht="15">
      <c r="A76" s="159" t="s">
        <v>233</v>
      </c>
      <c r="B76" s="158" t="s">
        <v>70</v>
      </c>
      <c r="C76" s="158" t="s">
        <v>72</v>
      </c>
      <c r="D76" s="158" t="s">
        <v>75</v>
      </c>
      <c r="E76" s="158" t="s">
        <v>5</v>
      </c>
      <c r="F76" s="93">
        <v>22</v>
      </c>
      <c r="G76" s="92" t="s">
        <v>4</v>
      </c>
      <c r="H76" s="92" t="s">
        <v>4</v>
      </c>
      <c r="I76" s="92" t="s">
        <v>4</v>
      </c>
      <c r="J76" s="92" t="s">
        <v>4</v>
      </c>
      <c r="K76" s="92" t="s">
        <v>4</v>
      </c>
      <c r="L76" s="92" t="s">
        <v>4</v>
      </c>
      <c r="M76" s="92" t="s">
        <v>4</v>
      </c>
      <c r="N76" s="92" t="s">
        <v>4</v>
      </c>
      <c r="O76" s="92" t="s">
        <v>4</v>
      </c>
      <c r="P76" s="92">
        <v>2</v>
      </c>
      <c r="Q76" s="92" t="s">
        <v>4</v>
      </c>
      <c r="R76" s="92" t="s">
        <v>4</v>
      </c>
      <c r="S76" s="92" t="s">
        <v>4</v>
      </c>
      <c r="T76" s="92">
        <v>1</v>
      </c>
      <c r="U76" s="92">
        <v>3</v>
      </c>
      <c r="V76" s="92">
        <v>5</v>
      </c>
      <c r="W76" s="92">
        <v>2</v>
      </c>
      <c r="X76" s="92">
        <v>4</v>
      </c>
      <c r="Y76" s="92">
        <v>2</v>
      </c>
      <c r="Z76" s="92">
        <v>2</v>
      </c>
      <c r="AA76" s="91">
        <v>1</v>
      </c>
    </row>
    <row r="77" spans="1:27" ht="15">
      <c r="A77" s="123"/>
      <c r="B77" s="122" t="s">
        <v>68</v>
      </c>
      <c r="C77" s="122" t="s">
        <v>72</v>
      </c>
      <c r="D77" s="122" t="s">
        <v>74</v>
      </c>
      <c r="E77" s="122" t="s">
        <v>5</v>
      </c>
      <c r="F77" s="117">
        <v>14</v>
      </c>
      <c r="G77" s="116" t="s">
        <v>4</v>
      </c>
      <c r="H77" s="116" t="s">
        <v>4</v>
      </c>
      <c r="I77" s="116" t="s">
        <v>4</v>
      </c>
      <c r="J77" s="116" t="s">
        <v>4</v>
      </c>
      <c r="K77" s="116" t="s">
        <v>4</v>
      </c>
      <c r="L77" s="116" t="s">
        <v>4</v>
      </c>
      <c r="M77" s="116" t="s">
        <v>4</v>
      </c>
      <c r="N77" s="116" t="s">
        <v>4</v>
      </c>
      <c r="O77" s="116" t="s">
        <v>4</v>
      </c>
      <c r="P77" s="116">
        <v>1</v>
      </c>
      <c r="Q77" s="116" t="s">
        <v>4</v>
      </c>
      <c r="R77" s="116" t="s">
        <v>4</v>
      </c>
      <c r="S77" s="116" t="s">
        <v>4</v>
      </c>
      <c r="T77" s="116" t="s">
        <v>4</v>
      </c>
      <c r="U77" s="116">
        <v>1</v>
      </c>
      <c r="V77" s="116">
        <v>4</v>
      </c>
      <c r="W77" s="116">
        <v>2</v>
      </c>
      <c r="X77" s="116">
        <v>3</v>
      </c>
      <c r="Y77" s="116">
        <v>2</v>
      </c>
      <c r="Z77" s="116">
        <v>1</v>
      </c>
      <c r="AA77" s="115" t="s">
        <v>4</v>
      </c>
    </row>
    <row r="78" spans="1:27" ht="15">
      <c r="A78" s="114"/>
      <c r="B78" s="113" t="s">
        <v>66</v>
      </c>
      <c r="C78" s="113" t="s">
        <v>72</v>
      </c>
      <c r="D78" s="113" t="s">
        <v>73</v>
      </c>
      <c r="E78" s="113" t="s">
        <v>5</v>
      </c>
      <c r="F78" s="108">
        <v>8</v>
      </c>
      <c r="G78" s="107" t="s">
        <v>4</v>
      </c>
      <c r="H78" s="107" t="s">
        <v>4</v>
      </c>
      <c r="I78" s="107" t="s">
        <v>4</v>
      </c>
      <c r="J78" s="107" t="s">
        <v>4</v>
      </c>
      <c r="K78" s="107" t="s">
        <v>4</v>
      </c>
      <c r="L78" s="107" t="s">
        <v>4</v>
      </c>
      <c r="M78" s="107" t="s">
        <v>4</v>
      </c>
      <c r="N78" s="107" t="s">
        <v>4</v>
      </c>
      <c r="O78" s="107" t="s">
        <v>4</v>
      </c>
      <c r="P78" s="107">
        <v>1</v>
      </c>
      <c r="Q78" s="107" t="s">
        <v>4</v>
      </c>
      <c r="R78" s="107" t="s">
        <v>4</v>
      </c>
      <c r="S78" s="107" t="s">
        <v>4</v>
      </c>
      <c r="T78" s="107">
        <v>1</v>
      </c>
      <c r="U78" s="107">
        <v>2</v>
      </c>
      <c r="V78" s="107">
        <v>1</v>
      </c>
      <c r="W78" s="107" t="s">
        <v>4</v>
      </c>
      <c r="X78" s="107">
        <v>1</v>
      </c>
      <c r="Y78" s="107" t="s">
        <v>4</v>
      </c>
      <c r="Z78" s="107">
        <v>1</v>
      </c>
      <c r="AA78" s="106">
        <v>1</v>
      </c>
    </row>
    <row r="79" spans="1:27" ht="15">
      <c r="A79" s="159" t="s">
        <v>232</v>
      </c>
      <c r="B79" s="158" t="s">
        <v>70</v>
      </c>
      <c r="C79" s="158" t="s">
        <v>64</v>
      </c>
      <c r="D79" s="158" t="s">
        <v>69</v>
      </c>
      <c r="E79" s="158" t="s">
        <v>5</v>
      </c>
      <c r="F79" s="93">
        <v>49</v>
      </c>
      <c r="G79" s="92" t="s">
        <v>4</v>
      </c>
      <c r="H79" s="92" t="s">
        <v>4</v>
      </c>
      <c r="I79" s="92" t="s">
        <v>4</v>
      </c>
      <c r="J79" s="92" t="s">
        <v>4</v>
      </c>
      <c r="K79" s="92" t="s">
        <v>4</v>
      </c>
      <c r="L79" s="92" t="s">
        <v>4</v>
      </c>
      <c r="M79" s="92">
        <v>1</v>
      </c>
      <c r="N79" s="92" t="s">
        <v>4</v>
      </c>
      <c r="O79" s="92" t="s">
        <v>4</v>
      </c>
      <c r="P79" s="92" t="s">
        <v>4</v>
      </c>
      <c r="Q79" s="92">
        <v>2</v>
      </c>
      <c r="R79" s="92">
        <v>3</v>
      </c>
      <c r="S79" s="92" t="s">
        <v>4</v>
      </c>
      <c r="T79" s="92">
        <v>3</v>
      </c>
      <c r="U79" s="92">
        <v>9</v>
      </c>
      <c r="V79" s="92">
        <v>10</v>
      </c>
      <c r="W79" s="92">
        <v>13</v>
      </c>
      <c r="X79" s="92">
        <v>6</v>
      </c>
      <c r="Y79" s="92">
        <v>1</v>
      </c>
      <c r="Z79" s="92" t="s">
        <v>4</v>
      </c>
      <c r="AA79" s="91">
        <v>1</v>
      </c>
    </row>
    <row r="80" spans="1:27" ht="15">
      <c r="A80" s="123"/>
      <c r="B80" s="122" t="s">
        <v>68</v>
      </c>
      <c r="C80" s="122" t="s">
        <v>64</v>
      </c>
      <c r="D80" s="122" t="s">
        <v>67</v>
      </c>
      <c r="E80" s="122" t="s">
        <v>5</v>
      </c>
      <c r="F80" s="117">
        <v>33</v>
      </c>
      <c r="G80" s="116" t="s">
        <v>4</v>
      </c>
      <c r="H80" s="116" t="s">
        <v>4</v>
      </c>
      <c r="I80" s="116" t="s">
        <v>4</v>
      </c>
      <c r="J80" s="116" t="s">
        <v>4</v>
      </c>
      <c r="K80" s="116" t="s">
        <v>4</v>
      </c>
      <c r="L80" s="116" t="s">
        <v>4</v>
      </c>
      <c r="M80" s="116" t="s">
        <v>4</v>
      </c>
      <c r="N80" s="116" t="s">
        <v>4</v>
      </c>
      <c r="O80" s="116" t="s">
        <v>4</v>
      </c>
      <c r="P80" s="116" t="s">
        <v>4</v>
      </c>
      <c r="Q80" s="116">
        <v>1</v>
      </c>
      <c r="R80" s="116">
        <v>1</v>
      </c>
      <c r="S80" s="116" t="s">
        <v>4</v>
      </c>
      <c r="T80" s="116">
        <v>3</v>
      </c>
      <c r="U80" s="116">
        <v>5</v>
      </c>
      <c r="V80" s="116">
        <v>8</v>
      </c>
      <c r="W80" s="116">
        <v>8</v>
      </c>
      <c r="X80" s="116">
        <v>6</v>
      </c>
      <c r="Y80" s="116" t="s">
        <v>4</v>
      </c>
      <c r="Z80" s="116" t="s">
        <v>4</v>
      </c>
      <c r="AA80" s="115">
        <v>1</v>
      </c>
    </row>
    <row r="81" spans="1:27" ht="15">
      <c r="A81" s="114"/>
      <c r="B81" s="113" t="s">
        <v>66</v>
      </c>
      <c r="C81" s="113" t="s">
        <v>64</v>
      </c>
      <c r="D81" s="113" t="s">
        <v>65</v>
      </c>
      <c r="E81" s="113" t="s">
        <v>5</v>
      </c>
      <c r="F81" s="108">
        <v>16</v>
      </c>
      <c r="G81" s="107" t="s">
        <v>4</v>
      </c>
      <c r="H81" s="107" t="s">
        <v>4</v>
      </c>
      <c r="I81" s="107" t="s">
        <v>4</v>
      </c>
      <c r="J81" s="107" t="s">
        <v>4</v>
      </c>
      <c r="K81" s="107" t="s">
        <v>4</v>
      </c>
      <c r="L81" s="107" t="s">
        <v>4</v>
      </c>
      <c r="M81" s="107">
        <v>1</v>
      </c>
      <c r="N81" s="107" t="s">
        <v>4</v>
      </c>
      <c r="O81" s="107" t="s">
        <v>4</v>
      </c>
      <c r="P81" s="107" t="s">
        <v>4</v>
      </c>
      <c r="Q81" s="107">
        <v>1</v>
      </c>
      <c r="R81" s="107">
        <v>2</v>
      </c>
      <c r="S81" s="107" t="s">
        <v>4</v>
      </c>
      <c r="T81" s="107" t="s">
        <v>4</v>
      </c>
      <c r="U81" s="107">
        <v>4</v>
      </c>
      <c r="V81" s="107">
        <v>2</v>
      </c>
      <c r="W81" s="107">
        <v>5</v>
      </c>
      <c r="X81" s="107" t="s">
        <v>4</v>
      </c>
      <c r="Y81" s="107">
        <v>1</v>
      </c>
      <c r="Z81" s="107" t="s">
        <v>4</v>
      </c>
      <c r="AA81" s="106" t="s">
        <v>4</v>
      </c>
    </row>
    <row r="82" spans="1:27" ht="15">
      <c r="A82" s="78" t="s">
        <v>63</v>
      </c>
      <c r="B82" s="76" t="s">
        <v>62</v>
      </c>
    </row>
  </sheetData>
  <phoneticPr fontId="6"/>
  <conditionalFormatting sqref="A4:AA4 A61:AA61 A64:AA64 A67:AA67 A70:AA70 A73:AA73 A76:AA76 A79:AA79 G5:H60 G62:H63 G65:H66 G68:H69 G71:H72 G74:H75 G77:H78 G80:H81">
    <cfRule type="expression" dxfId="4007" priority="273" stopIfTrue="1">
      <formula>OR($E4="国", $E4="道")</formula>
    </cfRule>
    <cfRule type="expression" dxfId="4006" priority="274" stopIfTrue="1">
      <formula>OR($C4="札幌市", $C4="小樽市", $C4="函館市", $C4="旭川市")</formula>
    </cfRule>
    <cfRule type="expression" dxfId="4005" priority="275" stopIfTrue="1">
      <formula>OR($E4="所", $E4="圏", $E4="局")</formula>
    </cfRule>
    <cfRule type="expression" dxfId="4004" priority="276">
      <formula>OR($E4="市", $E4="町", $E4="村")</formula>
    </cfRule>
  </conditionalFormatting>
  <conditionalFormatting sqref="A5:AA5 A43:AA60 A62:AA63 A65:AA66 A68:AA81">
    <cfRule type="expression" dxfId="4003" priority="269" stopIfTrue="1">
      <formula>OR($E5="国", $E5="道")</formula>
    </cfRule>
    <cfRule type="expression" dxfId="4002" priority="270" stopIfTrue="1">
      <formula>OR($C5="札幌市", $C5="小樽市", $C5="函館市", $C5="旭川市")</formula>
    </cfRule>
    <cfRule type="expression" dxfId="4001" priority="271" stopIfTrue="1">
      <formula>OR($E5="所", $E5="圏", $E5="局")</formula>
    </cfRule>
    <cfRule type="expression" dxfId="4000" priority="272">
      <formula>OR($E5="市", $E5="町", $E5="村")</formula>
    </cfRule>
  </conditionalFormatting>
  <conditionalFormatting sqref="A6:AA6">
    <cfRule type="expression" dxfId="3999" priority="265" stopIfTrue="1">
      <formula>OR($E6="国", $E6="道")</formula>
    </cfRule>
    <cfRule type="expression" dxfId="3998" priority="266" stopIfTrue="1">
      <formula>OR($C6="札幌市", $C6="小樽市", $C6="函館市", $C6="旭川市")</formula>
    </cfRule>
    <cfRule type="expression" dxfId="3997" priority="267" stopIfTrue="1">
      <formula>OR($E6="所", $E6="圏", $E6="局")</formula>
    </cfRule>
    <cfRule type="expression" dxfId="3996" priority="268">
      <formula>OR($E6="市", $E6="町", $E6="村")</formula>
    </cfRule>
  </conditionalFormatting>
  <conditionalFormatting sqref="A7:AA7">
    <cfRule type="expression" dxfId="3995" priority="261" stopIfTrue="1">
      <formula>OR($E7="国", $E7="道")</formula>
    </cfRule>
    <cfRule type="expression" dxfId="3994" priority="262" stopIfTrue="1">
      <formula>OR($C7="札幌市", $C7="小樽市", $C7="函館市", $C7="旭川市")</formula>
    </cfRule>
    <cfRule type="expression" dxfId="3993" priority="263" stopIfTrue="1">
      <formula>OR($E7="所", $E7="圏", $E7="局")</formula>
    </cfRule>
    <cfRule type="expression" dxfId="3992" priority="264">
      <formula>OR($E7="市", $E7="町", $E7="村")</formula>
    </cfRule>
  </conditionalFormatting>
  <conditionalFormatting sqref="A8:AA8">
    <cfRule type="expression" dxfId="3991" priority="257" stopIfTrue="1">
      <formula>OR($E8="国", $E8="道")</formula>
    </cfRule>
    <cfRule type="expression" dxfId="3990" priority="258" stopIfTrue="1">
      <formula>OR($C8="札幌市", $C8="小樽市", $C8="函館市", $C8="旭川市")</formula>
    </cfRule>
    <cfRule type="expression" dxfId="3989" priority="259" stopIfTrue="1">
      <formula>OR($E8="所", $E8="圏", $E8="局")</formula>
    </cfRule>
    <cfRule type="expression" dxfId="3988" priority="260">
      <formula>OR($E8="市", $E8="町", $E8="村")</formula>
    </cfRule>
  </conditionalFormatting>
  <conditionalFormatting sqref="A9:AA9">
    <cfRule type="expression" dxfId="3987" priority="253" stopIfTrue="1">
      <formula>OR($E9="国", $E9="道")</formula>
    </cfRule>
    <cfRule type="expression" dxfId="3986" priority="254" stopIfTrue="1">
      <formula>OR($C9="札幌市", $C9="小樽市", $C9="函館市", $C9="旭川市")</formula>
    </cfRule>
    <cfRule type="expression" dxfId="3985" priority="255" stopIfTrue="1">
      <formula>OR($E9="所", $E9="圏", $E9="局")</formula>
    </cfRule>
    <cfRule type="expression" dxfId="3984" priority="256">
      <formula>OR($E9="市", $E9="町", $E9="村")</formula>
    </cfRule>
  </conditionalFormatting>
  <conditionalFormatting sqref="A10:AA10">
    <cfRule type="expression" dxfId="3983" priority="249" stopIfTrue="1">
      <formula>OR($E10="国", $E10="道")</formula>
    </cfRule>
    <cfRule type="expression" dxfId="3982" priority="250" stopIfTrue="1">
      <formula>OR($C10="札幌市", $C10="小樽市", $C10="函館市", $C10="旭川市")</formula>
    </cfRule>
    <cfRule type="expression" dxfId="3981" priority="251" stopIfTrue="1">
      <formula>OR($E10="所", $E10="圏", $E10="局")</formula>
    </cfRule>
    <cfRule type="expression" dxfId="3980" priority="252">
      <formula>OR($E10="市", $E10="町", $E10="村")</formula>
    </cfRule>
  </conditionalFormatting>
  <conditionalFormatting sqref="A11:AA11">
    <cfRule type="expression" dxfId="3979" priority="245" stopIfTrue="1">
      <formula>OR($E11="国", $E11="道")</formula>
    </cfRule>
    <cfRule type="expression" dxfId="3978" priority="246" stopIfTrue="1">
      <formula>OR($C11="札幌市", $C11="小樽市", $C11="函館市", $C11="旭川市")</formula>
    </cfRule>
    <cfRule type="expression" dxfId="3977" priority="247" stopIfTrue="1">
      <formula>OR($E11="所", $E11="圏", $E11="局")</formula>
    </cfRule>
    <cfRule type="expression" dxfId="3976" priority="248">
      <formula>OR($E11="市", $E11="町", $E11="村")</formula>
    </cfRule>
  </conditionalFormatting>
  <conditionalFormatting sqref="A12:AA12">
    <cfRule type="expression" dxfId="3975" priority="241" stopIfTrue="1">
      <formula>OR($E12="国", $E12="道")</formula>
    </cfRule>
    <cfRule type="expression" dxfId="3974" priority="242" stopIfTrue="1">
      <formula>OR($C12="札幌市", $C12="小樽市", $C12="函館市", $C12="旭川市")</formula>
    </cfRule>
    <cfRule type="expression" dxfId="3973" priority="243" stopIfTrue="1">
      <formula>OR($E12="所", $E12="圏", $E12="局")</formula>
    </cfRule>
    <cfRule type="expression" dxfId="3972" priority="244">
      <formula>OR($E12="市", $E12="町", $E12="村")</formula>
    </cfRule>
  </conditionalFormatting>
  <conditionalFormatting sqref="A13:AA13">
    <cfRule type="expression" dxfId="3971" priority="237" stopIfTrue="1">
      <formula>OR($E13="国", $E13="道")</formula>
    </cfRule>
    <cfRule type="expression" dxfId="3970" priority="238" stopIfTrue="1">
      <formula>OR($C13="札幌市", $C13="小樽市", $C13="函館市", $C13="旭川市")</formula>
    </cfRule>
    <cfRule type="expression" dxfId="3969" priority="239" stopIfTrue="1">
      <formula>OR($E13="所", $E13="圏", $E13="局")</formula>
    </cfRule>
    <cfRule type="expression" dxfId="3968" priority="240">
      <formula>OR($E13="市", $E13="町", $E13="村")</formula>
    </cfRule>
  </conditionalFormatting>
  <conditionalFormatting sqref="A14:AA14">
    <cfRule type="expression" dxfId="3967" priority="233" stopIfTrue="1">
      <formula>OR($E14="国", $E14="道")</formula>
    </cfRule>
    <cfRule type="expression" dxfId="3966" priority="234" stopIfTrue="1">
      <formula>OR($C14="札幌市", $C14="小樽市", $C14="函館市", $C14="旭川市")</formula>
    </cfRule>
    <cfRule type="expression" dxfId="3965" priority="235" stopIfTrue="1">
      <formula>OR($E14="所", $E14="圏", $E14="局")</formula>
    </cfRule>
    <cfRule type="expression" dxfId="3964" priority="236">
      <formula>OR($E14="市", $E14="町", $E14="村")</formula>
    </cfRule>
  </conditionalFormatting>
  <conditionalFormatting sqref="A15:AA15">
    <cfRule type="expression" dxfId="3963" priority="229" stopIfTrue="1">
      <formula>OR($E15="国", $E15="道")</formula>
    </cfRule>
    <cfRule type="expression" dxfId="3962" priority="230" stopIfTrue="1">
      <formula>OR($C15="札幌市", $C15="小樽市", $C15="函館市", $C15="旭川市")</formula>
    </cfRule>
    <cfRule type="expression" dxfId="3961" priority="231" stopIfTrue="1">
      <formula>OR($E15="所", $E15="圏", $E15="局")</formula>
    </cfRule>
    <cfRule type="expression" dxfId="3960" priority="232">
      <formula>OR($E15="市", $E15="町", $E15="村")</formula>
    </cfRule>
  </conditionalFormatting>
  <conditionalFormatting sqref="A16:AA16">
    <cfRule type="expression" dxfId="3959" priority="225" stopIfTrue="1">
      <formula>OR($E16="国", $E16="道")</formula>
    </cfRule>
    <cfRule type="expression" dxfId="3958" priority="226" stopIfTrue="1">
      <formula>OR($C16="札幌市", $C16="小樽市", $C16="函館市", $C16="旭川市")</formula>
    </cfRule>
    <cfRule type="expression" dxfId="3957" priority="227" stopIfTrue="1">
      <formula>OR($E16="所", $E16="圏", $E16="局")</formula>
    </cfRule>
    <cfRule type="expression" dxfId="3956" priority="228">
      <formula>OR($E16="市", $E16="町", $E16="村")</formula>
    </cfRule>
  </conditionalFormatting>
  <conditionalFormatting sqref="A17:AA17">
    <cfRule type="expression" dxfId="3955" priority="221" stopIfTrue="1">
      <formula>OR($E17="国", $E17="道")</formula>
    </cfRule>
    <cfRule type="expression" dxfId="3954" priority="222" stopIfTrue="1">
      <formula>OR($C17="札幌市", $C17="小樽市", $C17="函館市", $C17="旭川市")</formula>
    </cfRule>
    <cfRule type="expression" dxfId="3953" priority="223" stopIfTrue="1">
      <formula>OR($E17="所", $E17="圏", $E17="局")</formula>
    </cfRule>
    <cfRule type="expression" dxfId="3952" priority="224">
      <formula>OR($E17="市", $E17="町", $E17="村")</formula>
    </cfRule>
  </conditionalFormatting>
  <conditionalFormatting sqref="A18:AA18">
    <cfRule type="expression" dxfId="3951" priority="217" stopIfTrue="1">
      <formula>OR($E18="国", $E18="道")</formula>
    </cfRule>
    <cfRule type="expression" dxfId="3950" priority="218" stopIfTrue="1">
      <formula>OR($C18="札幌市", $C18="小樽市", $C18="函館市", $C18="旭川市")</formula>
    </cfRule>
    <cfRule type="expression" dxfId="3949" priority="219" stopIfTrue="1">
      <formula>OR($E18="所", $E18="圏", $E18="局")</formula>
    </cfRule>
    <cfRule type="expression" dxfId="3948" priority="220">
      <formula>OR($E18="市", $E18="町", $E18="村")</formula>
    </cfRule>
  </conditionalFormatting>
  <conditionalFormatting sqref="A19:AA19">
    <cfRule type="expression" dxfId="3947" priority="213" stopIfTrue="1">
      <formula>OR($E19="国", $E19="道")</formula>
    </cfRule>
    <cfRule type="expression" dxfId="3946" priority="214" stopIfTrue="1">
      <formula>OR($C19="札幌市", $C19="小樽市", $C19="函館市", $C19="旭川市")</formula>
    </cfRule>
    <cfRule type="expression" dxfId="3945" priority="215" stopIfTrue="1">
      <formula>OR($E19="所", $E19="圏", $E19="局")</formula>
    </cfRule>
    <cfRule type="expression" dxfId="3944" priority="216">
      <formula>OR($E19="市", $E19="町", $E19="村")</formula>
    </cfRule>
  </conditionalFormatting>
  <conditionalFormatting sqref="A20:AA20">
    <cfRule type="expression" dxfId="3943" priority="209" stopIfTrue="1">
      <formula>OR($E20="国", $E20="道")</formula>
    </cfRule>
    <cfRule type="expression" dxfId="3942" priority="210" stopIfTrue="1">
      <formula>OR($C20="札幌市", $C20="小樽市", $C20="函館市", $C20="旭川市")</formula>
    </cfRule>
    <cfRule type="expression" dxfId="3941" priority="211" stopIfTrue="1">
      <formula>OR($E20="所", $E20="圏", $E20="局")</formula>
    </cfRule>
    <cfRule type="expression" dxfId="3940" priority="212">
      <formula>OR($E20="市", $E20="町", $E20="村")</formula>
    </cfRule>
  </conditionalFormatting>
  <conditionalFormatting sqref="A21:AA21">
    <cfRule type="expression" dxfId="3939" priority="205" stopIfTrue="1">
      <formula>OR($E21="国", $E21="道")</formula>
    </cfRule>
    <cfRule type="expression" dxfId="3938" priority="206" stopIfTrue="1">
      <formula>OR($C21="札幌市", $C21="小樽市", $C21="函館市", $C21="旭川市")</formula>
    </cfRule>
    <cfRule type="expression" dxfId="3937" priority="207" stopIfTrue="1">
      <formula>OR($E21="所", $E21="圏", $E21="局")</formula>
    </cfRule>
    <cfRule type="expression" dxfId="3936" priority="208">
      <formula>OR($E21="市", $E21="町", $E21="村")</formula>
    </cfRule>
  </conditionalFormatting>
  <conditionalFormatting sqref="A22:AA22">
    <cfRule type="expression" dxfId="3935" priority="201" stopIfTrue="1">
      <formula>OR($E22="国", $E22="道")</formula>
    </cfRule>
    <cfRule type="expression" dxfId="3934" priority="202" stopIfTrue="1">
      <formula>OR($C22="札幌市", $C22="小樽市", $C22="函館市", $C22="旭川市")</formula>
    </cfRule>
    <cfRule type="expression" dxfId="3933" priority="203" stopIfTrue="1">
      <formula>OR($E22="所", $E22="圏", $E22="局")</formula>
    </cfRule>
    <cfRule type="expression" dxfId="3932" priority="204">
      <formula>OR($E22="市", $E22="町", $E22="村")</formula>
    </cfRule>
  </conditionalFormatting>
  <conditionalFormatting sqref="A23:AA23">
    <cfRule type="expression" dxfId="3931" priority="197" stopIfTrue="1">
      <formula>OR($E23="国", $E23="道")</formula>
    </cfRule>
    <cfRule type="expression" dxfId="3930" priority="198" stopIfTrue="1">
      <formula>OR($C23="札幌市", $C23="小樽市", $C23="函館市", $C23="旭川市")</formula>
    </cfRule>
    <cfRule type="expression" dxfId="3929" priority="199" stopIfTrue="1">
      <formula>OR($E23="所", $E23="圏", $E23="局")</formula>
    </cfRule>
    <cfRule type="expression" dxfId="3928" priority="200">
      <formula>OR($E23="市", $E23="町", $E23="村")</formula>
    </cfRule>
  </conditionalFormatting>
  <conditionalFormatting sqref="A24:AA24">
    <cfRule type="expression" dxfId="3927" priority="193" stopIfTrue="1">
      <formula>OR($E24="国", $E24="道")</formula>
    </cfRule>
    <cfRule type="expression" dxfId="3926" priority="194" stopIfTrue="1">
      <formula>OR($C24="札幌市", $C24="小樽市", $C24="函館市", $C24="旭川市")</formula>
    </cfRule>
    <cfRule type="expression" dxfId="3925" priority="195" stopIfTrue="1">
      <formula>OR($E24="所", $E24="圏", $E24="局")</formula>
    </cfRule>
    <cfRule type="expression" dxfId="3924" priority="196">
      <formula>OR($E24="市", $E24="町", $E24="村")</formula>
    </cfRule>
  </conditionalFormatting>
  <conditionalFormatting sqref="A25:AA25">
    <cfRule type="expression" dxfId="3923" priority="189" stopIfTrue="1">
      <formula>OR($E25="国", $E25="道")</formula>
    </cfRule>
    <cfRule type="expression" dxfId="3922" priority="190" stopIfTrue="1">
      <formula>OR($C25="札幌市", $C25="小樽市", $C25="函館市", $C25="旭川市")</formula>
    </cfRule>
    <cfRule type="expression" dxfId="3921" priority="191" stopIfTrue="1">
      <formula>OR($E25="所", $E25="圏", $E25="局")</formula>
    </cfRule>
    <cfRule type="expression" dxfId="3920" priority="192">
      <formula>OR($E25="市", $E25="町", $E25="村")</formula>
    </cfRule>
  </conditionalFormatting>
  <conditionalFormatting sqref="A26:AA26">
    <cfRule type="expression" dxfId="3919" priority="185" stopIfTrue="1">
      <formula>OR($E26="国", $E26="道")</formula>
    </cfRule>
    <cfRule type="expression" dxfId="3918" priority="186" stopIfTrue="1">
      <formula>OR($C26="札幌市", $C26="小樽市", $C26="函館市", $C26="旭川市")</formula>
    </cfRule>
    <cfRule type="expression" dxfId="3917" priority="187" stopIfTrue="1">
      <formula>OR($E26="所", $E26="圏", $E26="局")</formula>
    </cfRule>
    <cfRule type="expression" dxfId="3916" priority="188">
      <formula>OR($E26="市", $E26="町", $E26="村")</formula>
    </cfRule>
  </conditionalFormatting>
  <conditionalFormatting sqref="A27:AA27">
    <cfRule type="expression" dxfId="3915" priority="181" stopIfTrue="1">
      <formula>OR($E27="国", $E27="道")</formula>
    </cfRule>
    <cfRule type="expression" dxfId="3914" priority="182" stopIfTrue="1">
      <formula>OR($C27="札幌市", $C27="小樽市", $C27="函館市", $C27="旭川市")</formula>
    </cfRule>
    <cfRule type="expression" dxfId="3913" priority="183" stopIfTrue="1">
      <formula>OR($E27="所", $E27="圏", $E27="局")</formula>
    </cfRule>
    <cfRule type="expression" dxfId="3912" priority="184">
      <formula>OR($E27="市", $E27="町", $E27="村")</formula>
    </cfRule>
  </conditionalFormatting>
  <conditionalFormatting sqref="A28:AA28">
    <cfRule type="expression" dxfId="3911" priority="177" stopIfTrue="1">
      <formula>OR($E28="国", $E28="道")</formula>
    </cfRule>
    <cfRule type="expression" dxfId="3910" priority="178" stopIfTrue="1">
      <formula>OR($C28="札幌市", $C28="小樽市", $C28="函館市", $C28="旭川市")</formula>
    </cfRule>
    <cfRule type="expression" dxfId="3909" priority="179" stopIfTrue="1">
      <formula>OR($E28="所", $E28="圏", $E28="局")</formula>
    </cfRule>
    <cfRule type="expression" dxfId="3908" priority="180">
      <formula>OR($E28="市", $E28="町", $E28="村")</formula>
    </cfRule>
  </conditionalFormatting>
  <conditionalFormatting sqref="A29:AA29">
    <cfRule type="expression" dxfId="3907" priority="173" stopIfTrue="1">
      <formula>OR($E29="国", $E29="道")</formula>
    </cfRule>
    <cfRule type="expression" dxfId="3906" priority="174" stopIfTrue="1">
      <formula>OR($C29="札幌市", $C29="小樽市", $C29="函館市", $C29="旭川市")</formula>
    </cfRule>
    <cfRule type="expression" dxfId="3905" priority="175" stopIfTrue="1">
      <formula>OR($E29="所", $E29="圏", $E29="局")</formula>
    </cfRule>
    <cfRule type="expression" dxfId="3904" priority="176">
      <formula>OR($E29="市", $E29="町", $E29="村")</formula>
    </cfRule>
  </conditionalFormatting>
  <conditionalFormatting sqref="A30:AA30">
    <cfRule type="expression" dxfId="3903" priority="169" stopIfTrue="1">
      <formula>OR($E30="国", $E30="道")</formula>
    </cfRule>
    <cfRule type="expression" dxfId="3902" priority="170" stopIfTrue="1">
      <formula>OR($C30="札幌市", $C30="小樽市", $C30="函館市", $C30="旭川市")</formula>
    </cfRule>
    <cfRule type="expression" dxfId="3901" priority="171" stopIfTrue="1">
      <formula>OR($E30="所", $E30="圏", $E30="局")</formula>
    </cfRule>
    <cfRule type="expression" dxfId="3900" priority="172">
      <formula>OR($E30="市", $E30="町", $E30="村")</formula>
    </cfRule>
  </conditionalFormatting>
  <conditionalFormatting sqref="A31:AA31">
    <cfRule type="expression" dxfId="3899" priority="165" stopIfTrue="1">
      <formula>OR($E31="国", $E31="道")</formula>
    </cfRule>
    <cfRule type="expression" dxfId="3898" priority="166" stopIfTrue="1">
      <formula>OR($C31="札幌市", $C31="小樽市", $C31="函館市", $C31="旭川市")</formula>
    </cfRule>
    <cfRule type="expression" dxfId="3897" priority="167" stopIfTrue="1">
      <formula>OR($E31="所", $E31="圏", $E31="局")</formula>
    </cfRule>
    <cfRule type="expression" dxfId="3896" priority="168">
      <formula>OR($E31="市", $E31="町", $E31="村")</formula>
    </cfRule>
  </conditionalFormatting>
  <conditionalFormatting sqref="A32:AA32">
    <cfRule type="expression" dxfId="3895" priority="161" stopIfTrue="1">
      <formula>OR($E32="国", $E32="道")</formula>
    </cfRule>
    <cfRule type="expression" dxfId="3894" priority="162" stopIfTrue="1">
      <formula>OR($C32="札幌市", $C32="小樽市", $C32="函館市", $C32="旭川市")</formula>
    </cfRule>
    <cfRule type="expression" dxfId="3893" priority="163" stopIfTrue="1">
      <formula>OR($E32="所", $E32="圏", $E32="局")</formula>
    </cfRule>
    <cfRule type="expression" dxfId="3892" priority="164">
      <formula>OR($E32="市", $E32="町", $E32="村")</formula>
    </cfRule>
  </conditionalFormatting>
  <conditionalFormatting sqref="A33:AA33">
    <cfRule type="expression" dxfId="3891" priority="157" stopIfTrue="1">
      <formula>OR($E33="国", $E33="道")</formula>
    </cfRule>
    <cfRule type="expression" dxfId="3890" priority="158" stopIfTrue="1">
      <formula>OR($C33="札幌市", $C33="小樽市", $C33="函館市", $C33="旭川市")</formula>
    </cfRule>
    <cfRule type="expression" dxfId="3889" priority="159" stopIfTrue="1">
      <formula>OR($E33="所", $E33="圏", $E33="局")</formula>
    </cfRule>
    <cfRule type="expression" dxfId="3888" priority="160">
      <formula>OR($E33="市", $E33="町", $E33="村")</formula>
    </cfRule>
  </conditionalFormatting>
  <conditionalFormatting sqref="A34:AA34">
    <cfRule type="expression" dxfId="3887" priority="153" stopIfTrue="1">
      <formula>OR($E34="国", $E34="道")</formula>
    </cfRule>
    <cfRule type="expression" dxfId="3886" priority="154" stopIfTrue="1">
      <formula>OR($C34="札幌市", $C34="小樽市", $C34="函館市", $C34="旭川市")</formula>
    </cfRule>
    <cfRule type="expression" dxfId="3885" priority="155" stopIfTrue="1">
      <formula>OR($E34="所", $E34="圏", $E34="局")</formula>
    </cfRule>
    <cfRule type="expression" dxfId="3884" priority="156">
      <formula>OR($E34="市", $E34="町", $E34="村")</formula>
    </cfRule>
  </conditionalFormatting>
  <conditionalFormatting sqref="A35:AA35">
    <cfRule type="expression" dxfId="3883" priority="149" stopIfTrue="1">
      <formula>OR($E35="国", $E35="道")</formula>
    </cfRule>
    <cfRule type="expression" dxfId="3882" priority="150" stopIfTrue="1">
      <formula>OR($C35="札幌市", $C35="小樽市", $C35="函館市", $C35="旭川市")</formula>
    </cfRule>
    <cfRule type="expression" dxfId="3881" priority="151" stopIfTrue="1">
      <formula>OR($E35="所", $E35="圏", $E35="局")</formula>
    </cfRule>
    <cfRule type="expression" dxfId="3880" priority="152">
      <formula>OR($E35="市", $E35="町", $E35="村")</formula>
    </cfRule>
  </conditionalFormatting>
  <conditionalFormatting sqref="A36:AA36">
    <cfRule type="expression" dxfId="3879" priority="145" stopIfTrue="1">
      <formula>OR($E36="国", $E36="道")</formula>
    </cfRule>
    <cfRule type="expression" dxfId="3878" priority="146" stopIfTrue="1">
      <formula>OR($C36="札幌市", $C36="小樽市", $C36="函館市", $C36="旭川市")</formula>
    </cfRule>
    <cfRule type="expression" dxfId="3877" priority="147" stopIfTrue="1">
      <formula>OR($E36="所", $E36="圏", $E36="局")</formula>
    </cfRule>
    <cfRule type="expression" dxfId="3876" priority="148">
      <formula>OR($E36="市", $E36="町", $E36="村")</formula>
    </cfRule>
  </conditionalFormatting>
  <conditionalFormatting sqref="A37:AA37">
    <cfRule type="expression" dxfId="3875" priority="141" stopIfTrue="1">
      <formula>OR($E37="国", $E37="道")</formula>
    </cfRule>
    <cfRule type="expression" dxfId="3874" priority="142" stopIfTrue="1">
      <formula>OR($C37="札幌市", $C37="小樽市", $C37="函館市", $C37="旭川市")</formula>
    </cfRule>
    <cfRule type="expression" dxfId="3873" priority="143" stopIfTrue="1">
      <formula>OR($E37="所", $E37="圏", $E37="局")</formula>
    </cfRule>
    <cfRule type="expression" dxfId="3872" priority="144">
      <formula>OR($E37="市", $E37="町", $E37="村")</formula>
    </cfRule>
  </conditionalFormatting>
  <conditionalFormatting sqref="A38:AA38">
    <cfRule type="expression" dxfId="3871" priority="137" stopIfTrue="1">
      <formula>OR($E38="国", $E38="道")</formula>
    </cfRule>
    <cfRule type="expression" dxfId="3870" priority="138" stopIfTrue="1">
      <formula>OR($C38="札幌市", $C38="小樽市", $C38="函館市", $C38="旭川市")</formula>
    </cfRule>
    <cfRule type="expression" dxfId="3869" priority="139" stopIfTrue="1">
      <formula>OR($E38="所", $E38="圏", $E38="局")</formula>
    </cfRule>
    <cfRule type="expression" dxfId="3868" priority="140">
      <formula>OR($E38="市", $E38="町", $E38="村")</formula>
    </cfRule>
  </conditionalFormatting>
  <conditionalFormatting sqref="A39:AA39">
    <cfRule type="expression" dxfId="3867" priority="133" stopIfTrue="1">
      <formula>OR($E39="国", $E39="道")</formula>
    </cfRule>
    <cfRule type="expression" dxfId="3866" priority="134" stopIfTrue="1">
      <formula>OR($C39="札幌市", $C39="小樽市", $C39="函館市", $C39="旭川市")</formula>
    </cfRule>
    <cfRule type="expression" dxfId="3865" priority="135" stopIfTrue="1">
      <formula>OR($E39="所", $E39="圏", $E39="局")</formula>
    </cfRule>
    <cfRule type="expression" dxfId="3864" priority="136">
      <formula>OR($E39="市", $E39="町", $E39="村")</formula>
    </cfRule>
  </conditionalFormatting>
  <conditionalFormatting sqref="A40:AA40">
    <cfRule type="expression" dxfId="3863" priority="129" stopIfTrue="1">
      <formula>OR($E40="国", $E40="道")</formula>
    </cfRule>
    <cfRule type="expression" dxfId="3862" priority="130" stopIfTrue="1">
      <formula>OR($C40="札幌市", $C40="小樽市", $C40="函館市", $C40="旭川市")</formula>
    </cfRule>
    <cfRule type="expression" dxfId="3861" priority="131" stopIfTrue="1">
      <formula>OR($E40="所", $E40="圏", $E40="局")</formula>
    </cfRule>
    <cfRule type="expression" dxfId="3860" priority="132">
      <formula>OR($E40="市", $E40="町", $E40="村")</formula>
    </cfRule>
  </conditionalFormatting>
  <conditionalFormatting sqref="A41:AA41">
    <cfRule type="expression" dxfId="3859" priority="125" stopIfTrue="1">
      <formula>OR($E41="国", $E41="道")</formula>
    </cfRule>
    <cfRule type="expression" dxfId="3858" priority="126" stopIfTrue="1">
      <formula>OR($C41="札幌市", $C41="小樽市", $C41="函館市", $C41="旭川市")</formula>
    </cfRule>
    <cfRule type="expression" dxfId="3857" priority="127" stopIfTrue="1">
      <formula>OR($E41="所", $E41="圏", $E41="局")</formula>
    </cfRule>
    <cfRule type="expression" dxfId="3856" priority="128">
      <formula>OR($E41="市", $E41="町", $E41="村")</formula>
    </cfRule>
  </conditionalFormatting>
  <conditionalFormatting sqref="A42:AA42">
    <cfRule type="expression" dxfId="3855" priority="121" stopIfTrue="1">
      <formula>OR($E42="国", $E42="道")</formula>
    </cfRule>
    <cfRule type="expression" dxfId="3854" priority="122" stopIfTrue="1">
      <formula>OR($C42="札幌市", $C42="小樽市", $C42="函館市", $C42="旭川市")</formula>
    </cfRule>
    <cfRule type="expression" dxfId="3853" priority="123" stopIfTrue="1">
      <formula>OR($E42="所", $E42="圏", $E42="局")</formula>
    </cfRule>
    <cfRule type="expression" dxfId="3852" priority="124">
      <formula>OR($E42="市", $E42="町", $E42="村")</formula>
    </cfRule>
  </conditionalFormatting>
  <conditionalFormatting sqref="A43:AA43">
    <cfRule type="expression" dxfId="3851" priority="117" stopIfTrue="1">
      <formula>OR($E43="国", $E43="道")</formula>
    </cfRule>
    <cfRule type="expression" dxfId="3850" priority="118" stopIfTrue="1">
      <formula>OR($C43="札幌市", $C43="小樽市", $C43="函館市", $C43="旭川市")</formula>
    </cfRule>
    <cfRule type="expression" dxfId="3849" priority="119" stopIfTrue="1">
      <formula>OR($E43="所", $E43="圏", $E43="局")</formula>
    </cfRule>
    <cfRule type="expression" dxfId="3848" priority="120">
      <formula>OR($E43="市", $E43="町", $E43="村")</formula>
    </cfRule>
  </conditionalFormatting>
  <conditionalFormatting sqref="A44:AA44">
    <cfRule type="expression" dxfId="3847" priority="113" stopIfTrue="1">
      <formula>OR($E44="国", $E44="道")</formula>
    </cfRule>
    <cfRule type="expression" dxfId="3846" priority="114" stopIfTrue="1">
      <formula>OR($C44="札幌市", $C44="小樽市", $C44="函館市", $C44="旭川市")</formula>
    </cfRule>
    <cfRule type="expression" dxfId="3845" priority="115" stopIfTrue="1">
      <formula>OR($E44="所", $E44="圏", $E44="局")</formula>
    </cfRule>
    <cfRule type="expression" dxfId="3844" priority="116">
      <formula>OR($E44="市", $E44="町", $E44="村")</formula>
    </cfRule>
  </conditionalFormatting>
  <conditionalFormatting sqref="A45:AA45">
    <cfRule type="expression" dxfId="3843" priority="109" stopIfTrue="1">
      <formula>OR($E45="国", $E45="道")</formula>
    </cfRule>
    <cfRule type="expression" dxfId="3842" priority="110" stopIfTrue="1">
      <formula>OR($C45="札幌市", $C45="小樽市", $C45="函館市", $C45="旭川市")</formula>
    </cfRule>
    <cfRule type="expression" dxfId="3841" priority="111" stopIfTrue="1">
      <formula>OR($E45="所", $E45="圏", $E45="局")</formula>
    </cfRule>
    <cfRule type="expression" dxfId="3840" priority="112">
      <formula>OR($E45="市", $E45="町", $E45="村")</formula>
    </cfRule>
  </conditionalFormatting>
  <conditionalFormatting sqref="A46:AA46">
    <cfRule type="expression" dxfId="3839" priority="105" stopIfTrue="1">
      <formula>OR($E46="国", $E46="道")</formula>
    </cfRule>
    <cfRule type="expression" dxfId="3838" priority="106" stopIfTrue="1">
      <formula>OR($C46="札幌市", $C46="小樽市", $C46="函館市", $C46="旭川市")</formula>
    </cfRule>
    <cfRule type="expression" dxfId="3837" priority="107" stopIfTrue="1">
      <formula>OR($E46="所", $E46="圏", $E46="局")</formula>
    </cfRule>
    <cfRule type="expression" dxfId="3836" priority="108">
      <formula>OR($E46="市", $E46="町", $E46="村")</formula>
    </cfRule>
  </conditionalFormatting>
  <conditionalFormatting sqref="A47:AA47">
    <cfRule type="expression" dxfId="3835" priority="101" stopIfTrue="1">
      <formula>OR($E47="国", $E47="道")</formula>
    </cfRule>
    <cfRule type="expression" dxfId="3834" priority="102" stopIfTrue="1">
      <formula>OR($C47="札幌市", $C47="小樽市", $C47="函館市", $C47="旭川市")</formula>
    </cfRule>
    <cfRule type="expression" dxfId="3833" priority="103" stopIfTrue="1">
      <formula>OR($E47="所", $E47="圏", $E47="局")</formula>
    </cfRule>
    <cfRule type="expression" dxfId="3832" priority="104">
      <formula>OR($E47="市", $E47="町", $E47="村")</formula>
    </cfRule>
  </conditionalFormatting>
  <conditionalFormatting sqref="A48:AA48">
    <cfRule type="expression" dxfId="3831" priority="97" stopIfTrue="1">
      <formula>OR($E48="国", $E48="道")</formula>
    </cfRule>
    <cfRule type="expression" dxfId="3830" priority="98" stopIfTrue="1">
      <formula>OR($C48="札幌市", $C48="小樽市", $C48="函館市", $C48="旭川市")</formula>
    </cfRule>
    <cfRule type="expression" dxfId="3829" priority="99" stopIfTrue="1">
      <formula>OR($E48="所", $E48="圏", $E48="局")</formula>
    </cfRule>
    <cfRule type="expression" dxfId="3828" priority="100">
      <formula>OR($E48="市", $E48="町", $E48="村")</formula>
    </cfRule>
  </conditionalFormatting>
  <conditionalFormatting sqref="A49:AA49">
    <cfRule type="expression" dxfId="3827" priority="93" stopIfTrue="1">
      <formula>OR($E49="国", $E49="道")</formula>
    </cfRule>
    <cfRule type="expression" dxfId="3826" priority="94" stopIfTrue="1">
      <formula>OR($C49="札幌市", $C49="小樽市", $C49="函館市", $C49="旭川市")</formula>
    </cfRule>
    <cfRule type="expression" dxfId="3825" priority="95" stopIfTrue="1">
      <formula>OR($E49="所", $E49="圏", $E49="局")</formula>
    </cfRule>
    <cfRule type="expression" dxfId="3824" priority="96">
      <formula>OR($E49="市", $E49="町", $E49="村")</formula>
    </cfRule>
  </conditionalFormatting>
  <conditionalFormatting sqref="A50:AA50">
    <cfRule type="expression" dxfId="3823" priority="89" stopIfTrue="1">
      <formula>OR($E50="国", $E50="道")</formula>
    </cfRule>
    <cfRule type="expression" dxfId="3822" priority="90" stopIfTrue="1">
      <formula>OR($C50="札幌市", $C50="小樽市", $C50="函館市", $C50="旭川市")</formula>
    </cfRule>
    <cfRule type="expression" dxfId="3821" priority="91" stopIfTrue="1">
      <formula>OR($E50="所", $E50="圏", $E50="局")</formula>
    </cfRule>
    <cfRule type="expression" dxfId="3820" priority="92">
      <formula>OR($E50="市", $E50="町", $E50="村")</formula>
    </cfRule>
  </conditionalFormatting>
  <conditionalFormatting sqref="A51:AA51">
    <cfRule type="expression" dxfId="3819" priority="85" stopIfTrue="1">
      <formula>OR($E51="国", $E51="道")</formula>
    </cfRule>
    <cfRule type="expression" dxfId="3818" priority="86" stopIfTrue="1">
      <formula>OR($C51="札幌市", $C51="小樽市", $C51="函館市", $C51="旭川市")</formula>
    </cfRule>
    <cfRule type="expression" dxfId="3817" priority="87" stopIfTrue="1">
      <formula>OR($E51="所", $E51="圏", $E51="局")</formula>
    </cfRule>
    <cfRule type="expression" dxfId="3816" priority="88">
      <formula>OR($E51="市", $E51="町", $E51="村")</formula>
    </cfRule>
  </conditionalFormatting>
  <conditionalFormatting sqref="A52:AA52">
    <cfRule type="expression" dxfId="3815" priority="81" stopIfTrue="1">
      <formula>OR($E52="国", $E52="道")</formula>
    </cfRule>
    <cfRule type="expression" dxfId="3814" priority="82" stopIfTrue="1">
      <formula>OR($C52="札幌市", $C52="小樽市", $C52="函館市", $C52="旭川市")</formula>
    </cfRule>
    <cfRule type="expression" dxfId="3813" priority="83" stopIfTrue="1">
      <formula>OR($E52="所", $E52="圏", $E52="局")</formula>
    </cfRule>
    <cfRule type="expression" dxfId="3812" priority="84">
      <formula>OR($E52="市", $E52="町", $E52="村")</formula>
    </cfRule>
  </conditionalFormatting>
  <conditionalFormatting sqref="A53:AA53">
    <cfRule type="expression" dxfId="3811" priority="77" stopIfTrue="1">
      <formula>OR($E53="国", $E53="道")</formula>
    </cfRule>
    <cfRule type="expression" dxfId="3810" priority="78" stopIfTrue="1">
      <formula>OR($C53="札幌市", $C53="小樽市", $C53="函館市", $C53="旭川市")</formula>
    </cfRule>
    <cfRule type="expression" dxfId="3809" priority="79" stopIfTrue="1">
      <formula>OR($E53="所", $E53="圏", $E53="局")</formula>
    </cfRule>
    <cfRule type="expression" dxfId="3808" priority="80">
      <formula>OR($E53="市", $E53="町", $E53="村")</formula>
    </cfRule>
  </conditionalFormatting>
  <conditionalFormatting sqref="A54:AA54">
    <cfRule type="expression" dxfId="3807" priority="73" stopIfTrue="1">
      <formula>OR($E54="国", $E54="道")</formula>
    </cfRule>
    <cfRule type="expression" dxfId="3806" priority="74" stopIfTrue="1">
      <formula>OR($C54="札幌市", $C54="小樽市", $C54="函館市", $C54="旭川市")</formula>
    </cfRule>
    <cfRule type="expression" dxfId="3805" priority="75" stopIfTrue="1">
      <formula>OR($E54="所", $E54="圏", $E54="局")</formula>
    </cfRule>
    <cfRule type="expression" dxfId="3804" priority="76">
      <formula>OR($E54="市", $E54="町", $E54="村")</formula>
    </cfRule>
  </conditionalFormatting>
  <conditionalFormatting sqref="A55:AA55">
    <cfRule type="expression" dxfId="3803" priority="69" stopIfTrue="1">
      <formula>OR($E55="国", $E55="道")</formula>
    </cfRule>
    <cfRule type="expression" dxfId="3802" priority="70" stopIfTrue="1">
      <formula>OR($C55="札幌市", $C55="小樽市", $C55="函館市", $C55="旭川市")</formula>
    </cfRule>
    <cfRule type="expression" dxfId="3801" priority="71" stopIfTrue="1">
      <formula>OR($E55="所", $E55="圏", $E55="局")</formula>
    </cfRule>
    <cfRule type="expression" dxfId="3800" priority="72">
      <formula>OR($E55="市", $E55="町", $E55="村")</formula>
    </cfRule>
  </conditionalFormatting>
  <conditionalFormatting sqref="A56:AA56">
    <cfRule type="expression" dxfId="3799" priority="65" stopIfTrue="1">
      <formula>OR($E56="国", $E56="道")</formula>
    </cfRule>
    <cfRule type="expression" dxfId="3798" priority="66" stopIfTrue="1">
      <formula>OR($C56="札幌市", $C56="小樽市", $C56="函館市", $C56="旭川市")</formula>
    </cfRule>
    <cfRule type="expression" dxfId="3797" priority="67" stopIfTrue="1">
      <formula>OR($E56="所", $E56="圏", $E56="局")</formula>
    </cfRule>
    <cfRule type="expression" dxfId="3796" priority="68">
      <formula>OR($E56="市", $E56="町", $E56="村")</formula>
    </cfRule>
  </conditionalFormatting>
  <conditionalFormatting sqref="A57:AA57">
    <cfRule type="expression" dxfId="3795" priority="61" stopIfTrue="1">
      <formula>OR($E57="国", $E57="道")</formula>
    </cfRule>
    <cfRule type="expression" dxfId="3794" priority="62" stopIfTrue="1">
      <formula>OR($C57="札幌市", $C57="小樽市", $C57="函館市", $C57="旭川市")</formula>
    </cfRule>
    <cfRule type="expression" dxfId="3793" priority="63" stopIfTrue="1">
      <formula>OR($E57="所", $E57="圏", $E57="局")</formula>
    </cfRule>
    <cfRule type="expression" dxfId="3792" priority="64">
      <formula>OR($E57="市", $E57="町", $E57="村")</formula>
    </cfRule>
  </conditionalFormatting>
  <conditionalFormatting sqref="A58:AA58">
    <cfRule type="expression" dxfId="3791" priority="57" stopIfTrue="1">
      <formula>OR($E58="国", $E58="道")</formula>
    </cfRule>
    <cfRule type="expression" dxfId="3790" priority="58" stopIfTrue="1">
      <formula>OR($C58="札幌市", $C58="小樽市", $C58="函館市", $C58="旭川市")</formula>
    </cfRule>
    <cfRule type="expression" dxfId="3789" priority="59" stopIfTrue="1">
      <formula>OR($E58="所", $E58="圏", $E58="局")</formula>
    </cfRule>
    <cfRule type="expression" dxfId="3788" priority="60">
      <formula>OR($E58="市", $E58="町", $E58="村")</formula>
    </cfRule>
  </conditionalFormatting>
  <conditionalFormatting sqref="A59:AA59">
    <cfRule type="expression" dxfId="3787" priority="53" stopIfTrue="1">
      <formula>OR($E59="国", $E59="道")</formula>
    </cfRule>
    <cfRule type="expression" dxfId="3786" priority="54" stopIfTrue="1">
      <formula>OR($C59="札幌市", $C59="小樽市", $C59="函館市", $C59="旭川市")</formula>
    </cfRule>
    <cfRule type="expression" dxfId="3785" priority="55" stopIfTrue="1">
      <formula>OR($E59="所", $E59="圏", $E59="局")</formula>
    </cfRule>
    <cfRule type="expression" dxfId="3784" priority="56">
      <formula>OR($E59="市", $E59="町", $E59="村")</formula>
    </cfRule>
  </conditionalFormatting>
  <conditionalFormatting sqref="A60:AA60">
    <cfRule type="expression" dxfId="3783" priority="49" stopIfTrue="1">
      <formula>OR($E60="国", $E60="道")</formula>
    </cfRule>
    <cfRule type="expression" dxfId="3782" priority="50" stopIfTrue="1">
      <formula>OR($C60="札幌市", $C60="小樽市", $C60="函館市", $C60="旭川市")</formula>
    </cfRule>
    <cfRule type="expression" dxfId="3781" priority="51" stopIfTrue="1">
      <formula>OR($E60="所", $E60="圏", $E60="局")</formula>
    </cfRule>
    <cfRule type="expression" dxfId="3780" priority="52">
      <formula>OR($E60="市", $E60="町", $E60="村")</formula>
    </cfRule>
  </conditionalFormatting>
  <conditionalFormatting sqref="A70:AA70">
    <cfRule type="expression" dxfId="3779" priority="45" stopIfTrue="1">
      <formula>OR($E70="国", $E70="道")</formula>
    </cfRule>
    <cfRule type="expression" dxfId="3778" priority="46" stopIfTrue="1">
      <formula>OR($C70="札幌市", $C70="小樽市", $C70="函館市", $C70="旭川市")</formula>
    </cfRule>
    <cfRule type="expression" dxfId="3777" priority="47" stopIfTrue="1">
      <formula>OR($E70="所", $E70="圏", $E70="局")</formula>
    </cfRule>
    <cfRule type="expression" dxfId="3776" priority="48">
      <formula>OR($E70="市", $E70="町", $E70="村")</formula>
    </cfRule>
  </conditionalFormatting>
  <conditionalFormatting sqref="A71:AA71">
    <cfRule type="expression" dxfId="3775" priority="41" stopIfTrue="1">
      <formula>OR($E71="国", $E71="道")</formula>
    </cfRule>
    <cfRule type="expression" dxfId="3774" priority="42" stopIfTrue="1">
      <formula>OR($C71="札幌市", $C71="小樽市", $C71="函館市", $C71="旭川市")</formula>
    </cfRule>
    <cfRule type="expression" dxfId="3773" priority="43" stopIfTrue="1">
      <formula>OR($E71="所", $E71="圏", $E71="局")</formula>
    </cfRule>
    <cfRule type="expression" dxfId="3772" priority="44">
      <formula>OR($E71="市", $E71="町", $E71="村")</formula>
    </cfRule>
  </conditionalFormatting>
  <conditionalFormatting sqref="A72:AA72">
    <cfRule type="expression" dxfId="3771" priority="37" stopIfTrue="1">
      <formula>OR($E72="国", $E72="道")</formula>
    </cfRule>
    <cfRule type="expression" dxfId="3770" priority="38" stopIfTrue="1">
      <formula>OR($C72="札幌市", $C72="小樽市", $C72="函館市", $C72="旭川市")</formula>
    </cfRule>
    <cfRule type="expression" dxfId="3769" priority="39" stopIfTrue="1">
      <formula>OR($E72="所", $E72="圏", $E72="局")</formula>
    </cfRule>
    <cfRule type="expression" dxfId="3768" priority="40">
      <formula>OR($E72="市", $E72="町", $E72="村")</formula>
    </cfRule>
  </conditionalFormatting>
  <conditionalFormatting sqref="A73:AA73">
    <cfRule type="expression" dxfId="3767" priority="33" stopIfTrue="1">
      <formula>OR($E73="国", $E73="道")</formula>
    </cfRule>
    <cfRule type="expression" dxfId="3766" priority="34" stopIfTrue="1">
      <formula>OR($C73="札幌市", $C73="小樽市", $C73="函館市", $C73="旭川市")</formula>
    </cfRule>
    <cfRule type="expression" dxfId="3765" priority="35" stopIfTrue="1">
      <formula>OR($E73="所", $E73="圏", $E73="局")</formula>
    </cfRule>
    <cfRule type="expression" dxfId="3764" priority="36">
      <formula>OR($E73="市", $E73="町", $E73="村")</formula>
    </cfRule>
  </conditionalFormatting>
  <conditionalFormatting sqref="A74:AA74">
    <cfRule type="expression" dxfId="3763" priority="29" stopIfTrue="1">
      <formula>OR($E74="国", $E74="道")</formula>
    </cfRule>
    <cfRule type="expression" dxfId="3762" priority="30" stopIfTrue="1">
      <formula>OR($C74="札幌市", $C74="小樽市", $C74="函館市", $C74="旭川市")</formula>
    </cfRule>
    <cfRule type="expression" dxfId="3761" priority="31" stopIfTrue="1">
      <formula>OR($E74="所", $E74="圏", $E74="局")</formula>
    </cfRule>
    <cfRule type="expression" dxfId="3760" priority="32">
      <formula>OR($E74="市", $E74="町", $E74="村")</formula>
    </cfRule>
  </conditionalFormatting>
  <conditionalFormatting sqref="A75:AA75">
    <cfRule type="expression" dxfId="3759" priority="25" stopIfTrue="1">
      <formula>OR($E75="国", $E75="道")</formula>
    </cfRule>
    <cfRule type="expression" dxfId="3758" priority="26" stopIfTrue="1">
      <formula>OR($C75="札幌市", $C75="小樽市", $C75="函館市", $C75="旭川市")</formula>
    </cfRule>
    <cfRule type="expression" dxfId="3757" priority="27" stopIfTrue="1">
      <formula>OR($E75="所", $E75="圏", $E75="局")</formula>
    </cfRule>
    <cfRule type="expression" dxfId="3756" priority="28">
      <formula>OR($E75="市", $E75="町", $E75="村")</formula>
    </cfRule>
  </conditionalFormatting>
  <conditionalFormatting sqref="A76:AA76">
    <cfRule type="expression" dxfId="3755" priority="21" stopIfTrue="1">
      <formula>OR($E76="国", $E76="道")</formula>
    </cfRule>
    <cfRule type="expression" dxfId="3754" priority="22" stopIfTrue="1">
      <formula>OR($C76="札幌市", $C76="小樽市", $C76="函館市", $C76="旭川市")</formula>
    </cfRule>
    <cfRule type="expression" dxfId="3753" priority="23" stopIfTrue="1">
      <formula>OR($E76="所", $E76="圏", $E76="局")</formula>
    </cfRule>
    <cfRule type="expression" dxfId="3752" priority="24">
      <formula>OR($E76="市", $E76="町", $E76="村")</formula>
    </cfRule>
  </conditionalFormatting>
  <conditionalFormatting sqref="A77:AA77">
    <cfRule type="expression" dxfId="3751" priority="17" stopIfTrue="1">
      <formula>OR($E77="国", $E77="道")</formula>
    </cfRule>
    <cfRule type="expression" dxfId="3750" priority="18" stopIfTrue="1">
      <formula>OR($C77="札幌市", $C77="小樽市", $C77="函館市", $C77="旭川市")</formula>
    </cfRule>
    <cfRule type="expression" dxfId="3749" priority="19" stopIfTrue="1">
      <formula>OR($E77="所", $E77="圏", $E77="局")</formula>
    </cfRule>
    <cfRule type="expression" dxfId="3748" priority="20">
      <formula>OR($E77="市", $E77="町", $E77="村")</formula>
    </cfRule>
  </conditionalFormatting>
  <conditionalFormatting sqref="A78:AA78">
    <cfRule type="expression" dxfId="3747" priority="13" stopIfTrue="1">
      <formula>OR($E78="国", $E78="道")</formula>
    </cfRule>
    <cfRule type="expression" dxfId="3746" priority="14" stopIfTrue="1">
      <formula>OR($C78="札幌市", $C78="小樽市", $C78="函館市", $C78="旭川市")</formula>
    </cfRule>
    <cfRule type="expression" dxfId="3745" priority="15" stopIfTrue="1">
      <formula>OR($E78="所", $E78="圏", $E78="局")</formula>
    </cfRule>
    <cfRule type="expression" dxfId="3744" priority="16">
      <formula>OR($E78="市", $E78="町", $E78="村")</formula>
    </cfRule>
  </conditionalFormatting>
  <conditionalFormatting sqref="A79:AA79">
    <cfRule type="expression" dxfId="3743" priority="9" stopIfTrue="1">
      <formula>OR($E79="国", $E79="道")</formula>
    </cfRule>
    <cfRule type="expression" dxfId="3742" priority="10" stopIfTrue="1">
      <formula>OR($C79="札幌市", $C79="小樽市", $C79="函館市", $C79="旭川市")</formula>
    </cfRule>
    <cfRule type="expression" dxfId="3741" priority="11" stopIfTrue="1">
      <formula>OR($E79="所", $E79="圏", $E79="局")</formula>
    </cfRule>
    <cfRule type="expression" dxfId="3740" priority="12">
      <formula>OR($E79="市", $E79="町", $E79="村")</formula>
    </cfRule>
  </conditionalFormatting>
  <conditionalFormatting sqref="A80:AA80">
    <cfRule type="expression" dxfId="3739" priority="5" stopIfTrue="1">
      <formula>OR($E80="国", $E80="道")</formula>
    </cfRule>
    <cfRule type="expression" dxfId="3738" priority="6" stopIfTrue="1">
      <formula>OR($C80="札幌市", $C80="小樽市", $C80="函館市", $C80="旭川市")</formula>
    </cfRule>
    <cfRule type="expression" dxfId="3737" priority="7" stopIfTrue="1">
      <formula>OR($E80="所", $E80="圏", $E80="局")</formula>
    </cfRule>
    <cfRule type="expression" dxfId="3736" priority="8">
      <formula>OR($E80="市", $E80="町", $E80="村")</formula>
    </cfRule>
  </conditionalFormatting>
  <conditionalFormatting sqref="A81:AA81">
    <cfRule type="expression" dxfId="3735" priority="1" stopIfTrue="1">
      <formula>OR($E81="国", $E81="道")</formula>
    </cfRule>
    <cfRule type="expression" dxfId="3734" priority="2" stopIfTrue="1">
      <formula>OR($C81="札幌市", $C81="小樽市", $C81="函館市", $C81="旭川市")</formula>
    </cfRule>
    <cfRule type="expression" dxfId="3733" priority="3" stopIfTrue="1">
      <formula>OR($E81="所", $E81="圏", $E81="局")</formula>
    </cfRule>
    <cfRule type="expression" dxfId="3732" priority="4">
      <formula>OR($E81="市", $E81="町", $E81="村")</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6" width="12.625" style="156" customWidth="1"/>
    <col min="7" max="27" width="10.625" style="156" customWidth="1"/>
    <col min="28" max="16384" width="9" style="156"/>
  </cols>
  <sheetData>
    <row r="1" spans="1:27" s="167" customFormat="1" ht="18.75">
      <c r="A1" s="103" t="s">
        <v>435</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83.25" customHeight="1">
      <c r="A3" s="166"/>
      <c r="B3" s="164"/>
      <c r="C3" s="164"/>
      <c r="D3" s="164"/>
      <c r="E3" s="164"/>
      <c r="F3" s="170" t="s">
        <v>70</v>
      </c>
      <c r="G3" s="169" t="s">
        <v>434</v>
      </c>
      <c r="H3" s="169" t="s">
        <v>433</v>
      </c>
      <c r="I3" s="169" t="s">
        <v>432</v>
      </c>
      <c r="J3" s="169" t="s">
        <v>431</v>
      </c>
      <c r="K3" s="169" t="s">
        <v>430</v>
      </c>
      <c r="L3" s="169" t="s">
        <v>429</v>
      </c>
      <c r="M3" s="169" t="s">
        <v>428</v>
      </c>
      <c r="N3" s="169" t="s">
        <v>427</v>
      </c>
      <c r="O3" s="169" t="s">
        <v>426</v>
      </c>
      <c r="P3" s="169" t="s">
        <v>425</v>
      </c>
      <c r="Q3" s="169" t="s">
        <v>424</v>
      </c>
      <c r="R3" s="169" t="s">
        <v>423</v>
      </c>
      <c r="S3" s="169" t="s">
        <v>422</v>
      </c>
      <c r="T3" s="169" t="s">
        <v>421</v>
      </c>
      <c r="U3" s="169" t="s">
        <v>420</v>
      </c>
      <c r="V3" s="169" t="s">
        <v>419</v>
      </c>
      <c r="W3" s="169" t="s">
        <v>418</v>
      </c>
      <c r="X3" s="169" t="s">
        <v>417</v>
      </c>
      <c r="Y3" s="169" t="s">
        <v>416</v>
      </c>
      <c r="Z3" s="169" t="s">
        <v>415</v>
      </c>
      <c r="AA3" s="168" t="s">
        <v>414</v>
      </c>
    </row>
    <row r="4" spans="1:27" ht="15">
      <c r="A4" s="159" t="s">
        <v>257</v>
      </c>
      <c r="B4" s="158" t="s">
        <v>70</v>
      </c>
      <c r="C4" s="158" t="s">
        <v>36</v>
      </c>
      <c r="D4" s="158" t="s">
        <v>182</v>
      </c>
      <c r="E4" s="158" t="s">
        <v>35</v>
      </c>
      <c r="F4" s="93">
        <v>368103</v>
      </c>
      <c r="G4" s="92">
        <v>7415</v>
      </c>
      <c r="H4" s="92">
        <v>11576</v>
      </c>
      <c r="I4" s="92">
        <v>47903</v>
      </c>
      <c r="J4" s="92">
        <v>33297</v>
      </c>
      <c r="K4" s="92">
        <v>15188</v>
      </c>
      <c r="L4" s="92">
        <v>29543</v>
      </c>
      <c r="M4" s="92">
        <v>18117</v>
      </c>
      <c r="N4" s="92">
        <v>31716</v>
      </c>
      <c r="O4" s="92">
        <v>978</v>
      </c>
      <c r="P4" s="92">
        <v>73396</v>
      </c>
      <c r="Q4" s="92">
        <v>1657</v>
      </c>
      <c r="R4" s="92">
        <v>13323</v>
      </c>
      <c r="S4" s="92">
        <v>6429</v>
      </c>
      <c r="T4" s="92">
        <v>4840</v>
      </c>
      <c r="U4" s="92">
        <v>11507</v>
      </c>
      <c r="V4" s="92">
        <v>7760</v>
      </c>
      <c r="W4" s="92">
        <v>2326</v>
      </c>
      <c r="X4" s="92">
        <v>11480</v>
      </c>
      <c r="Y4" s="92">
        <v>8196</v>
      </c>
      <c r="Z4" s="92">
        <v>4237</v>
      </c>
      <c r="AA4" s="91">
        <v>27219</v>
      </c>
    </row>
    <row r="5" spans="1:27" ht="15">
      <c r="A5" s="123"/>
      <c r="B5" s="122" t="s">
        <v>68</v>
      </c>
      <c r="C5" s="122" t="s">
        <v>36</v>
      </c>
      <c r="D5" s="122" t="s">
        <v>181</v>
      </c>
      <c r="E5" s="122" t="s">
        <v>35</v>
      </c>
      <c r="F5" s="117">
        <v>218397</v>
      </c>
      <c r="G5" s="116">
        <v>5268</v>
      </c>
      <c r="H5" s="116">
        <v>9629</v>
      </c>
      <c r="I5" s="116">
        <v>31483</v>
      </c>
      <c r="J5" s="116">
        <v>16478</v>
      </c>
      <c r="K5" s="116">
        <v>9699</v>
      </c>
      <c r="L5" s="116">
        <v>19208</v>
      </c>
      <c r="M5" s="116">
        <v>9052</v>
      </c>
      <c r="N5" s="116">
        <v>16411</v>
      </c>
      <c r="O5" s="116">
        <v>908</v>
      </c>
      <c r="P5" s="116">
        <v>52505</v>
      </c>
      <c r="Q5" s="116">
        <v>797</v>
      </c>
      <c r="R5" s="116">
        <v>83</v>
      </c>
      <c r="S5" s="116" t="s">
        <v>4</v>
      </c>
      <c r="T5" s="116" t="s">
        <v>4</v>
      </c>
      <c r="U5" s="116">
        <v>11507</v>
      </c>
      <c r="V5" s="116">
        <v>5308</v>
      </c>
      <c r="W5" s="116">
        <v>1344</v>
      </c>
      <c r="X5" s="116">
        <v>6427</v>
      </c>
      <c r="Y5" s="116">
        <v>4896</v>
      </c>
      <c r="Z5" s="116">
        <v>2233</v>
      </c>
      <c r="AA5" s="115">
        <v>15161</v>
      </c>
    </row>
    <row r="6" spans="1:27" ht="15">
      <c r="A6" s="114"/>
      <c r="B6" s="113" t="s">
        <v>66</v>
      </c>
      <c r="C6" s="113" t="s">
        <v>36</v>
      </c>
      <c r="D6" s="113" t="s">
        <v>180</v>
      </c>
      <c r="E6" s="113" t="s">
        <v>35</v>
      </c>
      <c r="F6" s="108">
        <v>149706</v>
      </c>
      <c r="G6" s="107">
        <v>2147</v>
      </c>
      <c r="H6" s="107">
        <v>1947</v>
      </c>
      <c r="I6" s="107">
        <v>16420</v>
      </c>
      <c r="J6" s="107">
        <v>16819</v>
      </c>
      <c r="K6" s="107">
        <v>5489</v>
      </c>
      <c r="L6" s="107">
        <v>10335</v>
      </c>
      <c r="M6" s="107">
        <v>9065</v>
      </c>
      <c r="N6" s="107">
        <v>15305</v>
      </c>
      <c r="O6" s="107">
        <v>70</v>
      </c>
      <c r="P6" s="107">
        <v>20891</v>
      </c>
      <c r="Q6" s="107">
        <v>860</v>
      </c>
      <c r="R6" s="107">
        <v>13240</v>
      </c>
      <c r="S6" s="107">
        <v>6429</v>
      </c>
      <c r="T6" s="107">
        <v>4840</v>
      </c>
      <c r="U6" s="107" t="s">
        <v>4</v>
      </c>
      <c r="V6" s="107">
        <v>2452</v>
      </c>
      <c r="W6" s="107">
        <v>982</v>
      </c>
      <c r="X6" s="107">
        <v>5053</v>
      </c>
      <c r="Y6" s="107">
        <v>3300</v>
      </c>
      <c r="Z6" s="107">
        <v>2004</v>
      </c>
      <c r="AA6" s="106">
        <v>12058</v>
      </c>
    </row>
    <row r="7" spans="1:27" ht="15">
      <c r="A7" s="159" t="s">
        <v>256</v>
      </c>
      <c r="B7" s="158" t="s">
        <v>70</v>
      </c>
      <c r="C7" s="158" t="s">
        <v>34</v>
      </c>
      <c r="D7" s="158" t="s">
        <v>178</v>
      </c>
      <c r="E7" s="158" t="s">
        <v>33</v>
      </c>
      <c r="F7" s="93">
        <v>18759</v>
      </c>
      <c r="G7" s="92">
        <v>378</v>
      </c>
      <c r="H7" s="92">
        <v>589</v>
      </c>
      <c r="I7" s="92">
        <v>2152</v>
      </c>
      <c r="J7" s="92">
        <v>1731</v>
      </c>
      <c r="K7" s="92">
        <v>691</v>
      </c>
      <c r="L7" s="92">
        <v>1309</v>
      </c>
      <c r="M7" s="92">
        <v>966</v>
      </c>
      <c r="N7" s="92">
        <v>1818</v>
      </c>
      <c r="O7" s="92">
        <v>55</v>
      </c>
      <c r="P7" s="92">
        <v>4099</v>
      </c>
      <c r="Q7" s="92">
        <v>84</v>
      </c>
      <c r="R7" s="92">
        <v>685</v>
      </c>
      <c r="S7" s="92">
        <v>332</v>
      </c>
      <c r="T7" s="92">
        <v>240</v>
      </c>
      <c r="U7" s="92">
        <v>601</v>
      </c>
      <c r="V7" s="92">
        <v>403</v>
      </c>
      <c r="W7" s="92">
        <v>92</v>
      </c>
      <c r="X7" s="92">
        <v>548</v>
      </c>
      <c r="Y7" s="92">
        <v>400</v>
      </c>
      <c r="Z7" s="92">
        <v>180</v>
      </c>
      <c r="AA7" s="91">
        <v>1406</v>
      </c>
    </row>
    <row r="8" spans="1:27" ht="15">
      <c r="A8" s="123"/>
      <c r="B8" s="122" t="s">
        <v>68</v>
      </c>
      <c r="C8" s="122" t="s">
        <v>34</v>
      </c>
      <c r="D8" s="122" t="s">
        <v>177</v>
      </c>
      <c r="E8" s="122" t="s">
        <v>33</v>
      </c>
      <c r="F8" s="117">
        <v>10927</v>
      </c>
      <c r="G8" s="116">
        <v>263</v>
      </c>
      <c r="H8" s="116">
        <v>488</v>
      </c>
      <c r="I8" s="116">
        <v>1389</v>
      </c>
      <c r="J8" s="116">
        <v>805</v>
      </c>
      <c r="K8" s="116">
        <v>437</v>
      </c>
      <c r="L8" s="116">
        <v>850</v>
      </c>
      <c r="M8" s="116">
        <v>477</v>
      </c>
      <c r="N8" s="116">
        <v>913</v>
      </c>
      <c r="O8" s="116">
        <v>54</v>
      </c>
      <c r="P8" s="116">
        <v>2855</v>
      </c>
      <c r="Q8" s="116">
        <v>45</v>
      </c>
      <c r="R8" s="116">
        <v>4</v>
      </c>
      <c r="S8" s="116" t="s">
        <v>4</v>
      </c>
      <c r="T8" s="116" t="s">
        <v>4</v>
      </c>
      <c r="U8" s="116">
        <v>601</v>
      </c>
      <c r="V8" s="116">
        <v>273</v>
      </c>
      <c r="W8" s="116">
        <v>52</v>
      </c>
      <c r="X8" s="116">
        <v>310</v>
      </c>
      <c r="Y8" s="116">
        <v>250</v>
      </c>
      <c r="Z8" s="116">
        <v>88</v>
      </c>
      <c r="AA8" s="115">
        <v>773</v>
      </c>
    </row>
    <row r="9" spans="1:27" ht="15">
      <c r="A9" s="114"/>
      <c r="B9" s="113" t="s">
        <v>66</v>
      </c>
      <c r="C9" s="113" t="s">
        <v>34</v>
      </c>
      <c r="D9" s="113" t="s">
        <v>176</v>
      </c>
      <c r="E9" s="113" t="s">
        <v>33</v>
      </c>
      <c r="F9" s="108">
        <v>7832</v>
      </c>
      <c r="G9" s="107">
        <v>115</v>
      </c>
      <c r="H9" s="107">
        <v>101</v>
      </c>
      <c r="I9" s="107">
        <v>763</v>
      </c>
      <c r="J9" s="107">
        <v>926</v>
      </c>
      <c r="K9" s="107">
        <v>254</v>
      </c>
      <c r="L9" s="107">
        <v>459</v>
      </c>
      <c r="M9" s="107">
        <v>489</v>
      </c>
      <c r="N9" s="107">
        <v>905</v>
      </c>
      <c r="O9" s="107">
        <v>1</v>
      </c>
      <c r="P9" s="107">
        <v>1244</v>
      </c>
      <c r="Q9" s="107">
        <v>39</v>
      </c>
      <c r="R9" s="107">
        <v>681</v>
      </c>
      <c r="S9" s="107">
        <v>332</v>
      </c>
      <c r="T9" s="107">
        <v>240</v>
      </c>
      <c r="U9" s="107" t="s">
        <v>4</v>
      </c>
      <c r="V9" s="107">
        <v>130</v>
      </c>
      <c r="W9" s="107">
        <v>40</v>
      </c>
      <c r="X9" s="107">
        <v>238</v>
      </c>
      <c r="Y9" s="107">
        <v>150</v>
      </c>
      <c r="Z9" s="107">
        <v>92</v>
      </c>
      <c r="AA9" s="106">
        <v>633</v>
      </c>
    </row>
    <row r="10" spans="1:27" ht="15">
      <c r="A10" s="159" t="s">
        <v>255</v>
      </c>
      <c r="B10" s="158" t="s">
        <v>70</v>
      </c>
      <c r="C10" s="158" t="s">
        <v>172</v>
      </c>
      <c r="D10" s="158" t="s">
        <v>175</v>
      </c>
      <c r="E10" s="158" t="s">
        <v>12</v>
      </c>
      <c r="F10" s="93">
        <v>1553</v>
      </c>
      <c r="G10" s="92">
        <v>37</v>
      </c>
      <c r="H10" s="92">
        <v>40</v>
      </c>
      <c r="I10" s="92">
        <v>184</v>
      </c>
      <c r="J10" s="92">
        <v>163</v>
      </c>
      <c r="K10" s="92">
        <v>57</v>
      </c>
      <c r="L10" s="92">
        <v>117</v>
      </c>
      <c r="M10" s="92">
        <v>91</v>
      </c>
      <c r="N10" s="92">
        <v>145</v>
      </c>
      <c r="O10" s="92">
        <v>3</v>
      </c>
      <c r="P10" s="92">
        <v>318</v>
      </c>
      <c r="Q10" s="92">
        <v>6</v>
      </c>
      <c r="R10" s="92">
        <v>44</v>
      </c>
      <c r="S10" s="92">
        <v>22</v>
      </c>
      <c r="T10" s="92">
        <v>22</v>
      </c>
      <c r="U10" s="92">
        <v>49</v>
      </c>
      <c r="V10" s="92">
        <v>32</v>
      </c>
      <c r="W10" s="92">
        <v>7</v>
      </c>
      <c r="X10" s="92">
        <v>29</v>
      </c>
      <c r="Y10" s="92">
        <v>37</v>
      </c>
      <c r="Z10" s="92">
        <v>10</v>
      </c>
      <c r="AA10" s="91">
        <v>140</v>
      </c>
    </row>
    <row r="11" spans="1:27" ht="15">
      <c r="A11" s="123"/>
      <c r="B11" s="122" t="s">
        <v>68</v>
      </c>
      <c r="C11" s="122" t="s">
        <v>172</v>
      </c>
      <c r="D11" s="122" t="s">
        <v>174</v>
      </c>
      <c r="E11" s="122" t="s">
        <v>12</v>
      </c>
      <c r="F11" s="117">
        <v>880</v>
      </c>
      <c r="G11" s="116">
        <v>26</v>
      </c>
      <c r="H11" s="116">
        <v>34</v>
      </c>
      <c r="I11" s="116">
        <v>115</v>
      </c>
      <c r="J11" s="116">
        <v>71</v>
      </c>
      <c r="K11" s="116">
        <v>37</v>
      </c>
      <c r="L11" s="116">
        <v>74</v>
      </c>
      <c r="M11" s="116">
        <v>40</v>
      </c>
      <c r="N11" s="116">
        <v>66</v>
      </c>
      <c r="O11" s="116">
        <v>3</v>
      </c>
      <c r="P11" s="116">
        <v>221</v>
      </c>
      <c r="Q11" s="116">
        <v>3</v>
      </c>
      <c r="R11" s="116" t="s">
        <v>4</v>
      </c>
      <c r="S11" s="116" t="s">
        <v>4</v>
      </c>
      <c r="T11" s="116" t="s">
        <v>4</v>
      </c>
      <c r="U11" s="116">
        <v>49</v>
      </c>
      <c r="V11" s="116">
        <v>21</v>
      </c>
      <c r="W11" s="116">
        <v>3</v>
      </c>
      <c r="X11" s="116">
        <v>11</v>
      </c>
      <c r="Y11" s="116">
        <v>25</v>
      </c>
      <c r="Z11" s="116">
        <v>6</v>
      </c>
      <c r="AA11" s="115">
        <v>75</v>
      </c>
    </row>
    <row r="12" spans="1:27" ht="15">
      <c r="A12" s="114"/>
      <c r="B12" s="113" t="s">
        <v>66</v>
      </c>
      <c r="C12" s="113" t="s">
        <v>172</v>
      </c>
      <c r="D12" s="113" t="s">
        <v>173</v>
      </c>
      <c r="E12" s="113" t="s">
        <v>12</v>
      </c>
      <c r="F12" s="108">
        <v>673</v>
      </c>
      <c r="G12" s="107">
        <v>11</v>
      </c>
      <c r="H12" s="107">
        <v>6</v>
      </c>
      <c r="I12" s="107">
        <v>69</v>
      </c>
      <c r="J12" s="107">
        <v>92</v>
      </c>
      <c r="K12" s="107">
        <v>20</v>
      </c>
      <c r="L12" s="107">
        <v>43</v>
      </c>
      <c r="M12" s="107">
        <v>51</v>
      </c>
      <c r="N12" s="107">
        <v>79</v>
      </c>
      <c r="O12" s="107" t="s">
        <v>4</v>
      </c>
      <c r="P12" s="107">
        <v>97</v>
      </c>
      <c r="Q12" s="107">
        <v>3</v>
      </c>
      <c r="R12" s="107">
        <v>44</v>
      </c>
      <c r="S12" s="107">
        <v>22</v>
      </c>
      <c r="T12" s="107">
        <v>22</v>
      </c>
      <c r="U12" s="107" t="s">
        <v>4</v>
      </c>
      <c r="V12" s="107">
        <v>11</v>
      </c>
      <c r="W12" s="107">
        <v>4</v>
      </c>
      <c r="X12" s="107">
        <v>18</v>
      </c>
      <c r="Y12" s="107">
        <v>12</v>
      </c>
      <c r="Z12" s="107">
        <v>4</v>
      </c>
      <c r="AA12" s="106">
        <v>65</v>
      </c>
    </row>
    <row r="13" spans="1:27" ht="15">
      <c r="A13" s="159" t="s">
        <v>254</v>
      </c>
      <c r="B13" s="158" t="s">
        <v>70</v>
      </c>
      <c r="C13" s="158" t="s">
        <v>167</v>
      </c>
      <c r="D13" s="158" t="s">
        <v>170</v>
      </c>
      <c r="E13" s="158" t="s">
        <v>10</v>
      </c>
      <c r="F13" s="93">
        <v>487</v>
      </c>
      <c r="G13" s="92">
        <v>12</v>
      </c>
      <c r="H13" s="92">
        <v>11</v>
      </c>
      <c r="I13" s="92">
        <v>59</v>
      </c>
      <c r="J13" s="92">
        <v>50</v>
      </c>
      <c r="K13" s="92">
        <v>18</v>
      </c>
      <c r="L13" s="92">
        <v>34</v>
      </c>
      <c r="M13" s="92">
        <v>33</v>
      </c>
      <c r="N13" s="92">
        <v>43</v>
      </c>
      <c r="O13" s="92">
        <v>1</v>
      </c>
      <c r="P13" s="92">
        <v>99</v>
      </c>
      <c r="Q13" s="92">
        <v>1</v>
      </c>
      <c r="R13" s="92">
        <v>13</v>
      </c>
      <c r="S13" s="92">
        <v>8</v>
      </c>
      <c r="T13" s="92">
        <v>4</v>
      </c>
      <c r="U13" s="92">
        <v>21</v>
      </c>
      <c r="V13" s="92">
        <v>7</v>
      </c>
      <c r="W13" s="92">
        <v>2</v>
      </c>
      <c r="X13" s="92">
        <v>10</v>
      </c>
      <c r="Y13" s="92">
        <v>15</v>
      </c>
      <c r="Z13" s="92">
        <v>2</v>
      </c>
      <c r="AA13" s="91">
        <v>44</v>
      </c>
    </row>
    <row r="14" spans="1:27" ht="15">
      <c r="A14" s="123"/>
      <c r="B14" s="122" t="s">
        <v>68</v>
      </c>
      <c r="C14" s="122" t="s">
        <v>167</v>
      </c>
      <c r="D14" s="122" t="s">
        <v>169</v>
      </c>
      <c r="E14" s="122" t="s">
        <v>10</v>
      </c>
      <c r="F14" s="117">
        <v>297</v>
      </c>
      <c r="G14" s="116">
        <v>7</v>
      </c>
      <c r="H14" s="116">
        <v>10</v>
      </c>
      <c r="I14" s="116">
        <v>39</v>
      </c>
      <c r="J14" s="116">
        <v>22</v>
      </c>
      <c r="K14" s="116">
        <v>11</v>
      </c>
      <c r="L14" s="116">
        <v>25</v>
      </c>
      <c r="M14" s="116">
        <v>17</v>
      </c>
      <c r="N14" s="116">
        <v>22</v>
      </c>
      <c r="O14" s="116">
        <v>1</v>
      </c>
      <c r="P14" s="116">
        <v>77</v>
      </c>
      <c r="Q14" s="116" t="s">
        <v>4</v>
      </c>
      <c r="R14" s="116" t="s">
        <v>4</v>
      </c>
      <c r="S14" s="116" t="s">
        <v>4</v>
      </c>
      <c r="T14" s="116" t="s">
        <v>4</v>
      </c>
      <c r="U14" s="116">
        <v>21</v>
      </c>
      <c r="V14" s="116">
        <v>5</v>
      </c>
      <c r="W14" s="116">
        <v>1</v>
      </c>
      <c r="X14" s="116">
        <v>5</v>
      </c>
      <c r="Y14" s="116">
        <v>11</v>
      </c>
      <c r="Z14" s="116">
        <v>2</v>
      </c>
      <c r="AA14" s="115">
        <v>21</v>
      </c>
    </row>
    <row r="15" spans="1:27" ht="15">
      <c r="A15" s="114"/>
      <c r="B15" s="113" t="s">
        <v>66</v>
      </c>
      <c r="C15" s="113" t="s">
        <v>167</v>
      </c>
      <c r="D15" s="113" t="s">
        <v>168</v>
      </c>
      <c r="E15" s="113" t="s">
        <v>10</v>
      </c>
      <c r="F15" s="108">
        <v>190</v>
      </c>
      <c r="G15" s="107">
        <v>5</v>
      </c>
      <c r="H15" s="107">
        <v>1</v>
      </c>
      <c r="I15" s="107">
        <v>20</v>
      </c>
      <c r="J15" s="107">
        <v>28</v>
      </c>
      <c r="K15" s="107">
        <v>7</v>
      </c>
      <c r="L15" s="107">
        <v>9</v>
      </c>
      <c r="M15" s="107">
        <v>16</v>
      </c>
      <c r="N15" s="107">
        <v>21</v>
      </c>
      <c r="O15" s="107" t="s">
        <v>4</v>
      </c>
      <c r="P15" s="107">
        <v>22</v>
      </c>
      <c r="Q15" s="107">
        <v>1</v>
      </c>
      <c r="R15" s="107">
        <v>13</v>
      </c>
      <c r="S15" s="107">
        <v>8</v>
      </c>
      <c r="T15" s="107">
        <v>4</v>
      </c>
      <c r="U15" s="107" t="s">
        <v>4</v>
      </c>
      <c r="V15" s="107">
        <v>2</v>
      </c>
      <c r="W15" s="107">
        <v>1</v>
      </c>
      <c r="X15" s="107">
        <v>5</v>
      </c>
      <c r="Y15" s="107">
        <v>4</v>
      </c>
      <c r="Z15" s="107" t="s">
        <v>4</v>
      </c>
      <c r="AA15" s="106">
        <v>23</v>
      </c>
    </row>
    <row r="16" spans="1:27" ht="15">
      <c r="A16" s="159" t="s">
        <v>253</v>
      </c>
      <c r="B16" s="158" t="s">
        <v>70</v>
      </c>
      <c r="C16" s="158" t="s">
        <v>163</v>
      </c>
      <c r="D16" s="158" t="s">
        <v>166</v>
      </c>
      <c r="E16" s="158" t="s">
        <v>21</v>
      </c>
      <c r="F16" s="93">
        <v>137</v>
      </c>
      <c r="G16" s="92">
        <v>4</v>
      </c>
      <c r="H16" s="92">
        <v>7</v>
      </c>
      <c r="I16" s="92">
        <v>10</v>
      </c>
      <c r="J16" s="92">
        <v>14</v>
      </c>
      <c r="K16" s="92">
        <v>7</v>
      </c>
      <c r="L16" s="92">
        <v>8</v>
      </c>
      <c r="M16" s="92">
        <v>11</v>
      </c>
      <c r="N16" s="92">
        <v>10</v>
      </c>
      <c r="O16" s="92">
        <v>1</v>
      </c>
      <c r="P16" s="92">
        <v>23</v>
      </c>
      <c r="Q16" s="92" t="s">
        <v>4</v>
      </c>
      <c r="R16" s="92">
        <v>5</v>
      </c>
      <c r="S16" s="92">
        <v>5</v>
      </c>
      <c r="T16" s="92">
        <v>2</v>
      </c>
      <c r="U16" s="92">
        <v>4</v>
      </c>
      <c r="V16" s="92">
        <v>3</v>
      </c>
      <c r="W16" s="92">
        <v>1</v>
      </c>
      <c r="X16" s="92">
        <v>5</v>
      </c>
      <c r="Y16" s="92">
        <v>6</v>
      </c>
      <c r="Z16" s="92" t="s">
        <v>4</v>
      </c>
      <c r="AA16" s="91">
        <v>11</v>
      </c>
    </row>
    <row r="17" spans="1:27" ht="15">
      <c r="A17" s="123"/>
      <c r="B17" s="122" t="s">
        <v>68</v>
      </c>
      <c r="C17" s="122" t="s">
        <v>163</v>
      </c>
      <c r="D17" s="122" t="s">
        <v>165</v>
      </c>
      <c r="E17" s="122" t="s">
        <v>21</v>
      </c>
      <c r="F17" s="117">
        <v>76</v>
      </c>
      <c r="G17" s="116">
        <v>2</v>
      </c>
      <c r="H17" s="116">
        <v>6</v>
      </c>
      <c r="I17" s="116">
        <v>7</v>
      </c>
      <c r="J17" s="116">
        <v>6</v>
      </c>
      <c r="K17" s="116">
        <v>3</v>
      </c>
      <c r="L17" s="116">
        <v>7</v>
      </c>
      <c r="M17" s="116">
        <v>6</v>
      </c>
      <c r="N17" s="116">
        <v>4</v>
      </c>
      <c r="O17" s="116">
        <v>1</v>
      </c>
      <c r="P17" s="116">
        <v>18</v>
      </c>
      <c r="Q17" s="116" t="s">
        <v>4</v>
      </c>
      <c r="R17" s="116" t="s">
        <v>4</v>
      </c>
      <c r="S17" s="116" t="s">
        <v>4</v>
      </c>
      <c r="T17" s="116" t="s">
        <v>4</v>
      </c>
      <c r="U17" s="116">
        <v>4</v>
      </c>
      <c r="V17" s="116">
        <v>2</v>
      </c>
      <c r="W17" s="116" t="s">
        <v>4</v>
      </c>
      <c r="X17" s="116">
        <v>3</v>
      </c>
      <c r="Y17" s="116">
        <v>3</v>
      </c>
      <c r="Z17" s="116" t="s">
        <v>4</v>
      </c>
      <c r="AA17" s="115">
        <v>4</v>
      </c>
    </row>
    <row r="18" spans="1:27" ht="15">
      <c r="A18" s="114"/>
      <c r="B18" s="113" t="s">
        <v>66</v>
      </c>
      <c r="C18" s="113" t="s">
        <v>163</v>
      </c>
      <c r="D18" s="113" t="s">
        <v>164</v>
      </c>
      <c r="E18" s="113" t="s">
        <v>21</v>
      </c>
      <c r="F18" s="108">
        <v>61</v>
      </c>
      <c r="G18" s="107">
        <v>2</v>
      </c>
      <c r="H18" s="107">
        <v>1</v>
      </c>
      <c r="I18" s="107">
        <v>3</v>
      </c>
      <c r="J18" s="107">
        <v>8</v>
      </c>
      <c r="K18" s="107">
        <v>4</v>
      </c>
      <c r="L18" s="107">
        <v>1</v>
      </c>
      <c r="M18" s="107">
        <v>5</v>
      </c>
      <c r="N18" s="107">
        <v>6</v>
      </c>
      <c r="O18" s="107" t="s">
        <v>4</v>
      </c>
      <c r="P18" s="107">
        <v>5</v>
      </c>
      <c r="Q18" s="107" t="s">
        <v>4</v>
      </c>
      <c r="R18" s="107">
        <v>5</v>
      </c>
      <c r="S18" s="107">
        <v>5</v>
      </c>
      <c r="T18" s="107">
        <v>2</v>
      </c>
      <c r="U18" s="107" t="s">
        <v>4</v>
      </c>
      <c r="V18" s="107">
        <v>1</v>
      </c>
      <c r="W18" s="107">
        <v>1</v>
      </c>
      <c r="X18" s="107">
        <v>2</v>
      </c>
      <c r="Y18" s="107">
        <v>3</v>
      </c>
      <c r="Z18" s="107" t="s">
        <v>4</v>
      </c>
      <c r="AA18" s="106">
        <v>7</v>
      </c>
    </row>
    <row r="19" spans="1:27" ht="15">
      <c r="A19" s="159" t="s">
        <v>252</v>
      </c>
      <c r="B19" s="158" t="s">
        <v>70</v>
      </c>
      <c r="C19" s="158" t="s">
        <v>159</v>
      </c>
      <c r="D19" s="158" t="s">
        <v>162</v>
      </c>
      <c r="E19" s="158" t="s">
        <v>5</v>
      </c>
      <c r="F19" s="93">
        <v>45</v>
      </c>
      <c r="G19" s="92">
        <v>1</v>
      </c>
      <c r="H19" s="92">
        <v>1</v>
      </c>
      <c r="I19" s="92">
        <v>7</v>
      </c>
      <c r="J19" s="92">
        <v>6</v>
      </c>
      <c r="K19" s="92">
        <v>1</v>
      </c>
      <c r="L19" s="92">
        <v>3</v>
      </c>
      <c r="M19" s="92">
        <v>3</v>
      </c>
      <c r="N19" s="92">
        <v>4</v>
      </c>
      <c r="O19" s="92" t="s">
        <v>4</v>
      </c>
      <c r="P19" s="92">
        <v>12</v>
      </c>
      <c r="Q19" s="92" t="s">
        <v>4</v>
      </c>
      <c r="R19" s="92">
        <v>1</v>
      </c>
      <c r="S19" s="92">
        <v>1</v>
      </c>
      <c r="T19" s="92" t="s">
        <v>4</v>
      </c>
      <c r="U19" s="92">
        <v>1</v>
      </c>
      <c r="V19" s="92">
        <v>1</v>
      </c>
      <c r="W19" s="92" t="s">
        <v>4</v>
      </c>
      <c r="X19" s="92" t="s">
        <v>4</v>
      </c>
      <c r="Y19" s="92">
        <v>2</v>
      </c>
      <c r="Z19" s="92" t="s">
        <v>4</v>
      </c>
      <c r="AA19" s="91">
        <v>1</v>
      </c>
    </row>
    <row r="20" spans="1:27" ht="15">
      <c r="A20" s="123"/>
      <c r="B20" s="122" t="s">
        <v>68</v>
      </c>
      <c r="C20" s="122" t="s">
        <v>159</v>
      </c>
      <c r="D20" s="122" t="s">
        <v>161</v>
      </c>
      <c r="E20" s="122" t="s">
        <v>5</v>
      </c>
      <c r="F20" s="117">
        <v>30</v>
      </c>
      <c r="G20" s="116">
        <v>1</v>
      </c>
      <c r="H20" s="116">
        <v>1</v>
      </c>
      <c r="I20" s="116">
        <v>5</v>
      </c>
      <c r="J20" s="116">
        <v>2</v>
      </c>
      <c r="K20" s="116" t="s">
        <v>4</v>
      </c>
      <c r="L20" s="116">
        <v>3</v>
      </c>
      <c r="M20" s="116">
        <v>2</v>
      </c>
      <c r="N20" s="116">
        <v>3</v>
      </c>
      <c r="O20" s="116" t="s">
        <v>4</v>
      </c>
      <c r="P20" s="116">
        <v>10</v>
      </c>
      <c r="Q20" s="116" t="s">
        <v>4</v>
      </c>
      <c r="R20" s="116" t="s">
        <v>4</v>
      </c>
      <c r="S20" s="116" t="s">
        <v>4</v>
      </c>
      <c r="T20" s="116" t="s">
        <v>4</v>
      </c>
      <c r="U20" s="116">
        <v>1</v>
      </c>
      <c r="V20" s="116" t="s">
        <v>4</v>
      </c>
      <c r="W20" s="116" t="s">
        <v>4</v>
      </c>
      <c r="X20" s="116" t="s">
        <v>4</v>
      </c>
      <c r="Y20" s="116">
        <v>1</v>
      </c>
      <c r="Z20" s="116" t="s">
        <v>4</v>
      </c>
      <c r="AA20" s="115">
        <v>1</v>
      </c>
    </row>
    <row r="21" spans="1:27" ht="15">
      <c r="A21" s="114"/>
      <c r="B21" s="113" t="s">
        <v>66</v>
      </c>
      <c r="C21" s="113" t="s">
        <v>159</v>
      </c>
      <c r="D21" s="113" t="s">
        <v>160</v>
      </c>
      <c r="E21" s="113" t="s">
        <v>5</v>
      </c>
      <c r="F21" s="108">
        <v>15</v>
      </c>
      <c r="G21" s="107" t="s">
        <v>4</v>
      </c>
      <c r="H21" s="107" t="s">
        <v>4</v>
      </c>
      <c r="I21" s="107">
        <v>2</v>
      </c>
      <c r="J21" s="107">
        <v>4</v>
      </c>
      <c r="K21" s="107">
        <v>1</v>
      </c>
      <c r="L21" s="107" t="s">
        <v>4</v>
      </c>
      <c r="M21" s="107">
        <v>1</v>
      </c>
      <c r="N21" s="107">
        <v>1</v>
      </c>
      <c r="O21" s="107" t="s">
        <v>4</v>
      </c>
      <c r="P21" s="107">
        <v>2</v>
      </c>
      <c r="Q21" s="107" t="s">
        <v>4</v>
      </c>
      <c r="R21" s="107">
        <v>1</v>
      </c>
      <c r="S21" s="107">
        <v>1</v>
      </c>
      <c r="T21" s="107" t="s">
        <v>4</v>
      </c>
      <c r="U21" s="107" t="s">
        <v>4</v>
      </c>
      <c r="V21" s="107">
        <v>1</v>
      </c>
      <c r="W21" s="107" t="s">
        <v>4</v>
      </c>
      <c r="X21" s="107" t="s">
        <v>4</v>
      </c>
      <c r="Y21" s="107">
        <v>1</v>
      </c>
      <c r="Z21" s="107" t="s">
        <v>4</v>
      </c>
      <c r="AA21" s="106" t="s">
        <v>4</v>
      </c>
    </row>
    <row r="22" spans="1:27" ht="15">
      <c r="A22" s="159" t="s">
        <v>251</v>
      </c>
      <c r="B22" s="158" t="s">
        <v>70</v>
      </c>
      <c r="C22" s="158" t="s">
        <v>155</v>
      </c>
      <c r="D22" s="158" t="s">
        <v>158</v>
      </c>
      <c r="E22" s="158" t="s">
        <v>5</v>
      </c>
      <c r="F22" s="93">
        <v>31</v>
      </c>
      <c r="G22" s="92" t="s">
        <v>4</v>
      </c>
      <c r="H22" s="92" t="s">
        <v>4</v>
      </c>
      <c r="I22" s="92">
        <v>3</v>
      </c>
      <c r="J22" s="92">
        <v>4</v>
      </c>
      <c r="K22" s="92">
        <v>4</v>
      </c>
      <c r="L22" s="92">
        <v>1</v>
      </c>
      <c r="M22" s="92">
        <v>1</v>
      </c>
      <c r="N22" s="92">
        <v>6</v>
      </c>
      <c r="O22" s="92" t="s">
        <v>4</v>
      </c>
      <c r="P22" s="92">
        <v>7</v>
      </c>
      <c r="Q22" s="92" t="s">
        <v>4</v>
      </c>
      <c r="R22" s="92" t="s">
        <v>4</v>
      </c>
      <c r="S22" s="92" t="s">
        <v>4</v>
      </c>
      <c r="T22" s="92" t="s">
        <v>4</v>
      </c>
      <c r="U22" s="92">
        <v>2</v>
      </c>
      <c r="V22" s="92">
        <v>1</v>
      </c>
      <c r="W22" s="92" t="s">
        <v>4</v>
      </c>
      <c r="X22" s="92" t="s">
        <v>4</v>
      </c>
      <c r="Y22" s="92" t="s">
        <v>4</v>
      </c>
      <c r="Z22" s="92" t="s">
        <v>4</v>
      </c>
      <c r="AA22" s="91">
        <v>2</v>
      </c>
    </row>
    <row r="23" spans="1:27" ht="15">
      <c r="A23" s="123"/>
      <c r="B23" s="122" t="s">
        <v>68</v>
      </c>
      <c r="C23" s="122" t="s">
        <v>155</v>
      </c>
      <c r="D23" s="122" t="s">
        <v>157</v>
      </c>
      <c r="E23" s="122" t="s">
        <v>5</v>
      </c>
      <c r="F23" s="117">
        <v>21</v>
      </c>
      <c r="G23" s="116" t="s">
        <v>4</v>
      </c>
      <c r="H23" s="116" t="s">
        <v>4</v>
      </c>
      <c r="I23" s="116">
        <v>3</v>
      </c>
      <c r="J23" s="116">
        <v>1</v>
      </c>
      <c r="K23" s="116">
        <v>2</v>
      </c>
      <c r="L23" s="116">
        <v>1</v>
      </c>
      <c r="M23" s="116">
        <v>1</v>
      </c>
      <c r="N23" s="116">
        <v>2</v>
      </c>
      <c r="O23" s="116" t="s">
        <v>4</v>
      </c>
      <c r="P23" s="116">
        <v>7</v>
      </c>
      <c r="Q23" s="116" t="s">
        <v>4</v>
      </c>
      <c r="R23" s="116" t="s">
        <v>4</v>
      </c>
      <c r="S23" s="116" t="s">
        <v>4</v>
      </c>
      <c r="T23" s="116" t="s">
        <v>4</v>
      </c>
      <c r="U23" s="116">
        <v>2</v>
      </c>
      <c r="V23" s="116">
        <v>1</v>
      </c>
      <c r="W23" s="116" t="s">
        <v>4</v>
      </c>
      <c r="X23" s="116" t="s">
        <v>4</v>
      </c>
      <c r="Y23" s="116" t="s">
        <v>4</v>
      </c>
      <c r="Z23" s="116" t="s">
        <v>4</v>
      </c>
      <c r="AA23" s="115">
        <v>1</v>
      </c>
    </row>
    <row r="24" spans="1:27" ht="15">
      <c r="A24" s="114"/>
      <c r="B24" s="113" t="s">
        <v>66</v>
      </c>
      <c r="C24" s="113" t="s">
        <v>155</v>
      </c>
      <c r="D24" s="113" t="s">
        <v>156</v>
      </c>
      <c r="E24" s="113" t="s">
        <v>5</v>
      </c>
      <c r="F24" s="108">
        <v>10</v>
      </c>
      <c r="G24" s="107" t="s">
        <v>4</v>
      </c>
      <c r="H24" s="107" t="s">
        <v>4</v>
      </c>
      <c r="I24" s="107" t="s">
        <v>4</v>
      </c>
      <c r="J24" s="107">
        <v>3</v>
      </c>
      <c r="K24" s="107">
        <v>2</v>
      </c>
      <c r="L24" s="107" t="s">
        <v>4</v>
      </c>
      <c r="M24" s="107" t="s">
        <v>4</v>
      </c>
      <c r="N24" s="107">
        <v>4</v>
      </c>
      <c r="O24" s="107" t="s">
        <v>4</v>
      </c>
      <c r="P24" s="107" t="s">
        <v>4</v>
      </c>
      <c r="Q24" s="107" t="s">
        <v>4</v>
      </c>
      <c r="R24" s="107" t="s">
        <v>4</v>
      </c>
      <c r="S24" s="107" t="s">
        <v>4</v>
      </c>
      <c r="T24" s="107" t="s">
        <v>4</v>
      </c>
      <c r="U24" s="107" t="s">
        <v>4</v>
      </c>
      <c r="V24" s="107" t="s">
        <v>4</v>
      </c>
      <c r="W24" s="107" t="s">
        <v>4</v>
      </c>
      <c r="X24" s="107" t="s">
        <v>4</v>
      </c>
      <c r="Y24" s="107" t="s">
        <v>4</v>
      </c>
      <c r="Z24" s="107" t="s">
        <v>4</v>
      </c>
      <c r="AA24" s="106">
        <v>1</v>
      </c>
    </row>
    <row r="25" spans="1:27" ht="15">
      <c r="A25" s="159" t="s">
        <v>250</v>
      </c>
      <c r="B25" s="158" t="s">
        <v>70</v>
      </c>
      <c r="C25" s="158" t="s">
        <v>150</v>
      </c>
      <c r="D25" s="158" t="s">
        <v>153</v>
      </c>
      <c r="E25" s="158" t="s">
        <v>5</v>
      </c>
      <c r="F25" s="93">
        <v>20</v>
      </c>
      <c r="G25" s="92">
        <v>1</v>
      </c>
      <c r="H25" s="92" t="s">
        <v>4</v>
      </c>
      <c r="I25" s="92">
        <v>2</v>
      </c>
      <c r="J25" s="92">
        <v>1</v>
      </c>
      <c r="K25" s="92" t="s">
        <v>4</v>
      </c>
      <c r="L25" s="92">
        <v>1</v>
      </c>
      <c r="M25" s="92">
        <v>1</v>
      </c>
      <c r="N25" s="92">
        <v>4</v>
      </c>
      <c r="O25" s="92" t="s">
        <v>4</v>
      </c>
      <c r="P25" s="92">
        <v>4</v>
      </c>
      <c r="Q25" s="92" t="s">
        <v>4</v>
      </c>
      <c r="R25" s="92" t="s">
        <v>4</v>
      </c>
      <c r="S25" s="92" t="s">
        <v>4</v>
      </c>
      <c r="T25" s="92" t="s">
        <v>4</v>
      </c>
      <c r="U25" s="92">
        <v>2</v>
      </c>
      <c r="V25" s="92">
        <v>1</v>
      </c>
      <c r="W25" s="92" t="s">
        <v>4</v>
      </c>
      <c r="X25" s="92" t="s">
        <v>4</v>
      </c>
      <c r="Y25" s="92">
        <v>1</v>
      </c>
      <c r="Z25" s="92" t="s">
        <v>4</v>
      </c>
      <c r="AA25" s="91">
        <v>2</v>
      </c>
    </row>
    <row r="26" spans="1:27" ht="15">
      <c r="A26" s="123"/>
      <c r="B26" s="122" t="s">
        <v>68</v>
      </c>
      <c r="C26" s="122" t="s">
        <v>150</v>
      </c>
      <c r="D26" s="122" t="s">
        <v>152</v>
      </c>
      <c r="E26" s="122" t="s">
        <v>5</v>
      </c>
      <c r="F26" s="117">
        <v>15</v>
      </c>
      <c r="G26" s="116">
        <v>1</v>
      </c>
      <c r="H26" s="116" t="s">
        <v>4</v>
      </c>
      <c r="I26" s="116">
        <v>1</v>
      </c>
      <c r="J26" s="116">
        <v>1</v>
      </c>
      <c r="K26" s="116" t="s">
        <v>4</v>
      </c>
      <c r="L26" s="116" t="s">
        <v>4</v>
      </c>
      <c r="M26" s="116" t="s">
        <v>4</v>
      </c>
      <c r="N26" s="116">
        <v>2</v>
      </c>
      <c r="O26" s="116" t="s">
        <v>4</v>
      </c>
      <c r="P26" s="116">
        <v>4</v>
      </c>
      <c r="Q26" s="116" t="s">
        <v>4</v>
      </c>
      <c r="R26" s="116" t="s">
        <v>4</v>
      </c>
      <c r="S26" s="116" t="s">
        <v>4</v>
      </c>
      <c r="T26" s="116" t="s">
        <v>4</v>
      </c>
      <c r="U26" s="116">
        <v>2</v>
      </c>
      <c r="V26" s="116">
        <v>1</v>
      </c>
      <c r="W26" s="116" t="s">
        <v>4</v>
      </c>
      <c r="X26" s="116" t="s">
        <v>4</v>
      </c>
      <c r="Y26" s="116">
        <v>1</v>
      </c>
      <c r="Z26" s="116" t="s">
        <v>4</v>
      </c>
      <c r="AA26" s="115">
        <v>2</v>
      </c>
    </row>
    <row r="27" spans="1:27" ht="15">
      <c r="A27" s="114"/>
      <c r="B27" s="113" t="s">
        <v>66</v>
      </c>
      <c r="C27" s="113" t="s">
        <v>150</v>
      </c>
      <c r="D27" s="113" t="s">
        <v>151</v>
      </c>
      <c r="E27" s="113" t="s">
        <v>5</v>
      </c>
      <c r="F27" s="108">
        <v>5</v>
      </c>
      <c r="G27" s="107" t="s">
        <v>4</v>
      </c>
      <c r="H27" s="107" t="s">
        <v>4</v>
      </c>
      <c r="I27" s="107">
        <v>1</v>
      </c>
      <c r="J27" s="107" t="s">
        <v>4</v>
      </c>
      <c r="K27" s="107" t="s">
        <v>4</v>
      </c>
      <c r="L27" s="107">
        <v>1</v>
      </c>
      <c r="M27" s="107">
        <v>1</v>
      </c>
      <c r="N27" s="107">
        <v>2</v>
      </c>
      <c r="O27" s="107" t="s">
        <v>4</v>
      </c>
      <c r="P27" s="107" t="s">
        <v>4</v>
      </c>
      <c r="Q27" s="107" t="s">
        <v>4</v>
      </c>
      <c r="R27" s="107" t="s">
        <v>4</v>
      </c>
      <c r="S27" s="107" t="s">
        <v>4</v>
      </c>
      <c r="T27" s="107" t="s">
        <v>4</v>
      </c>
      <c r="U27" s="107" t="s">
        <v>4</v>
      </c>
      <c r="V27" s="107" t="s">
        <v>4</v>
      </c>
      <c r="W27" s="107" t="s">
        <v>4</v>
      </c>
      <c r="X27" s="107" t="s">
        <v>4</v>
      </c>
      <c r="Y27" s="107" t="s">
        <v>4</v>
      </c>
      <c r="Z27" s="107" t="s">
        <v>4</v>
      </c>
      <c r="AA27" s="106" t="s">
        <v>4</v>
      </c>
    </row>
    <row r="28" spans="1:27" ht="15">
      <c r="A28" s="159" t="s">
        <v>249</v>
      </c>
      <c r="B28" s="158" t="s">
        <v>70</v>
      </c>
      <c r="C28" s="158" t="s">
        <v>146</v>
      </c>
      <c r="D28" s="158" t="s">
        <v>149</v>
      </c>
      <c r="E28" s="158" t="s">
        <v>5</v>
      </c>
      <c r="F28" s="93">
        <v>25</v>
      </c>
      <c r="G28" s="92" t="s">
        <v>4</v>
      </c>
      <c r="H28" s="92">
        <v>1</v>
      </c>
      <c r="I28" s="92">
        <v>3</v>
      </c>
      <c r="J28" s="92">
        <v>3</v>
      </c>
      <c r="K28" s="92">
        <v>1</v>
      </c>
      <c r="L28" s="92">
        <v>3</v>
      </c>
      <c r="M28" s="92">
        <v>2</v>
      </c>
      <c r="N28" s="92" t="s">
        <v>4</v>
      </c>
      <c r="O28" s="92" t="s">
        <v>4</v>
      </c>
      <c r="P28" s="92">
        <v>6</v>
      </c>
      <c r="Q28" s="92" t="s">
        <v>4</v>
      </c>
      <c r="R28" s="92">
        <v>2</v>
      </c>
      <c r="S28" s="92" t="s">
        <v>4</v>
      </c>
      <c r="T28" s="92" t="s">
        <v>4</v>
      </c>
      <c r="U28" s="92">
        <v>1</v>
      </c>
      <c r="V28" s="92" t="s">
        <v>4</v>
      </c>
      <c r="W28" s="92" t="s">
        <v>4</v>
      </c>
      <c r="X28" s="92">
        <v>2</v>
      </c>
      <c r="Y28" s="92">
        <v>1</v>
      </c>
      <c r="Z28" s="92" t="s">
        <v>4</v>
      </c>
      <c r="AA28" s="91" t="s">
        <v>4</v>
      </c>
    </row>
    <row r="29" spans="1:27" ht="15">
      <c r="A29" s="123"/>
      <c r="B29" s="122" t="s">
        <v>68</v>
      </c>
      <c r="C29" s="122" t="s">
        <v>146</v>
      </c>
      <c r="D29" s="122" t="s">
        <v>148</v>
      </c>
      <c r="E29" s="122" t="s">
        <v>5</v>
      </c>
      <c r="F29" s="117">
        <v>12</v>
      </c>
      <c r="G29" s="116" t="s">
        <v>4</v>
      </c>
      <c r="H29" s="116">
        <v>1</v>
      </c>
      <c r="I29" s="116" t="s">
        <v>4</v>
      </c>
      <c r="J29" s="116" t="s">
        <v>4</v>
      </c>
      <c r="K29" s="116">
        <v>1</v>
      </c>
      <c r="L29" s="116">
        <v>3</v>
      </c>
      <c r="M29" s="116" t="s">
        <v>4</v>
      </c>
      <c r="N29" s="116" t="s">
        <v>4</v>
      </c>
      <c r="O29" s="116" t="s">
        <v>4</v>
      </c>
      <c r="P29" s="116">
        <v>4</v>
      </c>
      <c r="Q29" s="116" t="s">
        <v>4</v>
      </c>
      <c r="R29" s="116" t="s">
        <v>4</v>
      </c>
      <c r="S29" s="116" t="s">
        <v>4</v>
      </c>
      <c r="T29" s="116" t="s">
        <v>4</v>
      </c>
      <c r="U29" s="116">
        <v>1</v>
      </c>
      <c r="V29" s="116" t="s">
        <v>4</v>
      </c>
      <c r="W29" s="116" t="s">
        <v>4</v>
      </c>
      <c r="X29" s="116">
        <v>1</v>
      </c>
      <c r="Y29" s="116">
        <v>1</v>
      </c>
      <c r="Z29" s="116" t="s">
        <v>4</v>
      </c>
      <c r="AA29" s="115" t="s">
        <v>4</v>
      </c>
    </row>
    <row r="30" spans="1:27" ht="15">
      <c r="A30" s="114"/>
      <c r="B30" s="113" t="s">
        <v>66</v>
      </c>
      <c r="C30" s="113" t="s">
        <v>146</v>
      </c>
      <c r="D30" s="113" t="s">
        <v>147</v>
      </c>
      <c r="E30" s="113" t="s">
        <v>5</v>
      </c>
      <c r="F30" s="108">
        <v>13</v>
      </c>
      <c r="G30" s="107" t="s">
        <v>4</v>
      </c>
      <c r="H30" s="107" t="s">
        <v>4</v>
      </c>
      <c r="I30" s="107">
        <v>3</v>
      </c>
      <c r="J30" s="107">
        <v>3</v>
      </c>
      <c r="K30" s="107" t="s">
        <v>4</v>
      </c>
      <c r="L30" s="107" t="s">
        <v>4</v>
      </c>
      <c r="M30" s="107">
        <v>2</v>
      </c>
      <c r="N30" s="107" t="s">
        <v>4</v>
      </c>
      <c r="O30" s="107" t="s">
        <v>4</v>
      </c>
      <c r="P30" s="107">
        <v>2</v>
      </c>
      <c r="Q30" s="107" t="s">
        <v>4</v>
      </c>
      <c r="R30" s="107">
        <v>2</v>
      </c>
      <c r="S30" s="107" t="s">
        <v>4</v>
      </c>
      <c r="T30" s="107" t="s">
        <v>4</v>
      </c>
      <c r="U30" s="107" t="s">
        <v>4</v>
      </c>
      <c r="V30" s="107" t="s">
        <v>4</v>
      </c>
      <c r="W30" s="107" t="s">
        <v>4</v>
      </c>
      <c r="X30" s="107">
        <v>1</v>
      </c>
      <c r="Y30" s="107" t="s">
        <v>4</v>
      </c>
      <c r="Z30" s="107" t="s">
        <v>4</v>
      </c>
      <c r="AA30" s="106" t="s">
        <v>4</v>
      </c>
    </row>
    <row r="31" spans="1:27" ht="15">
      <c r="A31" s="159" t="s">
        <v>248</v>
      </c>
      <c r="B31" s="158" t="s">
        <v>70</v>
      </c>
      <c r="C31" s="158" t="s">
        <v>142</v>
      </c>
      <c r="D31" s="158" t="s">
        <v>145</v>
      </c>
      <c r="E31" s="158" t="s">
        <v>5</v>
      </c>
      <c r="F31" s="93">
        <v>118</v>
      </c>
      <c r="G31" s="92">
        <v>1</v>
      </c>
      <c r="H31" s="92" t="s">
        <v>4</v>
      </c>
      <c r="I31" s="92">
        <v>20</v>
      </c>
      <c r="J31" s="92">
        <v>10</v>
      </c>
      <c r="K31" s="92">
        <v>3</v>
      </c>
      <c r="L31" s="92">
        <v>10</v>
      </c>
      <c r="M31" s="92">
        <v>8</v>
      </c>
      <c r="N31" s="92">
        <v>7</v>
      </c>
      <c r="O31" s="92" t="s">
        <v>4</v>
      </c>
      <c r="P31" s="92">
        <v>28</v>
      </c>
      <c r="Q31" s="92" t="s">
        <v>4</v>
      </c>
      <c r="R31" s="92">
        <v>3</v>
      </c>
      <c r="S31" s="92">
        <v>1</v>
      </c>
      <c r="T31" s="92" t="s">
        <v>4</v>
      </c>
      <c r="U31" s="92">
        <v>6</v>
      </c>
      <c r="V31" s="92" t="s">
        <v>4</v>
      </c>
      <c r="W31" s="92" t="s">
        <v>4</v>
      </c>
      <c r="X31" s="92">
        <v>2</v>
      </c>
      <c r="Y31" s="92">
        <v>3</v>
      </c>
      <c r="Z31" s="92">
        <v>1</v>
      </c>
      <c r="AA31" s="91">
        <v>15</v>
      </c>
    </row>
    <row r="32" spans="1:27" ht="15">
      <c r="A32" s="123"/>
      <c r="B32" s="122" t="s">
        <v>68</v>
      </c>
      <c r="C32" s="122" t="s">
        <v>142</v>
      </c>
      <c r="D32" s="122" t="s">
        <v>144</v>
      </c>
      <c r="E32" s="122" t="s">
        <v>5</v>
      </c>
      <c r="F32" s="117">
        <v>73</v>
      </c>
      <c r="G32" s="116" t="s">
        <v>4</v>
      </c>
      <c r="H32" s="116" t="s">
        <v>4</v>
      </c>
      <c r="I32" s="116">
        <v>15</v>
      </c>
      <c r="J32" s="116">
        <v>6</v>
      </c>
      <c r="K32" s="116">
        <v>3</v>
      </c>
      <c r="L32" s="116">
        <v>7</v>
      </c>
      <c r="M32" s="116">
        <v>3</v>
      </c>
      <c r="N32" s="116">
        <v>2</v>
      </c>
      <c r="O32" s="116" t="s">
        <v>4</v>
      </c>
      <c r="P32" s="116">
        <v>18</v>
      </c>
      <c r="Q32" s="116" t="s">
        <v>4</v>
      </c>
      <c r="R32" s="116" t="s">
        <v>4</v>
      </c>
      <c r="S32" s="116" t="s">
        <v>4</v>
      </c>
      <c r="T32" s="116" t="s">
        <v>4</v>
      </c>
      <c r="U32" s="116">
        <v>6</v>
      </c>
      <c r="V32" s="116" t="s">
        <v>4</v>
      </c>
      <c r="W32" s="116" t="s">
        <v>4</v>
      </c>
      <c r="X32" s="116">
        <v>1</v>
      </c>
      <c r="Y32" s="116">
        <v>3</v>
      </c>
      <c r="Z32" s="116">
        <v>1</v>
      </c>
      <c r="AA32" s="115">
        <v>8</v>
      </c>
    </row>
    <row r="33" spans="1:27" ht="15">
      <c r="A33" s="114"/>
      <c r="B33" s="113" t="s">
        <v>66</v>
      </c>
      <c r="C33" s="113" t="s">
        <v>142</v>
      </c>
      <c r="D33" s="113" t="s">
        <v>143</v>
      </c>
      <c r="E33" s="113" t="s">
        <v>5</v>
      </c>
      <c r="F33" s="108">
        <v>45</v>
      </c>
      <c r="G33" s="107">
        <v>1</v>
      </c>
      <c r="H33" s="107" t="s">
        <v>4</v>
      </c>
      <c r="I33" s="107">
        <v>5</v>
      </c>
      <c r="J33" s="107">
        <v>4</v>
      </c>
      <c r="K33" s="107" t="s">
        <v>4</v>
      </c>
      <c r="L33" s="107">
        <v>3</v>
      </c>
      <c r="M33" s="107">
        <v>5</v>
      </c>
      <c r="N33" s="107">
        <v>5</v>
      </c>
      <c r="O33" s="107" t="s">
        <v>4</v>
      </c>
      <c r="P33" s="107">
        <v>10</v>
      </c>
      <c r="Q33" s="107" t="s">
        <v>4</v>
      </c>
      <c r="R33" s="107">
        <v>3</v>
      </c>
      <c r="S33" s="107">
        <v>1</v>
      </c>
      <c r="T33" s="107" t="s">
        <v>4</v>
      </c>
      <c r="U33" s="107" t="s">
        <v>4</v>
      </c>
      <c r="V33" s="107" t="s">
        <v>4</v>
      </c>
      <c r="W33" s="107" t="s">
        <v>4</v>
      </c>
      <c r="X33" s="107">
        <v>1</v>
      </c>
      <c r="Y33" s="107" t="s">
        <v>4</v>
      </c>
      <c r="Z33" s="107" t="s">
        <v>4</v>
      </c>
      <c r="AA33" s="106">
        <v>7</v>
      </c>
    </row>
    <row r="34" spans="1:27" ht="15">
      <c r="A34" s="159" t="s">
        <v>247</v>
      </c>
      <c r="B34" s="158" t="s">
        <v>70</v>
      </c>
      <c r="C34" s="158" t="s">
        <v>138</v>
      </c>
      <c r="D34" s="158" t="s">
        <v>141</v>
      </c>
      <c r="E34" s="158" t="s">
        <v>5</v>
      </c>
      <c r="F34" s="93">
        <v>21</v>
      </c>
      <c r="G34" s="92">
        <v>1</v>
      </c>
      <c r="H34" s="92" t="s">
        <v>4</v>
      </c>
      <c r="I34" s="92">
        <v>4</v>
      </c>
      <c r="J34" s="92">
        <v>3</v>
      </c>
      <c r="K34" s="92" t="s">
        <v>4</v>
      </c>
      <c r="L34" s="92" t="s">
        <v>4</v>
      </c>
      <c r="M34" s="92" t="s">
        <v>4</v>
      </c>
      <c r="N34" s="92">
        <v>4</v>
      </c>
      <c r="O34" s="92" t="s">
        <v>4</v>
      </c>
      <c r="P34" s="92">
        <v>3</v>
      </c>
      <c r="Q34" s="92" t="s">
        <v>4</v>
      </c>
      <c r="R34" s="92" t="s">
        <v>4</v>
      </c>
      <c r="S34" s="92">
        <v>1</v>
      </c>
      <c r="T34" s="92" t="s">
        <v>4</v>
      </c>
      <c r="U34" s="92">
        <v>1</v>
      </c>
      <c r="V34" s="92" t="s">
        <v>4</v>
      </c>
      <c r="W34" s="92">
        <v>1</v>
      </c>
      <c r="X34" s="92" t="s">
        <v>4</v>
      </c>
      <c r="Y34" s="92" t="s">
        <v>4</v>
      </c>
      <c r="Z34" s="92" t="s">
        <v>4</v>
      </c>
      <c r="AA34" s="91">
        <v>3</v>
      </c>
    </row>
    <row r="35" spans="1:27" ht="15">
      <c r="A35" s="123"/>
      <c r="B35" s="122" t="s">
        <v>68</v>
      </c>
      <c r="C35" s="122" t="s">
        <v>138</v>
      </c>
      <c r="D35" s="122" t="s">
        <v>140</v>
      </c>
      <c r="E35" s="122" t="s">
        <v>5</v>
      </c>
      <c r="F35" s="117">
        <v>14</v>
      </c>
      <c r="G35" s="116">
        <v>1</v>
      </c>
      <c r="H35" s="116" t="s">
        <v>4</v>
      </c>
      <c r="I35" s="116">
        <v>3</v>
      </c>
      <c r="J35" s="116">
        <v>2</v>
      </c>
      <c r="K35" s="116" t="s">
        <v>4</v>
      </c>
      <c r="L35" s="116" t="s">
        <v>4</v>
      </c>
      <c r="M35" s="116" t="s">
        <v>4</v>
      </c>
      <c r="N35" s="116">
        <v>2</v>
      </c>
      <c r="O35" s="116" t="s">
        <v>4</v>
      </c>
      <c r="P35" s="116">
        <v>2</v>
      </c>
      <c r="Q35" s="116" t="s">
        <v>4</v>
      </c>
      <c r="R35" s="116" t="s">
        <v>4</v>
      </c>
      <c r="S35" s="116" t="s">
        <v>4</v>
      </c>
      <c r="T35" s="116" t="s">
        <v>4</v>
      </c>
      <c r="U35" s="116">
        <v>1</v>
      </c>
      <c r="V35" s="116" t="s">
        <v>4</v>
      </c>
      <c r="W35" s="116">
        <v>1</v>
      </c>
      <c r="X35" s="116" t="s">
        <v>4</v>
      </c>
      <c r="Y35" s="116" t="s">
        <v>4</v>
      </c>
      <c r="Z35" s="116" t="s">
        <v>4</v>
      </c>
      <c r="AA35" s="115">
        <v>2</v>
      </c>
    </row>
    <row r="36" spans="1:27" ht="15">
      <c r="A36" s="114"/>
      <c r="B36" s="113" t="s">
        <v>66</v>
      </c>
      <c r="C36" s="113" t="s">
        <v>138</v>
      </c>
      <c r="D36" s="113" t="s">
        <v>139</v>
      </c>
      <c r="E36" s="113" t="s">
        <v>5</v>
      </c>
      <c r="F36" s="108">
        <v>7</v>
      </c>
      <c r="G36" s="107" t="s">
        <v>4</v>
      </c>
      <c r="H36" s="107" t="s">
        <v>4</v>
      </c>
      <c r="I36" s="107">
        <v>1</v>
      </c>
      <c r="J36" s="107">
        <v>1</v>
      </c>
      <c r="K36" s="107" t="s">
        <v>4</v>
      </c>
      <c r="L36" s="107" t="s">
        <v>4</v>
      </c>
      <c r="M36" s="107" t="s">
        <v>4</v>
      </c>
      <c r="N36" s="107">
        <v>2</v>
      </c>
      <c r="O36" s="107" t="s">
        <v>4</v>
      </c>
      <c r="P36" s="107">
        <v>1</v>
      </c>
      <c r="Q36" s="107" t="s">
        <v>4</v>
      </c>
      <c r="R36" s="107" t="s">
        <v>4</v>
      </c>
      <c r="S36" s="107">
        <v>1</v>
      </c>
      <c r="T36" s="107" t="s">
        <v>4</v>
      </c>
      <c r="U36" s="107" t="s">
        <v>4</v>
      </c>
      <c r="V36" s="107" t="s">
        <v>4</v>
      </c>
      <c r="W36" s="107" t="s">
        <v>4</v>
      </c>
      <c r="X36" s="107" t="s">
        <v>4</v>
      </c>
      <c r="Y36" s="107" t="s">
        <v>4</v>
      </c>
      <c r="Z36" s="107" t="s">
        <v>4</v>
      </c>
      <c r="AA36" s="106">
        <v>1</v>
      </c>
    </row>
    <row r="37" spans="1:27" ht="15">
      <c r="A37" s="159" t="s">
        <v>246</v>
      </c>
      <c r="B37" s="158" t="s">
        <v>70</v>
      </c>
      <c r="C37" s="158" t="s">
        <v>134</v>
      </c>
      <c r="D37" s="158" t="s">
        <v>137</v>
      </c>
      <c r="E37" s="158" t="s">
        <v>5</v>
      </c>
      <c r="F37" s="93">
        <v>90</v>
      </c>
      <c r="G37" s="92">
        <v>4</v>
      </c>
      <c r="H37" s="92">
        <v>2</v>
      </c>
      <c r="I37" s="92">
        <v>10</v>
      </c>
      <c r="J37" s="92">
        <v>9</v>
      </c>
      <c r="K37" s="92">
        <v>2</v>
      </c>
      <c r="L37" s="92">
        <v>8</v>
      </c>
      <c r="M37" s="92">
        <v>7</v>
      </c>
      <c r="N37" s="92">
        <v>8</v>
      </c>
      <c r="O37" s="92" t="s">
        <v>4</v>
      </c>
      <c r="P37" s="92">
        <v>16</v>
      </c>
      <c r="Q37" s="92">
        <v>1</v>
      </c>
      <c r="R37" s="92">
        <v>2</v>
      </c>
      <c r="S37" s="92" t="s">
        <v>4</v>
      </c>
      <c r="T37" s="92">
        <v>2</v>
      </c>
      <c r="U37" s="92">
        <v>4</v>
      </c>
      <c r="V37" s="92">
        <v>1</v>
      </c>
      <c r="W37" s="92" t="s">
        <v>4</v>
      </c>
      <c r="X37" s="92">
        <v>1</v>
      </c>
      <c r="Y37" s="92">
        <v>2</v>
      </c>
      <c r="Z37" s="92">
        <v>1</v>
      </c>
      <c r="AA37" s="91">
        <v>10</v>
      </c>
    </row>
    <row r="38" spans="1:27" ht="15">
      <c r="A38" s="123"/>
      <c r="B38" s="122" t="s">
        <v>68</v>
      </c>
      <c r="C38" s="122" t="s">
        <v>134</v>
      </c>
      <c r="D38" s="122" t="s">
        <v>136</v>
      </c>
      <c r="E38" s="122" t="s">
        <v>5</v>
      </c>
      <c r="F38" s="117">
        <v>56</v>
      </c>
      <c r="G38" s="116">
        <v>2</v>
      </c>
      <c r="H38" s="116">
        <v>2</v>
      </c>
      <c r="I38" s="116">
        <v>5</v>
      </c>
      <c r="J38" s="116">
        <v>4</v>
      </c>
      <c r="K38" s="116">
        <v>2</v>
      </c>
      <c r="L38" s="116">
        <v>4</v>
      </c>
      <c r="M38" s="116">
        <v>5</v>
      </c>
      <c r="N38" s="116">
        <v>7</v>
      </c>
      <c r="O38" s="116" t="s">
        <v>4</v>
      </c>
      <c r="P38" s="116">
        <v>14</v>
      </c>
      <c r="Q38" s="116" t="s">
        <v>4</v>
      </c>
      <c r="R38" s="116" t="s">
        <v>4</v>
      </c>
      <c r="S38" s="116" t="s">
        <v>4</v>
      </c>
      <c r="T38" s="116" t="s">
        <v>4</v>
      </c>
      <c r="U38" s="116">
        <v>4</v>
      </c>
      <c r="V38" s="116">
        <v>1</v>
      </c>
      <c r="W38" s="116" t="s">
        <v>4</v>
      </c>
      <c r="X38" s="116" t="s">
        <v>4</v>
      </c>
      <c r="Y38" s="116">
        <v>2</v>
      </c>
      <c r="Z38" s="116">
        <v>1</v>
      </c>
      <c r="AA38" s="115">
        <v>3</v>
      </c>
    </row>
    <row r="39" spans="1:27" ht="15">
      <c r="A39" s="114"/>
      <c r="B39" s="113" t="s">
        <v>66</v>
      </c>
      <c r="C39" s="113" t="s">
        <v>134</v>
      </c>
      <c r="D39" s="113" t="s">
        <v>135</v>
      </c>
      <c r="E39" s="113" t="s">
        <v>5</v>
      </c>
      <c r="F39" s="108">
        <v>34</v>
      </c>
      <c r="G39" s="107">
        <v>2</v>
      </c>
      <c r="H39" s="107" t="s">
        <v>4</v>
      </c>
      <c r="I39" s="107">
        <v>5</v>
      </c>
      <c r="J39" s="107">
        <v>5</v>
      </c>
      <c r="K39" s="107" t="s">
        <v>4</v>
      </c>
      <c r="L39" s="107">
        <v>4</v>
      </c>
      <c r="M39" s="107">
        <v>2</v>
      </c>
      <c r="N39" s="107">
        <v>1</v>
      </c>
      <c r="O39" s="107" t="s">
        <v>4</v>
      </c>
      <c r="P39" s="107">
        <v>2</v>
      </c>
      <c r="Q39" s="107">
        <v>1</v>
      </c>
      <c r="R39" s="107">
        <v>2</v>
      </c>
      <c r="S39" s="107" t="s">
        <v>4</v>
      </c>
      <c r="T39" s="107">
        <v>2</v>
      </c>
      <c r="U39" s="107" t="s">
        <v>4</v>
      </c>
      <c r="V39" s="107" t="s">
        <v>4</v>
      </c>
      <c r="W39" s="107" t="s">
        <v>4</v>
      </c>
      <c r="X39" s="107">
        <v>1</v>
      </c>
      <c r="Y39" s="107" t="s">
        <v>4</v>
      </c>
      <c r="Z39" s="107" t="s">
        <v>4</v>
      </c>
      <c r="AA39" s="106">
        <v>7</v>
      </c>
    </row>
    <row r="40" spans="1:27" ht="15">
      <c r="A40" s="159" t="s">
        <v>245</v>
      </c>
      <c r="B40" s="158" t="s">
        <v>70</v>
      </c>
      <c r="C40" s="158" t="s">
        <v>130</v>
      </c>
      <c r="D40" s="158" t="s">
        <v>133</v>
      </c>
      <c r="E40" s="158" t="s">
        <v>21</v>
      </c>
      <c r="F40" s="93">
        <v>1066</v>
      </c>
      <c r="G40" s="92">
        <v>25</v>
      </c>
      <c r="H40" s="92">
        <v>29</v>
      </c>
      <c r="I40" s="92">
        <v>125</v>
      </c>
      <c r="J40" s="92">
        <v>113</v>
      </c>
      <c r="K40" s="92">
        <v>39</v>
      </c>
      <c r="L40" s="92">
        <v>83</v>
      </c>
      <c r="M40" s="92">
        <v>58</v>
      </c>
      <c r="N40" s="92">
        <v>102</v>
      </c>
      <c r="O40" s="92">
        <v>2</v>
      </c>
      <c r="P40" s="92">
        <v>219</v>
      </c>
      <c r="Q40" s="92">
        <v>5</v>
      </c>
      <c r="R40" s="92">
        <v>31</v>
      </c>
      <c r="S40" s="92">
        <v>14</v>
      </c>
      <c r="T40" s="92">
        <v>18</v>
      </c>
      <c r="U40" s="92">
        <v>28</v>
      </c>
      <c r="V40" s="92">
        <v>25</v>
      </c>
      <c r="W40" s="92">
        <v>5</v>
      </c>
      <c r="X40" s="92">
        <v>19</v>
      </c>
      <c r="Y40" s="92">
        <v>22</v>
      </c>
      <c r="Z40" s="92">
        <v>8</v>
      </c>
      <c r="AA40" s="91">
        <v>96</v>
      </c>
    </row>
    <row r="41" spans="1:27" ht="15">
      <c r="A41" s="123"/>
      <c r="B41" s="122" t="s">
        <v>68</v>
      </c>
      <c r="C41" s="122" t="s">
        <v>130</v>
      </c>
      <c r="D41" s="122" t="s">
        <v>132</v>
      </c>
      <c r="E41" s="122" t="s">
        <v>21</v>
      </c>
      <c r="F41" s="117">
        <v>583</v>
      </c>
      <c r="G41" s="116">
        <v>19</v>
      </c>
      <c r="H41" s="116">
        <v>24</v>
      </c>
      <c r="I41" s="116">
        <v>76</v>
      </c>
      <c r="J41" s="116">
        <v>49</v>
      </c>
      <c r="K41" s="116">
        <v>26</v>
      </c>
      <c r="L41" s="116">
        <v>49</v>
      </c>
      <c r="M41" s="116">
        <v>23</v>
      </c>
      <c r="N41" s="116">
        <v>44</v>
      </c>
      <c r="O41" s="116">
        <v>2</v>
      </c>
      <c r="P41" s="116">
        <v>144</v>
      </c>
      <c r="Q41" s="116">
        <v>3</v>
      </c>
      <c r="R41" s="116" t="s">
        <v>4</v>
      </c>
      <c r="S41" s="116" t="s">
        <v>4</v>
      </c>
      <c r="T41" s="116" t="s">
        <v>4</v>
      </c>
      <c r="U41" s="116">
        <v>28</v>
      </c>
      <c r="V41" s="116">
        <v>16</v>
      </c>
      <c r="W41" s="116">
        <v>2</v>
      </c>
      <c r="X41" s="116">
        <v>6</v>
      </c>
      <c r="Y41" s="116">
        <v>14</v>
      </c>
      <c r="Z41" s="116">
        <v>4</v>
      </c>
      <c r="AA41" s="115">
        <v>54</v>
      </c>
    </row>
    <row r="42" spans="1:27" ht="15">
      <c r="A42" s="114"/>
      <c r="B42" s="113" t="s">
        <v>66</v>
      </c>
      <c r="C42" s="113" t="s">
        <v>130</v>
      </c>
      <c r="D42" s="113" t="s">
        <v>131</v>
      </c>
      <c r="E42" s="113" t="s">
        <v>21</v>
      </c>
      <c r="F42" s="108">
        <v>483</v>
      </c>
      <c r="G42" s="107">
        <v>6</v>
      </c>
      <c r="H42" s="107">
        <v>5</v>
      </c>
      <c r="I42" s="107">
        <v>49</v>
      </c>
      <c r="J42" s="107">
        <v>64</v>
      </c>
      <c r="K42" s="107">
        <v>13</v>
      </c>
      <c r="L42" s="107">
        <v>34</v>
      </c>
      <c r="M42" s="107">
        <v>35</v>
      </c>
      <c r="N42" s="107">
        <v>58</v>
      </c>
      <c r="O42" s="107" t="s">
        <v>4</v>
      </c>
      <c r="P42" s="107">
        <v>75</v>
      </c>
      <c r="Q42" s="107">
        <v>2</v>
      </c>
      <c r="R42" s="107">
        <v>31</v>
      </c>
      <c r="S42" s="107">
        <v>14</v>
      </c>
      <c r="T42" s="107">
        <v>18</v>
      </c>
      <c r="U42" s="107" t="s">
        <v>4</v>
      </c>
      <c r="V42" s="107">
        <v>9</v>
      </c>
      <c r="W42" s="107">
        <v>3</v>
      </c>
      <c r="X42" s="107">
        <v>13</v>
      </c>
      <c r="Y42" s="107">
        <v>8</v>
      </c>
      <c r="Z42" s="107">
        <v>4</v>
      </c>
      <c r="AA42" s="106">
        <v>42</v>
      </c>
    </row>
    <row r="43" spans="1:27" ht="15">
      <c r="A43" s="159" t="s">
        <v>244</v>
      </c>
      <c r="B43" s="158" t="s">
        <v>70</v>
      </c>
      <c r="C43" s="158" t="s">
        <v>126</v>
      </c>
      <c r="D43" s="158" t="s">
        <v>129</v>
      </c>
      <c r="E43" s="158" t="s">
        <v>12</v>
      </c>
      <c r="F43" s="93">
        <v>126</v>
      </c>
      <c r="G43" s="92">
        <v>1</v>
      </c>
      <c r="H43" s="92">
        <v>1</v>
      </c>
      <c r="I43" s="92">
        <v>12</v>
      </c>
      <c r="J43" s="92">
        <v>16</v>
      </c>
      <c r="K43" s="92">
        <v>2</v>
      </c>
      <c r="L43" s="92">
        <v>10</v>
      </c>
      <c r="M43" s="92">
        <v>11</v>
      </c>
      <c r="N43" s="92">
        <v>13</v>
      </c>
      <c r="O43" s="92" t="s">
        <v>4</v>
      </c>
      <c r="P43" s="92">
        <v>22</v>
      </c>
      <c r="Q43" s="92" t="s">
        <v>4</v>
      </c>
      <c r="R43" s="92">
        <v>2</v>
      </c>
      <c r="S43" s="92">
        <v>4</v>
      </c>
      <c r="T43" s="92" t="s">
        <v>4</v>
      </c>
      <c r="U43" s="92">
        <v>5</v>
      </c>
      <c r="V43" s="92">
        <v>3</v>
      </c>
      <c r="W43" s="92" t="s">
        <v>4</v>
      </c>
      <c r="X43" s="92">
        <v>10</v>
      </c>
      <c r="Y43" s="92">
        <v>2</v>
      </c>
      <c r="Z43" s="92" t="s">
        <v>4</v>
      </c>
      <c r="AA43" s="91">
        <v>12</v>
      </c>
    </row>
    <row r="44" spans="1:27" ht="15">
      <c r="A44" s="123"/>
      <c r="B44" s="122" t="s">
        <v>68</v>
      </c>
      <c r="C44" s="122" t="s">
        <v>126</v>
      </c>
      <c r="D44" s="122" t="s">
        <v>128</v>
      </c>
      <c r="E44" s="122" t="s">
        <v>12</v>
      </c>
      <c r="F44" s="117">
        <v>70</v>
      </c>
      <c r="G44" s="116">
        <v>1</v>
      </c>
      <c r="H44" s="116">
        <v>1</v>
      </c>
      <c r="I44" s="116">
        <v>5</v>
      </c>
      <c r="J44" s="116">
        <v>5</v>
      </c>
      <c r="K44" s="116">
        <v>2</v>
      </c>
      <c r="L44" s="116">
        <v>8</v>
      </c>
      <c r="M44" s="116">
        <v>4</v>
      </c>
      <c r="N44" s="116">
        <v>5</v>
      </c>
      <c r="O44" s="116" t="s">
        <v>4</v>
      </c>
      <c r="P44" s="116">
        <v>19</v>
      </c>
      <c r="Q44" s="116" t="s">
        <v>4</v>
      </c>
      <c r="R44" s="116" t="s">
        <v>4</v>
      </c>
      <c r="S44" s="116" t="s">
        <v>4</v>
      </c>
      <c r="T44" s="116" t="s">
        <v>4</v>
      </c>
      <c r="U44" s="116">
        <v>5</v>
      </c>
      <c r="V44" s="116">
        <v>3</v>
      </c>
      <c r="W44" s="116" t="s">
        <v>4</v>
      </c>
      <c r="X44" s="116">
        <v>6</v>
      </c>
      <c r="Y44" s="116">
        <v>1</v>
      </c>
      <c r="Z44" s="116" t="s">
        <v>4</v>
      </c>
      <c r="AA44" s="115">
        <v>5</v>
      </c>
    </row>
    <row r="45" spans="1:27" ht="15">
      <c r="A45" s="114"/>
      <c r="B45" s="113" t="s">
        <v>66</v>
      </c>
      <c r="C45" s="113" t="s">
        <v>126</v>
      </c>
      <c r="D45" s="113" t="s">
        <v>127</v>
      </c>
      <c r="E45" s="113" t="s">
        <v>12</v>
      </c>
      <c r="F45" s="108">
        <v>56</v>
      </c>
      <c r="G45" s="107" t="s">
        <v>4</v>
      </c>
      <c r="H45" s="107" t="s">
        <v>4</v>
      </c>
      <c r="I45" s="107">
        <v>7</v>
      </c>
      <c r="J45" s="107">
        <v>11</v>
      </c>
      <c r="K45" s="107" t="s">
        <v>4</v>
      </c>
      <c r="L45" s="107">
        <v>2</v>
      </c>
      <c r="M45" s="107">
        <v>7</v>
      </c>
      <c r="N45" s="107">
        <v>8</v>
      </c>
      <c r="O45" s="107" t="s">
        <v>4</v>
      </c>
      <c r="P45" s="107">
        <v>3</v>
      </c>
      <c r="Q45" s="107" t="s">
        <v>4</v>
      </c>
      <c r="R45" s="107">
        <v>2</v>
      </c>
      <c r="S45" s="107">
        <v>4</v>
      </c>
      <c r="T45" s="107" t="s">
        <v>4</v>
      </c>
      <c r="U45" s="107" t="s">
        <v>4</v>
      </c>
      <c r="V45" s="107" t="s">
        <v>4</v>
      </c>
      <c r="W45" s="107" t="s">
        <v>4</v>
      </c>
      <c r="X45" s="107">
        <v>4</v>
      </c>
      <c r="Y45" s="107">
        <v>1</v>
      </c>
      <c r="Z45" s="107" t="s">
        <v>4</v>
      </c>
      <c r="AA45" s="106">
        <v>7</v>
      </c>
    </row>
    <row r="46" spans="1:27" ht="15">
      <c r="A46" s="159" t="s">
        <v>243</v>
      </c>
      <c r="B46" s="158" t="s">
        <v>70</v>
      </c>
      <c r="C46" s="158" t="s">
        <v>121</v>
      </c>
      <c r="D46" s="158" t="s">
        <v>124</v>
      </c>
      <c r="E46" s="158" t="s">
        <v>10</v>
      </c>
      <c r="F46" s="93">
        <v>126</v>
      </c>
      <c r="G46" s="92">
        <v>1</v>
      </c>
      <c r="H46" s="92">
        <v>1</v>
      </c>
      <c r="I46" s="92">
        <v>12</v>
      </c>
      <c r="J46" s="92">
        <v>16</v>
      </c>
      <c r="K46" s="92">
        <v>2</v>
      </c>
      <c r="L46" s="92">
        <v>10</v>
      </c>
      <c r="M46" s="92">
        <v>11</v>
      </c>
      <c r="N46" s="92">
        <v>13</v>
      </c>
      <c r="O46" s="92" t="s">
        <v>4</v>
      </c>
      <c r="P46" s="92">
        <v>22</v>
      </c>
      <c r="Q46" s="92" t="s">
        <v>4</v>
      </c>
      <c r="R46" s="92">
        <v>2</v>
      </c>
      <c r="S46" s="92">
        <v>4</v>
      </c>
      <c r="T46" s="92" t="s">
        <v>4</v>
      </c>
      <c r="U46" s="92">
        <v>5</v>
      </c>
      <c r="V46" s="92">
        <v>3</v>
      </c>
      <c r="W46" s="92" t="s">
        <v>4</v>
      </c>
      <c r="X46" s="92">
        <v>10</v>
      </c>
      <c r="Y46" s="92">
        <v>2</v>
      </c>
      <c r="Z46" s="92" t="s">
        <v>4</v>
      </c>
      <c r="AA46" s="91">
        <v>12</v>
      </c>
    </row>
    <row r="47" spans="1:27" ht="15">
      <c r="A47" s="123"/>
      <c r="B47" s="122" t="s">
        <v>68</v>
      </c>
      <c r="C47" s="122" t="s">
        <v>121</v>
      </c>
      <c r="D47" s="122" t="s">
        <v>123</v>
      </c>
      <c r="E47" s="122" t="s">
        <v>10</v>
      </c>
      <c r="F47" s="117">
        <v>70</v>
      </c>
      <c r="G47" s="116">
        <v>1</v>
      </c>
      <c r="H47" s="116">
        <v>1</v>
      </c>
      <c r="I47" s="116">
        <v>5</v>
      </c>
      <c r="J47" s="116">
        <v>5</v>
      </c>
      <c r="K47" s="116">
        <v>2</v>
      </c>
      <c r="L47" s="116">
        <v>8</v>
      </c>
      <c r="M47" s="116">
        <v>4</v>
      </c>
      <c r="N47" s="116">
        <v>5</v>
      </c>
      <c r="O47" s="116" t="s">
        <v>4</v>
      </c>
      <c r="P47" s="116">
        <v>19</v>
      </c>
      <c r="Q47" s="116" t="s">
        <v>4</v>
      </c>
      <c r="R47" s="116" t="s">
        <v>4</v>
      </c>
      <c r="S47" s="116" t="s">
        <v>4</v>
      </c>
      <c r="T47" s="116" t="s">
        <v>4</v>
      </c>
      <c r="U47" s="116">
        <v>5</v>
      </c>
      <c r="V47" s="116">
        <v>3</v>
      </c>
      <c r="W47" s="116" t="s">
        <v>4</v>
      </c>
      <c r="X47" s="116">
        <v>6</v>
      </c>
      <c r="Y47" s="116">
        <v>1</v>
      </c>
      <c r="Z47" s="116" t="s">
        <v>4</v>
      </c>
      <c r="AA47" s="115">
        <v>5</v>
      </c>
    </row>
    <row r="48" spans="1:27" ht="15">
      <c r="A48" s="123"/>
      <c r="B48" s="122" t="s">
        <v>66</v>
      </c>
      <c r="C48" s="122" t="s">
        <v>121</v>
      </c>
      <c r="D48" s="122" t="s">
        <v>122</v>
      </c>
      <c r="E48" s="122" t="s">
        <v>10</v>
      </c>
      <c r="F48" s="117">
        <v>56</v>
      </c>
      <c r="G48" s="116" t="s">
        <v>4</v>
      </c>
      <c r="H48" s="116" t="s">
        <v>4</v>
      </c>
      <c r="I48" s="116">
        <v>7</v>
      </c>
      <c r="J48" s="116">
        <v>11</v>
      </c>
      <c r="K48" s="116" t="s">
        <v>4</v>
      </c>
      <c r="L48" s="116">
        <v>2</v>
      </c>
      <c r="M48" s="116">
        <v>7</v>
      </c>
      <c r="N48" s="116">
        <v>8</v>
      </c>
      <c r="O48" s="116" t="s">
        <v>4</v>
      </c>
      <c r="P48" s="116">
        <v>3</v>
      </c>
      <c r="Q48" s="116" t="s">
        <v>4</v>
      </c>
      <c r="R48" s="116">
        <v>2</v>
      </c>
      <c r="S48" s="116">
        <v>4</v>
      </c>
      <c r="T48" s="116" t="s">
        <v>4</v>
      </c>
      <c r="U48" s="116" t="s">
        <v>4</v>
      </c>
      <c r="V48" s="116" t="s">
        <v>4</v>
      </c>
      <c r="W48" s="116" t="s">
        <v>4</v>
      </c>
      <c r="X48" s="116">
        <v>4</v>
      </c>
      <c r="Y48" s="116">
        <v>1</v>
      </c>
      <c r="Z48" s="116" t="s">
        <v>4</v>
      </c>
      <c r="AA48" s="115">
        <v>7</v>
      </c>
    </row>
    <row r="49" spans="1:27" ht="15">
      <c r="A49" s="159" t="s">
        <v>242</v>
      </c>
      <c r="B49" s="158" t="s">
        <v>70</v>
      </c>
      <c r="C49" s="158" t="s">
        <v>116</v>
      </c>
      <c r="D49" s="158" t="s">
        <v>119</v>
      </c>
      <c r="E49" s="158" t="s">
        <v>5</v>
      </c>
      <c r="F49" s="93">
        <v>38</v>
      </c>
      <c r="G49" s="92" t="s">
        <v>4</v>
      </c>
      <c r="H49" s="92" t="s">
        <v>4</v>
      </c>
      <c r="I49" s="92">
        <v>2</v>
      </c>
      <c r="J49" s="92">
        <v>6</v>
      </c>
      <c r="K49" s="92">
        <v>1</v>
      </c>
      <c r="L49" s="92">
        <v>2</v>
      </c>
      <c r="M49" s="92">
        <v>6</v>
      </c>
      <c r="N49" s="92">
        <v>3</v>
      </c>
      <c r="O49" s="92" t="s">
        <v>4</v>
      </c>
      <c r="P49" s="92">
        <v>8</v>
      </c>
      <c r="Q49" s="92" t="s">
        <v>4</v>
      </c>
      <c r="R49" s="92">
        <v>2</v>
      </c>
      <c r="S49" s="92" t="s">
        <v>4</v>
      </c>
      <c r="T49" s="92" t="s">
        <v>4</v>
      </c>
      <c r="U49" s="92">
        <v>1</v>
      </c>
      <c r="V49" s="92" t="s">
        <v>4</v>
      </c>
      <c r="W49" s="92" t="s">
        <v>4</v>
      </c>
      <c r="X49" s="92">
        <v>3</v>
      </c>
      <c r="Y49" s="92">
        <v>1</v>
      </c>
      <c r="Z49" s="92" t="s">
        <v>4</v>
      </c>
      <c r="AA49" s="91">
        <v>3</v>
      </c>
    </row>
    <row r="50" spans="1:27" ht="15">
      <c r="A50" s="123"/>
      <c r="B50" s="122" t="s">
        <v>68</v>
      </c>
      <c r="C50" s="122" t="s">
        <v>116</v>
      </c>
      <c r="D50" s="122" t="s">
        <v>118</v>
      </c>
      <c r="E50" s="122" t="s">
        <v>5</v>
      </c>
      <c r="F50" s="117">
        <v>22</v>
      </c>
      <c r="G50" s="116" t="s">
        <v>4</v>
      </c>
      <c r="H50" s="116" t="s">
        <v>4</v>
      </c>
      <c r="I50" s="116">
        <v>1</v>
      </c>
      <c r="J50" s="116">
        <v>2</v>
      </c>
      <c r="K50" s="116">
        <v>1</v>
      </c>
      <c r="L50" s="116">
        <v>1</v>
      </c>
      <c r="M50" s="116">
        <v>2</v>
      </c>
      <c r="N50" s="116">
        <v>2</v>
      </c>
      <c r="O50" s="116" t="s">
        <v>4</v>
      </c>
      <c r="P50" s="116">
        <v>7</v>
      </c>
      <c r="Q50" s="116" t="s">
        <v>4</v>
      </c>
      <c r="R50" s="116" t="s">
        <v>4</v>
      </c>
      <c r="S50" s="116" t="s">
        <v>4</v>
      </c>
      <c r="T50" s="116" t="s">
        <v>4</v>
      </c>
      <c r="U50" s="116">
        <v>1</v>
      </c>
      <c r="V50" s="116" t="s">
        <v>4</v>
      </c>
      <c r="W50" s="116" t="s">
        <v>4</v>
      </c>
      <c r="X50" s="116">
        <v>3</v>
      </c>
      <c r="Y50" s="116">
        <v>1</v>
      </c>
      <c r="Z50" s="116" t="s">
        <v>4</v>
      </c>
      <c r="AA50" s="115">
        <v>1</v>
      </c>
    </row>
    <row r="51" spans="1:27" ht="15">
      <c r="A51" s="114"/>
      <c r="B51" s="113" t="s">
        <v>66</v>
      </c>
      <c r="C51" s="113" t="s">
        <v>116</v>
      </c>
      <c r="D51" s="113" t="s">
        <v>117</v>
      </c>
      <c r="E51" s="113" t="s">
        <v>5</v>
      </c>
      <c r="F51" s="108">
        <v>16</v>
      </c>
      <c r="G51" s="107" t="s">
        <v>4</v>
      </c>
      <c r="H51" s="107" t="s">
        <v>4</v>
      </c>
      <c r="I51" s="107">
        <v>1</v>
      </c>
      <c r="J51" s="107">
        <v>4</v>
      </c>
      <c r="K51" s="107" t="s">
        <v>4</v>
      </c>
      <c r="L51" s="107">
        <v>1</v>
      </c>
      <c r="M51" s="107">
        <v>4</v>
      </c>
      <c r="N51" s="107">
        <v>1</v>
      </c>
      <c r="O51" s="107" t="s">
        <v>4</v>
      </c>
      <c r="P51" s="107">
        <v>1</v>
      </c>
      <c r="Q51" s="107" t="s">
        <v>4</v>
      </c>
      <c r="R51" s="107">
        <v>2</v>
      </c>
      <c r="S51" s="107" t="s">
        <v>4</v>
      </c>
      <c r="T51" s="107" t="s">
        <v>4</v>
      </c>
      <c r="U51" s="107" t="s">
        <v>4</v>
      </c>
      <c r="V51" s="107" t="s">
        <v>4</v>
      </c>
      <c r="W51" s="107" t="s">
        <v>4</v>
      </c>
      <c r="X51" s="107" t="s">
        <v>4</v>
      </c>
      <c r="Y51" s="107" t="s">
        <v>4</v>
      </c>
      <c r="Z51" s="107" t="s">
        <v>4</v>
      </c>
      <c r="AA51" s="106">
        <v>2</v>
      </c>
    </row>
    <row r="52" spans="1:27" ht="15">
      <c r="A52" s="159" t="s">
        <v>241</v>
      </c>
      <c r="B52" s="158" t="s">
        <v>70</v>
      </c>
      <c r="C52" s="158" t="s">
        <v>111</v>
      </c>
      <c r="D52" s="158" t="s">
        <v>114</v>
      </c>
      <c r="E52" s="158" t="s">
        <v>5</v>
      </c>
      <c r="F52" s="93">
        <v>37</v>
      </c>
      <c r="G52" s="92" t="s">
        <v>4</v>
      </c>
      <c r="H52" s="92">
        <v>1</v>
      </c>
      <c r="I52" s="92">
        <v>7</v>
      </c>
      <c r="J52" s="92">
        <v>3</v>
      </c>
      <c r="K52" s="92" t="s">
        <v>4</v>
      </c>
      <c r="L52" s="92">
        <v>2</v>
      </c>
      <c r="M52" s="92">
        <v>3</v>
      </c>
      <c r="N52" s="92">
        <v>3</v>
      </c>
      <c r="O52" s="92" t="s">
        <v>4</v>
      </c>
      <c r="P52" s="92">
        <v>6</v>
      </c>
      <c r="Q52" s="92" t="s">
        <v>4</v>
      </c>
      <c r="R52" s="92" t="s">
        <v>4</v>
      </c>
      <c r="S52" s="92">
        <v>3</v>
      </c>
      <c r="T52" s="92" t="s">
        <v>4</v>
      </c>
      <c r="U52" s="92">
        <v>3</v>
      </c>
      <c r="V52" s="92">
        <v>1</v>
      </c>
      <c r="W52" s="92" t="s">
        <v>4</v>
      </c>
      <c r="X52" s="92">
        <v>2</v>
      </c>
      <c r="Y52" s="92" t="s">
        <v>4</v>
      </c>
      <c r="Z52" s="92" t="s">
        <v>4</v>
      </c>
      <c r="AA52" s="91">
        <v>3</v>
      </c>
    </row>
    <row r="53" spans="1:27" ht="15">
      <c r="A53" s="123"/>
      <c r="B53" s="122" t="s">
        <v>68</v>
      </c>
      <c r="C53" s="122" t="s">
        <v>111</v>
      </c>
      <c r="D53" s="122" t="s">
        <v>113</v>
      </c>
      <c r="E53" s="122" t="s">
        <v>5</v>
      </c>
      <c r="F53" s="117">
        <v>19</v>
      </c>
      <c r="G53" s="116" t="s">
        <v>4</v>
      </c>
      <c r="H53" s="116">
        <v>1</v>
      </c>
      <c r="I53" s="116">
        <v>2</v>
      </c>
      <c r="J53" s="116">
        <v>1</v>
      </c>
      <c r="K53" s="116" t="s">
        <v>4</v>
      </c>
      <c r="L53" s="116">
        <v>1</v>
      </c>
      <c r="M53" s="116">
        <v>2</v>
      </c>
      <c r="N53" s="116">
        <v>1</v>
      </c>
      <c r="O53" s="116" t="s">
        <v>4</v>
      </c>
      <c r="P53" s="116">
        <v>5</v>
      </c>
      <c r="Q53" s="116" t="s">
        <v>4</v>
      </c>
      <c r="R53" s="116" t="s">
        <v>4</v>
      </c>
      <c r="S53" s="116" t="s">
        <v>4</v>
      </c>
      <c r="T53" s="116" t="s">
        <v>4</v>
      </c>
      <c r="U53" s="116">
        <v>3</v>
      </c>
      <c r="V53" s="116">
        <v>1</v>
      </c>
      <c r="W53" s="116" t="s">
        <v>4</v>
      </c>
      <c r="X53" s="116">
        <v>1</v>
      </c>
      <c r="Y53" s="116" t="s">
        <v>4</v>
      </c>
      <c r="Z53" s="116" t="s">
        <v>4</v>
      </c>
      <c r="AA53" s="115">
        <v>1</v>
      </c>
    </row>
    <row r="54" spans="1:27" ht="15">
      <c r="A54" s="114"/>
      <c r="B54" s="113" t="s">
        <v>66</v>
      </c>
      <c r="C54" s="113" t="s">
        <v>111</v>
      </c>
      <c r="D54" s="113" t="s">
        <v>112</v>
      </c>
      <c r="E54" s="113" t="s">
        <v>5</v>
      </c>
      <c r="F54" s="108">
        <v>18</v>
      </c>
      <c r="G54" s="107" t="s">
        <v>4</v>
      </c>
      <c r="H54" s="107" t="s">
        <v>4</v>
      </c>
      <c r="I54" s="107">
        <v>5</v>
      </c>
      <c r="J54" s="107">
        <v>2</v>
      </c>
      <c r="K54" s="107" t="s">
        <v>4</v>
      </c>
      <c r="L54" s="107">
        <v>1</v>
      </c>
      <c r="M54" s="107">
        <v>1</v>
      </c>
      <c r="N54" s="107">
        <v>2</v>
      </c>
      <c r="O54" s="107" t="s">
        <v>4</v>
      </c>
      <c r="P54" s="107">
        <v>1</v>
      </c>
      <c r="Q54" s="107" t="s">
        <v>4</v>
      </c>
      <c r="R54" s="107" t="s">
        <v>4</v>
      </c>
      <c r="S54" s="107">
        <v>3</v>
      </c>
      <c r="T54" s="107" t="s">
        <v>4</v>
      </c>
      <c r="U54" s="107" t="s">
        <v>4</v>
      </c>
      <c r="V54" s="107" t="s">
        <v>4</v>
      </c>
      <c r="W54" s="107" t="s">
        <v>4</v>
      </c>
      <c r="X54" s="107">
        <v>1</v>
      </c>
      <c r="Y54" s="107" t="s">
        <v>4</v>
      </c>
      <c r="Z54" s="107" t="s">
        <v>4</v>
      </c>
      <c r="AA54" s="106">
        <v>2</v>
      </c>
    </row>
    <row r="55" spans="1:27" ht="15">
      <c r="A55" s="159" t="s">
        <v>240</v>
      </c>
      <c r="B55" s="158" t="s">
        <v>70</v>
      </c>
      <c r="C55" s="158" t="s">
        <v>106</v>
      </c>
      <c r="D55" s="158" t="s">
        <v>109</v>
      </c>
      <c r="E55" s="158" t="s">
        <v>5</v>
      </c>
      <c r="F55" s="93">
        <v>25</v>
      </c>
      <c r="G55" s="92">
        <v>1</v>
      </c>
      <c r="H55" s="92" t="s">
        <v>4</v>
      </c>
      <c r="I55" s="92">
        <v>2</v>
      </c>
      <c r="J55" s="92">
        <v>4</v>
      </c>
      <c r="K55" s="92" t="s">
        <v>4</v>
      </c>
      <c r="L55" s="92">
        <v>2</v>
      </c>
      <c r="M55" s="92">
        <v>2</v>
      </c>
      <c r="N55" s="92">
        <v>2</v>
      </c>
      <c r="O55" s="92" t="s">
        <v>4</v>
      </c>
      <c r="P55" s="92">
        <v>6</v>
      </c>
      <c r="Q55" s="92" t="s">
        <v>4</v>
      </c>
      <c r="R55" s="92" t="s">
        <v>4</v>
      </c>
      <c r="S55" s="92" t="s">
        <v>4</v>
      </c>
      <c r="T55" s="92" t="s">
        <v>4</v>
      </c>
      <c r="U55" s="92" t="s">
        <v>4</v>
      </c>
      <c r="V55" s="92">
        <v>2</v>
      </c>
      <c r="W55" s="92" t="s">
        <v>4</v>
      </c>
      <c r="X55" s="92">
        <v>2</v>
      </c>
      <c r="Y55" s="92">
        <v>1</v>
      </c>
      <c r="Z55" s="92" t="s">
        <v>4</v>
      </c>
      <c r="AA55" s="91">
        <v>1</v>
      </c>
    </row>
    <row r="56" spans="1:27" ht="15">
      <c r="A56" s="123"/>
      <c r="B56" s="122" t="s">
        <v>68</v>
      </c>
      <c r="C56" s="122" t="s">
        <v>106</v>
      </c>
      <c r="D56" s="122" t="s">
        <v>108</v>
      </c>
      <c r="E56" s="122" t="s">
        <v>5</v>
      </c>
      <c r="F56" s="117">
        <v>16</v>
      </c>
      <c r="G56" s="116">
        <v>1</v>
      </c>
      <c r="H56" s="116" t="s">
        <v>4</v>
      </c>
      <c r="I56" s="116">
        <v>1</v>
      </c>
      <c r="J56" s="116">
        <v>2</v>
      </c>
      <c r="K56" s="116" t="s">
        <v>4</v>
      </c>
      <c r="L56" s="116">
        <v>2</v>
      </c>
      <c r="M56" s="116" t="s">
        <v>4</v>
      </c>
      <c r="N56" s="116">
        <v>2</v>
      </c>
      <c r="O56" s="116" t="s">
        <v>4</v>
      </c>
      <c r="P56" s="116">
        <v>5</v>
      </c>
      <c r="Q56" s="116" t="s">
        <v>4</v>
      </c>
      <c r="R56" s="116" t="s">
        <v>4</v>
      </c>
      <c r="S56" s="116" t="s">
        <v>4</v>
      </c>
      <c r="T56" s="116" t="s">
        <v>4</v>
      </c>
      <c r="U56" s="116" t="s">
        <v>4</v>
      </c>
      <c r="V56" s="116">
        <v>2</v>
      </c>
      <c r="W56" s="116" t="s">
        <v>4</v>
      </c>
      <c r="X56" s="116" t="s">
        <v>4</v>
      </c>
      <c r="Y56" s="116" t="s">
        <v>4</v>
      </c>
      <c r="Z56" s="116" t="s">
        <v>4</v>
      </c>
      <c r="AA56" s="115">
        <v>1</v>
      </c>
    </row>
    <row r="57" spans="1:27" ht="15">
      <c r="A57" s="114"/>
      <c r="B57" s="113" t="s">
        <v>66</v>
      </c>
      <c r="C57" s="113" t="s">
        <v>106</v>
      </c>
      <c r="D57" s="113" t="s">
        <v>107</v>
      </c>
      <c r="E57" s="113" t="s">
        <v>5</v>
      </c>
      <c r="F57" s="108">
        <v>9</v>
      </c>
      <c r="G57" s="107" t="s">
        <v>4</v>
      </c>
      <c r="H57" s="107" t="s">
        <v>4</v>
      </c>
      <c r="I57" s="107">
        <v>1</v>
      </c>
      <c r="J57" s="107">
        <v>2</v>
      </c>
      <c r="K57" s="107" t="s">
        <v>4</v>
      </c>
      <c r="L57" s="107" t="s">
        <v>4</v>
      </c>
      <c r="M57" s="107">
        <v>2</v>
      </c>
      <c r="N57" s="107" t="s">
        <v>4</v>
      </c>
      <c r="O57" s="107" t="s">
        <v>4</v>
      </c>
      <c r="P57" s="107">
        <v>1</v>
      </c>
      <c r="Q57" s="107" t="s">
        <v>4</v>
      </c>
      <c r="R57" s="107" t="s">
        <v>4</v>
      </c>
      <c r="S57" s="107" t="s">
        <v>4</v>
      </c>
      <c r="T57" s="107" t="s">
        <v>4</v>
      </c>
      <c r="U57" s="107" t="s">
        <v>4</v>
      </c>
      <c r="V57" s="107" t="s">
        <v>4</v>
      </c>
      <c r="W57" s="107" t="s">
        <v>4</v>
      </c>
      <c r="X57" s="107">
        <v>2</v>
      </c>
      <c r="Y57" s="107">
        <v>1</v>
      </c>
      <c r="Z57" s="107" t="s">
        <v>4</v>
      </c>
      <c r="AA57" s="106" t="s">
        <v>4</v>
      </c>
    </row>
    <row r="58" spans="1:27" ht="15">
      <c r="A58" s="159" t="s">
        <v>239</v>
      </c>
      <c r="B58" s="158" t="s">
        <v>70</v>
      </c>
      <c r="C58" s="158" t="s">
        <v>101</v>
      </c>
      <c r="D58" s="158" t="s">
        <v>104</v>
      </c>
      <c r="E58" s="158" t="s">
        <v>5</v>
      </c>
      <c r="F58" s="93">
        <v>11</v>
      </c>
      <c r="G58" s="92" t="s">
        <v>4</v>
      </c>
      <c r="H58" s="92" t="s">
        <v>4</v>
      </c>
      <c r="I58" s="92" t="s">
        <v>4</v>
      </c>
      <c r="J58" s="92">
        <v>2</v>
      </c>
      <c r="K58" s="92" t="s">
        <v>4</v>
      </c>
      <c r="L58" s="92">
        <v>2</v>
      </c>
      <c r="M58" s="92" t="s">
        <v>4</v>
      </c>
      <c r="N58" s="92">
        <v>2</v>
      </c>
      <c r="O58" s="92" t="s">
        <v>4</v>
      </c>
      <c r="P58" s="92" t="s">
        <v>4</v>
      </c>
      <c r="Q58" s="92" t="s">
        <v>4</v>
      </c>
      <c r="R58" s="92" t="s">
        <v>4</v>
      </c>
      <c r="S58" s="92" t="s">
        <v>4</v>
      </c>
      <c r="T58" s="92" t="s">
        <v>4</v>
      </c>
      <c r="U58" s="92" t="s">
        <v>4</v>
      </c>
      <c r="V58" s="92" t="s">
        <v>4</v>
      </c>
      <c r="W58" s="92" t="s">
        <v>4</v>
      </c>
      <c r="X58" s="92">
        <v>2</v>
      </c>
      <c r="Y58" s="92" t="s">
        <v>4</v>
      </c>
      <c r="Z58" s="92" t="s">
        <v>4</v>
      </c>
      <c r="AA58" s="91">
        <v>3</v>
      </c>
    </row>
    <row r="59" spans="1:27" ht="15">
      <c r="A59" s="123"/>
      <c r="B59" s="122" t="s">
        <v>68</v>
      </c>
      <c r="C59" s="122" t="s">
        <v>101</v>
      </c>
      <c r="D59" s="122" t="s">
        <v>103</v>
      </c>
      <c r="E59" s="122" t="s">
        <v>5</v>
      </c>
      <c r="F59" s="117">
        <v>4</v>
      </c>
      <c r="G59" s="116" t="s">
        <v>4</v>
      </c>
      <c r="H59" s="116" t="s">
        <v>4</v>
      </c>
      <c r="I59" s="116" t="s">
        <v>4</v>
      </c>
      <c r="J59" s="116" t="s">
        <v>4</v>
      </c>
      <c r="K59" s="116" t="s">
        <v>4</v>
      </c>
      <c r="L59" s="116">
        <v>2</v>
      </c>
      <c r="M59" s="116" t="s">
        <v>4</v>
      </c>
      <c r="N59" s="116" t="s">
        <v>4</v>
      </c>
      <c r="O59" s="116" t="s">
        <v>4</v>
      </c>
      <c r="P59" s="116" t="s">
        <v>4</v>
      </c>
      <c r="Q59" s="116" t="s">
        <v>4</v>
      </c>
      <c r="R59" s="116" t="s">
        <v>4</v>
      </c>
      <c r="S59" s="116" t="s">
        <v>4</v>
      </c>
      <c r="T59" s="116" t="s">
        <v>4</v>
      </c>
      <c r="U59" s="116" t="s">
        <v>4</v>
      </c>
      <c r="V59" s="116" t="s">
        <v>4</v>
      </c>
      <c r="W59" s="116" t="s">
        <v>4</v>
      </c>
      <c r="X59" s="116">
        <v>1</v>
      </c>
      <c r="Y59" s="116" t="s">
        <v>4</v>
      </c>
      <c r="Z59" s="116" t="s">
        <v>4</v>
      </c>
      <c r="AA59" s="115">
        <v>1</v>
      </c>
    </row>
    <row r="60" spans="1:27" ht="15">
      <c r="A60" s="114"/>
      <c r="B60" s="113" t="s">
        <v>66</v>
      </c>
      <c r="C60" s="113" t="s">
        <v>101</v>
      </c>
      <c r="D60" s="113" t="s">
        <v>102</v>
      </c>
      <c r="E60" s="113" t="s">
        <v>5</v>
      </c>
      <c r="F60" s="108">
        <v>7</v>
      </c>
      <c r="G60" s="107" t="s">
        <v>4</v>
      </c>
      <c r="H60" s="107" t="s">
        <v>4</v>
      </c>
      <c r="I60" s="107" t="s">
        <v>4</v>
      </c>
      <c r="J60" s="107">
        <v>2</v>
      </c>
      <c r="K60" s="107" t="s">
        <v>4</v>
      </c>
      <c r="L60" s="107" t="s">
        <v>4</v>
      </c>
      <c r="M60" s="107" t="s">
        <v>4</v>
      </c>
      <c r="N60" s="107">
        <v>2</v>
      </c>
      <c r="O60" s="107" t="s">
        <v>4</v>
      </c>
      <c r="P60" s="107" t="s">
        <v>4</v>
      </c>
      <c r="Q60" s="107" t="s">
        <v>4</v>
      </c>
      <c r="R60" s="107" t="s">
        <v>4</v>
      </c>
      <c r="S60" s="107" t="s">
        <v>4</v>
      </c>
      <c r="T60" s="107" t="s">
        <v>4</v>
      </c>
      <c r="U60" s="107" t="s">
        <v>4</v>
      </c>
      <c r="V60" s="107" t="s">
        <v>4</v>
      </c>
      <c r="W60" s="107" t="s">
        <v>4</v>
      </c>
      <c r="X60" s="107">
        <v>1</v>
      </c>
      <c r="Y60" s="107" t="s">
        <v>4</v>
      </c>
      <c r="Z60" s="107" t="s">
        <v>4</v>
      </c>
      <c r="AA60" s="106">
        <v>2</v>
      </c>
    </row>
    <row r="61" spans="1:27" ht="15">
      <c r="A61" s="159" t="s">
        <v>238</v>
      </c>
      <c r="B61" s="158" t="s">
        <v>70</v>
      </c>
      <c r="C61" s="158" t="s">
        <v>96</v>
      </c>
      <c r="D61" s="158" t="s">
        <v>99</v>
      </c>
      <c r="E61" s="158" t="s">
        <v>5</v>
      </c>
      <c r="F61" s="93">
        <v>15</v>
      </c>
      <c r="G61" s="92" t="s">
        <v>4</v>
      </c>
      <c r="H61" s="92" t="s">
        <v>4</v>
      </c>
      <c r="I61" s="92">
        <v>1</v>
      </c>
      <c r="J61" s="92">
        <v>1</v>
      </c>
      <c r="K61" s="92">
        <v>1</v>
      </c>
      <c r="L61" s="92">
        <v>2</v>
      </c>
      <c r="M61" s="92" t="s">
        <v>4</v>
      </c>
      <c r="N61" s="92">
        <v>3</v>
      </c>
      <c r="O61" s="92" t="s">
        <v>4</v>
      </c>
      <c r="P61" s="92">
        <v>2</v>
      </c>
      <c r="Q61" s="92" t="s">
        <v>4</v>
      </c>
      <c r="R61" s="92" t="s">
        <v>4</v>
      </c>
      <c r="S61" s="92">
        <v>1</v>
      </c>
      <c r="T61" s="92" t="s">
        <v>4</v>
      </c>
      <c r="U61" s="92">
        <v>1</v>
      </c>
      <c r="V61" s="92" t="s">
        <v>4</v>
      </c>
      <c r="W61" s="92" t="s">
        <v>4</v>
      </c>
      <c r="X61" s="92">
        <v>1</v>
      </c>
      <c r="Y61" s="92" t="s">
        <v>4</v>
      </c>
      <c r="Z61" s="92" t="s">
        <v>4</v>
      </c>
      <c r="AA61" s="91">
        <v>2</v>
      </c>
    </row>
    <row r="62" spans="1:27" ht="15">
      <c r="A62" s="123"/>
      <c r="B62" s="122" t="s">
        <v>68</v>
      </c>
      <c r="C62" s="122" t="s">
        <v>96</v>
      </c>
      <c r="D62" s="122" t="s">
        <v>98</v>
      </c>
      <c r="E62" s="122" t="s">
        <v>5</v>
      </c>
      <c r="F62" s="117">
        <v>9</v>
      </c>
      <c r="G62" s="116" t="s">
        <v>4</v>
      </c>
      <c r="H62" s="116" t="s">
        <v>4</v>
      </c>
      <c r="I62" s="116">
        <v>1</v>
      </c>
      <c r="J62" s="116" t="s">
        <v>4</v>
      </c>
      <c r="K62" s="116">
        <v>1</v>
      </c>
      <c r="L62" s="116">
        <v>2</v>
      </c>
      <c r="M62" s="116" t="s">
        <v>4</v>
      </c>
      <c r="N62" s="116" t="s">
        <v>4</v>
      </c>
      <c r="O62" s="116" t="s">
        <v>4</v>
      </c>
      <c r="P62" s="116">
        <v>2</v>
      </c>
      <c r="Q62" s="116" t="s">
        <v>4</v>
      </c>
      <c r="R62" s="116" t="s">
        <v>4</v>
      </c>
      <c r="S62" s="116" t="s">
        <v>4</v>
      </c>
      <c r="T62" s="116" t="s">
        <v>4</v>
      </c>
      <c r="U62" s="116">
        <v>1</v>
      </c>
      <c r="V62" s="116" t="s">
        <v>4</v>
      </c>
      <c r="W62" s="116" t="s">
        <v>4</v>
      </c>
      <c r="X62" s="116">
        <v>1</v>
      </c>
      <c r="Y62" s="116" t="s">
        <v>4</v>
      </c>
      <c r="Z62" s="116" t="s">
        <v>4</v>
      </c>
      <c r="AA62" s="115">
        <v>1</v>
      </c>
    </row>
    <row r="63" spans="1:27" ht="15">
      <c r="A63" s="114"/>
      <c r="B63" s="113" t="s">
        <v>66</v>
      </c>
      <c r="C63" s="113" t="s">
        <v>96</v>
      </c>
      <c r="D63" s="113" t="s">
        <v>97</v>
      </c>
      <c r="E63" s="113" t="s">
        <v>5</v>
      </c>
      <c r="F63" s="108">
        <v>6</v>
      </c>
      <c r="G63" s="107" t="s">
        <v>4</v>
      </c>
      <c r="H63" s="107" t="s">
        <v>4</v>
      </c>
      <c r="I63" s="107" t="s">
        <v>4</v>
      </c>
      <c r="J63" s="107">
        <v>1</v>
      </c>
      <c r="K63" s="107" t="s">
        <v>4</v>
      </c>
      <c r="L63" s="107" t="s">
        <v>4</v>
      </c>
      <c r="M63" s="107" t="s">
        <v>4</v>
      </c>
      <c r="N63" s="107">
        <v>3</v>
      </c>
      <c r="O63" s="107" t="s">
        <v>4</v>
      </c>
      <c r="P63" s="107" t="s">
        <v>4</v>
      </c>
      <c r="Q63" s="107" t="s">
        <v>4</v>
      </c>
      <c r="R63" s="107" t="s">
        <v>4</v>
      </c>
      <c r="S63" s="107">
        <v>1</v>
      </c>
      <c r="T63" s="107" t="s">
        <v>4</v>
      </c>
      <c r="U63" s="107" t="s">
        <v>4</v>
      </c>
      <c r="V63" s="107" t="s">
        <v>4</v>
      </c>
      <c r="W63" s="107" t="s">
        <v>4</v>
      </c>
      <c r="X63" s="107" t="s">
        <v>4</v>
      </c>
      <c r="Y63" s="107" t="s">
        <v>4</v>
      </c>
      <c r="Z63" s="107" t="s">
        <v>4</v>
      </c>
      <c r="AA63" s="106">
        <v>1</v>
      </c>
    </row>
    <row r="64" spans="1:27" ht="15">
      <c r="A64" s="159" t="s">
        <v>237</v>
      </c>
      <c r="B64" s="158" t="s">
        <v>70</v>
      </c>
      <c r="C64" s="158" t="s">
        <v>91</v>
      </c>
      <c r="D64" s="158" t="s">
        <v>94</v>
      </c>
      <c r="E64" s="158" t="s">
        <v>12</v>
      </c>
      <c r="F64" s="93">
        <v>169</v>
      </c>
      <c r="G64" s="92">
        <v>4</v>
      </c>
      <c r="H64" s="92">
        <v>6</v>
      </c>
      <c r="I64" s="92">
        <v>29</v>
      </c>
      <c r="J64" s="92">
        <v>7</v>
      </c>
      <c r="K64" s="92">
        <v>4</v>
      </c>
      <c r="L64" s="92">
        <v>9</v>
      </c>
      <c r="M64" s="92">
        <v>19</v>
      </c>
      <c r="N64" s="92">
        <v>15</v>
      </c>
      <c r="O64" s="92">
        <v>1</v>
      </c>
      <c r="P64" s="92">
        <v>36</v>
      </c>
      <c r="Q64" s="92">
        <v>1</v>
      </c>
      <c r="R64" s="92">
        <v>1</v>
      </c>
      <c r="S64" s="92">
        <v>1</v>
      </c>
      <c r="T64" s="92">
        <v>3</v>
      </c>
      <c r="U64" s="92">
        <v>16</v>
      </c>
      <c r="V64" s="92">
        <v>3</v>
      </c>
      <c r="W64" s="92" t="s">
        <v>4</v>
      </c>
      <c r="X64" s="92">
        <v>2</v>
      </c>
      <c r="Y64" s="92">
        <v>1</v>
      </c>
      <c r="Z64" s="92">
        <v>2</v>
      </c>
      <c r="AA64" s="91">
        <v>9</v>
      </c>
    </row>
    <row r="65" spans="1:27" ht="15">
      <c r="A65" s="123"/>
      <c r="B65" s="122" t="s">
        <v>68</v>
      </c>
      <c r="C65" s="122" t="s">
        <v>91</v>
      </c>
      <c r="D65" s="122" t="s">
        <v>93</v>
      </c>
      <c r="E65" s="122" t="s">
        <v>12</v>
      </c>
      <c r="F65" s="117">
        <v>116</v>
      </c>
      <c r="G65" s="116">
        <v>2</v>
      </c>
      <c r="H65" s="116">
        <v>6</v>
      </c>
      <c r="I65" s="116">
        <v>19</v>
      </c>
      <c r="J65" s="116">
        <v>2</v>
      </c>
      <c r="K65" s="116">
        <v>3</v>
      </c>
      <c r="L65" s="116">
        <v>7</v>
      </c>
      <c r="M65" s="116">
        <v>12</v>
      </c>
      <c r="N65" s="116">
        <v>9</v>
      </c>
      <c r="O65" s="116">
        <v>1</v>
      </c>
      <c r="P65" s="116">
        <v>29</v>
      </c>
      <c r="Q65" s="116" t="s">
        <v>4</v>
      </c>
      <c r="R65" s="116" t="s">
        <v>4</v>
      </c>
      <c r="S65" s="116" t="s">
        <v>4</v>
      </c>
      <c r="T65" s="116" t="s">
        <v>4</v>
      </c>
      <c r="U65" s="116">
        <v>16</v>
      </c>
      <c r="V65" s="116">
        <v>3</v>
      </c>
      <c r="W65" s="116" t="s">
        <v>4</v>
      </c>
      <c r="X65" s="116">
        <v>1</v>
      </c>
      <c r="Y65" s="116">
        <v>1</v>
      </c>
      <c r="Z65" s="116">
        <v>1</v>
      </c>
      <c r="AA65" s="115">
        <v>4</v>
      </c>
    </row>
    <row r="66" spans="1:27" ht="15">
      <c r="A66" s="114"/>
      <c r="B66" s="113" t="s">
        <v>66</v>
      </c>
      <c r="C66" s="113" t="s">
        <v>91</v>
      </c>
      <c r="D66" s="113" t="s">
        <v>92</v>
      </c>
      <c r="E66" s="113" t="s">
        <v>12</v>
      </c>
      <c r="F66" s="108">
        <v>53</v>
      </c>
      <c r="G66" s="107">
        <v>2</v>
      </c>
      <c r="H66" s="107" t="s">
        <v>4</v>
      </c>
      <c r="I66" s="107">
        <v>10</v>
      </c>
      <c r="J66" s="107">
        <v>5</v>
      </c>
      <c r="K66" s="107">
        <v>1</v>
      </c>
      <c r="L66" s="107">
        <v>2</v>
      </c>
      <c r="M66" s="107">
        <v>7</v>
      </c>
      <c r="N66" s="107">
        <v>6</v>
      </c>
      <c r="O66" s="107" t="s">
        <v>4</v>
      </c>
      <c r="P66" s="107">
        <v>7</v>
      </c>
      <c r="Q66" s="107">
        <v>1</v>
      </c>
      <c r="R66" s="107">
        <v>1</v>
      </c>
      <c r="S66" s="107">
        <v>1</v>
      </c>
      <c r="T66" s="107">
        <v>3</v>
      </c>
      <c r="U66" s="107" t="s">
        <v>4</v>
      </c>
      <c r="V66" s="107" t="s">
        <v>4</v>
      </c>
      <c r="W66" s="107" t="s">
        <v>4</v>
      </c>
      <c r="X66" s="107">
        <v>1</v>
      </c>
      <c r="Y66" s="107" t="s">
        <v>4</v>
      </c>
      <c r="Z66" s="107">
        <v>1</v>
      </c>
      <c r="AA66" s="106">
        <v>5</v>
      </c>
    </row>
    <row r="67" spans="1:27" ht="15">
      <c r="A67" s="159" t="s">
        <v>236</v>
      </c>
      <c r="B67" s="158" t="s">
        <v>70</v>
      </c>
      <c r="C67" s="158" t="s">
        <v>86</v>
      </c>
      <c r="D67" s="158" t="s">
        <v>89</v>
      </c>
      <c r="E67" s="158" t="s">
        <v>10</v>
      </c>
      <c r="F67" s="93">
        <v>169</v>
      </c>
      <c r="G67" s="92">
        <v>4</v>
      </c>
      <c r="H67" s="92">
        <v>6</v>
      </c>
      <c r="I67" s="92">
        <v>29</v>
      </c>
      <c r="J67" s="92">
        <v>7</v>
      </c>
      <c r="K67" s="92">
        <v>4</v>
      </c>
      <c r="L67" s="92">
        <v>9</v>
      </c>
      <c r="M67" s="92">
        <v>19</v>
      </c>
      <c r="N67" s="92">
        <v>15</v>
      </c>
      <c r="O67" s="92">
        <v>1</v>
      </c>
      <c r="P67" s="92">
        <v>36</v>
      </c>
      <c r="Q67" s="92">
        <v>1</v>
      </c>
      <c r="R67" s="92">
        <v>1</v>
      </c>
      <c r="S67" s="92">
        <v>1</v>
      </c>
      <c r="T67" s="92">
        <v>3</v>
      </c>
      <c r="U67" s="92">
        <v>16</v>
      </c>
      <c r="V67" s="92">
        <v>3</v>
      </c>
      <c r="W67" s="92" t="s">
        <v>4</v>
      </c>
      <c r="X67" s="92">
        <v>2</v>
      </c>
      <c r="Y67" s="92">
        <v>1</v>
      </c>
      <c r="Z67" s="92">
        <v>2</v>
      </c>
      <c r="AA67" s="91">
        <v>9</v>
      </c>
    </row>
    <row r="68" spans="1:27" ht="15">
      <c r="A68" s="123"/>
      <c r="B68" s="122" t="s">
        <v>68</v>
      </c>
      <c r="C68" s="122" t="s">
        <v>86</v>
      </c>
      <c r="D68" s="122" t="s">
        <v>88</v>
      </c>
      <c r="E68" s="122" t="s">
        <v>10</v>
      </c>
      <c r="F68" s="117">
        <v>116</v>
      </c>
      <c r="G68" s="116">
        <v>2</v>
      </c>
      <c r="H68" s="116">
        <v>6</v>
      </c>
      <c r="I68" s="116">
        <v>19</v>
      </c>
      <c r="J68" s="116">
        <v>2</v>
      </c>
      <c r="K68" s="116">
        <v>3</v>
      </c>
      <c r="L68" s="116">
        <v>7</v>
      </c>
      <c r="M68" s="116">
        <v>12</v>
      </c>
      <c r="N68" s="116">
        <v>9</v>
      </c>
      <c r="O68" s="116">
        <v>1</v>
      </c>
      <c r="P68" s="116">
        <v>29</v>
      </c>
      <c r="Q68" s="116" t="s">
        <v>4</v>
      </c>
      <c r="R68" s="116" t="s">
        <v>4</v>
      </c>
      <c r="S68" s="116" t="s">
        <v>4</v>
      </c>
      <c r="T68" s="116" t="s">
        <v>4</v>
      </c>
      <c r="U68" s="116">
        <v>16</v>
      </c>
      <c r="V68" s="116">
        <v>3</v>
      </c>
      <c r="W68" s="116" t="s">
        <v>4</v>
      </c>
      <c r="X68" s="116">
        <v>1</v>
      </c>
      <c r="Y68" s="116">
        <v>1</v>
      </c>
      <c r="Z68" s="116">
        <v>1</v>
      </c>
      <c r="AA68" s="115">
        <v>4</v>
      </c>
    </row>
    <row r="69" spans="1:27" ht="15">
      <c r="A69" s="114"/>
      <c r="B69" s="113" t="s">
        <v>66</v>
      </c>
      <c r="C69" s="113" t="s">
        <v>86</v>
      </c>
      <c r="D69" s="113" t="s">
        <v>87</v>
      </c>
      <c r="E69" s="113" t="s">
        <v>10</v>
      </c>
      <c r="F69" s="108">
        <v>53</v>
      </c>
      <c r="G69" s="107">
        <v>2</v>
      </c>
      <c r="H69" s="107" t="s">
        <v>4</v>
      </c>
      <c r="I69" s="107">
        <v>10</v>
      </c>
      <c r="J69" s="107">
        <v>5</v>
      </c>
      <c r="K69" s="107">
        <v>1</v>
      </c>
      <c r="L69" s="107">
        <v>2</v>
      </c>
      <c r="M69" s="107">
        <v>7</v>
      </c>
      <c r="N69" s="107">
        <v>6</v>
      </c>
      <c r="O69" s="107" t="s">
        <v>4</v>
      </c>
      <c r="P69" s="107">
        <v>7</v>
      </c>
      <c r="Q69" s="107">
        <v>1</v>
      </c>
      <c r="R69" s="107">
        <v>1</v>
      </c>
      <c r="S69" s="107">
        <v>1</v>
      </c>
      <c r="T69" s="107">
        <v>3</v>
      </c>
      <c r="U69" s="107" t="s">
        <v>4</v>
      </c>
      <c r="V69" s="107" t="s">
        <v>4</v>
      </c>
      <c r="W69" s="107" t="s">
        <v>4</v>
      </c>
      <c r="X69" s="107">
        <v>1</v>
      </c>
      <c r="Y69" s="107" t="s">
        <v>4</v>
      </c>
      <c r="Z69" s="107">
        <v>1</v>
      </c>
      <c r="AA69" s="106">
        <v>5</v>
      </c>
    </row>
    <row r="70" spans="1:27" ht="15">
      <c r="A70" s="159" t="s">
        <v>235</v>
      </c>
      <c r="B70" s="158" t="s">
        <v>70</v>
      </c>
      <c r="C70" s="158" t="s">
        <v>82</v>
      </c>
      <c r="D70" s="158" t="s">
        <v>85</v>
      </c>
      <c r="E70" s="158" t="s">
        <v>5</v>
      </c>
      <c r="F70" s="93">
        <v>72</v>
      </c>
      <c r="G70" s="92" t="s">
        <v>4</v>
      </c>
      <c r="H70" s="92">
        <v>2</v>
      </c>
      <c r="I70" s="92">
        <v>15</v>
      </c>
      <c r="J70" s="92">
        <v>1</v>
      </c>
      <c r="K70" s="92">
        <v>3</v>
      </c>
      <c r="L70" s="92">
        <v>3</v>
      </c>
      <c r="M70" s="92">
        <v>10</v>
      </c>
      <c r="N70" s="92">
        <v>8</v>
      </c>
      <c r="O70" s="92" t="s">
        <v>4</v>
      </c>
      <c r="P70" s="92">
        <v>15</v>
      </c>
      <c r="Q70" s="92" t="s">
        <v>4</v>
      </c>
      <c r="R70" s="92">
        <v>1</v>
      </c>
      <c r="S70" s="92" t="s">
        <v>4</v>
      </c>
      <c r="T70" s="92">
        <v>3</v>
      </c>
      <c r="U70" s="92">
        <v>4</v>
      </c>
      <c r="V70" s="92">
        <v>1</v>
      </c>
      <c r="W70" s="92" t="s">
        <v>4</v>
      </c>
      <c r="X70" s="92" t="s">
        <v>4</v>
      </c>
      <c r="Y70" s="92">
        <v>1</v>
      </c>
      <c r="Z70" s="92">
        <v>1</v>
      </c>
      <c r="AA70" s="91">
        <v>4</v>
      </c>
    </row>
    <row r="71" spans="1:27" ht="15">
      <c r="A71" s="123"/>
      <c r="B71" s="122" t="s">
        <v>68</v>
      </c>
      <c r="C71" s="122" t="s">
        <v>82</v>
      </c>
      <c r="D71" s="122" t="s">
        <v>84</v>
      </c>
      <c r="E71" s="122" t="s">
        <v>5</v>
      </c>
      <c r="F71" s="117">
        <v>48</v>
      </c>
      <c r="G71" s="116" t="s">
        <v>4</v>
      </c>
      <c r="H71" s="116">
        <v>2</v>
      </c>
      <c r="I71" s="116">
        <v>10</v>
      </c>
      <c r="J71" s="116" t="s">
        <v>4</v>
      </c>
      <c r="K71" s="116">
        <v>3</v>
      </c>
      <c r="L71" s="116">
        <v>2</v>
      </c>
      <c r="M71" s="116">
        <v>7</v>
      </c>
      <c r="N71" s="116">
        <v>5</v>
      </c>
      <c r="O71" s="116" t="s">
        <v>4</v>
      </c>
      <c r="P71" s="116">
        <v>11</v>
      </c>
      <c r="Q71" s="116" t="s">
        <v>4</v>
      </c>
      <c r="R71" s="116" t="s">
        <v>4</v>
      </c>
      <c r="S71" s="116" t="s">
        <v>4</v>
      </c>
      <c r="T71" s="116" t="s">
        <v>4</v>
      </c>
      <c r="U71" s="116">
        <v>4</v>
      </c>
      <c r="V71" s="116">
        <v>1</v>
      </c>
      <c r="W71" s="116" t="s">
        <v>4</v>
      </c>
      <c r="X71" s="116" t="s">
        <v>4</v>
      </c>
      <c r="Y71" s="116">
        <v>1</v>
      </c>
      <c r="Z71" s="116" t="s">
        <v>4</v>
      </c>
      <c r="AA71" s="115">
        <v>2</v>
      </c>
    </row>
    <row r="72" spans="1:27" ht="15">
      <c r="A72" s="114"/>
      <c r="B72" s="113" t="s">
        <v>66</v>
      </c>
      <c r="C72" s="113" t="s">
        <v>82</v>
      </c>
      <c r="D72" s="113" t="s">
        <v>83</v>
      </c>
      <c r="E72" s="113" t="s">
        <v>5</v>
      </c>
      <c r="F72" s="108">
        <v>24</v>
      </c>
      <c r="G72" s="107" t="s">
        <v>4</v>
      </c>
      <c r="H72" s="107" t="s">
        <v>4</v>
      </c>
      <c r="I72" s="107">
        <v>5</v>
      </c>
      <c r="J72" s="107">
        <v>1</v>
      </c>
      <c r="K72" s="107" t="s">
        <v>4</v>
      </c>
      <c r="L72" s="107">
        <v>1</v>
      </c>
      <c r="M72" s="107">
        <v>3</v>
      </c>
      <c r="N72" s="107">
        <v>3</v>
      </c>
      <c r="O72" s="107" t="s">
        <v>4</v>
      </c>
      <c r="P72" s="107">
        <v>4</v>
      </c>
      <c r="Q72" s="107" t="s">
        <v>4</v>
      </c>
      <c r="R72" s="107">
        <v>1</v>
      </c>
      <c r="S72" s="107" t="s">
        <v>4</v>
      </c>
      <c r="T72" s="107">
        <v>3</v>
      </c>
      <c r="U72" s="107" t="s">
        <v>4</v>
      </c>
      <c r="V72" s="107" t="s">
        <v>4</v>
      </c>
      <c r="W72" s="107" t="s">
        <v>4</v>
      </c>
      <c r="X72" s="107" t="s">
        <v>4</v>
      </c>
      <c r="Y72" s="107" t="s">
        <v>4</v>
      </c>
      <c r="Z72" s="107">
        <v>1</v>
      </c>
      <c r="AA72" s="106">
        <v>2</v>
      </c>
    </row>
    <row r="73" spans="1:27" ht="15">
      <c r="A73" s="159" t="s">
        <v>234</v>
      </c>
      <c r="B73" s="158" t="s">
        <v>70</v>
      </c>
      <c r="C73" s="158" t="s">
        <v>77</v>
      </c>
      <c r="D73" s="158" t="s">
        <v>80</v>
      </c>
      <c r="E73" s="158" t="s">
        <v>5</v>
      </c>
      <c r="F73" s="93">
        <v>26</v>
      </c>
      <c r="G73" s="92">
        <v>1</v>
      </c>
      <c r="H73" s="92">
        <v>3</v>
      </c>
      <c r="I73" s="92">
        <v>2</v>
      </c>
      <c r="J73" s="92">
        <v>4</v>
      </c>
      <c r="K73" s="92" t="s">
        <v>4</v>
      </c>
      <c r="L73" s="92">
        <v>3</v>
      </c>
      <c r="M73" s="92">
        <v>1</v>
      </c>
      <c r="N73" s="92">
        <v>2</v>
      </c>
      <c r="O73" s="92" t="s">
        <v>4</v>
      </c>
      <c r="P73" s="92">
        <v>4</v>
      </c>
      <c r="Q73" s="92" t="s">
        <v>4</v>
      </c>
      <c r="R73" s="92" t="s">
        <v>4</v>
      </c>
      <c r="S73" s="92" t="s">
        <v>4</v>
      </c>
      <c r="T73" s="92" t="s">
        <v>4</v>
      </c>
      <c r="U73" s="92">
        <v>4</v>
      </c>
      <c r="V73" s="92" t="s">
        <v>4</v>
      </c>
      <c r="W73" s="92" t="s">
        <v>4</v>
      </c>
      <c r="X73" s="92" t="s">
        <v>4</v>
      </c>
      <c r="Y73" s="92" t="s">
        <v>4</v>
      </c>
      <c r="Z73" s="92" t="s">
        <v>4</v>
      </c>
      <c r="AA73" s="91">
        <v>2</v>
      </c>
    </row>
    <row r="74" spans="1:27" ht="15">
      <c r="A74" s="123"/>
      <c r="B74" s="122" t="s">
        <v>68</v>
      </c>
      <c r="C74" s="122" t="s">
        <v>77</v>
      </c>
      <c r="D74" s="122" t="s">
        <v>79</v>
      </c>
      <c r="E74" s="122" t="s">
        <v>5</v>
      </c>
      <c r="F74" s="117">
        <v>21</v>
      </c>
      <c r="G74" s="116" t="s">
        <v>4</v>
      </c>
      <c r="H74" s="116">
        <v>3</v>
      </c>
      <c r="I74" s="116">
        <v>2</v>
      </c>
      <c r="J74" s="116">
        <v>1</v>
      </c>
      <c r="K74" s="116" t="s">
        <v>4</v>
      </c>
      <c r="L74" s="116">
        <v>3</v>
      </c>
      <c r="M74" s="116">
        <v>1</v>
      </c>
      <c r="N74" s="116">
        <v>1</v>
      </c>
      <c r="O74" s="116" t="s">
        <v>4</v>
      </c>
      <c r="P74" s="116">
        <v>4</v>
      </c>
      <c r="Q74" s="116" t="s">
        <v>4</v>
      </c>
      <c r="R74" s="116" t="s">
        <v>4</v>
      </c>
      <c r="S74" s="116" t="s">
        <v>4</v>
      </c>
      <c r="T74" s="116" t="s">
        <v>4</v>
      </c>
      <c r="U74" s="116">
        <v>4</v>
      </c>
      <c r="V74" s="116" t="s">
        <v>4</v>
      </c>
      <c r="W74" s="116" t="s">
        <v>4</v>
      </c>
      <c r="X74" s="116" t="s">
        <v>4</v>
      </c>
      <c r="Y74" s="116" t="s">
        <v>4</v>
      </c>
      <c r="Z74" s="116" t="s">
        <v>4</v>
      </c>
      <c r="AA74" s="115">
        <v>2</v>
      </c>
    </row>
    <row r="75" spans="1:27" ht="15">
      <c r="A75" s="114"/>
      <c r="B75" s="113" t="s">
        <v>66</v>
      </c>
      <c r="C75" s="113" t="s">
        <v>77</v>
      </c>
      <c r="D75" s="113" t="s">
        <v>78</v>
      </c>
      <c r="E75" s="113" t="s">
        <v>5</v>
      </c>
      <c r="F75" s="108">
        <v>5</v>
      </c>
      <c r="G75" s="107">
        <v>1</v>
      </c>
      <c r="H75" s="107" t="s">
        <v>4</v>
      </c>
      <c r="I75" s="107" t="s">
        <v>4</v>
      </c>
      <c r="J75" s="107">
        <v>3</v>
      </c>
      <c r="K75" s="107" t="s">
        <v>4</v>
      </c>
      <c r="L75" s="107" t="s">
        <v>4</v>
      </c>
      <c r="M75" s="107" t="s">
        <v>4</v>
      </c>
      <c r="N75" s="107">
        <v>1</v>
      </c>
      <c r="O75" s="107" t="s">
        <v>4</v>
      </c>
      <c r="P75" s="107" t="s">
        <v>4</v>
      </c>
      <c r="Q75" s="107" t="s">
        <v>4</v>
      </c>
      <c r="R75" s="107" t="s">
        <v>4</v>
      </c>
      <c r="S75" s="107" t="s">
        <v>4</v>
      </c>
      <c r="T75" s="107" t="s">
        <v>4</v>
      </c>
      <c r="U75" s="107" t="s">
        <v>4</v>
      </c>
      <c r="V75" s="107" t="s">
        <v>4</v>
      </c>
      <c r="W75" s="107" t="s">
        <v>4</v>
      </c>
      <c r="X75" s="107" t="s">
        <v>4</v>
      </c>
      <c r="Y75" s="107" t="s">
        <v>4</v>
      </c>
      <c r="Z75" s="107" t="s">
        <v>4</v>
      </c>
      <c r="AA75" s="106" t="s">
        <v>4</v>
      </c>
    </row>
    <row r="76" spans="1:27" ht="15">
      <c r="A76" s="159" t="s">
        <v>233</v>
      </c>
      <c r="B76" s="158" t="s">
        <v>70</v>
      </c>
      <c r="C76" s="158" t="s">
        <v>72</v>
      </c>
      <c r="D76" s="158" t="s">
        <v>75</v>
      </c>
      <c r="E76" s="158" t="s">
        <v>5</v>
      </c>
      <c r="F76" s="93">
        <v>22</v>
      </c>
      <c r="G76" s="92">
        <v>1</v>
      </c>
      <c r="H76" s="92">
        <v>1</v>
      </c>
      <c r="I76" s="92">
        <v>3</v>
      </c>
      <c r="J76" s="92">
        <v>1</v>
      </c>
      <c r="K76" s="92" t="s">
        <v>4</v>
      </c>
      <c r="L76" s="92">
        <v>1</v>
      </c>
      <c r="M76" s="92">
        <v>3</v>
      </c>
      <c r="N76" s="92">
        <v>3</v>
      </c>
      <c r="O76" s="92" t="s">
        <v>4</v>
      </c>
      <c r="P76" s="92">
        <v>5</v>
      </c>
      <c r="Q76" s="92" t="s">
        <v>4</v>
      </c>
      <c r="R76" s="92" t="s">
        <v>4</v>
      </c>
      <c r="S76" s="92" t="s">
        <v>4</v>
      </c>
      <c r="T76" s="92" t="s">
        <v>4</v>
      </c>
      <c r="U76" s="92">
        <v>2</v>
      </c>
      <c r="V76" s="92" t="s">
        <v>4</v>
      </c>
      <c r="W76" s="92" t="s">
        <v>4</v>
      </c>
      <c r="X76" s="92">
        <v>2</v>
      </c>
      <c r="Y76" s="92" t="s">
        <v>4</v>
      </c>
      <c r="Z76" s="92" t="s">
        <v>4</v>
      </c>
      <c r="AA76" s="91" t="s">
        <v>4</v>
      </c>
    </row>
    <row r="77" spans="1:27" ht="15">
      <c r="A77" s="123"/>
      <c r="B77" s="122" t="s">
        <v>68</v>
      </c>
      <c r="C77" s="122" t="s">
        <v>72</v>
      </c>
      <c r="D77" s="122" t="s">
        <v>74</v>
      </c>
      <c r="E77" s="122" t="s">
        <v>5</v>
      </c>
      <c r="F77" s="117">
        <v>14</v>
      </c>
      <c r="G77" s="116">
        <v>1</v>
      </c>
      <c r="H77" s="116">
        <v>1</v>
      </c>
      <c r="I77" s="116">
        <v>1</v>
      </c>
      <c r="J77" s="116" t="s">
        <v>4</v>
      </c>
      <c r="K77" s="116" t="s">
        <v>4</v>
      </c>
      <c r="L77" s="116">
        <v>1</v>
      </c>
      <c r="M77" s="116">
        <v>1</v>
      </c>
      <c r="N77" s="116">
        <v>2</v>
      </c>
      <c r="O77" s="116" t="s">
        <v>4</v>
      </c>
      <c r="P77" s="116">
        <v>4</v>
      </c>
      <c r="Q77" s="116" t="s">
        <v>4</v>
      </c>
      <c r="R77" s="116" t="s">
        <v>4</v>
      </c>
      <c r="S77" s="116" t="s">
        <v>4</v>
      </c>
      <c r="T77" s="116" t="s">
        <v>4</v>
      </c>
      <c r="U77" s="116">
        <v>2</v>
      </c>
      <c r="V77" s="116" t="s">
        <v>4</v>
      </c>
      <c r="W77" s="116" t="s">
        <v>4</v>
      </c>
      <c r="X77" s="116">
        <v>1</v>
      </c>
      <c r="Y77" s="116" t="s">
        <v>4</v>
      </c>
      <c r="Z77" s="116" t="s">
        <v>4</v>
      </c>
      <c r="AA77" s="115" t="s">
        <v>4</v>
      </c>
    </row>
    <row r="78" spans="1:27" ht="15">
      <c r="A78" s="114"/>
      <c r="B78" s="113" t="s">
        <v>66</v>
      </c>
      <c r="C78" s="113" t="s">
        <v>72</v>
      </c>
      <c r="D78" s="113" t="s">
        <v>73</v>
      </c>
      <c r="E78" s="113" t="s">
        <v>5</v>
      </c>
      <c r="F78" s="108">
        <v>8</v>
      </c>
      <c r="G78" s="107" t="s">
        <v>4</v>
      </c>
      <c r="H78" s="107" t="s">
        <v>4</v>
      </c>
      <c r="I78" s="107">
        <v>2</v>
      </c>
      <c r="J78" s="107">
        <v>1</v>
      </c>
      <c r="K78" s="107" t="s">
        <v>4</v>
      </c>
      <c r="L78" s="107" t="s">
        <v>4</v>
      </c>
      <c r="M78" s="107">
        <v>2</v>
      </c>
      <c r="N78" s="107">
        <v>1</v>
      </c>
      <c r="O78" s="107" t="s">
        <v>4</v>
      </c>
      <c r="P78" s="107">
        <v>1</v>
      </c>
      <c r="Q78" s="107" t="s">
        <v>4</v>
      </c>
      <c r="R78" s="107" t="s">
        <v>4</v>
      </c>
      <c r="S78" s="107" t="s">
        <v>4</v>
      </c>
      <c r="T78" s="107" t="s">
        <v>4</v>
      </c>
      <c r="U78" s="107" t="s">
        <v>4</v>
      </c>
      <c r="V78" s="107" t="s">
        <v>4</v>
      </c>
      <c r="W78" s="107" t="s">
        <v>4</v>
      </c>
      <c r="X78" s="107">
        <v>1</v>
      </c>
      <c r="Y78" s="107" t="s">
        <v>4</v>
      </c>
      <c r="Z78" s="107" t="s">
        <v>4</v>
      </c>
      <c r="AA78" s="106" t="s">
        <v>4</v>
      </c>
    </row>
    <row r="79" spans="1:27" ht="15">
      <c r="A79" s="159" t="s">
        <v>232</v>
      </c>
      <c r="B79" s="158" t="s">
        <v>70</v>
      </c>
      <c r="C79" s="158" t="s">
        <v>64</v>
      </c>
      <c r="D79" s="158" t="s">
        <v>69</v>
      </c>
      <c r="E79" s="158" t="s">
        <v>5</v>
      </c>
      <c r="F79" s="93">
        <v>49</v>
      </c>
      <c r="G79" s="92">
        <v>2</v>
      </c>
      <c r="H79" s="92" t="s">
        <v>4</v>
      </c>
      <c r="I79" s="92">
        <v>9</v>
      </c>
      <c r="J79" s="92">
        <v>1</v>
      </c>
      <c r="K79" s="92">
        <v>1</v>
      </c>
      <c r="L79" s="92">
        <v>2</v>
      </c>
      <c r="M79" s="92">
        <v>5</v>
      </c>
      <c r="N79" s="92">
        <v>2</v>
      </c>
      <c r="O79" s="92">
        <v>1</v>
      </c>
      <c r="P79" s="92">
        <v>12</v>
      </c>
      <c r="Q79" s="92">
        <v>1</v>
      </c>
      <c r="R79" s="92" t="s">
        <v>4</v>
      </c>
      <c r="S79" s="92">
        <v>1</v>
      </c>
      <c r="T79" s="92" t="s">
        <v>4</v>
      </c>
      <c r="U79" s="92">
        <v>6</v>
      </c>
      <c r="V79" s="92">
        <v>2</v>
      </c>
      <c r="W79" s="92" t="s">
        <v>4</v>
      </c>
      <c r="X79" s="92" t="s">
        <v>4</v>
      </c>
      <c r="Y79" s="92" t="s">
        <v>4</v>
      </c>
      <c r="Z79" s="92">
        <v>1</v>
      </c>
      <c r="AA79" s="91">
        <v>3</v>
      </c>
    </row>
    <row r="80" spans="1:27" ht="15">
      <c r="A80" s="123"/>
      <c r="B80" s="122" t="s">
        <v>68</v>
      </c>
      <c r="C80" s="122" t="s">
        <v>64</v>
      </c>
      <c r="D80" s="122" t="s">
        <v>67</v>
      </c>
      <c r="E80" s="122" t="s">
        <v>5</v>
      </c>
      <c r="F80" s="117">
        <v>33</v>
      </c>
      <c r="G80" s="116">
        <v>1</v>
      </c>
      <c r="H80" s="116" t="s">
        <v>4</v>
      </c>
      <c r="I80" s="116">
        <v>6</v>
      </c>
      <c r="J80" s="116">
        <v>1</v>
      </c>
      <c r="K80" s="116" t="s">
        <v>4</v>
      </c>
      <c r="L80" s="116">
        <v>1</v>
      </c>
      <c r="M80" s="116">
        <v>3</v>
      </c>
      <c r="N80" s="116">
        <v>1</v>
      </c>
      <c r="O80" s="116">
        <v>1</v>
      </c>
      <c r="P80" s="116">
        <v>10</v>
      </c>
      <c r="Q80" s="116" t="s">
        <v>4</v>
      </c>
      <c r="R80" s="116" t="s">
        <v>4</v>
      </c>
      <c r="S80" s="116" t="s">
        <v>4</v>
      </c>
      <c r="T80" s="116" t="s">
        <v>4</v>
      </c>
      <c r="U80" s="116">
        <v>6</v>
      </c>
      <c r="V80" s="116">
        <v>2</v>
      </c>
      <c r="W80" s="116" t="s">
        <v>4</v>
      </c>
      <c r="X80" s="116" t="s">
        <v>4</v>
      </c>
      <c r="Y80" s="116" t="s">
        <v>4</v>
      </c>
      <c r="Z80" s="116">
        <v>1</v>
      </c>
      <c r="AA80" s="115" t="s">
        <v>4</v>
      </c>
    </row>
    <row r="81" spans="1:27" ht="15">
      <c r="A81" s="114"/>
      <c r="B81" s="113" t="s">
        <v>66</v>
      </c>
      <c r="C81" s="113" t="s">
        <v>64</v>
      </c>
      <c r="D81" s="113" t="s">
        <v>65</v>
      </c>
      <c r="E81" s="113" t="s">
        <v>5</v>
      </c>
      <c r="F81" s="108">
        <v>16</v>
      </c>
      <c r="G81" s="107">
        <v>1</v>
      </c>
      <c r="H81" s="107" t="s">
        <v>4</v>
      </c>
      <c r="I81" s="107">
        <v>3</v>
      </c>
      <c r="J81" s="107" t="s">
        <v>4</v>
      </c>
      <c r="K81" s="107">
        <v>1</v>
      </c>
      <c r="L81" s="107">
        <v>1</v>
      </c>
      <c r="M81" s="107">
        <v>2</v>
      </c>
      <c r="N81" s="107">
        <v>1</v>
      </c>
      <c r="O81" s="107" t="s">
        <v>4</v>
      </c>
      <c r="P81" s="107">
        <v>2</v>
      </c>
      <c r="Q81" s="107">
        <v>1</v>
      </c>
      <c r="R81" s="107" t="s">
        <v>4</v>
      </c>
      <c r="S81" s="107">
        <v>1</v>
      </c>
      <c r="T81" s="107" t="s">
        <v>4</v>
      </c>
      <c r="U81" s="107" t="s">
        <v>4</v>
      </c>
      <c r="V81" s="107" t="s">
        <v>4</v>
      </c>
      <c r="W81" s="107" t="s">
        <v>4</v>
      </c>
      <c r="X81" s="107" t="s">
        <v>4</v>
      </c>
      <c r="Y81" s="107" t="s">
        <v>4</v>
      </c>
      <c r="Z81" s="107" t="s">
        <v>4</v>
      </c>
      <c r="AA81" s="106">
        <v>3</v>
      </c>
    </row>
    <row r="82" spans="1:27" ht="15">
      <c r="A82" s="78" t="s">
        <v>63</v>
      </c>
      <c r="B82" s="76" t="s">
        <v>62</v>
      </c>
    </row>
  </sheetData>
  <phoneticPr fontId="6"/>
  <conditionalFormatting sqref="A4:AA4 A61:AA61 A64:AA64 A67:AA67 A70:AA70 A73:AA73 A76:AA76 A79:AA79 G5:H60 G62:H63 G65:H66 G68:H69 G71:H72 G74:H75 G77:H78 G80:H81">
    <cfRule type="expression" dxfId="3731" priority="273" stopIfTrue="1">
      <formula>OR($E4="国", $E4="道")</formula>
    </cfRule>
    <cfRule type="expression" dxfId="3730" priority="274" stopIfTrue="1">
      <formula>OR($C4="札幌市", $C4="小樽市", $C4="函館市", $C4="旭川市")</formula>
    </cfRule>
    <cfRule type="expression" dxfId="3729" priority="275" stopIfTrue="1">
      <formula>OR($E4="所", $E4="圏", $E4="局")</formula>
    </cfRule>
    <cfRule type="expression" dxfId="3728" priority="276">
      <formula>OR($E4="市", $E4="町", $E4="村")</formula>
    </cfRule>
  </conditionalFormatting>
  <conditionalFormatting sqref="A5:AA5 A43:AA60 A62:AA63 A65:AA66 A68:AA81">
    <cfRule type="expression" dxfId="3727" priority="269" stopIfTrue="1">
      <formula>OR($E5="国", $E5="道")</formula>
    </cfRule>
    <cfRule type="expression" dxfId="3726" priority="270" stopIfTrue="1">
      <formula>OR($C5="札幌市", $C5="小樽市", $C5="函館市", $C5="旭川市")</formula>
    </cfRule>
    <cfRule type="expression" dxfId="3725" priority="271" stopIfTrue="1">
      <formula>OR($E5="所", $E5="圏", $E5="局")</formula>
    </cfRule>
    <cfRule type="expression" dxfId="3724" priority="272">
      <formula>OR($E5="市", $E5="町", $E5="村")</formula>
    </cfRule>
  </conditionalFormatting>
  <conditionalFormatting sqref="A6:AA6">
    <cfRule type="expression" dxfId="3723" priority="265" stopIfTrue="1">
      <formula>OR($E6="国", $E6="道")</formula>
    </cfRule>
    <cfRule type="expression" dxfId="3722" priority="266" stopIfTrue="1">
      <formula>OR($C6="札幌市", $C6="小樽市", $C6="函館市", $C6="旭川市")</formula>
    </cfRule>
    <cfRule type="expression" dxfId="3721" priority="267" stopIfTrue="1">
      <formula>OR($E6="所", $E6="圏", $E6="局")</formula>
    </cfRule>
    <cfRule type="expression" dxfId="3720" priority="268">
      <formula>OR($E6="市", $E6="町", $E6="村")</formula>
    </cfRule>
  </conditionalFormatting>
  <conditionalFormatting sqref="A7:AA7">
    <cfRule type="expression" dxfId="3719" priority="261" stopIfTrue="1">
      <formula>OR($E7="国", $E7="道")</formula>
    </cfRule>
    <cfRule type="expression" dxfId="3718" priority="262" stopIfTrue="1">
      <formula>OR($C7="札幌市", $C7="小樽市", $C7="函館市", $C7="旭川市")</formula>
    </cfRule>
    <cfRule type="expression" dxfId="3717" priority="263" stopIfTrue="1">
      <formula>OR($E7="所", $E7="圏", $E7="局")</formula>
    </cfRule>
    <cfRule type="expression" dxfId="3716" priority="264">
      <formula>OR($E7="市", $E7="町", $E7="村")</formula>
    </cfRule>
  </conditionalFormatting>
  <conditionalFormatting sqref="A8:AA8">
    <cfRule type="expression" dxfId="3715" priority="257" stopIfTrue="1">
      <formula>OR($E8="国", $E8="道")</formula>
    </cfRule>
    <cfRule type="expression" dxfId="3714" priority="258" stopIfTrue="1">
      <formula>OR($C8="札幌市", $C8="小樽市", $C8="函館市", $C8="旭川市")</formula>
    </cfRule>
    <cfRule type="expression" dxfId="3713" priority="259" stopIfTrue="1">
      <formula>OR($E8="所", $E8="圏", $E8="局")</formula>
    </cfRule>
    <cfRule type="expression" dxfId="3712" priority="260">
      <formula>OR($E8="市", $E8="町", $E8="村")</formula>
    </cfRule>
  </conditionalFormatting>
  <conditionalFormatting sqref="A9:AA9">
    <cfRule type="expression" dxfId="3711" priority="253" stopIfTrue="1">
      <formula>OR($E9="国", $E9="道")</formula>
    </cfRule>
    <cfRule type="expression" dxfId="3710" priority="254" stopIfTrue="1">
      <formula>OR($C9="札幌市", $C9="小樽市", $C9="函館市", $C9="旭川市")</formula>
    </cfRule>
    <cfRule type="expression" dxfId="3709" priority="255" stopIfTrue="1">
      <formula>OR($E9="所", $E9="圏", $E9="局")</formula>
    </cfRule>
    <cfRule type="expression" dxfId="3708" priority="256">
      <formula>OR($E9="市", $E9="町", $E9="村")</formula>
    </cfRule>
  </conditionalFormatting>
  <conditionalFormatting sqref="A10:AA10">
    <cfRule type="expression" dxfId="3707" priority="249" stopIfTrue="1">
      <formula>OR($E10="国", $E10="道")</formula>
    </cfRule>
    <cfRule type="expression" dxfId="3706" priority="250" stopIfTrue="1">
      <formula>OR($C10="札幌市", $C10="小樽市", $C10="函館市", $C10="旭川市")</formula>
    </cfRule>
    <cfRule type="expression" dxfId="3705" priority="251" stopIfTrue="1">
      <formula>OR($E10="所", $E10="圏", $E10="局")</formula>
    </cfRule>
    <cfRule type="expression" dxfId="3704" priority="252">
      <formula>OR($E10="市", $E10="町", $E10="村")</formula>
    </cfRule>
  </conditionalFormatting>
  <conditionalFormatting sqref="A11:AA11">
    <cfRule type="expression" dxfId="3703" priority="245" stopIfTrue="1">
      <formula>OR($E11="国", $E11="道")</formula>
    </cfRule>
    <cfRule type="expression" dxfId="3702" priority="246" stopIfTrue="1">
      <formula>OR($C11="札幌市", $C11="小樽市", $C11="函館市", $C11="旭川市")</formula>
    </cfRule>
    <cfRule type="expression" dxfId="3701" priority="247" stopIfTrue="1">
      <formula>OR($E11="所", $E11="圏", $E11="局")</formula>
    </cfRule>
    <cfRule type="expression" dxfId="3700" priority="248">
      <formula>OR($E11="市", $E11="町", $E11="村")</formula>
    </cfRule>
  </conditionalFormatting>
  <conditionalFormatting sqref="A12:AA12">
    <cfRule type="expression" dxfId="3699" priority="241" stopIfTrue="1">
      <formula>OR($E12="国", $E12="道")</formula>
    </cfRule>
    <cfRule type="expression" dxfId="3698" priority="242" stopIfTrue="1">
      <formula>OR($C12="札幌市", $C12="小樽市", $C12="函館市", $C12="旭川市")</formula>
    </cfRule>
    <cfRule type="expression" dxfId="3697" priority="243" stopIfTrue="1">
      <formula>OR($E12="所", $E12="圏", $E12="局")</formula>
    </cfRule>
    <cfRule type="expression" dxfId="3696" priority="244">
      <formula>OR($E12="市", $E12="町", $E12="村")</formula>
    </cfRule>
  </conditionalFormatting>
  <conditionalFormatting sqref="A13:AA13">
    <cfRule type="expression" dxfId="3695" priority="237" stopIfTrue="1">
      <formula>OR($E13="国", $E13="道")</formula>
    </cfRule>
    <cfRule type="expression" dxfId="3694" priority="238" stopIfTrue="1">
      <formula>OR($C13="札幌市", $C13="小樽市", $C13="函館市", $C13="旭川市")</formula>
    </cfRule>
    <cfRule type="expression" dxfId="3693" priority="239" stopIfTrue="1">
      <formula>OR($E13="所", $E13="圏", $E13="局")</formula>
    </cfRule>
    <cfRule type="expression" dxfId="3692" priority="240">
      <formula>OR($E13="市", $E13="町", $E13="村")</formula>
    </cfRule>
  </conditionalFormatting>
  <conditionalFormatting sqref="A14:AA14">
    <cfRule type="expression" dxfId="3691" priority="233" stopIfTrue="1">
      <formula>OR($E14="国", $E14="道")</formula>
    </cfRule>
    <cfRule type="expression" dxfId="3690" priority="234" stopIfTrue="1">
      <formula>OR($C14="札幌市", $C14="小樽市", $C14="函館市", $C14="旭川市")</formula>
    </cfRule>
    <cfRule type="expression" dxfId="3689" priority="235" stopIfTrue="1">
      <formula>OR($E14="所", $E14="圏", $E14="局")</formula>
    </cfRule>
    <cfRule type="expression" dxfId="3688" priority="236">
      <formula>OR($E14="市", $E14="町", $E14="村")</formula>
    </cfRule>
  </conditionalFormatting>
  <conditionalFormatting sqref="A15:AA15">
    <cfRule type="expression" dxfId="3687" priority="229" stopIfTrue="1">
      <formula>OR($E15="国", $E15="道")</formula>
    </cfRule>
    <cfRule type="expression" dxfId="3686" priority="230" stopIfTrue="1">
      <formula>OR($C15="札幌市", $C15="小樽市", $C15="函館市", $C15="旭川市")</formula>
    </cfRule>
    <cfRule type="expression" dxfId="3685" priority="231" stopIfTrue="1">
      <formula>OR($E15="所", $E15="圏", $E15="局")</formula>
    </cfRule>
    <cfRule type="expression" dxfId="3684" priority="232">
      <formula>OR($E15="市", $E15="町", $E15="村")</formula>
    </cfRule>
  </conditionalFormatting>
  <conditionalFormatting sqref="A16:AA16">
    <cfRule type="expression" dxfId="3683" priority="225" stopIfTrue="1">
      <formula>OR($E16="国", $E16="道")</formula>
    </cfRule>
    <cfRule type="expression" dxfId="3682" priority="226" stopIfTrue="1">
      <formula>OR($C16="札幌市", $C16="小樽市", $C16="函館市", $C16="旭川市")</formula>
    </cfRule>
    <cfRule type="expression" dxfId="3681" priority="227" stopIfTrue="1">
      <formula>OR($E16="所", $E16="圏", $E16="局")</formula>
    </cfRule>
    <cfRule type="expression" dxfId="3680" priority="228">
      <formula>OR($E16="市", $E16="町", $E16="村")</formula>
    </cfRule>
  </conditionalFormatting>
  <conditionalFormatting sqref="A17:AA17">
    <cfRule type="expression" dxfId="3679" priority="221" stopIfTrue="1">
      <formula>OR($E17="国", $E17="道")</formula>
    </cfRule>
    <cfRule type="expression" dxfId="3678" priority="222" stopIfTrue="1">
      <formula>OR($C17="札幌市", $C17="小樽市", $C17="函館市", $C17="旭川市")</formula>
    </cfRule>
    <cfRule type="expression" dxfId="3677" priority="223" stopIfTrue="1">
      <formula>OR($E17="所", $E17="圏", $E17="局")</formula>
    </cfRule>
    <cfRule type="expression" dxfId="3676" priority="224">
      <formula>OR($E17="市", $E17="町", $E17="村")</formula>
    </cfRule>
  </conditionalFormatting>
  <conditionalFormatting sqref="A18:AA18">
    <cfRule type="expression" dxfId="3675" priority="217" stopIfTrue="1">
      <formula>OR($E18="国", $E18="道")</formula>
    </cfRule>
    <cfRule type="expression" dxfId="3674" priority="218" stopIfTrue="1">
      <formula>OR($C18="札幌市", $C18="小樽市", $C18="函館市", $C18="旭川市")</formula>
    </cfRule>
    <cfRule type="expression" dxfId="3673" priority="219" stopIfTrue="1">
      <formula>OR($E18="所", $E18="圏", $E18="局")</formula>
    </cfRule>
    <cfRule type="expression" dxfId="3672" priority="220">
      <formula>OR($E18="市", $E18="町", $E18="村")</formula>
    </cfRule>
  </conditionalFormatting>
  <conditionalFormatting sqref="A19:AA19">
    <cfRule type="expression" dxfId="3671" priority="213" stopIfTrue="1">
      <formula>OR($E19="国", $E19="道")</formula>
    </cfRule>
    <cfRule type="expression" dxfId="3670" priority="214" stopIfTrue="1">
      <formula>OR($C19="札幌市", $C19="小樽市", $C19="函館市", $C19="旭川市")</formula>
    </cfRule>
    <cfRule type="expression" dxfId="3669" priority="215" stopIfTrue="1">
      <formula>OR($E19="所", $E19="圏", $E19="局")</formula>
    </cfRule>
    <cfRule type="expression" dxfId="3668" priority="216">
      <formula>OR($E19="市", $E19="町", $E19="村")</formula>
    </cfRule>
  </conditionalFormatting>
  <conditionalFormatting sqref="A20:AA20">
    <cfRule type="expression" dxfId="3667" priority="209" stopIfTrue="1">
      <formula>OR($E20="国", $E20="道")</formula>
    </cfRule>
    <cfRule type="expression" dxfId="3666" priority="210" stopIfTrue="1">
      <formula>OR($C20="札幌市", $C20="小樽市", $C20="函館市", $C20="旭川市")</formula>
    </cfRule>
    <cfRule type="expression" dxfId="3665" priority="211" stopIfTrue="1">
      <formula>OR($E20="所", $E20="圏", $E20="局")</formula>
    </cfRule>
    <cfRule type="expression" dxfId="3664" priority="212">
      <formula>OR($E20="市", $E20="町", $E20="村")</formula>
    </cfRule>
  </conditionalFormatting>
  <conditionalFormatting sqref="A21:AA21">
    <cfRule type="expression" dxfId="3663" priority="205" stopIfTrue="1">
      <formula>OR($E21="国", $E21="道")</formula>
    </cfRule>
    <cfRule type="expression" dxfId="3662" priority="206" stopIfTrue="1">
      <formula>OR($C21="札幌市", $C21="小樽市", $C21="函館市", $C21="旭川市")</formula>
    </cfRule>
    <cfRule type="expression" dxfId="3661" priority="207" stopIfTrue="1">
      <formula>OR($E21="所", $E21="圏", $E21="局")</formula>
    </cfRule>
    <cfRule type="expression" dxfId="3660" priority="208">
      <formula>OR($E21="市", $E21="町", $E21="村")</formula>
    </cfRule>
  </conditionalFormatting>
  <conditionalFormatting sqref="A22:AA22">
    <cfRule type="expression" dxfId="3659" priority="201" stopIfTrue="1">
      <formula>OR($E22="国", $E22="道")</formula>
    </cfRule>
    <cfRule type="expression" dxfId="3658" priority="202" stopIfTrue="1">
      <formula>OR($C22="札幌市", $C22="小樽市", $C22="函館市", $C22="旭川市")</formula>
    </cfRule>
    <cfRule type="expression" dxfId="3657" priority="203" stopIfTrue="1">
      <formula>OR($E22="所", $E22="圏", $E22="局")</formula>
    </cfRule>
    <cfRule type="expression" dxfId="3656" priority="204">
      <formula>OR($E22="市", $E22="町", $E22="村")</formula>
    </cfRule>
  </conditionalFormatting>
  <conditionalFormatting sqref="A23:AA23">
    <cfRule type="expression" dxfId="3655" priority="197" stopIfTrue="1">
      <formula>OR($E23="国", $E23="道")</formula>
    </cfRule>
    <cfRule type="expression" dxfId="3654" priority="198" stopIfTrue="1">
      <formula>OR($C23="札幌市", $C23="小樽市", $C23="函館市", $C23="旭川市")</formula>
    </cfRule>
    <cfRule type="expression" dxfId="3653" priority="199" stopIfTrue="1">
      <formula>OR($E23="所", $E23="圏", $E23="局")</formula>
    </cfRule>
    <cfRule type="expression" dxfId="3652" priority="200">
      <formula>OR($E23="市", $E23="町", $E23="村")</formula>
    </cfRule>
  </conditionalFormatting>
  <conditionalFormatting sqref="A24:AA24">
    <cfRule type="expression" dxfId="3651" priority="193" stopIfTrue="1">
      <formula>OR($E24="国", $E24="道")</formula>
    </cfRule>
    <cfRule type="expression" dxfId="3650" priority="194" stopIfTrue="1">
      <formula>OR($C24="札幌市", $C24="小樽市", $C24="函館市", $C24="旭川市")</formula>
    </cfRule>
    <cfRule type="expression" dxfId="3649" priority="195" stopIfTrue="1">
      <formula>OR($E24="所", $E24="圏", $E24="局")</formula>
    </cfRule>
    <cfRule type="expression" dxfId="3648" priority="196">
      <formula>OR($E24="市", $E24="町", $E24="村")</formula>
    </cfRule>
  </conditionalFormatting>
  <conditionalFormatting sqref="A25:AA25">
    <cfRule type="expression" dxfId="3647" priority="189" stopIfTrue="1">
      <formula>OR($E25="国", $E25="道")</formula>
    </cfRule>
    <cfRule type="expression" dxfId="3646" priority="190" stopIfTrue="1">
      <formula>OR($C25="札幌市", $C25="小樽市", $C25="函館市", $C25="旭川市")</formula>
    </cfRule>
    <cfRule type="expression" dxfId="3645" priority="191" stopIfTrue="1">
      <formula>OR($E25="所", $E25="圏", $E25="局")</formula>
    </cfRule>
    <cfRule type="expression" dxfId="3644" priority="192">
      <formula>OR($E25="市", $E25="町", $E25="村")</formula>
    </cfRule>
  </conditionalFormatting>
  <conditionalFormatting sqref="A26:AA26">
    <cfRule type="expression" dxfId="3643" priority="185" stopIfTrue="1">
      <formula>OR($E26="国", $E26="道")</formula>
    </cfRule>
    <cfRule type="expression" dxfId="3642" priority="186" stopIfTrue="1">
      <formula>OR($C26="札幌市", $C26="小樽市", $C26="函館市", $C26="旭川市")</formula>
    </cfRule>
    <cfRule type="expression" dxfId="3641" priority="187" stopIfTrue="1">
      <formula>OR($E26="所", $E26="圏", $E26="局")</formula>
    </cfRule>
    <cfRule type="expression" dxfId="3640" priority="188">
      <formula>OR($E26="市", $E26="町", $E26="村")</formula>
    </cfRule>
  </conditionalFormatting>
  <conditionalFormatting sqref="A27:AA27">
    <cfRule type="expression" dxfId="3639" priority="181" stopIfTrue="1">
      <formula>OR($E27="国", $E27="道")</formula>
    </cfRule>
    <cfRule type="expression" dxfId="3638" priority="182" stopIfTrue="1">
      <formula>OR($C27="札幌市", $C27="小樽市", $C27="函館市", $C27="旭川市")</formula>
    </cfRule>
    <cfRule type="expression" dxfId="3637" priority="183" stopIfTrue="1">
      <formula>OR($E27="所", $E27="圏", $E27="局")</formula>
    </cfRule>
    <cfRule type="expression" dxfId="3636" priority="184">
      <formula>OR($E27="市", $E27="町", $E27="村")</formula>
    </cfRule>
  </conditionalFormatting>
  <conditionalFormatting sqref="A28:AA28">
    <cfRule type="expression" dxfId="3635" priority="177" stopIfTrue="1">
      <formula>OR($E28="国", $E28="道")</formula>
    </cfRule>
    <cfRule type="expression" dxfId="3634" priority="178" stopIfTrue="1">
      <formula>OR($C28="札幌市", $C28="小樽市", $C28="函館市", $C28="旭川市")</formula>
    </cfRule>
    <cfRule type="expression" dxfId="3633" priority="179" stopIfTrue="1">
      <formula>OR($E28="所", $E28="圏", $E28="局")</formula>
    </cfRule>
    <cfRule type="expression" dxfId="3632" priority="180">
      <formula>OR($E28="市", $E28="町", $E28="村")</formula>
    </cfRule>
  </conditionalFormatting>
  <conditionalFormatting sqref="A29:AA29">
    <cfRule type="expression" dxfId="3631" priority="173" stopIfTrue="1">
      <formula>OR($E29="国", $E29="道")</formula>
    </cfRule>
    <cfRule type="expression" dxfId="3630" priority="174" stopIfTrue="1">
      <formula>OR($C29="札幌市", $C29="小樽市", $C29="函館市", $C29="旭川市")</formula>
    </cfRule>
    <cfRule type="expression" dxfId="3629" priority="175" stopIfTrue="1">
      <formula>OR($E29="所", $E29="圏", $E29="局")</formula>
    </cfRule>
    <cfRule type="expression" dxfId="3628" priority="176">
      <formula>OR($E29="市", $E29="町", $E29="村")</formula>
    </cfRule>
  </conditionalFormatting>
  <conditionalFormatting sqref="A30:AA30">
    <cfRule type="expression" dxfId="3627" priority="169" stopIfTrue="1">
      <formula>OR($E30="国", $E30="道")</formula>
    </cfRule>
    <cfRule type="expression" dxfId="3626" priority="170" stopIfTrue="1">
      <formula>OR($C30="札幌市", $C30="小樽市", $C30="函館市", $C30="旭川市")</formula>
    </cfRule>
    <cfRule type="expression" dxfId="3625" priority="171" stopIfTrue="1">
      <formula>OR($E30="所", $E30="圏", $E30="局")</formula>
    </cfRule>
    <cfRule type="expression" dxfId="3624" priority="172">
      <formula>OR($E30="市", $E30="町", $E30="村")</formula>
    </cfRule>
  </conditionalFormatting>
  <conditionalFormatting sqref="A31:AA31">
    <cfRule type="expression" dxfId="3623" priority="165" stopIfTrue="1">
      <formula>OR($E31="国", $E31="道")</formula>
    </cfRule>
    <cfRule type="expression" dxfId="3622" priority="166" stopIfTrue="1">
      <formula>OR($C31="札幌市", $C31="小樽市", $C31="函館市", $C31="旭川市")</formula>
    </cfRule>
    <cfRule type="expression" dxfId="3621" priority="167" stopIfTrue="1">
      <formula>OR($E31="所", $E31="圏", $E31="局")</formula>
    </cfRule>
    <cfRule type="expression" dxfId="3620" priority="168">
      <formula>OR($E31="市", $E31="町", $E31="村")</formula>
    </cfRule>
  </conditionalFormatting>
  <conditionalFormatting sqref="A32:AA32">
    <cfRule type="expression" dxfId="3619" priority="161" stopIfTrue="1">
      <formula>OR($E32="国", $E32="道")</formula>
    </cfRule>
    <cfRule type="expression" dxfId="3618" priority="162" stopIfTrue="1">
      <formula>OR($C32="札幌市", $C32="小樽市", $C32="函館市", $C32="旭川市")</formula>
    </cfRule>
    <cfRule type="expression" dxfId="3617" priority="163" stopIfTrue="1">
      <formula>OR($E32="所", $E32="圏", $E32="局")</formula>
    </cfRule>
    <cfRule type="expression" dxfId="3616" priority="164">
      <formula>OR($E32="市", $E32="町", $E32="村")</formula>
    </cfRule>
  </conditionalFormatting>
  <conditionalFormatting sqref="A33:AA33">
    <cfRule type="expression" dxfId="3615" priority="157" stopIfTrue="1">
      <formula>OR($E33="国", $E33="道")</formula>
    </cfRule>
    <cfRule type="expression" dxfId="3614" priority="158" stopIfTrue="1">
      <formula>OR($C33="札幌市", $C33="小樽市", $C33="函館市", $C33="旭川市")</formula>
    </cfRule>
    <cfRule type="expression" dxfId="3613" priority="159" stopIfTrue="1">
      <formula>OR($E33="所", $E33="圏", $E33="局")</formula>
    </cfRule>
    <cfRule type="expression" dxfId="3612" priority="160">
      <formula>OR($E33="市", $E33="町", $E33="村")</formula>
    </cfRule>
  </conditionalFormatting>
  <conditionalFormatting sqref="A34:AA34">
    <cfRule type="expression" dxfId="3611" priority="153" stopIfTrue="1">
      <formula>OR($E34="国", $E34="道")</formula>
    </cfRule>
    <cfRule type="expression" dxfId="3610" priority="154" stopIfTrue="1">
      <formula>OR($C34="札幌市", $C34="小樽市", $C34="函館市", $C34="旭川市")</formula>
    </cfRule>
    <cfRule type="expression" dxfId="3609" priority="155" stopIfTrue="1">
      <formula>OR($E34="所", $E34="圏", $E34="局")</formula>
    </cfRule>
    <cfRule type="expression" dxfId="3608" priority="156">
      <formula>OR($E34="市", $E34="町", $E34="村")</formula>
    </cfRule>
  </conditionalFormatting>
  <conditionalFormatting sqref="A35:AA35">
    <cfRule type="expression" dxfId="3607" priority="149" stopIfTrue="1">
      <formula>OR($E35="国", $E35="道")</formula>
    </cfRule>
    <cfRule type="expression" dxfId="3606" priority="150" stopIfTrue="1">
      <formula>OR($C35="札幌市", $C35="小樽市", $C35="函館市", $C35="旭川市")</formula>
    </cfRule>
    <cfRule type="expression" dxfId="3605" priority="151" stopIfTrue="1">
      <formula>OR($E35="所", $E35="圏", $E35="局")</formula>
    </cfRule>
    <cfRule type="expression" dxfId="3604" priority="152">
      <formula>OR($E35="市", $E35="町", $E35="村")</formula>
    </cfRule>
  </conditionalFormatting>
  <conditionalFormatting sqref="A36:AA36">
    <cfRule type="expression" dxfId="3603" priority="145" stopIfTrue="1">
      <formula>OR($E36="国", $E36="道")</formula>
    </cfRule>
    <cfRule type="expression" dxfId="3602" priority="146" stopIfTrue="1">
      <formula>OR($C36="札幌市", $C36="小樽市", $C36="函館市", $C36="旭川市")</formula>
    </cfRule>
    <cfRule type="expression" dxfId="3601" priority="147" stopIfTrue="1">
      <formula>OR($E36="所", $E36="圏", $E36="局")</formula>
    </cfRule>
    <cfRule type="expression" dxfId="3600" priority="148">
      <formula>OR($E36="市", $E36="町", $E36="村")</formula>
    </cfRule>
  </conditionalFormatting>
  <conditionalFormatting sqref="A37:AA37">
    <cfRule type="expression" dxfId="3599" priority="141" stopIfTrue="1">
      <formula>OR($E37="国", $E37="道")</formula>
    </cfRule>
    <cfRule type="expression" dxfId="3598" priority="142" stopIfTrue="1">
      <formula>OR($C37="札幌市", $C37="小樽市", $C37="函館市", $C37="旭川市")</formula>
    </cfRule>
    <cfRule type="expression" dxfId="3597" priority="143" stopIfTrue="1">
      <formula>OR($E37="所", $E37="圏", $E37="局")</formula>
    </cfRule>
    <cfRule type="expression" dxfId="3596" priority="144">
      <formula>OR($E37="市", $E37="町", $E37="村")</formula>
    </cfRule>
  </conditionalFormatting>
  <conditionalFormatting sqref="A38:AA38">
    <cfRule type="expression" dxfId="3595" priority="137" stopIfTrue="1">
      <formula>OR($E38="国", $E38="道")</formula>
    </cfRule>
    <cfRule type="expression" dxfId="3594" priority="138" stopIfTrue="1">
      <formula>OR($C38="札幌市", $C38="小樽市", $C38="函館市", $C38="旭川市")</formula>
    </cfRule>
    <cfRule type="expression" dxfId="3593" priority="139" stopIfTrue="1">
      <formula>OR($E38="所", $E38="圏", $E38="局")</formula>
    </cfRule>
    <cfRule type="expression" dxfId="3592" priority="140">
      <formula>OR($E38="市", $E38="町", $E38="村")</formula>
    </cfRule>
  </conditionalFormatting>
  <conditionalFormatting sqref="A39:AA39">
    <cfRule type="expression" dxfId="3591" priority="133" stopIfTrue="1">
      <formula>OR($E39="国", $E39="道")</formula>
    </cfRule>
    <cfRule type="expression" dxfId="3590" priority="134" stopIfTrue="1">
      <formula>OR($C39="札幌市", $C39="小樽市", $C39="函館市", $C39="旭川市")</formula>
    </cfRule>
    <cfRule type="expression" dxfId="3589" priority="135" stopIfTrue="1">
      <formula>OR($E39="所", $E39="圏", $E39="局")</formula>
    </cfRule>
    <cfRule type="expression" dxfId="3588" priority="136">
      <formula>OR($E39="市", $E39="町", $E39="村")</formula>
    </cfRule>
  </conditionalFormatting>
  <conditionalFormatting sqref="A40:AA40">
    <cfRule type="expression" dxfId="3587" priority="129" stopIfTrue="1">
      <formula>OR($E40="国", $E40="道")</formula>
    </cfRule>
    <cfRule type="expression" dxfId="3586" priority="130" stopIfTrue="1">
      <formula>OR($C40="札幌市", $C40="小樽市", $C40="函館市", $C40="旭川市")</formula>
    </cfRule>
    <cfRule type="expression" dxfId="3585" priority="131" stopIfTrue="1">
      <formula>OR($E40="所", $E40="圏", $E40="局")</formula>
    </cfRule>
    <cfRule type="expression" dxfId="3584" priority="132">
      <formula>OR($E40="市", $E40="町", $E40="村")</formula>
    </cfRule>
  </conditionalFormatting>
  <conditionalFormatting sqref="A41:AA41">
    <cfRule type="expression" dxfId="3583" priority="125" stopIfTrue="1">
      <formula>OR($E41="国", $E41="道")</formula>
    </cfRule>
    <cfRule type="expression" dxfId="3582" priority="126" stopIfTrue="1">
      <formula>OR($C41="札幌市", $C41="小樽市", $C41="函館市", $C41="旭川市")</formula>
    </cfRule>
    <cfRule type="expression" dxfId="3581" priority="127" stopIfTrue="1">
      <formula>OR($E41="所", $E41="圏", $E41="局")</formula>
    </cfRule>
    <cfRule type="expression" dxfId="3580" priority="128">
      <formula>OR($E41="市", $E41="町", $E41="村")</formula>
    </cfRule>
  </conditionalFormatting>
  <conditionalFormatting sqref="A42:AA42">
    <cfRule type="expression" dxfId="3579" priority="121" stopIfTrue="1">
      <formula>OR($E42="国", $E42="道")</formula>
    </cfRule>
    <cfRule type="expression" dxfId="3578" priority="122" stopIfTrue="1">
      <formula>OR($C42="札幌市", $C42="小樽市", $C42="函館市", $C42="旭川市")</formula>
    </cfRule>
    <cfRule type="expression" dxfId="3577" priority="123" stopIfTrue="1">
      <formula>OR($E42="所", $E42="圏", $E42="局")</formula>
    </cfRule>
    <cfRule type="expression" dxfId="3576" priority="124">
      <formula>OR($E42="市", $E42="町", $E42="村")</formula>
    </cfRule>
  </conditionalFormatting>
  <conditionalFormatting sqref="A43:AA43">
    <cfRule type="expression" dxfId="3575" priority="117" stopIfTrue="1">
      <formula>OR($E43="国", $E43="道")</formula>
    </cfRule>
    <cfRule type="expression" dxfId="3574" priority="118" stopIfTrue="1">
      <formula>OR($C43="札幌市", $C43="小樽市", $C43="函館市", $C43="旭川市")</formula>
    </cfRule>
    <cfRule type="expression" dxfId="3573" priority="119" stopIfTrue="1">
      <formula>OR($E43="所", $E43="圏", $E43="局")</formula>
    </cfRule>
    <cfRule type="expression" dxfId="3572" priority="120">
      <formula>OR($E43="市", $E43="町", $E43="村")</formula>
    </cfRule>
  </conditionalFormatting>
  <conditionalFormatting sqref="A44:AA44">
    <cfRule type="expression" dxfId="3571" priority="113" stopIfTrue="1">
      <formula>OR($E44="国", $E44="道")</formula>
    </cfRule>
    <cfRule type="expression" dxfId="3570" priority="114" stopIfTrue="1">
      <formula>OR($C44="札幌市", $C44="小樽市", $C44="函館市", $C44="旭川市")</formula>
    </cfRule>
    <cfRule type="expression" dxfId="3569" priority="115" stopIfTrue="1">
      <formula>OR($E44="所", $E44="圏", $E44="局")</formula>
    </cfRule>
    <cfRule type="expression" dxfId="3568" priority="116">
      <formula>OR($E44="市", $E44="町", $E44="村")</formula>
    </cfRule>
  </conditionalFormatting>
  <conditionalFormatting sqref="A45:AA45">
    <cfRule type="expression" dxfId="3567" priority="109" stopIfTrue="1">
      <formula>OR($E45="国", $E45="道")</formula>
    </cfRule>
    <cfRule type="expression" dxfId="3566" priority="110" stopIfTrue="1">
      <formula>OR($C45="札幌市", $C45="小樽市", $C45="函館市", $C45="旭川市")</formula>
    </cfRule>
    <cfRule type="expression" dxfId="3565" priority="111" stopIfTrue="1">
      <formula>OR($E45="所", $E45="圏", $E45="局")</formula>
    </cfRule>
    <cfRule type="expression" dxfId="3564" priority="112">
      <formula>OR($E45="市", $E45="町", $E45="村")</formula>
    </cfRule>
  </conditionalFormatting>
  <conditionalFormatting sqref="A46:AA46">
    <cfRule type="expression" dxfId="3563" priority="105" stopIfTrue="1">
      <formula>OR($E46="国", $E46="道")</formula>
    </cfRule>
    <cfRule type="expression" dxfId="3562" priority="106" stopIfTrue="1">
      <formula>OR($C46="札幌市", $C46="小樽市", $C46="函館市", $C46="旭川市")</formula>
    </cfRule>
    <cfRule type="expression" dxfId="3561" priority="107" stopIfTrue="1">
      <formula>OR($E46="所", $E46="圏", $E46="局")</formula>
    </cfRule>
    <cfRule type="expression" dxfId="3560" priority="108">
      <formula>OR($E46="市", $E46="町", $E46="村")</formula>
    </cfRule>
  </conditionalFormatting>
  <conditionalFormatting sqref="A47:AA47">
    <cfRule type="expression" dxfId="3559" priority="101" stopIfTrue="1">
      <formula>OR($E47="国", $E47="道")</formula>
    </cfRule>
    <cfRule type="expression" dxfId="3558" priority="102" stopIfTrue="1">
      <formula>OR($C47="札幌市", $C47="小樽市", $C47="函館市", $C47="旭川市")</formula>
    </cfRule>
    <cfRule type="expression" dxfId="3557" priority="103" stopIfTrue="1">
      <formula>OR($E47="所", $E47="圏", $E47="局")</formula>
    </cfRule>
    <cfRule type="expression" dxfId="3556" priority="104">
      <formula>OR($E47="市", $E47="町", $E47="村")</formula>
    </cfRule>
  </conditionalFormatting>
  <conditionalFormatting sqref="A48:AA48">
    <cfRule type="expression" dxfId="3555" priority="97" stopIfTrue="1">
      <formula>OR($E48="国", $E48="道")</formula>
    </cfRule>
    <cfRule type="expression" dxfId="3554" priority="98" stopIfTrue="1">
      <formula>OR($C48="札幌市", $C48="小樽市", $C48="函館市", $C48="旭川市")</formula>
    </cfRule>
    <cfRule type="expression" dxfId="3553" priority="99" stopIfTrue="1">
      <formula>OR($E48="所", $E48="圏", $E48="局")</formula>
    </cfRule>
    <cfRule type="expression" dxfId="3552" priority="100">
      <formula>OR($E48="市", $E48="町", $E48="村")</formula>
    </cfRule>
  </conditionalFormatting>
  <conditionalFormatting sqref="A49:AA49">
    <cfRule type="expression" dxfId="3551" priority="93" stopIfTrue="1">
      <formula>OR($E49="国", $E49="道")</formula>
    </cfRule>
    <cfRule type="expression" dxfId="3550" priority="94" stopIfTrue="1">
      <formula>OR($C49="札幌市", $C49="小樽市", $C49="函館市", $C49="旭川市")</formula>
    </cfRule>
    <cfRule type="expression" dxfId="3549" priority="95" stopIfTrue="1">
      <formula>OR($E49="所", $E49="圏", $E49="局")</formula>
    </cfRule>
    <cfRule type="expression" dxfId="3548" priority="96">
      <formula>OR($E49="市", $E49="町", $E49="村")</formula>
    </cfRule>
  </conditionalFormatting>
  <conditionalFormatting sqref="A50:AA50">
    <cfRule type="expression" dxfId="3547" priority="89" stopIfTrue="1">
      <formula>OR($E50="国", $E50="道")</formula>
    </cfRule>
    <cfRule type="expression" dxfId="3546" priority="90" stopIfTrue="1">
      <formula>OR($C50="札幌市", $C50="小樽市", $C50="函館市", $C50="旭川市")</formula>
    </cfRule>
    <cfRule type="expression" dxfId="3545" priority="91" stopIfTrue="1">
      <formula>OR($E50="所", $E50="圏", $E50="局")</formula>
    </cfRule>
    <cfRule type="expression" dxfId="3544" priority="92">
      <formula>OR($E50="市", $E50="町", $E50="村")</formula>
    </cfRule>
  </conditionalFormatting>
  <conditionalFormatting sqref="A51:AA51">
    <cfRule type="expression" dxfId="3543" priority="85" stopIfTrue="1">
      <formula>OR($E51="国", $E51="道")</formula>
    </cfRule>
    <cfRule type="expression" dxfId="3542" priority="86" stopIfTrue="1">
      <formula>OR($C51="札幌市", $C51="小樽市", $C51="函館市", $C51="旭川市")</formula>
    </cfRule>
    <cfRule type="expression" dxfId="3541" priority="87" stopIfTrue="1">
      <formula>OR($E51="所", $E51="圏", $E51="局")</formula>
    </cfRule>
    <cfRule type="expression" dxfId="3540" priority="88">
      <formula>OR($E51="市", $E51="町", $E51="村")</formula>
    </cfRule>
  </conditionalFormatting>
  <conditionalFormatting sqref="A52:AA52">
    <cfRule type="expression" dxfId="3539" priority="81" stopIfTrue="1">
      <formula>OR($E52="国", $E52="道")</formula>
    </cfRule>
    <cfRule type="expression" dxfId="3538" priority="82" stopIfTrue="1">
      <formula>OR($C52="札幌市", $C52="小樽市", $C52="函館市", $C52="旭川市")</formula>
    </cfRule>
    <cfRule type="expression" dxfId="3537" priority="83" stopIfTrue="1">
      <formula>OR($E52="所", $E52="圏", $E52="局")</formula>
    </cfRule>
    <cfRule type="expression" dxfId="3536" priority="84">
      <formula>OR($E52="市", $E52="町", $E52="村")</formula>
    </cfRule>
  </conditionalFormatting>
  <conditionalFormatting sqref="A53:AA53">
    <cfRule type="expression" dxfId="3535" priority="77" stopIfTrue="1">
      <formula>OR($E53="国", $E53="道")</formula>
    </cfRule>
    <cfRule type="expression" dxfId="3534" priority="78" stopIfTrue="1">
      <formula>OR($C53="札幌市", $C53="小樽市", $C53="函館市", $C53="旭川市")</formula>
    </cfRule>
    <cfRule type="expression" dxfId="3533" priority="79" stopIfTrue="1">
      <formula>OR($E53="所", $E53="圏", $E53="局")</formula>
    </cfRule>
    <cfRule type="expression" dxfId="3532" priority="80">
      <formula>OR($E53="市", $E53="町", $E53="村")</formula>
    </cfRule>
  </conditionalFormatting>
  <conditionalFormatting sqref="A54:AA54">
    <cfRule type="expression" dxfId="3531" priority="73" stopIfTrue="1">
      <formula>OR($E54="国", $E54="道")</formula>
    </cfRule>
    <cfRule type="expression" dxfId="3530" priority="74" stopIfTrue="1">
      <formula>OR($C54="札幌市", $C54="小樽市", $C54="函館市", $C54="旭川市")</formula>
    </cfRule>
    <cfRule type="expression" dxfId="3529" priority="75" stopIfTrue="1">
      <formula>OR($E54="所", $E54="圏", $E54="局")</formula>
    </cfRule>
    <cfRule type="expression" dxfId="3528" priority="76">
      <formula>OR($E54="市", $E54="町", $E54="村")</formula>
    </cfRule>
  </conditionalFormatting>
  <conditionalFormatting sqref="A55:AA55">
    <cfRule type="expression" dxfId="3527" priority="69" stopIfTrue="1">
      <formula>OR($E55="国", $E55="道")</formula>
    </cfRule>
    <cfRule type="expression" dxfId="3526" priority="70" stopIfTrue="1">
      <formula>OR($C55="札幌市", $C55="小樽市", $C55="函館市", $C55="旭川市")</formula>
    </cfRule>
    <cfRule type="expression" dxfId="3525" priority="71" stopIfTrue="1">
      <formula>OR($E55="所", $E55="圏", $E55="局")</formula>
    </cfRule>
    <cfRule type="expression" dxfId="3524" priority="72">
      <formula>OR($E55="市", $E55="町", $E55="村")</formula>
    </cfRule>
  </conditionalFormatting>
  <conditionalFormatting sqref="A56:AA56">
    <cfRule type="expression" dxfId="3523" priority="65" stopIfTrue="1">
      <formula>OR($E56="国", $E56="道")</formula>
    </cfRule>
    <cfRule type="expression" dxfId="3522" priority="66" stopIfTrue="1">
      <formula>OR($C56="札幌市", $C56="小樽市", $C56="函館市", $C56="旭川市")</formula>
    </cfRule>
    <cfRule type="expression" dxfId="3521" priority="67" stopIfTrue="1">
      <formula>OR($E56="所", $E56="圏", $E56="局")</formula>
    </cfRule>
    <cfRule type="expression" dxfId="3520" priority="68">
      <formula>OR($E56="市", $E56="町", $E56="村")</formula>
    </cfRule>
  </conditionalFormatting>
  <conditionalFormatting sqref="A57:AA57">
    <cfRule type="expression" dxfId="3519" priority="61" stopIfTrue="1">
      <formula>OR($E57="国", $E57="道")</formula>
    </cfRule>
    <cfRule type="expression" dxfId="3518" priority="62" stopIfTrue="1">
      <formula>OR($C57="札幌市", $C57="小樽市", $C57="函館市", $C57="旭川市")</formula>
    </cfRule>
    <cfRule type="expression" dxfId="3517" priority="63" stopIfTrue="1">
      <formula>OR($E57="所", $E57="圏", $E57="局")</formula>
    </cfRule>
    <cfRule type="expression" dxfId="3516" priority="64">
      <formula>OR($E57="市", $E57="町", $E57="村")</formula>
    </cfRule>
  </conditionalFormatting>
  <conditionalFormatting sqref="A58:AA58">
    <cfRule type="expression" dxfId="3515" priority="57" stopIfTrue="1">
      <formula>OR($E58="国", $E58="道")</formula>
    </cfRule>
    <cfRule type="expression" dxfId="3514" priority="58" stopIfTrue="1">
      <formula>OR($C58="札幌市", $C58="小樽市", $C58="函館市", $C58="旭川市")</formula>
    </cfRule>
    <cfRule type="expression" dxfId="3513" priority="59" stopIfTrue="1">
      <formula>OR($E58="所", $E58="圏", $E58="局")</formula>
    </cfRule>
    <cfRule type="expression" dxfId="3512" priority="60">
      <formula>OR($E58="市", $E58="町", $E58="村")</formula>
    </cfRule>
  </conditionalFormatting>
  <conditionalFormatting sqref="A59:AA59">
    <cfRule type="expression" dxfId="3511" priority="53" stopIfTrue="1">
      <formula>OR($E59="国", $E59="道")</formula>
    </cfRule>
    <cfRule type="expression" dxfId="3510" priority="54" stopIfTrue="1">
      <formula>OR($C59="札幌市", $C59="小樽市", $C59="函館市", $C59="旭川市")</formula>
    </cfRule>
    <cfRule type="expression" dxfId="3509" priority="55" stopIfTrue="1">
      <formula>OR($E59="所", $E59="圏", $E59="局")</formula>
    </cfRule>
    <cfRule type="expression" dxfId="3508" priority="56">
      <formula>OR($E59="市", $E59="町", $E59="村")</formula>
    </cfRule>
  </conditionalFormatting>
  <conditionalFormatting sqref="A60:AA60">
    <cfRule type="expression" dxfId="3507" priority="49" stopIfTrue="1">
      <formula>OR($E60="国", $E60="道")</formula>
    </cfRule>
    <cfRule type="expression" dxfId="3506" priority="50" stopIfTrue="1">
      <formula>OR($C60="札幌市", $C60="小樽市", $C60="函館市", $C60="旭川市")</formula>
    </cfRule>
    <cfRule type="expression" dxfId="3505" priority="51" stopIfTrue="1">
      <formula>OR($E60="所", $E60="圏", $E60="局")</formula>
    </cfRule>
    <cfRule type="expression" dxfId="3504" priority="52">
      <formula>OR($E60="市", $E60="町", $E60="村")</formula>
    </cfRule>
  </conditionalFormatting>
  <conditionalFormatting sqref="A70:AA70">
    <cfRule type="expression" dxfId="3503" priority="45" stopIfTrue="1">
      <formula>OR($E70="国", $E70="道")</formula>
    </cfRule>
    <cfRule type="expression" dxfId="3502" priority="46" stopIfTrue="1">
      <formula>OR($C70="札幌市", $C70="小樽市", $C70="函館市", $C70="旭川市")</formula>
    </cfRule>
    <cfRule type="expression" dxfId="3501" priority="47" stopIfTrue="1">
      <formula>OR($E70="所", $E70="圏", $E70="局")</formula>
    </cfRule>
    <cfRule type="expression" dxfId="3500" priority="48">
      <formula>OR($E70="市", $E70="町", $E70="村")</formula>
    </cfRule>
  </conditionalFormatting>
  <conditionalFormatting sqref="A71:AA71">
    <cfRule type="expression" dxfId="3499" priority="41" stopIfTrue="1">
      <formula>OR($E71="国", $E71="道")</formula>
    </cfRule>
    <cfRule type="expression" dxfId="3498" priority="42" stopIfTrue="1">
      <formula>OR($C71="札幌市", $C71="小樽市", $C71="函館市", $C71="旭川市")</formula>
    </cfRule>
    <cfRule type="expression" dxfId="3497" priority="43" stopIfTrue="1">
      <formula>OR($E71="所", $E71="圏", $E71="局")</formula>
    </cfRule>
    <cfRule type="expression" dxfId="3496" priority="44">
      <formula>OR($E71="市", $E71="町", $E71="村")</formula>
    </cfRule>
  </conditionalFormatting>
  <conditionalFormatting sqref="A72:AA72">
    <cfRule type="expression" dxfId="3495" priority="37" stopIfTrue="1">
      <formula>OR($E72="国", $E72="道")</formula>
    </cfRule>
    <cfRule type="expression" dxfId="3494" priority="38" stopIfTrue="1">
      <formula>OR($C72="札幌市", $C72="小樽市", $C72="函館市", $C72="旭川市")</formula>
    </cfRule>
    <cfRule type="expression" dxfId="3493" priority="39" stopIfTrue="1">
      <formula>OR($E72="所", $E72="圏", $E72="局")</formula>
    </cfRule>
    <cfRule type="expression" dxfId="3492" priority="40">
      <formula>OR($E72="市", $E72="町", $E72="村")</formula>
    </cfRule>
  </conditionalFormatting>
  <conditionalFormatting sqref="A73:AA73">
    <cfRule type="expression" dxfId="3491" priority="33" stopIfTrue="1">
      <formula>OR($E73="国", $E73="道")</formula>
    </cfRule>
    <cfRule type="expression" dxfId="3490" priority="34" stopIfTrue="1">
      <formula>OR($C73="札幌市", $C73="小樽市", $C73="函館市", $C73="旭川市")</formula>
    </cfRule>
    <cfRule type="expression" dxfId="3489" priority="35" stopIfTrue="1">
      <formula>OR($E73="所", $E73="圏", $E73="局")</formula>
    </cfRule>
    <cfRule type="expression" dxfId="3488" priority="36">
      <formula>OR($E73="市", $E73="町", $E73="村")</formula>
    </cfRule>
  </conditionalFormatting>
  <conditionalFormatting sqref="A74:AA74">
    <cfRule type="expression" dxfId="3487" priority="29" stopIfTrue="1">
      <formula>OR($E74="国", $E74="道")</formula>
    </cfRule>
    <cfRule type="expression" dxfId="3486" priority="30" stopIfTrue="1">
      <formula>OR($C74="札幌市", $C74="小樽市", $C74="函館市", $C74="旭川市")</formula>
    </cfRule>
    <cfRule type="expression" dxfId="3485" priority="31" stopIfTrue="1">
      <formula>OR($E74="所", $E74="圏", $E74="局")</formula>
    </cfRule>
    <cfRule type="expression" dxfId="3484" priority="32">
      <formula>OR($E74="市", $E74="町", $E74="村")</formula>
    </cfRule>
  </conditionalFormatting>
  <conditionalFormatting sqref="A75:AA75">
    <cfRule type="expression" dxfId="3483" priority="25" stopIfTrue="1">
      <formula>OR($E75="国", $E75="道")</formula>
    </cfRule>
    <cfRule type="expression" dxfId="3482" priority="26" stopIfTrue="1">
      <formula>OR($C75="札幌市", $C75="小樽市", $C75="函館市", $C75="旭川市")</formula>
    </cfRule>
    <cfRule type="expression" dxfId="3481" priority="27" stopIfTrue="1">
      <formula>OR($E75="所", $E75="圏", $E75="局")</formula>
    </cfRule>
    <cfRule type="expression" dxfId="3480" priority="28">
      <formula>OR($E75="市", $E75="町", $E75="村")</formula>
    </cfRule>
  </conditionalFormatting>
  <conditionalFormatting sqref="A76:AA76">
    <cfRule type="expression" dxfId="3479" priority="21" stopIfTrue="1">
      <formula>OR($E76="国", $E76="道")</formula>
    </cfRule>
    <cfRule type="expression" dxfId="3478" priority="22" stopIfTrue="1">
      <formula>OR($C76="札幌市", $C76="小樽市", $C76="函館市", $C76="旭川市")</formula>
    </cfRule>
    <cfRule type="expression" dxfId="3477" priority="23" stopIfTrue="1">
      <formula>OR($E76="所", $E76="圏", $E76="局")</formula>
    </cfRule>
    <cfRule type="expression" dxfId="3476" priority="24">
      <formula>OR($E76="市", $E76="町", $E76="村")</formula>
    </cfRule>
  </conditionalFormatting>
  <conditionalFormatting sqref="A77:AA77">
    <cfRule type="expression" dxfId="3475" priority="17" stopIfTrue="1">
      <formula>OR($E77="国", $E77="道")</formula>
    </cfRule>
    <cfRule type="expression" dxfId="3474" priority="18" stopIfTrue="1">
      <formula>OR($C77="札幌市", $C77="小樽市", $C77="函館市", $C77="旭川市")</formula>
    </cfRule>
    <cfRule type="expression" dxfId="3473" priority="19" stopIfTrue="1">
      <formula>OR($E77="所", $E77="圏", $E77="局")</formula>
    </cfRule>
    <cfRule type="expression" dxfId="3472" priority="20">
      <formula>OR($E77="市", $E77="町", $E77="村")</formula>
    </cfRule>
  </conditionalFormatting>
  <conditionalFormatting sqref="A78:AA78">
    <cfRule type="expression" dxfId="3471" priority="13" stopIfTrue="1">
      <formula>OR($E78="国", $E78="道")</formula>
    </cfRule>
    <cfRule type="expression" dxfId="3470" priority="14" stopIfTrue="1">
      <formula>OR($C78="札幌市", $C78="小樽市", $C78="函館市", $C78="旭川市")</formula>
    </cfRule>
    <cfRule type="expression" dxfId="3469" priority="15" stopIfTrue="1">
      <formula>OR($E78="所", $E78="圏", $E78="局")</formula>
    </cfRule>
    <cfRule type="expression" dxfId="3468" priority="16">
      <formula>OR($E78="市", $E78="町", $E78="村")</formula>
    </cfRule>
  </conditionalFormatting>
  <conditionalFormatting sqref="A79:AA79">
    <cfRule type="expression" dxfId="3467" priority="9" stopIfTrue="1">
      <formula>OR($E79="国", $E79="道")</formula>
    </cfRule>
    <cfRule type="expression" dxfId="3466" priority="10" stopIfTrue="1">
      <formula>OR($C79="札幌市", $C79="小樽市", $C79="函館市", $C79="旭川市")</formula>
    </cfRule>
    <cfRule type="expression" dxfId="3465" priority="11" stopIfTrue="1">
      <formula>OR($E79="所", $E79="圏", $E79="局")</formula>
    </cfRule>
    <cfRule type="expression" dxfId="3464" priority="12">
      <formula>OR($E79="市", $E79="町", $E79="村")</formula>
    </cfRule>
  </conditionalFormatting>
  <conditionalFormatting sqref="A80:AA80">
    <cfRule type="expression" dxfId="3463" priority="5" stopIfTrue="1">
      <formula>OR($E80="国", $E80="道")</formula>
    </cfRule>
    <cfRule type="expression" dxfId="3462" priority="6" stopIfTrue="1">
      <formula>OR($C80="札幌市", $C80="小樽市", $C80="函館市", $C80="旭川市")</formula>
    </cfRule>
    <cfRule type="expression" dxfId="3461" priority="7" stopIfTrue="1">
      <formula>OR($E80="所", $E80="圏", $E80="局")</formula>
    </cfRule>
    <cfRule type="expression" dxfId="3460" priority="8">
      <formula>OR($E80="市", $E80="町", $E80="村")</formula>
    </cfRule>
  </conditionalFormatting>
  <conditionalFormatting sqref="A81:AA81">
    <cfRule type="expression" dxfId="3459" priority="1" stopIfTrue="1">
      <formula>OR($E81="国", $E81="道")</formula>
    </cfRule>
    <cfRule type="expression" dxfId="3458" priority="2" stopIfTrue="1">
      <formula>OR($C81="札幌市", $C81="小樽市", $C81="函館市", $C81="旭川市")</formula>
    </cfRule>
    <cfRule type="expression" dxfId="3457" priority="3" stopIfTrue="1">
      <formula>OR($E81="所", $E81="圏", $E81="局")</formula>
    </cfRule>
    <cfRule type="expression" dxfId="3456" priority="4">
      <formula>OR($E81="市", $E81="町", $E81="村")</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A17" sqref="A17"/>
    </sheetView>
  </sheetViews>
  <sheetFormatPr defaultRowHeight="11.25"/>
  <cols>
    <col min="1" max="1" width="25" style="156" customWidth="1"/>
    <col min="2" max="2" width="4.625" style="157" customWidth="1"/>
    <col min="3" max="3" width="4.625" style="157" hidden="1" customWidth="1"/>
    <col min="4" max="5" width="11.625" style="157" hidden="1" customWidth="1"/>
    <col min="6" max="27" width="10.625" style="156" customWidth="1"/>
    <col min="28" max="16384" width="9" style="156"/>
  </cols>
  <sheetData>
    <row r="1" spans="1:27" s="167" customFormat="1" ht="18.75">
      <c r="A1" s="103" t="s">
        <v>436</v>
      </c>
      <c r="B1" s="105"/>
      <c r="C1" s="105"/>
      <c r="D1" s="105"/>
      <c r="E1" s="105"/>
      <c r="F1" s="103"/>
      <c r="G1" s="103"/>
      <c r="H1" s="103"/>
      <c r="I1" s="103"/>
      <c r="J1" s="103"/>
      <c r="K1" s="104"/>
      <c r="L1" s="103"/>
      <c r="M1" s="103"/>
      <c r="N1" s="103"/>
      <c r="O1" s="103"/>
      <c r="P1" s="103"/>
      <c r="Q1" s="103"/>
      <c r="R1" s="103"/>
      <c r="S1" s="103"/>
      <c r="T1" s="103"/>
      <c r="U1" s="103"/>
      <c r="V1" s="103"/>
      <c r="W1" s="103"/>
      <c r="X1" s="103"/>
      <c r="Y1" s="103"/>
      <c r="Z1" s="103"/>
      <c r="AA1" s="104" t="s">
        <v>229</v>
      </c>
    </row>
    <row r="2" spans="1:27" ht="15">
      <c r="A2" s="76"/>
      <c r="B2" s="77"/>
      <c r="C2" s="77"/>
      <c r="D2" s="77"/>
      <c r="E2" s="77"/>
      <c r="F2" s="76"/>
      <c r="G2" s="76"/>
      <c r="H2" s="76"/>
      <c r="I2" s="76"/>
      <c r="J2" s="76"/>
      <c r="K2" s="76"/>
      <c r="L2" s="76"/>
      <c r="M2" s="76"/>
      <c r="N2" s="76"/>
      <c r="O2" s="76"/>
      <c r="P2" s="76"/>
      <c r="Q2" s="76"/>
      <c r="R2" s="76"/>
      <c r="S2" s="76"/>
      <c r="T2" s="76"/>
      <c r="U2" s="76"/>
      <c r="V2" s="76"/>
      <c r="W2" s="76"/>
      <c r="X2" s="76"/>
      <c r="Y2" s="76"/>
      <c r="Z2" s="76"/>
      <c r="AA2" s="76"/>
    </row>
    <row r="3" spans="1:27" ht="33" customHeight="1">
      <c r="A3" s="166"/>
      <c r="B3" s="164"/>
      <c r="C3" s="164"/>
      <c r="D3" s="164"/>
      <c r="E3" s="164"/>
      <c r="F3" s="165" t="s">
        <v>44</v>
      </c>
      <c r="G3" s="164" t="s">
        <v>412</v>
      </c>
      <c r="H3" s="164" t="s">
        <v>411</v>
      </c>
      <c r="I3" s="164" t="s">
        <v>410</v>
      </c>
      <c r="J3" s="164" t="s">
        <v>409</v>
      </c>
      <c r="K3" s="164" t="s">
        <v>408</v>
      </c>
      <c r="L3" s="163" t="s">
        <v>407</v>
      </c>
      <c r="M3" s="163" t="s">
        <v>406</v>
      </c>
      <c r="N3" s="163" t="s">
        <v>405</v>
      </c>
      <c r="O3" s="163" t="s">
        <v>404</v>
      </c>
      <c r="P3" s="163" t="s">
        <v>403</v>
      </c>
      <c r="Q3" s="163" t="s">
        <v>402</v>
      </c>
      <c r="R3" s="163" t="s">
        <v>401</v>
      </c>
      <c r="S3" s="163" t="s">
        <v>400</v>
      </c>
      <c r="T3" s="163" t="s">
        <v>399</v>
      </c>
      <c r="U3" s="163" t="s">
        <v>398</v>
      </c>
      <c r="V3" s="163" t="s">
        <v>397</v>
      </c>
      <c r="W3" s="163" t="s">
        <v>396</v>
      </c>
      <c r="X3" s="163" t="s">
        <v>395</v>
      </c>
      <c r="Y3" s="163" t="s">
        <v>394</v>
      </c>
      <c r="Z3" s="163" t="s">
        <v>393</v>
      </c>
      <c r="AA3" s="162" t="s">
        <v>392</v>
      </c>
    </row>
    <row r="4" spans="1:27" ht="15">
      <c r="A4" s="159" t="s">
        <v>257</v>
      </c>
      <c r="B4" s="158" t="s">
        <v>70</v>
      </c>
      <c r="C4" s="158" t="s">
        <v>36</v>
      </c>
      <c r="D4" s="158" t="s">
        <v>182</v>
      </c>
      <c r="E4" s="158" t="s">
        <v>35</v>
      </c>
      <c r="F4" s="93">
        <v>196925</v>
      </c>
      <c r="G4" s="92">
        <v>91</v>
      </c>
      <c r="H4" s="92">
        <v>19</v>
      </c>
      <c r="I4" s="92">
        <v>26</v>
      </c>
      <c r="J4" s="92">
        <v>62</v>
      </c>
      <c r="K4" s="92">
        <v>119</v>
      </c>
      <c r="L4" s="92">
        <v>142</v>
      </c>
      <c r="M4" s="92">
        <v>327</v>
      </c>
      <c r="N4" s="92">
        <v>551</v>
      </c>
      <c r="O4" s="92">
        <v>1219</v>
      </c>
      <c r="P4" s="92">
        <v>1719</v>
      </c>
      <c r="Q4" s="92">
        <v>2562</v>
      </c>
      <c r="R4" s="92">
        <v>3689</v>
      </c>
      <c r="S4" s="92">
        <v>7133</v>
      </c>
      <c r="T4" s="92">
        <v>10190</v>
      </c>
      <c r="U4" s="92">
        <v>14492</v>
      </c>
      <c r="V4" s="92">
        <v>21572</v>
      </c>
      <c r="W4" s="92">
        <v>33764</v>
      </c>
      <c r="X4" s="92">
        <v>43276</v>
      </c>
      <c r="Y4" s="92">
        <v>35377</v>
      </c>
      <c r="Z4" s="92">
        <v>16544</v>
      </c>
      <c r="AA4" s="91">
        <v>4009</v>
      </c>
    </row>
    <row r="5" spans="1:27" ht="15">
      <c r="A5" s="123"/>
      <c r="B5" s="122" t="s">
        <v>68</v>
      </c>
      <c r="C5" s="122" t="s">
        <v>36</v>
      </c>
      <c r="D5" s="122" t="s">
        <v>181</v>
      </c>
      <c r="E5" s="122" t="s">
        <v>35</v>
      </c>
      <c r="F5" s="117">
        <v>92278</v>
      </c>
      <c r="G5" s="116">
        <v>45</v>
      </c>
      <c r="H5" s="116">
        <v>12</v>
      </c>
      <c r="I5" s="116">
        <v>19</v>
      </c>
      <c r="J5" s="116">
        <v>45</v>
      </c>
      <c r="K5" s="116">
        <v>98</v>
      </c>
      <c r="L5" s="116">
        <v>105</v>
      </c>
      <c r="M5" s="116">
        <v>249</v>
      </c>
      <c r="N5" s="116">
        <v>424</v>
      </c>
      <c r="O5" s="116">
        <v>967</v>
      </c>
      <c r="P5" s="116">
        <v>1357</v>
      </c>
      <c r="Q5" s="116">
        <v>2063</v>
      </c>
      <c r="R5" s="116">
        <v>2921</v>
      </c>
      <c r="S5" s="116">
        <v>5592</v>
      </c>
      <c r="T5" s="116">
        <v>7580</v>
      </c>
      <c r="U5" s="116">
        <v>9786</v>
      </c>
      <c r="V5" s="116">
        <v>12832</v>
      </c>
      <c r="W5" s="116">
        <v>17275</v>
      </c>
      <c r="X5" s="116">
        <v>17454</v>
      </c>
      <c r="Y5" s="116">
        <v>9516</v>
      </c>
      <c r="Z5" s="116">
        <v>3321</v>
      </c>
      <c r="AA5" s="115">
        <v>582</v>
      </c>
    </row>
    <row r="6" spans="1:27" ht="15">
      <c r="A6" s="114"/>
      <c r="B6" s="113" t="s">
        <v>66</v>
      </c>
      <c r="C6" s="113" t="s">
        <v>36</v>
      </c>
      <c r="D6" s="113" t="s">
        <v>180</v>
      </c>
      <c r="E6" s="113" t="s">
        <v>35</v>
      </c>
      <c r="F6" s="108">
        <v>104647</v>
      </c>
      <c r="G6" s="107">
        <v>46</v>
      </c>
      <c r="H6" s="107">
        <v>7</v>
      </c>
      <c r="I6" s="107">
        <v>7</v>
      </c>
      <c r="J6" s="107">
        <v>17</v>
      </c>
      <c r="K6" s="107">
        <v>21</v>
      </c>
      <c r="L6" s="107">
        <v>37</v>
      </c>
      <c r="M6" s="107">
        <v>78</v>
      </c>
      <c r="N6" s="107">
        <v>127</v>
      </c>
      <c r="O6" s="107">
        <v>252</v>
      </c>
      <c r="P6" s="107">
        <v>362</v>
      </c>
      <c r="Q6" s="107">
        <v>499</v>
      </c>
      <c r="R6" s="107">
        <v>768</v>
      </c>
      <c r="S6" s="107">
        <v>1541</v>
      </c>
      <c r="T6" s="107">
        <v>2610</v>
      </c>
      <c r="U6" s="107">
        <v>4706</v>
      </c>
      <c r="V6" s="107">
        <v>8740</v>
      </c>
      <c r="W6" s="107">
        <v>16489</v>
      </c>
      <c r="X6" s="107">
        <v>25822</v>
      </c>
      <c r="Y6" s="107">
        <v>25861</v>
      </c>
      <c r="Z6" s="107">
        <v>13223</v>
      </c>
      <c r="AA6" s="106">
        <v>3427</v>
      </c>
    </row>
    <row r="7" spans="1:27" ht="15">
      <c r="A7" s="159" t="s">
        <v>256</v>
      </c>
      <c r="B7" s="158" t="s">
        <v>70</v>
      </c>
      <c r="C7" s="158" t="s">
        <v>34</v>
      </c>
      <c r="D7" s="158" t="s">
        <v>178</v>
      </c>
      <c r="E7" s="158" t="s">
        <v>33</v>
      </c>
      <c r="F7" s="93">
        <v>9429</v>
      </c>
      <c r="G7" s="92">
        <v>2</v>
      </c>
      <c r="H7" s="92">
        <v>1</v>
      </c>
      <c r="I7" s="92">
        <v>3</v>
      </c>
      <c r="J7" s="92">
        <v>2</v>
      </c>
      <c r="K7" s="92">
        <v>4</v>
      </c>
      <c r="L7" s="92">
        <v>9</v>
      </c>
      <c r="M7" s="92">
        <v>16</v>
      </c>
      <c r="N7" s="92">
        <v>27</v>
      </c>
      <c r="O7" s="92">
        <v>51</v>
      </c>
      <c r="P7" s="92">
        <v>66</v>
      </c>
      <c r="Q7" s="92">
        <v>122</v>
      </c>
      <c r="R7" s="92">
        <v>198</v>
      </c>
      <c r="S7" s="92">
        <v>341</v>
      </c>
      <c r="T7" s="92">
        <v>471</v>
      </c>
      <c r="U7" s="92">
        <v>653</v>
      </c>
      <c r="V7" s="92">
        <v>990</v>
      </c>
      <c r="W7" s="92">
        <v>1511</v>
      </c>
      <c r="X7" s="92">
        <v>2082</v>
      </c>
      <c r="Y7" s="92">
        <v>1813</v>
      </c>
      <c r="Z7" s="92">
        <v>849</v>
      </c>
      <c r="AA7" s="91">
        <v>218</v>
      </c>
    </row>
    <row r="8" spans="1:27" ht="15">
      <c r="A8" s="123"/>
      <c r="B8" s="122" t="s">
        <v>68</v>
      </c>
      <c r="C8" s="122" t="s">
        <v>34</v>
      </c>
      <c r="D8" s="122" t="s">
        <v>177</v>
      </c>
      <c r="E8" s="122" t="s">
        <v>33</v>
      </c>
      <c r="F8" s="117">
        <v>4261</v>
      </c>
      <c r="G8" s="116">
        <v>1</v>
      </c>
      <c r="H8" s="116">
        <v>1</v>
      </c>
      <c r="I8" s="116">
        <v>3</v>
      </c>
      <c r="J8" s="116">
        <v>1</v>
      </c>
      <c r="K8" s="116">
        <v>4</v>
      </c>
      <c r="L8" s="116">
        <v>3</v>
      </c>
      <c r="M8" s="116">
        <v>9</v>
      </c>
      <c r="N8" s="116">
        <v>19</v>
      </c>
      <c r="O8" s="116">
        <v>41</v>
      </c>
      <c r="P8" s="116">
        <v>51</v>
      </c>
      <c r="Q8" s="116">
        <v>99</v>
      </c>
      <c r="R8" s="116">
        <v>142</v>
      </c>
      <c r="S8" s="116">
        <v>254</v>
      </c>
      <c r="T8" s="116">
        <v>326</v>
      </c>
      <c r="U8" s="116">
        <v>410</v>
      </c>
      <c r="V8" s="116">
        <v>561</v>
      </c>
      <c r="W8" s="116">
        <v>792</v>
      </c>
      <c r="X8" s="116">
        <v>840</v>
      </c>
      <c r="Y8" s="116">
        <v>495</v>
      </c>
      <c r="Z8" s="116">
        <v>176</v>
      </c>
      <c r="AA8" s="115">
        <v>33</v>
      </c>
    </row>
    <row r="9" spans="1:27" ht="15">
      <c r="A9" s="114"/>
      <c r="B9" s="113" t="s">
        <v>66</v>
      </c>
      <c r="C9" s="113" t="s">
        <v>34</v>
      </c>
      <c r="D9" s="113" t="s">
        <v>176</v>
      </c>
      <c r="E9" s="113" t="s">
        <v>33</v>
      </c>
      <c r="F9" s="108">
        <v>5168</v>
      </c>
      <c r="G9" s="107">
        <v>1</v>
      </c>
      <c r="H9" s="107" t="s">
        <v>4</v>
      </c>
      <c r="I9" s="107" t="s">
        <v>4</v>
      </c>
      <c r="J9" s="107">
        <v>1</v>
      </c>
      <c r="K9" s="107" t="s">
        <v>4</v>
      </c>
      <c r="L9" s="107">
        <v>6</v>
      </c>
      <c r="M9" s="107">
        <v>7</v>
      </c>
      <c r="N9" s="107">
        <v>8</v>
      </c>
      <c r="O9" s="107">
        <v>10</v>
      </c>
      <c r="P9" s="107">
        <v>15</v>
      </c>
      <c r="Q9" s="107">
        <v>23</v>
      </c>
      <c r="R9" s="107">
        <v>56</v>
      </c>
      <c r="S9" s="107">
        <v>87</v>
      </c>
      <c r="T9" s="107">
        <v>145</v>
      </c>
      <c r="U9" s="107">
        <v>243</v>
      </c>
      <c r="V9" s="107">
        <v>429</v>
      </c>
      <c r="W9" s="107">
        <v>719</v>
      </c>
      <c r="X9" s="107">
        <v>1242</v>
      </c>
      <c r="Y9" s="107">
        <v>1318</v>
      </c>
      <c r="Z9" s="107">
        <v>673</v>
      </c>
      <c r="AA9" s="106">
        <v>185</v>
      </c>
    </row>
    <row r="10" spans="1:27" ht="15">
      <c r="A10" s="159" t="s">
        <v>255</v>
      </c>
      <c r="B10" s="158" t="s">
        <v>70</v>
      </c>
      <c r="C10" s="158" t="s">
        <v>172</v>
      </c>
      <c r="D10" s="158" t="s">
        <v>175</v>
      </c>
      <c r="E10" s="158" t="s">
        <v>12</v>
      </c>
      <c r="F10" s="93">
        <v>692</v>
      </c>
      <c r="G10" s="92" t="s">
        <v>4</v>
      </c>
      <c r="H10" s="92" t="s">
        <v>4</v>
      </c>
      <c r="I10" s="92" t="s">
        <v>4</v>
      </c>
      <c r="J10" s="92" t="s">
        <v>4</v>
      </c>
      <c r="K10" s="92" t="s">
        <v>4</v>
      </c>
      <c r="L10" s="92">
        <v>2</v>
      </c>
      <c r="M10" s="92" t="s">
        <v>4</v>
      </c>
      <c r="N10" s="92" t="s">
        <v>4</v>
      </c>
      <c r="O10" s="92">
        <v>4</v>
      </c>
      <c r="P10" s="92">
        <v>1</v>
      </c>
      <c r="Q10" s="92">
        <v>4</v>
      </c>
      <c r="R10" s="92">
        <v>10</v>
      </c>
      <c r="S10" s="92">
        <v>18</v>
      </c>
      <c r="T10" s="92">
        <v>33</v>
      </c>
      <c r="U10" s="92">
        <v>45</v>
      </c>
      <c r="V10" s="92">
        <v>69</v>
      </c>
      <c r="W10" s="92">
        <v>109</v>
      </c>
      <c r="X10" s="92">
        <v>168</v>
      </c>
      <c r="Y10" s="92">
        <v>162</v>
      </c>
      <c r="Z10" s="92">
        <v>55</v>
      </c>
      <c r="AA10" s="91">
        <v>12</v>
      </c>
    </row>
    <row r="11" spans="1:27" ht="15">
      <c r="A11" s="123"/>
      <c r="B11" s="122" t="s">
        <v>68</v>
      </c>
      <c r="C11" s="122" t="s">
        <v>172</v>
      </c>
      <c r="D11" s="122" t="s">
        <v>174</v>
      </c>
      <c r="E11" s="122" t="s">
        <v>12</v>
      </c>
      <c r="F11" s="117">
        <v>280</v>
      </c>
      <c r="G11" s="116" t="s">
        <v>4</v>
      </c>
      <c r="H11" s="116" t="s">
        <v>4</v>
      </c>
      <c r="I11" s="116" t="s">
        <v>4</v>
      </c>
      <c r="J11" s="116" t="s">
        <v>4</v>
      </c>
      <c r="K11" s="116" t="s">
        <v>4</v>
      </c>
      <c r="L11" s="116">
        <v>1</v>
      </c>
      <c r="M11" s="116" t="s">
        <v>4</v>
      </c>
      <c r="N11" s="116" t="s">
        <v>4</v>
      </c>
      <c r="O11" s="116">
        <v>3</v>
      </c>
      <c r="P11" s="116">
        <v>1</v>
      </c>
      <c r="Q11" s="116">
        <v>3</v>
      </c>
      <c r="R11" s="116">
        <v>7</v>
      </c>
      <c r="S11" s="116">
        <v>13</v>
      </c>
      <c r="T11" s="116">
        <v>26</v>
      </c>
      <c r="U11" s="116">
        <v>22</v>
      </c>
      <c r="V11" s="116">
        <v>45</v>
      </c>
      <c r="W11" s="116">
        <v>48</v>
      </c>
      <c r="X11" s="116">
        <v>72</v>
      </c>
      <c r="Y11" s="116">
        <v>30</v>
      </c>
      <c r="Z11" s="116">
        <v>9</v>
      </c>
      <c r="AA11" s="115" t="s">
        <v>4</v>
      </c>
    </row>
    <row r="12" spans="1:27" ht="15">
      <c r="A12" s="114"/>
      <c r="B12" s="113" t="s">
        <v>66</v>
      </c>
      <c r="C12" s="113" t="s">
        <v>172</v>
      </c>
      <c r="D12" s="113" t="s">
        <v>173</v>
      </c>
      <c r="E12" s="113" t="s">
        <v>12</v>
      </c>
      <c r="F12" s="108">
        <v>412</v>
      </c>
      <c r="G12" s="107" t="s">
        <v>4</v>
      </c>
      <c r="H12" s="107" t="s">
        <v>4</v>
      </c>
      <c r="I12" s="107" t="s">
        <v>4</v>
      </c>
      <c r="J12" s="107" t="s">
        <v>4</v>
      </c>
      <c r="K12" s="107" t="s">
        <v>4</v>
      </c>
      <c r="L12" s="107">
        <v>1</v>
      </c>
      <c r="M12" s="107" t="s">
        <v>4</v>
      </c>
      <c r="N12" s="107" t="s">
        <v>4</v>
      </c>
      <c r="O12" s="107">
        <v>1</v>
      </c>
      <c r="P12" s="107" t="s">
        <v>4</v>
      </c>
      <c r="Q12" s="107">
        <v>1</v>
      </c>
      <c r="R12" s="107">
        <v>3</v>
      </c>
      <c r="S12" s="107">
        <v>5</v>
      </c>
      <c r="T12" s="107">
        <v>7</v>
      </c>
      <c r="U12" s="107">
        <v>23</v>
      </c>
      <c r="V12" s="107">
        <v>24</v>
      </c>
      <c r="W12" s="107">
        <v>61</v>
      </c>
      <c r="X12" s="107">
        <v>96</v>
      </c>
      <c r="Y12" s="107">
        <v>132</v>
      </c>
      <c r="Z12" s="107">
        <v>46</v>
      </c>
      <c r="AA12" s="106">
        <v>12</v>
      </c>
    </row>
    <row r="13" spans="1:27" ht="15">
      <c r="A13" s="159" t="s">
        <v>254</v>
      </c>
      <c r="B13" s="158" t="s">
        <v>70</v>
      </c>
      <c r="C13" s="158" t="s">
        <v>167</v>
      </c>
      <c r="D13" s="158" t="s">
        <v>170</v>
      </c>
      <c r="E13" s="158" t="s">
        <v>10</v>
      </c>
      <c r="F13" s="93">
        <v>225</v>
      </c>
      <c r="G13" s="92" t="s">
        <v>4</v>
      </c>
      <c r="H13" s="92" t="s">
        <v>4</v>
      </c>
      <c r="I13" s="92" t="s">
        <v>4</v>
      </c>
      <c r="J13" s="92" t="s">
        <v>4</v>
      </c>
      <c r="K13" s="92" t="s">
        <v>4</v>
      </c>
      <c r="L13" s="92" t="s">
        <v>4</v>
      </c>
      <c r="M13" s="92" t="s">
        <v>4</v>
      </c>
      <c r="N13" s="92" t="s">
        <v>4</v>
      </c>
      <c r="O13" s="92">
        <v>2</v>
      </c>
      <c r="P13" s="92">
        <v>1</v>
      </c>
      <c r="Q13" s="92">
        <v>2</v>
      </c>
      <c r="R13" s="92">
        <v>4</v>
      </c>
      <c r="S13" s="92">
        <v>3</v>
      </c>
      <c r="T13" s="92">
        <v>8</v>
      </c>
      <c r="U13" s="92">
        <v>14</v>
      </c>
      <c r="V13" s="92">
        <v>25</v>
      </c>
      <c r="W13" s="92">
        <v>40</v>
      </c>
      <c r="X13" s="92">
        <v>50</v>
      </c>
      <c r="Y13" s="92">
        <v>55</v>
      </c>
      <c r="Z13" s="92">
        <v>19</v>
      </c>
      <c r="AA13" s="91">
        <v>2</v>
      </c>
    </row>
    <row r="14" spans="1:27" ht="15">
      <c r="A14" s="123"/>
      <c r="B14" s="122" t="s">
        <v>68</v>
      </c>
      <c r="C14" s="122" t="s">
        <v>167</v>
      </c>
      <c r="D14" s="122" t="s">
        <v>169</v>
      </c>
      <c r="E14" s="122" t="s">
        <v>10</v>
      </c>
      <c r="F14" s="117">
        <v>89</v>
      </c>
      <c r="G14" s="116" t="s">
        <v>4</v>
      </c>
      <c r="H14" s="116" t="s">
        <v>4</v>
      </c>
      <c r="I14" s="116" t="s">
        <v>4</v>
      </c>
      <c r="J14" s="116" t="s">
        <v>4</v>
      </c>
      <c r="K14" s="116" t="s">
        <v>4</v>
      </c>
      <c r="L14" s="116" t="s">
        <v>4</v>
      </c>
      <c r="M14" s="116" t="s">
        <v>4</v>
      </c>
      <c r="N14" s="116" t="s">
        <v>4</v>
      </c>
      <c r="O14" s="116">
        <v>2</v>
      </c>
      <c r="P14" s="116">
        <v>1</v>
      </c>
      <c r="Q14" s="116">
        <v>1</v>
      </c>
      <c r="R14" s="116">
        <v>2</v>
      </c>
      <c r="S14" s="116" t="s">
        <v>4</v>
      </c>
      <c r="T14" s="116">
        <v>6</v>
      </c>
      <c r="U14" s="116">
        <v>7</v>
      </c>
      <c r="V14" s="116">
        <v>13</v>
      </c>
      <c r="W14" s="116">
        <v>22</v>
      </c>
      <c r="X14" s="116">
        <v>22</v>
      </c>
      <c r="Y14" s="116">
        <v>11</v>
      </c>
      <c r="Z14" s="116">
        <v>2</v>
      </c>
      <c r="AA14" s="115" t="s">
        <v>4</v>
      </c>
    </row>
    <row r="15" spans="1:27" ht="15">
      <c r="A15" s="114"/>
      <c r="B15" s="113" t="s">
        <v>66</v>
      </c>
      <c r="C15" s="113" t="s">
        <v>167</v>
      </c>
      <c r="D15" s="113" t="s">
        <v>168</v>
      </c>
      <c r="E15" s="113" t="s">
        <v>10</v>
      </c>
      <c r="F15" s="108">
        <v>136</v>
      </c>
      <c r="G15" s="107" t="s">
        <v>4</v>
      </c>
      <c r="H15" s="107" t="s">
        <v>4</v>
      </c>
      <c r="I15" s="107" t="s">
        <v>4</v>
      </c>
      <c r="J15" s="107" t="s">
        <v>4</v>
      </c>
      <c r="K15" s="107" t="s">
        <v>4</v>
      </c>
      <c r="L15" s="107" t="s">
        <v>4</v>
      </c>
      <c r="M15" s="107" t="s">
        <v>4</v>
      </c>
      <c r="N15" s="107" t="s">
        <v>4</v>
      </c>
      <c r="O15" s="107" t="s">
        <v>4</v>
      </c>
      <c r="P15" s="107" t="s">
        <v>4</v>
      </c>
      <c r="Q15" s="107">
        <v>1</v>
      </c>
      <c r="R15" s="107">
        <v>2</v>
      </c>
      <c r="S15" s="107">
        <v>3</v>
      </c>
      <c r="T15" s="107">
        <v>2</v>
      </c>
      <c r="U15" s="107">
        <v>7</v>
      </c>
      <c r="V15" s="107">
        <v>12</v>
      </c>
      <c r="W15" s="107">
        <v>18</v>
      </c>
      <c r="X15" s="107">
        <v>28</v>
      </c>
      <c r="Y15" s="107">
        <v>44</v>
      </c>
      <c r="Z15" s="107">
        <v>17</v>
      </c>
      <c r="AA15" s="106">
        <v>2</v>
      </c>
    </row>
    <row r="16" spans="1:27" ht="15">
      <c r="A16" s="159" t="s">
        <v>253</v>
      </c>
      <c r="B16" s="158" t="s">
        <v>70</v>
      </c>
      <c r="C16" s="158" t="s">
        <v>163</v>
      </c>
      <c r="D16" s="158" t="s">
        <v>166</v>
      </c>
      <c r="E16" s="158" t="s">
        <v>21</v>
      </c>
      <c r="F16" s="93">
        <v>65</v>
      </c>
      <c r="G16" s="92" t="s">
        <v>4</v>
      </c>
      <c r="H16" s="92" t="s">
        <v>4</v>
      </c>
      <c r="I16" s="92" t="s">
        <v>4</v>
      </c>
      <c r="J16" s="92" t="s">
        <v>4</v>
      </c>
      <c r="K16" s="92" t="s">
        <v>4</v>
      </c>
      <c r="L16" s="92" t="s">
        <v>4</v>
      </c>
      <c r="M16" s="92" t="s">
        <v>4</v>
      </c>
      <c r="N16" s="92" t="s">
        <v>4</v>
      </c>
      <c r="O16" s="92" t="s">
        <v>4</v>
      </c>
      <c r="P16" s="92">
        <v>1</v>
      </c>
      <c r="Q16" s="92" t="s">
        <v>4</v>
      </c>
      <c r="R16" s="92">
        <v>2</v>
      </c>
      <c r="S16" s="92">
        <v>2</v>
      </c>
      <c r="T16" s="92">
        <v>3</v>
      </c>
      <c r="U16" s="92">
        <v>2</v>
      </c>
      <c r="V16" s="92">
        <v>4</v>
      </c>
      <c r="W16" s="92">
        <v>14</v>
      </c>
      <c r="X16" s="92">
        <v>15</v>
      </c>
      <c r="Y16" s="92">
        <v>17</v>
      </c>
      <c r="Z16" s="92">
        <v>5</v>
      </c>
      <c r="AA16" s="91" t="s">
        <v>4</v>
      </c>
    </row>
    <row r="17" spans="1:27" ht="15">
      <c r="A17" s="123"/>
      <c r="B17" s="122" t="s">
        <v>68</v>
      </c>
      <c r="C17" s="122" t="s">
        <v>163</v>
      </c>
      <c r="D17" s="122" t="s">
        <v>165</v>
      </c>
      <c r="E17" s="122" t="s">
        <v>21</v>
      </c>
      <c r="F17" s="117">
        <v>25</v>
      </c>
      <c r="G17" s="116" t="s">
        <v>4</v>
      </c>
      <c r="H17" s="116" t="s">
        <v>4</v>
      </c>
      <c r="I17" s="116" t="s">
        <v>4</v>
      </c>
      <c r="J17" s="116" t="s">
        <v>4</v>
      </c>
      <c r="K17" s="116" t="s">
        <v>4</v>
      </c>
      <c r="L17" s="116" t="s">
        <v>4</v>
      </c>
      <c r="M17" s="116" t="s">
        <v>4</v>
      </c>
      <c r="N17" s="116" t="s">
        <v>4</v>
      </c>
      <c r="O17" s="116" t="s">
        <v>4</v>
      </c>
      <c r="P17" s="116">
        <v>1</v>
      </c>
      <c r="Q17" s="116" t="s">
        <v>4</v>
      </c>
      <c r="R17" s="116">
        <v>1</v>
      </c>
      <c r="S17" s="116" t="s">
        <v>4</v>
      </c>
      <c r="T17" s="116">
        <v>2</v>
      </c>
      <c r="U17" s="116">
        <v>1</v>
      </c>
      <c r="V17" s="116">
        <v>3</v>
      </c>
      <c r="W17" s="116">
        <v>7</v>
      </c>
      <c r="X17" s="116">
        <v>8</v>
      </c>
      <c r="Y17" s="116">
        <v>2</v>
      </c>
      <c r="Z17" s="116" t="s">
        <v>4</v>
      </c>
      <c r="AA17" s="115" t="s">
        <v>4</v>
      </c>
    </row>
    <row r="18" spans="1:27" ht="15">
      <c r="A18" s="114"/>
      <c r="B18" s="113" t="s">
        <v>66</v>
      </c>
      <c r="C18" s="113" t="s">
        <v>163</v>
      </c>
      <c r="D18" s="113" t="s">
        <v>164</v>
      </c>
      <c r="E18" s="113" t="s">
        <v>21</v>
      </c>
      <c r="F18" s="108">
        <v>40</v>
      </c>
      <c r="G18" s="107" t="s">
        <v>4</v>
      </c>
      <c r="H18" s="107" t="s">
        <v>4</v>
      </c>
      <c r="I18" s="107" t="s">
        <v>4</v>
      </c>
      <c r="J18" s="107" t="s">
        <v>4</v>
      </c>
      <c r="K18" s="107" t="s">
        <v>4</v>
      </c>
      <c r="L18" s="107" t="s">
        <v>4</v>
      </c>
      <c r="M18" s="107" t="s">
        <v>4</v>
      </c>
      <c r="N18" s="107" t="s">
        <v>4</v>
      </c>
      <c r="O18" s="107" t="s">
        <v>4</v>
      </c>
      <c r="P18" s="107" t="s">
        <v>4</v>
      </c>
      <c r="Q18" s="107" t="s">
        <v>4</v>
      </c>
      <c r="R18" s="107">
        <v>1</v>
      </c>
      <c r="S18" s="107">
        <v>2</v>
      </c>
      <c r="T18" s="107">
        <v>1</v>
      </c>
      <c r="U18" s="107">
        <v>1</v>
      </c>
      <c r="V18" s="107">
        <v>1</v>
      </c>
      <c r="W18" s="107">
        <v>7</v>
      </c>
      <c r="X18" s="107">
        <v>7</v>
      </c>
      <c r="Y18" s="107">
        <v>15</v>
      </c>
      <c r="Z18" s="107">
        <v>5</v>
      </c>
      <c r="AA18" s="106" t="s">
        <v>4</v>
      </c>
    </row>
    <row r="19" spans="1:27" ht="15">
      <c r="A19" s="159" t="s">
        <v>252</v>
      </c>
      <c r="B19" s="158" t="s">
        <v>70</v>
      </c>
      <c r="C19" s="158" t="s">
        <v>159</v>
      </c>
      <c r="D19" s="158" t="s">
        <v>162</v>
      </c>
      <c r="E19" s="158" t="s">
        <v>5</v>
      </c>
      <c r="F19" s="93">
        <v>11</v>
      </c>
      <c r="G19" s="92" t="s">
        <v>4</v>
      </c>
      <c r="H19" s="92" t="s">
        <v>4</v>
      </c>
      <c r="I19" s="92" t="s">
        <v>4</v>
      </c>
      <c r="J19" s="92" t="s">
        <v>4</v>
      </c>
      <c r="K19" s="92" t="s">
        <v>4</v>
      </c>
      <c r="L19" s="92" t="s">
        <v>4</v>
      </c>
      <c r="M19" s="92" t="s">
        <v>4</v>
      </c>
      <c r="N19" s="92" t="s">
        <v>4</v>
      </c>
      <c r="O19" s="92" t="s">
        <v>4</v>
      </c>
      <c r="P19" s="92" t="s">
        <v>4</v>
      </c>
      <c r="Q19" s="92" t="s">
        <v>4</v>
      </c>
      <c r="R19" s="92" t="s">
        <v>4</v>
      </c>
      <c r="S19" s="92" t="s">
        <v>4</v>
      </c>
      <c r="T19" s="92">
        <v>1</v>
      </c>
      <c r="U19" s="92">
        <v>1</v>
      </c>
      <c r="V19" s="92" t="s">
        <v>4</v>
      </c>
      <c r="W19" s="92" t="s">
        <v>4</v>
      </c>
      <c r="X19" s="92">
        <v>7</v>
      </c>
      <c r="Y19" s="92">
        <v>2</v>
      </c>
      <c r="Z19" s="92" t="s">
        <v>4</v>
      </c>
      <c r="AA19" s="91" t="s">
        <v>4</v>
      </c>
    </row>
    <row r="20" spans="1:27" ht="15">
      <c r="A20" s="123"/>
      <c r="B20" s="122" t="s">
        <v>68</v>
      </c>
      <c r="C20" s="122" t="s">
        <v>159</v>
      </c>
      <c r="D20" s="122" t="s">
        <v>161</v>
      </c>
      <c r="E20" s="122" t="s">
        <v>5</v>
      </c>
      <c r="F20" s="117">
        <v>2</v>
      </c>
      <c r="G20" s="116" t="s">
        <v>4</v>
      </c>
      <c r="H20" s="116" t="s">
        <v>4</v>
      </c>
      <c r="I20" s="116" t="s">
        <v>4</v>
      </c>
      <c r="J20" s="116" t="s">
        <v>4</v>
      </c>
      <c r="K20" s="116" t="s">
        <v>4</v>
      </c>
      <c r="L20" s="116" t="s">
        <v>4</v>
      </c>
      <c r="M20" s="116" t="s">
        <v>4</v>
      </c>
      <c r="N20" s="116" t="s">
        <v>4</v>
      </c>
      <c r="O20" s="116" t="s">
        <v>4</v>
      </c>
      <c r="P20" s="116" t="s">
        <v>4</v>
      </c>
      <c r="Q20" s="116" t="s">
        <v>4</v>
      </c>
      <c r="R20" s="116" t="s">
        <v>4</v>
      </c>
      <c r="S20" s="116" t="s">
        <v>4</v>
      </c>
      <c r="T20" s="116" t="s">
        <v>4</v>
      </c>
      <c r="U20" s="116" t="s">
        <v>4</v>
      </c>
      <c r="V20" s="116" t="s">
        <v>4</v>
      </c>
      <c r="W20" s="116" t="s">
        <v>4</v>
      </c>
      <c r="X20" s="116">
        <v>1</v>
      </c>
      <c r="Y20" s="116">
        <v>1</v>
      </c>
      <c r="Z20" s="116" t="s">
        <v>4</v>
      </c>
      <c r="AA20" s="115" t="s">
        <v>4</v>
      </c>
    </row>
    <row r="21" spans="1:27" ht="15">
      <c r="A21" s="114"/>
      <c r="B21" s="113" t="s">
        <v>66</v>
      </c>
      <c r="C21" s="113" t="s">
        <v>159</v>
      </c>
      <c r="D21" s="113" t="s">
        <v>160</v>
      </c>
      <c r="E21" s="113" t="s">
        <v>5</v>
      </c>
      <c r="F21" s="108">
        <v>9</v>
      </c>
      <c r="G21" s="107" t="s">
        <v>4</v>
      </c>
      <c r="H21" s="107" t="s">
        <v>4</v>
      </c>
      <c r="I21" s="107" t="s">
        <v>4</v>
      </c>
      <c r="J21" s="107" t="s">
        <v>4</v>
      </c>
      <c r="K21" s="107" t="s">
        <v>4</v>
      </c>
      <c r="L21" s="107" t="s">
        <v>4</v>
      </c>
      <c r="M21" s="107" t="s">
        <v>4</v>
      </c>
      <c r="N21" s="107" t="s">
        <v>4</v>
      </c>
      <c r="O21" s="107" t="s">
        <v>4</v>
      </c>
      <c r="P21" s="107" t="s">
        <v>4</v>
      </c>
      <c r="Q21" s="107" t="s">
        <v>4</v>
      </c>
      <c r="R21" s="107" t="s">
        <v>4</v>
      </c>
      <c r="S21" s="107" t="s">
        <v>4</v>
      </c>
      <c r="T21" s="107">
        <v>1</v>
      </c>
      <c r="U21" s="107">
        <v>1</v>
      </c>
      <c r="V21" s="107" t="s">
        <v>4</v>
      </c>
      <c r="W21" s="107" t="s">
        <v>4</v>
      </c>
      <c r="X21" s="107">
        <v>6</v>
      </c>
      <c r="Y21" s="107">
        <v>1</v>
      </c>
      <c r="Z21" s="107" t="s">
        <v>4</v>
      </c>
      <c r="AA21" s="106" t="s">
        <v>4</v>
      </c>
    </row>
    <row r="22" spans="1:27" ht="15">
      <c r="A22" s="159" t="s">
        <v>251</v>
      </c>
      <c r="B22" s="158" t="s">
        <v>70</v>
      </c>
      <c r="C22" s="158" t="s">
        <v>155</v>
      </c>
      <c r="D22" s="158" t="s">
        <v>158</v>
      </c>
      <c r="E22" s="158" t="s">
        <v>5</v>
      </c>
      <c r="F22" s="93">
        <v>18</v>
      </c>
      <c r="G22" s="92" t="s">
        <v>4</v>
      </c>
      <c r="H22" s="92" t="s">
        <v>4</v>
      </c>
      <c r="I22" s="92" t="s">
        <v>4</v>
      </c>
      <c r="J22" s="92" t="s">
        <v>4</v>
      </c>
      <c r="K22" s="92" t="s">
        <v>4</v>
      </c>
      <c r="L22" s="92" t="s">
        <v>4</v>
      </c>
      <c r="M22" s="92" t="s">
        <v>4</v>
      </c>
      <c r="N22" s="92" t="s">
        <v>4</v>
      </c>
      <c r="O22" s="92">
        <v>1</v>
      </c>
      <c r="P22" s="92" t="s">
        <v>4</v>
      </c>
      <c r="Q22" s="92" t="s">
        <v>4</v>
      </c>
      <c r="R22" s="92" t="s">
        <v>4</v>
      </c>
      <c r="S22" s="92" t="s">
        <v>4</v>
      </c>
      <c r="T22" s="92" t="s">
        <v>4</v>
      </c>
      <c r="U22" s="92">
        <v>1</v>
      </c>
      <c r="V22" s="92" t="s">
        <v>4</v>
      </c>
      <c r="W22" s="92">
        <v>4</v>
      </c>
      <c r="X22" s="92">
        <v>3</v>
      </c>
      <c r="Y22" s="92">
        <v>9</v>
      </c>
      <c r="Z22" s="92" t="s">
        <v>4</v>
      </c>
      <c r="AA22" s="91" t="s">
        <v>4</v>
      </c>
    </row>
    <row r="23" spans="1:27" ht="15">
      <c r="A23" s="123"/>
      <c r="B23" s="122" t="s">
        <v>68</v>
      </c>
      <c r="C23" s="122" t="s">
        <v>155</v>
      </c>
      <c r="D23" s="122" t="s">
        <v>157</v>
      </c>
      <c r="E23" s="122" t="s">
        <v>5</v>
      </c>
      <c r="F23" s="117">
        <v>5</v>
      </c>
      <c r="G23" s="116" t="s">
        <v>4</v>
      </c>
      <c r="H23" s="116" t="s">
        <v>4</v>
      </c>
      <c r="I23" s="116" t="s">
        <v>4</v>
      </c>
      <c r="J23" s="116" t="s">
        <v>4</v>
      </c>
      <c r="K23" s="116" t="s">
        <v>4</v>
      </c>
      <c r="L23" s="116" t="s">
        <v>4</v>
      </c>
      <c r="M23" s="116" t="s">
        <v>4</v>
      </c>
      <c r="N23" s="116" t="s">
        <v>4</v>
      </c>
      <c r="O23" s="116">
        <v>1</v>
      </c>
      <c r="P23" s="116" t="s">
        <v>4</v>
      </c>
      <c r="Q23" s="116" t="s">
        <v>4</v>
      </c>
      <c r="R23" s="116" t="s">
        <v>4</v>
      </c>
      <c r="S23" s="116" t="s">
        <v>4</v>
      </c>
      <c r="T23" s="116" t="s">
        <v>4</v>
      </c>
      <c r="U23" s="116" t="s">
        <v>4</v>
      </c>
      <c r="V23" s="116" t="s">
        <v>4</v>
      </c>
      <c r="W23" s="116">
        <v>1</v>
      </c>
      <c r="X23" s="116">
        <v>2</v>
      </c>
      <c r="Y23" s="116">
        <v>1</v>
      </c>
      <c r="Z23" s="116" t="s">
        <v>4</v>
      </c>
      <c r="AA23" s="115" t="s">
        <v>4</v>
      </c>
    </row>
    <row r="24" spans="1:27" ht="15">
      <c r="A24" s="114"/>
      <c r="B24" s="113" t="s">
        <v>66</v>
      </c>
      <c r="C24" s="113" t="s">
        <v>155</v>
      </c>
      <c r="D24" s="113" t="s">
        <v>156</v>
      </c>
      <c r="E24" s="113" t="s">
        <v>5</v>
      </c>
      <c r="F24" s="108">
        <v>13</v>
      </c>
      <c r="G24" s="107" t="s">
        <v>4</v>
      </c>
      <c r="H24" s="107" t="s">
        <v>4</v>
      </c>
      <c r="I24" s="107" t="s">
        <v>4</v>
      </c>
      <c r="J24" s="107" t="s">
        <v>4</v>
      </c>
      <c r="K24" s="107" t="s">
        <v>4</v>
      </c>
      <c r="L24" s="107" t="s">
        <v>4</v>
      </c>
      <c r="M24" s="107" t="s">
        <v>4</v>
      </c>
      <c r="N24" s="107" t="s">
        <v>4</v>
      </c>
      <c r="O24" s="107" t="s">
        <v>4</v>
      </c>
      <c r="P24" s="107" t="s">
        <v>4</v>
      </c>
      <c r="Q24" s="107" t="s">
        <v>4</v>
      </c>
      <c r="R24" s="107" t="s">
        <v>4</v>
      </c>
      <c r="S24" s="107" t="s">
        <v>4</v>
      </c>
      <c r="T24" s="107" t="s">
        <v>4</v>
      </c>
      <c r="U24" s="107">
        <v>1</v>
      </c>
      <c r="V24" s="107" t="s">
        <v>4</v>
      </c>
      <c r="W24" s="107">
        <v>3</v>
      </c>
      <c r="X24" s="107">
        <v>1</v>
      </c>
      <c r="Y24" s="107">
        <v>8</v>
      </c>
      <c r="Z24" s="107" t="s">
        <v>4</v>
      </c>
      <c r="AA24" s="106" t="s">
        <v>4</v>
      </c>
    </row>
    <row r="25" spans="1:27" ht="15">
      <c r="A25" s="159" t="s">
        <v>250</v>
      </c>
      <c r="B25" s="158" t="s">
        <v>70</v>
      </c>
      <c r="C25" s="158" t="s">
        <v>150</v>
      </c>
      <c r="D25" s="158" t="s">
        <v>153</v>
      </c>
      <c r="E25" s="158" t="s">
        <v>5</v>
      </c>
      <c r="F25" s="93">
        <v>11</v>
      </c>
      <c r="G25" s="92" t="s">
        <v>4</v>
      </c>
      <c r="H25" s="92" t="s">
        <v>4</v>
      </c>
      <c r="I25" s="92" t="s">
        <v>4</v>
      </c>
      <c r="J25" s="92" t="s">
        <v>4</v>
      </c>
      <c r="K25" s="92" t="s">
        <v>4</v>
      </c>
      <c r="L25" s="92" t="s">
        <v>4</v>
      </c>
      <c r="M25" s="92" t="s">
        <v>4</v>
      </c>
      <c r="N25" s="92" t="s">
        <v>4</v>
      </c>
      <c r="O25" s="92" t="s">
        <v>4</v>
      </c>
      <c r="P25" s="92" t="s">
        <v>4</v>
      </c>
      <c r="Q25" s="92" t="s">
        <v>4</v>
      </c>
      <c r="R25" s="92" t="s">
        <v>4</v>
      </c>
      <c r="S25" s="92">
        <v>1</v>
      </c>
      <c r="T25" s="92">
        <v>1</v>
      </c>
      <c r="U25" s="92" t="s">
        <v>4</v>
      </c>
      <c r="V25" s="92">
        <v>4</v>
      </c>
      <c r="W25" s="92">
        <v>2</v>
      </c>
      <c r="X25" s="92" t="s">
        <v>4</v>
      </c>
      <c r="Y25" s="92">
        <v>2</v>
      </c>
      <c r="Z25" s="92">
        <v>1</v>
      </c>
      <c r="AA25" s="91" t="s">
        <v>4</v>
      </c>
    </row>
    <row r="26" spans="1:27" ht="15">
      <c r="A26" s="123"/>
      <c r="B26" s="122" t="s">
        <v>68</v>
      </c>
      <c r="C26" s="122" t="s">
        <v>150</v>
      </c>
      <c r="D26" s="122" t="s">
        <v>152</v>
      </c>
      <c r="E26" s="122" t="s">
        <v>5</v>
      </c>
      <c r="F26" s="117">
        <v>3</v>
      </c>
      <c r="G26" s="116" t="s">
        <v>4</v>
      </c>
      <c r="H26" s="116" t="s">
        <v>4</v>
      </c>
      <c r="I26" s="116" t="s">
        <v>4</v>
      </c>
      <c r="J26" s="116" t="s">
        <v>4</v>
      </c>
      <c r="K26" s="116" t="s">
        <v>4</v>
      </c>
      <c r="L26" s="116" t="s">
        <v>4</v>
      </c>
      <c r="M26" s="116" t="s">
        <v>4</v>
      </c>
      <c r="N26" s="116" t="s">
        <v>4</v>
      </c>
      <c r="O26" s="116" t="s">
        <v>4</v>
      </c>
      <c r="P26" s="116" t="s">
        <v>4</v>
      </c>
      <c r="Q26" s="116" t="s">
        <v>4</v>
      </c>
      <c r="R26" s="116" t="s">
        <v>4</v>
      </c>
      <c r="S26" s="116" t="s">
        <v>4</v>
      </c>
      <c r="T26" s="116">
        <v>1</v>
      </c>
      <c r="U26" s="116" t="s">
        <v>4</v>
      </c>
      <c r="V26" s="116">
        <v>1</v>
      </c>
      <c r="W26" s="116">
        <v>1</v>
      </c>
      <c r="X26" s="116" t="s">
        <v>4</v>
      </c>
      <c r="Y26" s="116" t="s">
        <v>4</v>
      </c>
      <c r="Z26" s="116" t="s">
        <v>4</v>
      </c>
      <c r="AA26" s="115" t="s">
        <v>4</v>
      </c>
    </row>
    <row r="27" spans="1:27" ht="15">
      <c r="A27" s="114"/>
      <c r="B27" s="113" t="s">
        <v>66</v>
      </c>
      <c r="C27" s="113" t="s">
        <v>150</v>
      </c>
      <c r="D27" s="113" t="s">
        <v>151</v>
      </c>
      <c r="E27" s="113" t="s">
        <v>5</v>
      </c>
      <c r="F27" s="108">
        <v>8</v>
      </c>
      <c r="G27" s="107" t="s">
        <v>4</v>
      </c>
      <c r="H27" s="107" t="s">
        <v>4</v>
      </c>
      <c r="I27" s="107" t="s">
        <v>4</v>
      </c>
      <c r="J27" s="107" t="s">
        <v>4</v>
      </c>
      <c r="K27" s="107" t="s">
        <v>4</v>
      </c>
      <c r="L27" s="107" t="s">
        <v>4</v>
      </c>
      <c r="M27" s="107" t="s">
        <v>4</v>
      </c>
      <c r="N27" s="107" t="s">
        <v>4</v>
      </c>
      <c r="O27" s="107" t="s">
        <v>4</v>
      </c>
      <c r="P27" s="107" t="s">
        <v>4</v>
      </c>
      <c r="Q27" s="107" t="s">
        <v>4</v>
      </c>
      <c r="R27" s="107" t="s">
        <v>4</v>
      </c>
      <c r="S27" s="107">
        <v>1</v>
      </c>
      <c r="T27" s="107" t="s">
        <v>4</v>
      </c>
      <c r="U27" s="107" t="s">
        <v>4</v>
      </c>
      <c r="V27" s="107">
        <v>3</v>
      </c>
      <c r="W27" s="107">
        <v>1</v>
      </c>
      <c r="X27" s="107" t="s">
        <v>4</v>
      </c>
      <c r="Y27" s="107">
        <v>2</v>
      </c>
      <c r="Z27" s="107">
        <v>1</v>
      </c>
      <c r="AA27" s="106" t="s">
        <v>4</v>
      </c>
    </row>
    <row r="28" spans="1:27" ht="15">
      <c r="A28" s="159" t="s">
        <v>249</v>
      </c>
      <c r="B28" s="158" t="s">
        <v>70</v>
      </c>
      <c r="C28" s="158" t="s">
        <v>146</v>
      </c>
      <c r="D28" s="158" t="s">
        <v>149</v>
      </c>
      <c r="E28" s="158" t="s">
        <v>5</v>
      </c>
      <c r="F28" s="93">
        <v>12</v>
      </c>
      <c r="G28" s="92" t="s">
        <v>4</v>
      </c>
      <c r="H28" s="92" t="s">
        <v>4</v>
      </c>
      <c r="I28" s="92" t="s">
        <v>4</v>
      </c>
      <c r="J28" s="92" t="s">
        <v>4</v>
      </c>
      <c r="K28" s="92" t="s">
        <v>4</v>
      </c>
      <c r="L28" s="92" t="s">
        <v>4</v>
      </c>
      <c r="M28" s="92" t="s">
        <v>4</v>
      </c>
      <c r="N28" s="92" t="s">
        <v>4</v>
      </c>
      <c r="O28" s="92" t="s">
        <v>4</v>
      </c>
      <c r="P28" s="92" t="s">
        <v>4</v>
      </c>
      <c r="Q28" s="92" t="s">
        <v>4</v>
      </c>
      <c r="R28" s="92" t="s">
        <v>4</v>
      </c>
      <c r="S28" s="92" t="s">
        <v>4</v>
      </c>
      <c r="T28" s="92">
        <v>1</v>
      </c>
      <c r="U28" s="92" t="s">
        <v>4</v>
      </c>
      <c r="V28" s="92">
        <v>2</v>
      </c>
      <c r="W28" s="92">
        <v>2</v>
      </c>
      <c r="X28" s="92">
        <v>1</v>
      </c>
      <c r="Y28" s="92">
        <v>3</v>
      </c>
      <c r="Z28" s="92">
        <v>3</v>
      </c>
      <c r="AA28" s="91" t="s">
        <v>4</v>
      </c>
    </row>
    <row r="29" spans="1:27" ht="15">
      <c r="A29" s="123"/>
      <c r="B29" s="122" t="s">
        <v>68</v>
      </c>
      <c r="C29" s="122" t="s">
        <v>146</v>
      </c>
      <c r="D29" s="122" t="s">
        <v>148</v>
      </c>
      <c r="E29" s="122" t="s">
        <v>5</v>
      </c>
      <c r="F29" s="117">
        <v>4</v>
      </c>
      <c r="G29" s="116" t="s">
        <v>4</v>
      </c>
      <c r="H29" s="116" t="s">
        <v>4</v>
      </c>
      <c r="I29" s="116" t="s">
        <v>4</v>
      </c>
      <c r="J29" s="116" t="s">
        <v>4</v>
      </c>
      <c r="K29" s="116" t="s">
        <v>4</v>
      </c>
      <c r="L29" s="116" t="s">
        <v>4</v>
      </c>
      <c r="M29" s="116" t="s">
        <v>4</v>
      </c>
      <c r="N29" s="116" t="s">
        <v>4</v>
      </c>
      <c r="O29" s="116" t="s">
        <v>4</v>
      </c>
      <c r="P29" s="116" t="s">
        <v>4</v>
      </c>
      <c r="Q29" s="116" t="s">
        <v>4</v>
      </c>
      <c r="R29" s="116" t="s">
        <v>4</v>
      </c>
      <c r="S29" s="116" t="s">
        <v>4</v>
      </c>
      <c r="T29" s="116">
        <v>1</v>
      </c>
      <c r="U29" s="116" t="s">
        <v>4</v>
      </c>
      <c r="V29" s="116">
        <v>2</v>
      </c>
      <c r="W29" s="116">
        <v>1</v>
      </c>
      <c r="X29" s="116" t="s">
        <v>4</v>
      </c>
      <c r="Y29" s="116" t="s">
        <v>4</v>
      </c>
      <c r="Z29" s="116" t="s">
        <v>4</v>
      </c>
      <c r="AA29" s="115" t="s">
        <v>4</v>
      </c>
    </row>
    <row r="30" spans="1:27" ht="15">
      <c r="A30" s="114"/>
      <c r="B30" s="113" t="s">
        <v>66</v>
      </c>
      <c r="C30" s="113" t="s">
        <v>146</v>
      </c>
      <c r="D30" s="113" t="s">
        <v>147</v>
      </c>
      <c r="E30" s="113" t="s">
        <v>5</v>
      </c>
      <c r="F30" s="108">
        <v>8</v>
      </c>
      <c r="G30" s="107" t="s">
        <v>4</v>
      </c>
      <c r="H30" s="107" t="s">
        <v>4</v>
      </c>
      <c r="I30" s="107" t="s">
        <v>4</v>
      </c>
      <c r="J30" s="107" t="s">
        <v>4</v>
      </c>
      <c r="K30" s="107" t="s">
        <v>4</v>
      </c>
      <c r="L30" s="107" t="s">
        <v>4</v>
      </c>
      <c r="M30" s="107" t="s">
        <v>4</v>
      </c>
      <c r="N30" s="107" t="s">
        <v>4</v>
      </c>
      <c r="O30" s="107" t="s">
        <v>4</v>
      </c>
      <c r="P30" s="107" t="s">
        <v>4</v>
      </c>
      <c r="Q30" s="107" t="s">
        <v>4</v>
      </c>
      <c r="R30" s="107" t="s">
        <v>4</v>
      </c>
      <c r="S30" s="107" t="s">
        <v>4</v>
      </c>
      <c r="T30" s="107" t="s">
        <v>4</v>
      </c>
      <c r="U30" s="107" t="s">
        <v>4</v>
      </c>
      <c r="V30" s="107" t="s">
        <v>4</v>
      </c>
      <c r="W30" s="107">
        <v>1</v>
      </c>
      <c r="X30" s="107">
        <v>1</v>
      </c>
      <c r="Y30" s="107">
        <v>3</v>
      </c>
      <c r="Z30" s="107">
        <v>3</v>
      </c>
      <c r="AA30" s="106" t="s">
        <v>4</v>
      </c>
    </row>
    <row r="31" spans="1:27" ht="15">
      <c r="A31" s="159" t="s">
        <v>248</v>
      </c>
      <c r="B31" s="158" t="s">
        <v>70</v>
      </c>
      <c r="C31" s="158" t="s">
        <v>142</v>
      </c>
      <c r="D31" s="158" t="s">
        <v>145</v>
      </c>
      <c r="E31" s="158" t="s">
        <v>5</v>
      </c>
      <c r="F31" s="93">
        <v>47</v>
      </c>
      <c r="G31" s="92" t="s">
        <v>4</v>
      </c>
      <c r="H31" s="92" t="s">
        <v>4</v>
      </c>
      <c r="I31" s="92" t="s">
        <v>4</v>
      </c>
      <c r="J31" s="92" t="s">
        <v>4</v>
      </c>
      <c r="K31" s="92" t="s">
        <v>4</v>
      </c>
      <c r="L31" s="92" t="s">
        <v>4</v>
      </c>
      <c r="M31" s="92" t="s">
        <v>4</v>
      </c>
      <c r="N31" s="92" t="s">
        <v>4</v>
      </c>
      <c r="O31" s="92">
        <v>1</v>
      </c>
      <c r="P31" s="92" t="s">
        <v>4</v>
      </c>
      <c r="Q31" s="92">
        <v>1</v>
      </c>
      <c r="R31" s="92">
        <v>1</v>
      </c>
      <c r="S31" s="92" t="s">
        <v>4</v>
      </c>
      <c r="T31" s="92" t="s">
        <v>4</v>
      </c>
      <c r="U31" s="92">
        <v>5</v>
      </c>
      <c r="V31" s="92">
        <v>5</v>
      </c>
      <c r="W31" s="92">
        <v>9</v>
      </c>
      <c r="X31" s="92">
        <v>12</v>
      </c>
      <c r="Y31" s="92">
        <v>8</v>
      </c>
      <c r="Z31" s="92">
        <v>5</v>
      </c>
      <c r="AA31" s="91" t="s">
        <v>4</v>
      </c>
    </row>
    <row r="32" spans="1:27" ht="15">
      <c r="A32" s="123"/>
      <c r="B32" s="122" t="s">
        <v>68</v>
      </c>
      <c r="C32" s="122" t="s">
        <v>142</v>
      </c>
      <c r="D32" s="122" t="s">
        <v>144</v>
      </c>
      <c r="E32" s="122" t="s">
        <v>5</v>
      </c>
      <c r="F32" s="117">
        <v>21</v>
      </c>
      <c r="G32" s="116" t="s">
        <v>4</v>
      </c>
      <c r="H32" s="116" t="s">
        <v>4</v>
      </c>
      <c r="I32" s="116" t="s">
        <v>4</v>
      </c>
      <c r="J32" s="116" t="s">
        <v>4</v>
      </c>
      <c r="K32" s="116" t="s">
        <v>4</v>
      </c>
      <c r="L32" s="116" t="s">
        <v>4</v>
      </c>
      <c r="M32" s="116" t="s">
        <v>4</v>
      </c>
      <c r="N32" s="116" t="s">
        <v>4</v>
      </c>
      <c r="O32" s="116">
        <v>1</v>
      </c>
      <c r="P32" s="116" t="s">
        <v>4</v>
      </c>
      <c r="Q32" s="116">
        <v>1</v>
      </c>
      <c r="R32" s="116" t="s">
        <v>4</v>
      </c>
      <c r="S32" s="116" t="s">
        <v>4</v>
      </c>
      <c r="T32" s="116" t="s">
        <v>4</v>
      </c>
      <c r="U32" s="116">
        <v>2</v>
      </c>
      <c r="V32" s="116">
        <v>3</v>
      </c>
      <c r="W32" s="116">
        <v>5</v>
      </c>
      <c r="X32" s="116">
        <v>6</v>
      </c>
      <c r="Y32" s="116">
        <v>2</v>
      </c>
      <c r="Z32" s="116">
        <v>1</v>
      </c>
      <c r="AA32" s="115" t="s">
        <v>4</v>
      </c>
    </row>
    <row r="33" spans="1:27" ht="15">
      <c r="A33" s="114"/>
      <c r="B33" s="113" t="s">
        <v>66</v>
      </c>
      <c r="C33" s="113" t="s">
        <v>142</v>
      </c>
      <c r="D33" s="113" t="s">
        <v>143</v>
      </c>
      <c r="E33" s="113" t="s">
        <v>5</v>
      </c>
      <c r="F33" s="108">
        <v>26</v>
      </c>
      <c r="G33" s="107" t="s">
        <v>4</v>
      </c>
      <c r="H33" s="107" t="s">
        <v>4</v>
      </c>
      <c r="I33" s="107" t="s">
        <v>4</v>
      </c>
      <c r="J33" s="107" t="s">
        <v>4</v>
      </c>
      <c r="K33" s="107" t="s">
        <v>4</v>
      </c>
      <c r="L33" s="107" t="s">
        <v>4</v>
      </c>
      <c r="M33" s="107" t="s">
        <v>4</v>
      </c>
      <c r="N33" s="107" t="s">
        <v>4</v>
      </c>
      <c r="O33" s="107" t="s">
        <v>4</v>
      </c>
      <c r="P33" s="107" t="s">
        <v>4</v>
      </c>
      <c r="Q33" s="107" t="s">
        <v>4</v>
      </c>
      <c r="R33" s="107">
        <v>1</v>
      </c>
      <c r="S33" s="107" t="s">
        <v>4</v>
      </c>
      <c r="T33" s="107" t="s">
        <v>4</v>
      </c>
      <c r="U33" s="107">
        <v>3</v>
      </c>
      <c r="V33" s="107">
        <v>2</v>
      </c>
      <c r="W33" s="107">
        <v>4</v>
      </c>
      <c r="X33" s="107">
        <v>6</v>
      </c>
      <c r="Y33" s="107">
        <v>6</v>
      </c>
      <c r="Z33" s="107">
        <v>4</v>
      </c>
      <c r="AA33" s="106" t="s">
        <v>4</v>
      </c>
    </row>
    <row r="34" spans="1:27" ht="15">
      <c r="A34" s="159" t="s">
        <v>247</v>
      </c>
      <c r="B34" s="158" t="s">
        <v>70</v>
      </c>
      <c r="C34" s="158" t="s">
        <v>138</v>
      </c>
      <c r="D34" s="158" t="s">
        <v>141</v>
      </c>
      <c r="E34" s="158" t="s">
        <v>5</v>
      </c>
      <c r="F34" s="93">
        <v>9</v>
      </c>
      <c r="G34" s="92" t="s">
        <v>4</v>
      </c>
      <c r="H34" s="92" t="s">
        <v>4</v>
      </c>
      <c r="I34" s="92" t="s">
        <v>4</v>
      </c>
      <c r="J34" s="92" t="s">
        <v>4</v>
      </c>
      <c r="K34" s="92" t="s">
        <v>4</v>
      </c>
      <c r="L34" s="92" t="s">
        <v>4</v>
      </c>
      <c r="M34" s="92" t="s">
        <v>4</v>
      </c>
      <c r="N34" s="92" t="s">
        <v>4</v>
      </c>
      <c r="O34" s="92" t="s">
        <v>4</v>
      </c>
      <c r="P34" s="92" t="s">
        <v>4</v>
      </c>
      <c r="Q34" s="92" t="s">
        <v>4</v>
      </c>
      <c r="R34" s="92" t="s">
        <v>4</v>
      </c>
      <c r="S34" s="92" t="s">
        <v>4</v>
      </c>
      <c r="T34" s="92" t="s">
        <v>4</v>
      </c>
      <c r="U34" s="92">
        <v>1</v>
      </c>
      <c r="V34" s="92">
        <v>3</v>
      </c>
      <c r="W34" s="92" t="s">
        <v>4</v>
      </c>
      <c r="X34" s="92" t="s">
        <v>4</v>
      </c>
      <c r="Y34" s="92">
        <v>3</v>
      </c>
      <c r="Z34" s="92">
        <v>2</v>
      </c>
      <c r="AA34" s="91" t="s">
        <v>4</v>
      </c>
    </row>
    <row r="35" spans="1:27" ht="15">
      <c r="A35" s="123"/>
      <c r="B35" s="122" t="s">
        <v>68</v>
      </c>
      <c r="C35" s="122" t="s">
        <v>138</v>
      </c>
      <c r="D35" s="122" t="s">
        <v>140</v>
      </c>
      <c r="E35" s="122" t="s">
        <v>5</v>
      </c>
      <c r="F35" s="117">
        <v>2</v>
      </c>
      <c r="G35" s="116" t="s">
        <v>4</v>
      </c>
      <c r="H35" s="116" t="s">
        <v>4</v>
      </c>
      <c r="I35" s="116" t="s">
        <v>4</v>
      </c>
      <c r="J35" s="116" t="s">
        <v>4</v>
      </c>
      <c r="K35" s="116" t="s">
        <v>4</v>
      </c>
      <c r="L35" s="116" t="s">
        <v>4</v>
      </c>
      <c r="M35" s="116" t="s">
        <v>4</v>
      </c>
      <c r="N35" s="116" t="s">
        <v>4</v>
      </c>
      <c r="O35" s="116" t="s">
        <v>4</v>
      </c>
      <c r="P35" s="116" t="s">
        <v>4</v>
      </c>
      <c r="Q35" s="116" t="s">
        <v>4</v>
      </c>
      <c r="R35" s="116" t="s">
        <v>4</v>
      </c>
      <c r="S35" s="116" t="s">
        <v>4</v>
      </c>
      <c r="T35" s="116" t="s">
        <v>4</v>
      </c>
      <c r="U35" s="116">
        <v>1</v>
      </c>
      <c r="V35" s="116">
        <v>1</v>
      </c>
      <c r="W35" s="116" t="s">
        <v>4</v>
      </c>
      <c r="X35" s="116" t="s">
        <v>4</v>
      </c>
      <c r="Y35" s="116" t="s">
        <v>4</v>
      </c>
      <c r="Z35" s="116" t="s">
        <v>4</v>
      </c>
      <c r="AA35" s="115" t="s">
        <v>4</v>
      </c>
    </row>
    <row r="36" spans="1:27" ht="15">
      <c r="A36" s="114"/>
      <c r="B36" s="113" t="s">
        <v>66</v>
      </c>
      <c r="C36" s="113" t="s">
        <v>138</v>
      </c>
      <c r="D36" s="113" t="s">
        <v>139</v>
      </c>
      <c r="E36" s="113" t="s">
        <v>5</v>
      </c>
      <c r="F36" s="108">
        <v>7</v>
      </c>
      <c r="G36" s="107" t="s">
        <v>4</v>
      </c>
      <c r="H36" s="107" t="s">
        <v>4</v>
      </c>
      <c r="I36" s="107" t="s">
        <v>4</v>
      </c>
      <c r="J36" s="107" t="s">
        <v>4</v>
      </c>
      <c r="K36" s="107" t="s">
        <v>4</v>
      </c>
      <c r="L36" s="107" t="s">
        <v>4</v>
      </c>
      <c r="M36" s="107" t="s">
        <v>4</v>
      </c>
      <c r="N36" s="107" t="s">
        <v>4</v>
      </c>
      <c r="O36" s="107" t="s">
        <v>4</v>
      </c>
      <c r="P36" s="107" t="s">
        <v>4</v>
      </c>
      <c r="Q36" s="107" t="s">
        <v>4</v>
      </c>
      <c r="R36" s="107" t="s">
        <v>4</v>
      </c>
      <c r="S36" s="107" t="s">
        <v>4</v>
      </c>
      <c r="T36" s="107" t="s">
        <v>4</v>
      </c>
      <c r="U36" s="107" t="s">
        <v>4</v>
      </c>
      <c r="V36" s="107">
        <v>2</v>
      </c>
      <c r="W36" s="107" t="s">
        <v>4</v>
      </c>
      <c r="X36" s="107" t="s">
        <v>4</v>
      </c>
      <c r="Y36" s="107">
        <v>3</v>
      </c>
      <c r="Z36" s="107">
        <v>2</v>
      </c>
      <c r="AA36" s="106" t="s">
        <v>4</v>
      </c>
    </row>
    <row r="37" spans="1:27" ht="15">
      <c r="A37" s="159" t="s">
        <v>246</v>
      </c>
      <c r="B37" s="158" t="s">
        <v>70</v>
      </c>
      <c r="C37" s="158" t="s">
        <v>134</v>
      </c>
      <c r="D37" s="158" t="s">
        <v>137</v>
      </c>
      <c r="E37" s="158" t="s">
        <v>5</v>
      </c>
      <c r="F37" s="93">
        <v>52</v>
      </c>
      <c r="G37" s="92" t="s">
        <v>4</v>
      </c>
      <c r="H37" s="92" t="s">
        <v>4</v>
      </c>
      <c r="I37" s="92" t="s">
        <v>4</v>
      </c>
      <c r="J37" s="92" t="s">
        <v>4</v>
      </c>
      <c r="K37" s="92" t="s">
        <v>4</v>
      </c>
      <c r="L37" s="92" t="s">
        <v>4</v>
      </c>
      <c r="M37" s="92" t="s">
        <v>4</v>
      </c>
      <c r="N37" s="92" t="s">
        <v>4</v>
      </c>
      <c r="O37" s="92" t="s">
        <v>4</v>
      </c>
      <c r="P37" s="92" t="s">
        <v>4</v>
      </c>
      <c r="Q37" s="92">
        <v>1</v>
      </c>
      <c r="R37" s="92">
        <v>1</v>
      </c>
      <c r="S37" s="92" t="s">
        <v>4</v>
      </c>
      <c r="T37" s="92">
        <v>2</v>
      </c>
      <c r="U37" s="92">
        <v>4</v>
      </c>
      <c r="V37" s="92">
        <v>7</v>
      </c>
      <c r="W37" s="92">
        <v>9</v>
      </c>
      <c r="X37" s="92">
        <v>12</v>
      </c>
      <c r="Y37" s="92">
        <v>11</v>
      </c>
      <c r="Z37" s="92">
        <v>3</v>
      </c>
      <c r="AA37" s="91">
        <v>2</v>
      </c>
    </row>
    <row r="38" spans="1:27" ht="15">
      <c r="A38" s="123"/>
      <c r="B38" s="122" t="s">
        <v>68</v>
      </c>
      <c r="C38" s="122" t="s">
        <v>134</v>
      </c>
      <c r="D38" s="122" t="s">
        <v>136</v>
      </c>
      <c r="E38" s="122" t="s">
        <v>5</v>
      </c>
      <c r="F38" s="117">
        <v>27</v>
      </c>
      <c r="G38" s="116" t="s">
        <v>4</v>
      </c>
      <c r="H38" s="116" t="s">
        <v>4</v>
      </c>
      <c r="I38" s="116" t="s">
        <v>4</v>
      </c>
      <c r="J38" s="116" t="s">
        <v>4</v>
      </c>
      <c r="K38" s="116" t="s">
        <v>4</v>
      </c>
      <c r="L38" s="116" t="s">
        <v>4</v>
      </c>
      <c r="M38" s="116" t="s">
        <v>4</v>
      </c>
      <c r="N38" s="116" t="s">
        <v>4</v>
      </c>
      <c r="O38" s="116" t="s">
        <v>4</v>
      </c>
      <c r="P38" s="116" t="s">
        <v>4</v>
      </c>
      <c r="Q38" s="116" t="s">
        <v>4</v>
      </c>
      <c r="R38" s="116">
        <v>1</v>
      </c>
      <c r="S38" s="116" t="s">
        <v>4</v>
      </c>
      <c r="T38" s="116">
        <v>2</v>
      </c>
      <c r="U38" s="116">
        <v>3</v>
      </c>
      <c r="V38" s="116">
        <v>3</v>
      </c>
      <c r="W38" s="116">
        <v>7</v>
      </c>
      <c r="X38" s="116">
        <v>5</v>
      </c>
      <c r="Y38" s="116">
        <v>5</v>
      </c>
      <c r="Z38" s="116">
        <v>1</v>
      </c>
      <c r="AA38" s="115" t="s">
        <v>4</v>
      </c>
    </row>
    <row r="39" spans="1:27" ht="15">
      <c r="A39" s="114"/>
      <c r="B39" s="113" t="s">
        <v>66</v>
      </c>
      <c r="C39" s="113" t="s">
        <v>134</v>
      </c>
      <c r="D39" s="113" t="s">
        <v>135</v>
      </c>
      <c r="E39" s="113" t="s">
        <v>5</v>
      </c>
      <c r="F39" s="108">
        <v>25</v>
      </c>
      <c r="G39" s="107" t="s">
        <v>4</v>
      </c>
      <c r="H39" s="107" t="s">
        <v>4</v>
      </c>
      <c r="I39" s="107" t="s">
        <v>4</v>
      </c>
      <c r="J39" s="107" t="s">
        <v>4</v>
      </c>
      <c r="K39" s="107" t="s">
        <v>4</v>
      </c>
      <c r="L39" s="107" t="s">
        <v>4</v>
      </c>
      <c r="M39" s="107" t="s">
        <v>4</v>
      </c>
      <c r="N39" s="107" t="s">
        <v>4</v>
      </c>
      <c r="O39" s="107" t="s">
        <v>4</v>
      </c>
      <c r="P39" s="107" t="s">
        <v>4</v>
      </c>
      <c r="Q39" s="107">
        <v>1</v>
      </c>
      <c r="R39" s="107" t="s">
        <v>4</v>
      </c>
      <c r="S39" s="107" t="s">
        <v>4</v>
      </c>
      <c r="T39" s="107" t="s">
        <v>4</v>
      </c>
      <c r="U39" s="107">
        <v>1</v>
      </c>
      <c r="V39" s="107">
        <v>4</v>
      </c>
      <c r="W39" s="107">
        <v>2</v>
      </c>
      <c r="X39" s="107">
        <v>7</v>
      </c>
      <c r="Y39" s="107">
        <v>6</v>
      </c>
      <c r="Z39" s="107">
        <v>2</v>
      </c>
      <c r="AA39" s="106">
        <v>2</v>
      </c>
    </row>
    <row r="40" spans="1:27" ht="15">
      <c r="A40" s="159" t="s">
        <v>245</v>
      </c>
      <c r="B40" s="158" t="s">
        <v>70</v>
      </c>
      <c r="C40" s="158" t="s">
        <v>130</v>
      </c>
      <c r="D40" s="158" t="s">
        <v>133</v>
      </c>
      <c r="E40" s="158" t="s">
        <v>21</v>
      </c>
      <c r="F40" s="93">
        <v>467</v>
      </c>
      <c r="G40" s="92" t="s">
        <v>4</v>
      </c>
      <c r="H40" s="92" t="s">
        <v>4</v>
      </c>
      <c r="I40" s="92" t="s">
        <v>4</v>
      </c>
      <c r="J40" s="92" t="s">
        <v>4</v>
      </c>
      <c r="K40" s="92" t="s">
        <v>4</v>
      </c>
      <c r="L40" s="92">
        <v>2</v>
      </c>
      <c r="M40" s="92" t="s">
        <v>4</v>
      </c>
      <c r="N40" s="92" t="s">
        <v>4</v>
      </c>
      <c r="O40" s="92">
        <v>2</v>
      </c>
      <c r="P40" s="92" t="s">
        <v>4</v>
      </c>
      <c r="Q40" s="92">
        <v>2</v>
      </c>
      <c r="R40" s="92">
        <v>6</v>
      </c>
      <c r="S40" s="92">
        <v>15</v>
      </c>
      <c r="T40" s="92">
        <v>25</v>
      </c>
      <c r="U40" s="92">
        <v>31</v>
      </c>
      <c r="V40" s="92">
        <v>44</v>
      </c>
      <c r="W40" s="92">
        <v>69</v>
      </c>
      <c r="X40" s="92">
        <v>118</v>
      </c>
      <c r="Y40" s="92">
        <v>107</v>
      </c>
      <c r="Z40" s="92">
        <v>36</v>
      </c>
      <c r="AA40" s="91">
        <v>10</v>
      </c>
    </row>
    <row r="41" spans="1:27" ht="15">
      <c r="A41" s="123"/>
      <c r="B41" s="122" t="s">
        <v>68</v>
      </c>
      <c r="C41" s="122" t="s">
        <v>130</v>
      </c>
      <c r="D41" s="122" t="s">
        <v>132</v>
      </c>
      <c r="E41" s="122" t="s">
        <v>21</v>
      </c>
      <c r="F41" s="117">
        <v>191</v>
      </c>
      <c r="G41" s="116" t="s">
        <v>4</v>
      </c>
      <c r="H41" s="116" t="s">
        <v>4</v>
      </c>
      <c r="I41" s="116" t="s">
        <v>4</v>
      </c>
      <c r="J41" s="116" t="s">
        <v>4</v>
      </c>
      <c r="K41" s="116" t="s">
        <v>4</v>
      </c>
      <c r="L41" s="116">
        <v>1</v>
      </c>
      <c r="M41" s="116" t="s">
        <v>4</v>
      </c>
      <c r="N41" s="116" t="s">
        <v>4</v>
      </c>
      <c r="O41" s="116">
        <v>1</v>
      </c>
      <c r="P41" s="116" t="s">
        <v>4</v>
      </c>
      <c r="Q41" s="116">
        <v>2</v>
      </c>
      <c r="R41" s="116">
        <v>5</v>
      </c>
      <c r="S41" s="116">
        <v>13</v>
      </c>
      <c r="T41" s="116">
        <v>20</v>
      </c>
      <c r="U41" s="116">
        <v>15</v>
      </c>
      <c r="V41" s="116">
        <v>32</v>
      </c>
      <c r="W41" s="116">
        <v>26</v>
      </c>
      <c r="X41" s="116">
        <v>50</v>
      </c>
      <c r="Y41" s="116">
        <v>19</v>
      </c>
      <c r="Z41" s="116">
        <v>7</v>
      </c>
      <c r="AA41" s="115" t="s">
        <v>4</v>
      </c>
    </row>
    <row r="42" spans="1:27" ht="15">
      <c r="A42" s="123"/>
      <c r="B42" s="122" t="s">
        <v>66</v>
      </c>
      <c r="C42" s="122" t="s">
        <v>130</v>
      </c>
      <c r="D42" s="122" t="s">
        <v>131</v>
      </c>
      <c r="E42" s="122" t="s">
        <v>21</v>
      </c>
      <c r="F42" s="117">
        <v>276</v>
      </c>
      <c r="G42" s="116" t="s">
        <v>4</v>
      </c>
      <c r="H42" s="116" t="s">
        <v>4</v>
      </c>
      <c r="I42" s="116" t="s">
        <v>4</v>
      </c>
      <c r="J42" s="116" t="s">
        <v>4</v>
      </c>
      <c r="K42" s="116" t="s">
        <v>4</v>
      </c>
      <c r="L42" s="116">
        <v>1</v>
      </c>
      <c r="M42" s="116" t="s">
        <v>4</v>
      </c>
      <c r="N42" s="116" t="s">
        <v>4</v>
      </c>
      <c r="O42" s="116">
        <v>1</v>
      </c>
      <c r="P42" s="116" t="s">
        <v>4</v>
      </c>
      <c r="Q42" s="116" t="s">
        <v>4</v>
      </c>
      <c r="R42" s="116">
        <v>1</v>
      </c>
      <c r="S42" s="116">
        <v>2</v>
      </c>
      <c r="T42" s="116">
        <v>5</v>
      </c>
      <c r="U42" s="116">
        <v>16</v>
      </c>
      <c r="V42" s="116">
        <v>12</v>
      </c>
      <c r="W42" s="116">
        <v>43</v>
      </c>
      <c r="X42" s="116">
        <v>68</v>
      </c>
      <c r="Y42" s="116">
        <v>88</v>
      </c>
      <c r="Z42" s="116">
        <v>29</v>
      </c>
      <c r="AA42" s="115">
        <v>10</v>
      </c>
    </row>
    <row r="43" spans="1:27" ht="15">
      <c r="A43" s="159" t="s">
        <v>244</v>
      </c>
      <c r="B43" s="158" t="s">
        <v>70</v>
      </c>
      <c r="C43" s="158" t="s">
        <v>126</v>
      </c>
      <c r="D43" s="158" t="s">
        <v>129</v>
      </c>
      <c r="E43" s="158" t="s">
        <v>12</v>
      </c>
      <c r="F43" s="93">
        <v>63</v>
      </c>
      <c r="G43" s="92" t="s">
        <v>4</v>
      </c>
      <c r="H43" s="92" t="s">
        <v>4</v>
      </c>
      <c r="I43" s="92" t="s">
        <v>4</v>
      </c>
      <c r="J43" s="92" t="s">
        <v>4</v>
      </c>
      <c r="K43" s="92" t="s">
        <v>4</v>
      </c>
      <c r="L43" s="92" t="s">
        <v>4</v>
      </c>
      <c r="M43" s="92" t="s">
        <v>4</v>
      </c>
      <c r="N43" s="92" t="s">
        <v>4</v>
      </c>
      <c r="O43" s="92">
        <v>1</v>
      </c>
      <c r="P43" s="92" t="s">
        <v>4</v>
      </c>
      <c r="Q43" s="92">
        <v>1</v>
      </c>
      <c r="R43" s="92">
        <v>2</v>
      </c>
      <c r="S43" s="92">
        <v>2</v>
      </c>
      <c r="T43" s="92">
        <v>3</v>
      </c>
      <c r="U43" s="92">
        <v>4</v>
      </c>
      <c r="V43" s="92">
        <v>11</v>
      </c>
      <c r="W43" s="92">
        <v>7</v>
      </c>
      <c r="X43" s="92">
        <v>15</v>
      </c>
      <c r="Y43" s="92">
        <v>11</v>
      </c>
      <c r="Z43" s="92">
        <v>3</v>
      </c>
      <c r="AA43" s="91">
        <v>3</v>
      </c>
    </row>
    <row r="44" spans="1:27" ht="15">
      <c r="A44" s="123"/>
      <c r="B44" s="122" t="s">
        <v>68</v>
      </c>
      <c r="C44" s="122" t="s">
        <v>126</v>
      </c>
      <c r="D44" s="122" t="s">
        <v>128</v>
      </c>
      <c r="E44" s="122" t="s">
        <v>12</v>
      </c>
      <c r="F44" s="117">
        <v>27</v>
      </c>
      <c r="G44" s="116" t="s">
        <v>4</v>
      </c>
      <c r="H44" s="116" t="s">
        <v>4</v>
      </c>
      <c r="I44" s="116" t="s">
        <v>4</v>
      </c>
      <c r="J44" s="116" t="s">
        <v>4</v>
      </c>
      <c r="K44" s="116" t="s">
        <v>4</v>
      </c>
      <c r="L44" s="116" t="s">
        <v>4</v>
      </c>
      <c r="M44" s="116" t="s">
        <v>4</v>
      </c>
      <c r="N44" s="116" t="s">
        <v>4</v>
      </c>
      <c r="O44" s="116">
        <v>1</v>
      </c>
      <c r="P44" s="116" t="s">
        <v>4</v>
      </c>
      <c r="Q44" s="116">
        <v>1</v>
      </c>
      <c r="R44" s="116">
        <v>2</v>
      </c>
      <c r="S44" s="116" t="s">
        <v>4</v>
      </c>
      <c r="T44" s="116">
        <v>2</v>
      </c>
      <c r="U44" s="116">
        <v>2</v>
      </c>
      <c r="V44" s="116">
        <v>8</v>
      </c>
      <c r="W44" s="116">
        <v>2</v>
      </c>
      <c r="X44" s="116">
        <v>7</v>
      </c>
      <c r="Y44" s="116">
        <v>1</v>
      </c>
      <c r="Z44" s="116" t="s">
        <v>4</v>
      </c>
      <c r="AA44" s="115">
        <v>1</v>
      </c>
    </row>
    <row r="45" spans="1:27" ht="15">
      <c r="A45" s="114"/>
      <c r="B45" s="113" t="s">
        <v>66</v>
      </c>
      <c r="C45" s="113" t="s">
        <v>126</v>
      </c>
      <c r="D45" s="113" t="s">
        <v>127</v>
      </c>
      <c r="E45" s="113" t="s">
        <v>12</v>
      </c>
      <c r="F45" s="108">
        <v>36</v>
      </c>
      <c r="G45" s="107" t="s">
        <v>4</v>
      </c>
      <c r="H45" s="107" t="s">
        <v>4</v>
      </c>
      <c r="I45" s="107" t="s">
        <v>4</v>
      </c>
      <c r="J45" s="107" t="s">
        <v>4</v>
      </c>
      <c r="K45" s="107" t="s">
        <v>4</v>
      </c>
      <c r="L45" s="107" t="s">
        <v>4</v>
      </c>
      <c r="M45" s="107" t="s">
        <v>4</v>
      </c>
      <c r="N45" s="107" t="s">
        <v>4</v>
      </c>
      <c r="O45" s="107" t="s">
        <v>4</v>
      </c>
      <c r="P45" s="107" t="s">
        <v>4</v>
      </c>
      <c r="Q45" s="107" t="s">
        <v>4</v>
      </c>
      <c r="R45" s="107" t="s">
        <v>4</v>
      </c>
      <c r="S45" s="107">
        <v>2</v>
      </c>
      <c r="T45" s="107">
        <v>1</v>
      </c>
      <c r="U45" s="107">
        <v>2</v>
      </c>
      <c r="V45" s="107">
        <v>3</v>
      </c>
      <c r="W45" s="107">
        <v>5</v>
      </c>
      <c r="X45" s="107">
        <v>8</v>
      </c>
      <c r="Y45" s="107">
        <v>10</v>
      </c>
      <c r="Z45" s="107">
        <v>3</v>
      </c>
      <c r="AA45" s="106">
        <v>2</v>
      </c>
    </row>
    <row r="46" spans="1:27" ht="15">
      <c r="A46" s="159" t="s">
        <v>243</v>
      </c>
      <c r="B46" s="158" t="s">
        <v>70</v>
      </c>
      <c r="C46" s="158" t="s">
        <v>121</v>
      </c>
      <c r="D46" s="158" t="s">
        <v>124</v>
      </c>
      <c r="E46" s="158" t="s">
        <v>10</v>
      </c>
      <c r="F46" s="93">
        <v>63</v>
      </c>
      <c r="G46" s="92" t="s">
        <v>4</v>
      </c>
      <c r="H46" s="92" t="s">
        <v>4</v>
      </c>
      <c r="I46" s="92" t="s">
        <v>4</v>
      </c>
      <c r="J46" s="92" t="s">
        <v>4</v>
      </c>
      <c r="K46" s="92" t="s">
        <v>4</v>
      </c>
      <c r="L46" s="92" t="s">
        <v>4</v>
      </c>
      <c r="M46" s="92" t="s">
        <v>4</v>
      </c>
      <c r="N46" s="92" t="s">
        <v>4</v>
      </c>
      <c r="O46" s="92">
        <v>1</v>
      </c>
      <c r="P46" s="92" t="s">
        <v>4</v>
      </c>
      <c r="Q46" s="92">
        <v>1</v>
      </c>
      <c r="R46" s="92">
        <v>2</v>
      </c>
      <c r="S46" s="92">
        <v>2</v>
      </c>
      <c r="T46" s="92">
        <v>3</v>
      </c>
      <c r="U46" s="92">
        <v>4</v>
      </c>
      <c r="V46" s="92">
        <v>11</v>
      </c>
      <c r="W46" s="92">
        <v>7</v>
      </c>
      <c r="X46" s="92">
        <v>15</v>
      </c>
      <c r="Y46" s="92">
        <v>11</v>
      </c>
      <c r="Z46" s="92">
        <v>3</v>
      </c>
      <c r="AA46" s="91">
        <v>3</v>
      </c>
    </row>
    <row r="47" spans="1:27" ht="15">
      <c r="A47" s="123"/>
      <c r="B47" s="122" t="s">
        <v>68</v>
      </c>
      <c r="C47" s="122" t="s">
        <v>121</v>
      </c>
      <c r="D47" s="122" t="s">
        <v>123</v>
      </c>
      <c r="E47" s="122" t="s">
        <v>10</v>
      </c>
      <c r="F47" s="117">
        <v>27</v>
      </c>
      <c r="G47" s="116" t="s">
        <v>4</v>
      </c>
      <c r="H47" s="116" t="s">
        <v>4</v>
      </c>
      <c r="I47" s="116" t="s">
        <v>4</v>
      </c>
      <c r="J47" s="116" t="s">
        <v>4</v>
      </c>
      <c r="K47" s="116" t="s">
        <v>4</v>
      </c>
      <c r="L47" s="116" t="s">
        <v>4</v>
      </c>
      <c r="M47" s="116" t="s">
        <v>4</v>
      </c>
      <c r="N47" s="116" t="s">
        <v>4</v>
      </c>
      <c r="O47" s="116">
        <v>1</v>
      </c>
      <c r="P47" s="116" t="s">
        <v>4</v>
      </c>
      <c r="Q47" s="116">
        <v>1</v>
      </c>
      <c r="R47" s="116">
        <v>2</v>
      </c>
      <c r="S47" s="116" t="s">
        <v>4</v>
      </c>
      <c r="T47" s="116">
        <v>2</v>
      </c>
      <c r="U47" s="116">
        <v>2</v>
      </c>
      <c r="V47" s="116">
        <v>8</v>
      </c>
      <c r="W47" s="116">
        <v>2</v>
      </c>
      <c r="X47" s="116">
        <v>7</v>
      </c>
      <c r="Y47" s="116">
        <v>1</v>
      </c>
      <c r="Z47" s="116" t="s">
        <v>4</v>
      </c>
      <c r="AA47" s="115">
        <v>1</v>
      </c>
    </row>
    <row r="48" spans="1:27" ht="15">
      <c r="A48" s="114"/>
      <c r="B48" s="113" t="s">
        <v>66</v>
      </c>
      <c r="C48" s="113" t="s">
        <v>121</v>
      </c>
      <c r="D48" s="113" t="s">
        <v>122</v>
      </c>
      <c r="E48" s="113" t="s">
        <v>10</v>
      </c>
      <c r="F48" s="108">
        <v>36</v>
      </c>
      <c r="G48" s="107" t="s">
        <v>4</v>
      </c>
      <c r="H48" s="107" t="s">
        <v>4</v>
      </c>
      <c r="I48" s="107" t="s">
        <v>4</v>
      </c>
      <c r="J48" s="107" t="s">
        <v>4</v>
      </c>
      <c r="K48" s="107" t="s">
        <v>4</v>
      </c>
      <c r="L48" s="107" t="s">
        <v>4</v>
      </c>
      <c r="M48" s="107" t="s">
        <v>4</v>
      </c>
      <c r="N48" s="107" t="s">
        <v>4</v>
      </c>
      <c r="O48" s="107" t="s">
        <v>4</v>
      </c>
      <c r="P48" s="107" t="s">
        <v>4</v>
      </c>
      <c r="Q48" s="107" t="s">
        <v>4</v>
      </c>
      <c r="R48" s="107" t="s">
        <v>4</v>
      </c>
      <c r="S48" s="107">
        <v>2</v>
      </c>
      <c r="T48" s="107">
        <v>1</v>
      </c>
      <c r="U48" s="107">
        <v>2</v>
      </c>
      <c r="V48" s="107">
        <v>3</v>
      </c>
      <c r="W48" s="107">
        <v>5</v>
      </c>
      <c r="X48" s="107">
        <v>8</v>
      </c>
      <c r="Y48" s="107">
        <v>10</v>
      </c>
      <c r="Z48" s="107">
        <v>3</v>
      </c>
      <c r="AA48" s="106">
        <v>2</v>
      </c>
    </row>
    <row r="49" spans="1:27" ht="15">
      <c r="A49" s="159" t="s">
        <v>242</v>
      </c>
      <c r="B49" s="158" t="s">
        <v>70</v>
      </c>
      <c r="C49" s="158" t="s">
        <v>116</v>
      </c>
      <c r="D49" s="158" t="s">
        <v>119</v>
      </c>
      <c r="E49" s="158" t="s">
        <v>5</v>
      </c>
      <c r="F49" s="93">
        <v>19</v>
      </c>
      <c r="G49" s="92" t="s">
        <v>4</v>
      </c>
      <c r="H49" s="92" t="s">
        <v>4</v>
      </c>
      <c r="I49" s="92" t="s">
        <v>4</v>
      </c>
      <c r="J49" s="92" t="s">
        <v>4</v>
      </c>
      <c r="K49" s="92" t="s">
        <v>4</v>
      </c>
      <c r="L49" s="92" t="s">
        <v>4</v>
      </c>
      <c r="M49" s="92" t="s">
        <v>4</v>
      </c>
      <c r="N49" s="92" t="s">
        <v>4</v>
      </c>
      <c r="O49" s="92">
        <v>1</v>
      </c>
      <c r="P49" s="92" t="s">
        <v>4</v>
      </c>
      <c r="Q49" s="92" t="s">
        <v>4</v>
      </c>
      <c r="R49" s="92" t="s">
        <v>4</v>
      </c>
      <c r="S49" s="92" t="s">
        <v>4</v>
      </c>
      <c r="T49" s="92" t="s">
        <v>4</v>
      </c>
      <c r="U49" s="92">
        <v>3</v>
      </c>
      <c r="V49" s="92">
        <v>1</v>
      </c>
      <c r="W49" s="92">
        <v>2</v>
      </c>
      <c r="X49" s="92">
        <v>7</v>
      </c>
      <c r="Y49" s="92">
        <v>3</v>
      </c>
      <c r="Z49" s="92">
        <v>1</v>
      </c>
      <c r="AA49" s="91">
        <v>1</v>
      </c>
    </row>
    <row r="50" spans="1:27" ht="15">
      <c r="A50" s="123"/>
      <c r="B50" s="122" t="s">
        <v>68</v>
      </c>
      <c r="C50" s="122" t="s">
        <v>116</v>
      </c>
      <c r="D50" s="122" t="s">
        <v>118</v>
      </c>
      <c r="E50" s="122" t="s">
        <v>5</v>
      </c>
      <c r="F50" s="117">
        <v>8</v>
      </c>
      <c r="G50" s="116" t="s">
        <v>4</v>
      </c>
      <c r="H50" s="116" t="s">
        <v>4</v>
      </c>
      <c r="I50" s="116" t="s">
        <v>4</v>
      </c>
      <c r="J50" s="116" t="s">
        <v>4</v>
      </c>
      <c r="K50" s="116" t="s">
        <v>4</v>
      </c>
      <c r="L50" s="116" t="s">
        <v>4</v>
      </c>
      <c r="M50" s="116" t="s">
        <v>4</v>
      </c>
      <c r="N50" s="116" t="s">
        <v>4</v>
      </c>
      <c r="O50" s="116">
        <v>1</v>
      </c>
      <c r="P50" s="116" t="s">
        <v>4</v>
      </c>
      <c r="Q50" s="116" t="s">
        <v>4</v>
      </c>
      <c r="R50" s="116" t="s">
        <v>4</v>
      </c>
      <c r="S50" s="116" t="s">
        <v>4</v>
      </c>
      <c r="T50" s="116" t="s">
        <v>4</v>
      </c>
      <c r="U50" s="116">
        <v>2</v>
      </c>
      <c r="V50" s="116" t="s">
        <v>4</v>
      </c>
      <c r="W50" s="116" t="s">
        <v>4</v>
      </c>
      <c r="X50" s="116">
        <v>4</v>
      </c>
      <c r="Y50" s="116">
        <v>1</v>
      </c>
      <c r="Z50" s="116" t="s">
        <v>4</v>
      </c>
      <c r="AA50" s="115" t="s">
        <v>4</v>
      </c>
    </row>
    <row r="51" spans="1:27" ht="15">
      <c r="A51" s="114"/>
      <c r="B51" s="113" t="s">
        <v>66</v>
      </c>
      <c r="C51" s="113" t="s">
        <v>116</v>
      </c>
      <c r="D51" s="113" t="s">
        <v>117</v>
      </c>
      <c r="E51" s="113" t="s">
        <v>5</v>
      </c>
      <c r="F51" s="108">
        <v>11</v>
      </c>
      <c r="G51" s="107" t="s">
        <v>4</v>
      </c>
      <c r="H51" s="107" t="s">
        <v>4</v>
      </c>
      <c r="I51" s="107" t="s">
        <v>4</v>
      </c>
      <c r="J51" s="107" t="s">
        <v>4</v>
      </c>
      <c r="K51" s="107" t="s">
        <v>4</v>
      </c>
      <c r="L51" s="107" t="s">
        <v>4</v>
      </c>
      <c r="M51" s="107" t="s">
        <v>4</v>
      </c>
      <c r="N51" s="107" t="s">
        <v>4</v>
      </c>
      <c r="O51" s="107" t="s">
        <v>4</v>
      </c>
      <c r="P51" s="107" t="s">
        <v>4</v>
      </c>
      <c r="Q51" s="107" t="s">
        <v>4</v>
      </c>
      <c r="R51" s="107" t="s">
        <v>4</v>
      </c>
      <c r="S51" s="107" t="s">
        <v>4</v>
      </c>
      <c r="T51" s="107" t="s">
        <v>4</v>
      </c>
      <c r="U51" s="107">
        <v>1</v>
      </c>
      <c r="V51" s="107">
        <v>1</v>
      </c>
      <c r="W51" s="107">
        <v>2</v>
      </c>
      <c r="X51" s="107">
        <v>3</v>
      </c>
      <c r="Y51" s="107">
        <v>2</v>
      </c>
      <c r="Z51" s="107">
        <v>1</v>
      </c>
      <c r="AA51" s="106">
        <v>1</v>
      </c>
    </row>
    <row r="52" spans="1:27" ht="15">
      <c r="A52" s="159" t="s">
        <v>241</v>
      </c>
      <c r="B52" s="158" t="s">
        <v>70</v>
      </c>
      <c r="C52" s="158" t="s">
        <v>111</v>
      </c>
      <c r="D52" s="158" t="s">
        <v>114</v>
      </c>
      <c r="E52" s="158" t="s">
        <v>5</v>
      </c>
      <c r="F52" s="93">
        <v>10</v>
      </c>
      <c r="G52" s="92" t="s">
        <v>4</v>
      </c>
      <c r="H52" s="92" t="s">
        <v>4</v>
      </c>
      <c r="I52" s="92" t="s">
        <v>4</v>
      </c>
      <c r="J52" s="92" t="s">
        <v>4</v>
      </c>
      <c r="K52" s="92" t="s">
        <v>4</v>
      </c>
      <c r="L52" s="92" t="s">
        <v>4</v>
      </c>
      <c r="M52" s="92" t="s">
        <v>4</v>
      </c>
      <c r="N52" s="92" t="s">
        <v>4</v>
      </c>
      <c r="O52" s="92" t="s">
        <v>4</v>
      </c>
      <c r="P52" s="92" t="s">
        <v>4</v>
      </c>
      <c r="Q52" s="92" t="s">
        <v>4</v>
      </c>
      <c r="R52" s="92">
        <v>1</v>
      </c>
      <c r="S52" s="92" t="s">
        <v>4</v>
      </c>
      <c r="T52" s="92" t="s">
        <v>4</v>
      </c>
      <c r="U52" s="92">
        <v>1</v>
      </c>
      <c r="V52" s="92">
        <v>3</v>
      </c>
      <c r="W52" s="92">
        <v>1</v>
      </c>
      <c r="X52" s="92">
        <v>2</v>
      </c>
      <c r="Y52" s="92">
        <v>2</v>
      </c>
      <c r="Z52" s="92" t="s">
        <v>4</v>
      </c>
      <c r="AA52" s="91" t="s">
        <v>4</v>
      </c>
    </row>
    <row r="53" spans="1:27" ht="15">
      <c r="A53" s="123"/>
      <c r="B53" s="122" t="s">
        <v>68</v>
      </c>
      <c r="C53" s="122" t="s">
        <v>111</v>
      </c>
      <c r="D53" s="122" t="s">
        <v>113</v>
      </c>
      <c r="E53" s="122" t="s">
        <v>5</v>
      </c>
      <c r="F53" s="117">
        <v>5</v>
      </c>
      <c r="G53" s="116" t="s">
        <v>4</v>
      </c>
      <c r="H53" s="116" t="s">
        <v>4</v>
      </c>
      <c r="I53" s="116" t="s">
        <v>4</v>
      </c>
      <c r="J53" s="116" t="s">
        <v>4</v>
      </c>
      <c r="K53" s="116" t="s">
        <v>4</v>
      </c>
      <c r="L53" s="116" t="s">
        <v>4</v>
      </c>
      <c r="M53" s="116" t="s">
        <v>4</v>
      </c>
      <c r="N53" s="116" t="s">
        <v>4</v>
      </c>
      <c r="O53" s="116" t="s">
        <v>4</v>
      </c>
      <c r="P53" s="116" t="s">
        <v>4</v>
      </c>
      <c r="Q53" s="116" t="s">
        <v>4</v>
      </c>
      <c r="R53" s="116">
        <v>1</v>
      </c>
      <c r="S53" s="116" t="s">
        <v>4</v>
      </c>
      <c r="T53" s="116" t="s">
        <v>4</v>
      </c>
      <c r="U53" s="116" t="s">
        <v>4</v>
      </c>
      <c r="V53" s="116">
        <v>3</v>
      </c>
      <c r="W53" s="116" t="s">
        <v>4</v>
      </c>
      <c r="X53" s="116">
        <v>1</v>
      </c>
      <c r="Y53" s="116" t="s">
        <v>4</v>
      </c>
      <c r="Z53" s="116" t="s">
        <v>4</v>
      </c>
      <c r="AA53" s="115" t="s">
        <v>4</v>
      </c>
    </row>
    <row r="54" spans="1:27" ht="15">
      <c r="A54" s="114"/>
      <c r="B54" s="113" t="s">
        <v>66</v>
      </c>
      <c r="C54" s="113" t="s">
        <v>111</v>
      </c>
      <c r="D54" s="113" t="s">
        <v>112</v>
      </c>
      <c r="E54" s="113" t="s">
        <v>5</v>
      </c>
      <c r="F54" s="108">
        <v>5</v>
      </c>
      <c r="G54" s="107" t="s">
        <v>4</v>
      </c>
      <c r="H54" s="107" t="s">
        <v>4</v>
      </c>
      <c r="I54" s="107" t="s">
        <v>4</v>
      </c>
      <c r="J54" s="107" t="s">
        <v>4</v>
      </c>
      <c r="K54" s="107" t="s">
        <v>4</v>
      </c>
      <c r="L54" s="107" t="s">
        <v>4</v>
      </c>
      <c r="M54" s="107" t="s">
        <v>4</v>
      </c>
      <c r="N54" s="107" t="s">
        <v>4</v>
      </c>
      <c r="O54" s="107" t="s">
        <v>4</v>
      </c>
      <c r="P54" s="107" t="s">
        <v>4</v>
      </c>
      <c r="Q54" s="107" t="s">
        <v>4</v>
      </c>
      <c r="R54" s="107" t="s">
        <v>4</v>
      </c>
      <c r="S54" s="107" t="s">
        <v>4</v>
      </c>
      <c r="T54" s="107" t="s">
        <v>4</v>
      </c>
      <c r="U54" s="107">
        <v>1</v>
      </c>
      <c r="V54" s="107" t="s">
        <v>4</v>
      </c>
      <c r="W54" s="107">
        <v>1</v>
      </c>
      <c r="X54" s="107">
        <v>1</v>
      </c>
      <c r="Y54" s="107">
        <v>2</v>
      </c>
      <c r="Z54" s="107" t="s">
        <v>4</v>
      </c>
      <c r="AA54" s="106" t="s">
        <v>4</v>
      </c>
    </row>
    <row r="55" spans="1:27" ht="15">
      <c r="A55" s="159" t="s">
        <v>240</v>
      </c>
      <c r="B55" s="158" t="s">
        <v>70</v>
      </c>
      <c r="C55" s="158" t="s">
        <v>106</v>
      </c>
      <c r="D55" s="158" t="s">
        <v>109</v>
      </c>
      <c r="E55" s="158" t="s">
        <v>5</v>
      </c>
      <c r="F55" s="93">
        <v>12</v>
      </c>
      <c r="G55" s="92" t="s">
        <v>4</v>
      </c>
      <c r="H55" s="92" t="s">
        <v>4</v>
      </c>
      <c r="I55" s="92" t="s">
        <v>4</v>
      </c>
      <c r="J55" s="92" t="s">
        <v>4</v>
      </c>
      <c r="K55" s="92" t="s">
        <v>4</v>
      </c>
      <c r="L55" s="92" t="s">
        <v>4</v>
      </c>
      <c r="M55" s="92" t="s">
        <v>4</v>
      </c>
      <c r="N55" s="92" t="s">
        <v>4</v>
      </c>
      <c r="O55" s="92" t="s">
        <v>4</v>
      </c>
      <c r="P55" s="92" t="s">
        <v>4</v>
      </c>
      <c r="Q55" s="92">
        <v>1</v>
      </c>
      <c r="R55" s="92" t="s">
        <v>4</v>
      </c>
      <c r="S55" s="92">
        <v>1</v>
      </c>
      <c r="T55" s="92" t="s">
        <v>4</v>
      </c>
      <c r="U55" s="92" t="s">
        <v>4</v>
      </c>
      <c r="V55" s="92" t="s">
        <v>4</v>
      </c>
      <c r="W55" s="92">
        <v>3</v>
      </c>
      <c r="X55" s="92">
        <v>4</v>
      </c>
      <c r="Y55" s="92">
        <v>2</v>
      </c>
      <c r="Z55" s="92" t="s">
        <v>4</v>
      </c>
      <c r="AA55" s="91">
        <v>1</v>
      </c>
    </row>
    <row r="56" spans="1:27" ht="15">
      <c r="A56" s="123"/>
      <c r="B56" s="122" t="s">
        <v>68</v>
      </c>
      <c r="C56" s="122" t="s">
        <v>106</v>
      </c>
      <c r="D56" s="122" t="s">
        <v>108</v>
      </c>
      <c r="E56" s="122" t="s">
        <v>5</v>
      </c>
      <c r="F56" s="117">
        <v>5</v>
      </c>
      <c r="G56" s="116" t="s">
        <v>4</v>
      </c>
      <c r="H56" s="116" t="s">
        <v>4</v>
      </c>
      <c r="I56" s="116" t="s">
        <v>4</v>
      </c>
      <c r="J56" s="116" t="s">
        <v>4</v>
      </c>
      <c r="K56" s="116" t="s">
        <v>4</v>
      </c>
      <c r="L56" s="116" t="s">
        <v>4</v>
      </c>
      <c r="M56" s="116" t="s">
        <v>4</v>
      </c>
      <c r="N56" s="116" t="s">
        <v>4</v>
      </c>
      <c r="O56" s="116" t="s">
        <v>4</v>
      </c>
      <c r="P56" s="116" t="s">
        <v>4</v>
      </c>
      <c r="Q56" s="116">
        <v>1</v>
      </c>
      <c r="R56" s="116" t="s">
        <v>4</v>
      </c>
      <c r="S56" s="116" t="s">
        <v>4</v>
      </c>
      <c r="T56" s="116" t="s">
        <v>4</v>
      </c>
      <c r="U56" s="116" t="s">
        <v>4</v>
      </c>
      <c r="V56" s="116" t="s">
        <v>4</v>
      </c>
      <c r="W56" s="116">
        <v>2</v>
      </c>
      <c r="X56" s="116">
        <v>1</v>
      </c>
      <c r="Y56" s="116" t="s">
        <v>4</v>
      </c>
      <c r="Z56" s="116" t="s">
        <v>4</v>
      </c>
      <c r="AA56" s="115">
        <v>1</v>
      </c>
    </row>
    <row r="57" spans="1:27" ht="15">
      <c r="A57" s="114"/>
      <c r="B57" s="113" t="s">
        <v>66</v>
      </c>
      <c r="C57" s="113" t="s">
        <v>106</v>
      </c>
      <c r="D57" s="113" t="s">
        <v>107</v>
      </c>
      <c r="E57" s="113" t="s">
        <v>5</v>
      </c>
      <c r="F57" s="108">
        <v>7</v>
      </c>
      <c r="G57" s="107" t="s">
        <v>4</v>
      </c>
      <c r="H57" s="107" t="s">
        <v>4</v>
      </c>
      <c r="I57" s="107" t="s">
        <v>4</v>
      </c>
      <c r="J57" s="107" t="s">
        <v>4</v>
      </c>
      <c r="K57" s="107" t="s">
        <v>4</v>
      </c>
      <c r="L57" s="107" t="s">
        <v>4</v>
      </c>
      <c r="M57" s="107" t="s">
        <v>4</v>
      </c>
      <c r="N57" s="107" t="s">
        <v>4</v>
      </c>
      <c r="O57" s="107" t="s">
        <v>4</v>
      </c>
      <c r="P57" s="107" t="s">
        <v>4</v>
      </c>
      <c r="Q57" s="107" t="s">
        <v>4</v>
      </c>
      <c r="R57" s="107" t="s">
        <v>4</v>
      </c>
      <c r="S57" s="107">
        <v>1</v>
      </c>
      <c r="T57" s="107" t="s">
        <v>4</v>
      </c>
      <c r="U57" s="107" t="s">
        <v>4</v>
      </c>
      <c r="V57" s="107" t="s">
        <v>4</v>
      </c>
      <c r="W57" s="107">
        <v>1</v>
      </c>
      <c r="X57" s="107">
        <v>3</v>
      </c>
      <c r="Y57" s="107">
        <v>2</v>
      </c>
      <c r="Z57" s="107" t="s">
        <v>4</v>
      </c>
      <c r="AA57" s="106" t="s">
        <v>4</v>
      </c>
    </row>
    <row r="58" spans="1:27" ht="15">
      <c r="A58" s="159" t="s">
        <v>239</v>
      </c>
      <c r="B58" s="158" t="s">
        <v>70</v>
      </c>
      <c r="C58" s="158" t="s">
        <v>101</v>
      </c>
      <c r="D58" s="158" t="s">
        <v>104</v>
      </c>
      <c r="E58" s="158" t="s">
        <v>5</v>
      </c>
      <c r="F58" s="93">
        <v>15</v>
      </c>
      <c r="G58" s="92" t="s">
        <v>4</v>
      </c>
      <c r="H58" s="92" t="s">
        <v>4</v>
      </c>
      <c r="I58" s="92" t="s">
        <v>4</v>
      </c>
      <c r="J58" s="92" t="s">
        <v>4</v>
      </c>
      <c r="K58" s="92" t="s">
        <v>4</v>
      </c>
      <c r="L58" s="92" t="s">
        <v>4</v>
      </c>
      <c r="M58" s="92" t="s">
        <v>4</v>
      </c>
      <c r="N58" s="92" t="s">
        <v>4</v>
      </c>
      <c r="O58" s="92" t="s">
        <v>4</v>
      </c>
      <c r="P58" s="92" t="s">
        <v>4</v>
      </c>
      <c r="Q58" s="92" t="s">
        <v>4</v>
      </c>
      <c r="R58" s="92" t="s">
        <v>4</v>
      </c>
      <c r="S58" s="92">
        <v>1</v>
      </c>
      <c r="T58" s="92">
        <v>3</v>
      </c>
      <c r="U58" s="92" t="s">
        <v>4</v>
      </c>
      <c r="V58" s="92">
        <v>3</v>
      </c>
      <c r="W58" s="92" t="s">
        <v>4</v>
      </c>
      <c r="X58" s="92">
        <v>1</v>
      </c>
      <c r="Y58" s="92">
        <v>4</v>
      </c>
      <c r="Z58" s="92">
        <v>2</v>
      </c>
      <c r="AA58" s="91">
        <v>1</v>
      </c>
    </row>
    <row r="59" spans="1:27" ht="15">
      <c r="A59" s="123"/>
      <c r="B59" s="122" t="s">
        <v>68</v>
      </c>
      <c r="C59" s="122" t="s">
        <v>101</v>
      </c>
      <c r="D59" s="122" t="s">
        <v>103</v>
      </c>
      <c r="E59" s="122" t="s">
        <v>5</v>
      </c>
      <c r="F59" s="117">
        <v>4</v>
      </c>
      <c r="G59" s="116" t="s">
        <v>4</v>
      </c>
      <c r="H59" s="116" t="s">
        <v>4</v>
      </c>
      <c r="I59" s="116" t="s">
        <v>4</v>
      </c>
      <c r="J59" s="116" t="s">
        <v>4</v>
      </c>
      <c r="K59" s="116" t="s">
        <v>4</v>
      </c>
      <c r="L59" s="116" t="s">
        <v>4</v>
      </c>
      <c r="M59" s="116" t="s">
        <v>4</v>
      </c>
      <c r="N59" s="116" t="s">
        <v>4</v>
      </c>
      <c r="O59" s="116" t="s">
        <v>4</v>
      </c>
      <c r="P59" s="116" t="s">
        <v>4</v>
      </c>
      <c r="Q59" s="116" t="s">
        <v>4</v>
      </c>
      <c r="R59" s="116" t="s">
        <v>4</v>
      </c>
      <c r="S59" s="116" t="s">
        <v>4</v>
      </c>
      <c r="T59" s="116">
        <v>2</v>
      </c>
      <c r="U59" s="116" t="s">
        <v>4</v>
      </c>
      <c r="V59" s="116">
        <v>2</v>
      </c>
      <c r="W59" s="116" t="s">
        <v>4</v>
      </c>
      <c r="X59" s="116" t="s">
        <v>4</v>
      </c>
      <c r="Y59" s="116" t="s">
        <v>4</v>
      </c>
      <c r="Z59" s="116" t="s">
        <v>4</v>
      </c>
      <c r="AA59" s="115" t="s">
        <v>4</v>
      </c>
    </row>
    <row r="60" spans="1:27" ht="15">
      <c r="A60" s="114"/>
      <c r="B60" s="113" t="s">
        <v>66</v>
      </c>
      <c r="C60" s="113" t="s">
        <v>101</v>
      </c>
      <c r="D60" s="113" t="s">
        <v>102</v>
      </c>
      <c r="E60" s="113" t="s">
        <v>5</v>
      </c>
      <c r="F60" s="108">
        <v>11</v>
      </c>
      <c r="G60" s="107" t="s">
        <v>4</v>
      </c>
      <c r="H60" s="107" t="s">
        <v>4</v>
      </c>
      <c r="I60" s="107" t="s">
        <v>4</v>
      </c>
      <c r="J60" s="107" t="s">
        <v>4</v>
      </c>
      <c r="K60" s="107" t="s">
        <v>4</v>
      </c>
      <c r="L60" s="107" t="s">
        <v>4</v>
      </c>
      <c r="M60" s="107" t="s">
        <v>4</v>
      </c>
      <c r="N60" s="107" t="s">
        <v>4</v>
      </c>
      <c r="O60" s="107" t="s">
        <v>4</v>
      </c>
      <c r="P60" s="107" t="s">
        <v>4</v>
      </c>
      <c r="Q60" s="107" t="s">
        <v>4</v>
      </c>
      <c r="R60" s="107" t="s">
        <v>4</v>
      </c>
      <c r="S60" s="107">
        <v>1</v>
      </c>
      <c r="T60" s="107">
        <v>1</v>
      </c>
      <c r="U60" s="107" t="s">
        <v>4</v>
      </c>
      <c r="V60" s="107">
        <v>1</v>
      </c>
      <c r="W60" s="107" t="s">
        <v>4</v>
      </c>
      <c r="X60" s="107">
        <v>1</v>
      </c>
      <c r="Y60" s="107">
        <v>4</v>
      </c>
      <c r="Z60" s="107">
        <v>2</v>
      </c>
      <c r="AA60" s="106">
        <v>1</v>
      </c>
    </row>
    <row r="61" spans="1:27" ht="15">
      <c r="A61" s="159" t="s">
        <v>238</v>
      </c>
      <c r="B61" s="158" t="s">
        <v>70</v>
      </c>
      <c r="C61" s="158" t="s">
        <v>96</v>
      </c>
      <c r="D61" s="158" t="s">
        <v>99</v>
      </c>
      <c r="E61" s="158" t="s">
        <v>5</v>
      </c>
      <c r="F61" s="93">
        <v>7</v>
      </c>
      <c r="G61" s="92" t="s">
        <v>4</v>
      </c>
      <c r="H61" s="92" t="s">
        <v>4</v>
      </c>
      <c r="I61" s="92" t="s">
        <v>4</v>
      </c>
      <c r="J61" s="92" t="s">
        <v>4</v>
      </c>
      <c r="K61" s="92" t="s">
        <v>4</v>
      </c>
      <c r="L61" s="92" t="s">
        <v>4</v>
      </c>
      <c r="M61" s="92" t="s">
        <v>4</v>
      </c>
      <c r="N61" s="92" t="s">
        <v>4</v>
      </c>
      <c r="O61" s="92" t="s">
        <v>4</v>
      </c>
      <c r="P61" s="92" t="s">
        <v>4</v>
      </c>
      <c r="Q61" s="92" t="s">
        <v>4</v>
      </c>
      <c r="R61" s="92">
        <v>1</v>
      </c>
      <c r="S61" s="92" t="s">
        <v>4</v>
      </c>
      <c r="T61" s="92" t="s">
        <v>4</v>
      </c>
      <c r="U61" s="92" t="s">
        <v>4</v>
      </c>
      <c r="V61" s="92">
        <v>4</v>
      </c>
      <c r="W61" s="92">
        <v>1</v>
      </c>
      <c r="X61" s="92">
        <v>1</v>
      </c>
      <c r="Y61" s="92" t="s">
        <v>4</v>
      </c>
      <c r="Z61" s="92" t="s">
        <v>4</v>
      </c>
      <c r="AA61" s="91" t="s">
        <v>4</v>
      </c>
    </row>
    <row r="62" spans="1:27" ht="15">
      <c r="A62" s="123"/>
      <c r="B62" s="122" t="s">
        <v>68</v>
      </c>
      <c r="C62" s="122" t="s">
        <v>96</v>
      </c>
      <c r="D62" s="122" t="s">
        <v>98</v>
      </c>
      <c r="E62" s="122" t="s">
        <v>5</v>
      </c>
      <c r="F62" s="117">
        <v>5</v>
      </c>
      <c r="G62" s="116" t="s">
        <v>4</v>
      </c>
      <c r="H62" s="116" t="s">
        <v>4</v>
      </c>
      <c r="I62" s="116" t="s">
        <v>4</v>
      </c>
      <c r="J62" s="116" t="s">
        <v>4</v>
      </c>
      <c r="K62" s="116" t="s">
        <v>4</v>
      </c>
      <c r="L62" s="116" t="s">
        <v>4</v>
      </c>
      <c r="M62" s="116" t="s">
        <v>4</v>
      </c>
      <c r="N62" s="116" t="s">
        <v>4</v>
      </c>
      <c r="O62" s="116" t="s">
        <v>4</v>
      </c>
      <c r="P62" s="116" t="s">
        <v>4</v>
      </c>
      <c r="Q62" s="116" t="s">
        <v>4</v>
      </c>
      <c r="R62" s="116">
        <v>1</v>
      </c>
      <c r="S62" s="116" t="s">
        <v>4</v>
      </c>
      <c r="T62" s="116" t="s">
        <v>4</v>
      </c>
      <c r="U62" s="116" t="s">
        <v>4</v>
      </c>
      <c r="V62" s="116">
        <v>3</v>
      </c>
      <c r="W62" s="116" t="s">
        <v>4</v>
      </c>
      <c r="X62" s="116">
        <v>1</v>
      </c>
      <c r="Y62" s="116" t="s">
        <v>4</v>
      </c>
      <c r="Z62" s="116" t="s">
        <v>4</v>
      </c>
      <c r="AA62" s="115" t="s">
        <v>4</v>
      </c>
    </row>
    <row r="63" spans="1:27" ht="15">
      <c r="A63" s="114"/>
      <c r="B63" s="113" t="s">
        <v>66</v>
      </c>
      <c r="C63" s="113" t="s">
        <v>96</v>
      </c>
      <c r="D63" s="113" t="s">
        <v>97</v>
      </c>
      <c r="E63" s="113" t="s">
        <v>5</v>
      </c>
      <c r="F63" s="108">
        <v>2</v>
      </c>
      <c r="G63" s="107" t="s">
        <v>4</v>
      </c>
      <c r="H63" s="107" t="s">
        <v>4</v>
      </c>
      <c r="I63" s="107" t="s">
        <v>4</v>
      </c>
      <c r="J63" s="107" t="s">
        <v>4</v>
      </c>
      <c r="K63" s="107" t="s">
        <v>4</v>
      </c>
      <c r="L63" s="107" t="s">
        <v>4</v>
      </c>
      <c r="M63" s="107" t="s">
        <v>4</v>
      </c>
      <c r="N63" s="107" t="s">
        <v>4</v>
      </c>
      <c r="O63" s="107" t="s">
        <v>4</v>
      </c>
      <c r="P63" s="107" t="s">
        <v>4</v>
      </c>
      <c r="Q63" s="107" t="s">
        <v>4</v>
      </c>
      <c r="R63" s="107" t="s">
        <v>4</v>
      </c>
      <c r="S63" s="107" t="s">
        <v>4</v>
      </c>
      <c r="T63" s="107" t="s">
        <v>4</v>
      </c>
      <c r="U63" s="107" t="s">
        <v>4</v>
      </c>
      <c r="V63" s="107">
        <v>1</v>
      </c>
      <c r="W63" s="107">
        <v>1</v>
      </c>
      <c r="X63" s="107" t="s">
        <v>4</v>
      </c>
      <c r="Y63" s="107" t="s">
        <v>4</v>
      </c>
      <c r="Z63" s="107" t="s">
        <v>4</v>
      </c>
      <c r="AA63" s="106" t="s">
        <v>4</v>
      </c>
    </row>
    <row r="64" spans="1:27" ht="15">
      <c r="A64" s="159" t="s">
        <v>237</v>
      </c>
      <c r="B64" s="158" t="s">
        <v>70</v>
      </c>
      <c r="C64" s="158" t="s">
        <v>91</v>
      </c>
      <c r="D64" s="158" t="s">
        <v>94</v>
      </c>
      <c r="E64" s="158" t="s">
        <v>12</v>
      </c>
      <c r="F64" s="93">
        <v>101</v>
      </c>
      <c r="G64" s="92" t="s">
        <v>4</v>
      </c>
      <c r="H64" s="92" t="s">
        <v>4</v>
      </c>
      <c r="I64" s="92" t="s">
        <v>4</v>
      </c>
      <c r="J64" s="92" t="s">
        <v>4</v>
      </c>
      <c r="K64" s="92" t="s">
        <v>4</v>
      </c>
      <c r="L64" s="92">
        <v>1</v>
      </c>
      <c r="M64" s="92" t="s">
        <v>4</v>
      </c>
      <c r="N64" s="92" t="s">
        <v>4</v>
      </c>
      <c r="O64" s="92" t="s">
        <v>4</v>
      </c>
      <c r="P64" s="92">
        <v>1</v>
      </c>
      <c r="Q64" s="92">
        <v>1</v>
      </c>
      <c r="R64" s="92" t="s">
        <v>4</v>
      </c>
      <c r="S64" s="92">
        <v>3</v>
      </c>
      <c r="T64" s="92">
        <v>5</v>
      </c>
      <c r="U64" s="92">
        <v>6</v>
      </c>
      <c r="V64" s="92">
        <v>13</v>
      </c>
      <c r="W64" s="92">
        <v>20</v>
      </c>
      <c r="X64" s="92">
        <v>18</v>
      </c>
      <c r="Y64" s="92">
        <v>18</v>
      </c>
      <c r="Z64" s="92">
        <v>12</v>
      </c>
      <c r="AA64" s="91">
        <v>3</v>
      </c>
    </row>
    <row r="65" spans="1:27" ht="15">
      <c r="A65" s="123"/>
      <c r="B65" s="122" t="s">
        <v>68</v>
      </c>
      <c r="C65" s="122" t="s">
        <v>91</v>
      </c>
      <c r="D65" s="122" t="s">
        <v>93</v>
      </c>
      <c r="E65" s="122" t="s">
        <v>12</v>
      </c>
      <c r="F65" s="117">
        <v>41</v>
      </c>
      <c r="G65" s="116" t="s">
        <v>4</v>
      </c>
      <c r="H65" s="116" t="s">
        <v>4</v>
      </c>
      <c r="I65" s="116" t="s">
        <v>4</v>
      </c>
      <c r="J65" s="116" t="s">
        <v>4</v>
      </c>
      <c r="K65" s="116" t="s">
        <v>4</v>
      </c>
      <c r="L65" s="116" t="s">
        <v>4</v>
      </c>
      <c r="M65" s="116" t="s">
        <v>4</v>
      </c>
      <c r="N65" s="116" t="s">
        <v>4</v>
      </c>
      <c r="O65" s="116" t="s">
        <v>4</v>
      </c>
      <c r="P65" s="116">
        <v>1</v>
      </c>
      <c r="Q65" s="116">
        <v>1</v>
      </c>
      <c r="R65" s="116" t="s">
        <v>4</v>
      </c>
      <c r="S65" s="116">
        <v>2</v>
      </c>
      <c r="T65" s="116">
        <v>4</v>
      </c>
      <c r="U65" s="116">
        <v>2</v>
      </c>
      <c r="V65" s="116">
        <v>9</v>
      </c>
      <c r="W65" s="116">
        <v>10</v>
      </c>
      <c r="X65" s="116">
        <v>5</v>
      </c>
      <c r="Y65" s="116">
        <v>4</v>
      </c>
      <c r="Z65" s="116">
        <v>2</v>
      </c>
      <c r="AA65" s="115">
        <v>1</v>
      </c>
    </row>
    <row r="66" spans="1:27" ht="15">
      <c r="A66" s="114"/>
      <c r="B66" s="113" t="s">
        <v>66</v>
      </c>
      <c r="C66" s="113" t="s">
        <v>91</v>
      </c>
      <c r="D66" s="113" t="s">
        <v>92</v>
      </c>
      <c r="E66" s="113" t="s">
        <v>12</v>
      </c>
      <c r="F66" s="108">
        <v>60</v>
      </c>
      <c r="G66" s="107" t="s">
        <v>4</v>
      </c>
      <c r="H66" s="107" t="s">
        <v>4</v>
      </c>
      <c r="I66" s="107" t="s">
        <v>4</v>
      </c>
      <c r="J66" s="107" t="s">
        <v>4</v>
      </c>
      <c r="K66" s="107" t="s">
        <v>4</v>
      </c>
      <c r="L66" s="107">
        <v>1</v>
      </c>
      <c r="M66" s="107" t="s">
        <v>4</v>
      </c>
      <c r="N66" s="107" t="s">
        <v>4</v>
      </c>
      <c r="O66" s="107" t="s">
        <v>4</v>
      </c>
      <c r="P66" s="107" t="s">
        <v>4</v>
      </c>
      <c r="Q66" s="107" t="s">
        <v>4</v>
      </c>
      <c r="R66" s="107" t="s">
        <v>4</v>
      </c>
      <c r="S66" s="107">
        <v>1</v>
      </c>
      <c r="T66" s="107">
        <v>1</v>
      </c>
      <c r="U66" s="107">
        <v>4</v>
      </c>
      <c r="V66" s="107">
        <v>4</v>
      </c>
      <c r="W66" s="107">
        <v>10</v>
      </c>
      <c r="X66" s="107">
        <v>13</v>
      </c>
      <c r="Y66" s="107">
        <v>14</v>
      </c>
      <c r="Z66" s="107">
        <v>10</v>
      </c>
      <c r="AA66" s="106">
        <v>2</v>
      </c>
    </row>
    <row r="67" spans="1:27" ht="15">
      <c r="A67" s="159" t="s">
        <v>236</v>
      </c>
      <c r="B67" s="158" t="s">
        <v>70</v>
      </c>
      <c r="C67" s="158" t="s">
        <v>86</v>
      </c>
      <c r="D67" s="158" t="s">
        <v>89</v>
      </c>
      <c r="E67" s="158" t="s">
        <v>10</v>
      </c>
      <c r="F67" s="93">
        <v>101</v>
      </c>
      <c r="G67" s="92" t="s">
        <v>4</v>
      </c>
      <c r="H67" s="92" t="s">
        <v>4</v>
      </c>
      <c r="I67" s="92" t="s">
        <v>4</v>
      </c>
      <c r="J67" s="92" t="s">
        <v>4</v>
      </c>
      <c r="K67" s="92" t="s">
        <v>4</v>
      </c>
      <c r="L67" s="92">
        <v>1</v>
      </c>
      <c r="M67" s="92" t="s">
        <v>4</v>
      </c>
      <c r="N67" s="92" t="s">
        <v>4</v>
      </c>
      <c r="O67" s="92" t="s">
        <v>4</v>
      </c>
      <c r="P67" s="92">
        <v>1</v>
      </c>
      <c r="Q67" s="92">
        <v>1</v>
      </c>
      <c r="R67" s="92" t="s">
        <v>4</v>
      </c>
      <c r="S67" s="92">
        <v>3</v>
      </c>
      <c r="T67" s="92">
        <v>5</v>
      </c>
      <c r="U67" s="92">
        <v>6</v>
      </c>
      <c r="V67" s="92">
        <v>13</v>
      </c>
      <c r="W67" s="92">
        <v>20</v>
      </c>
      <c r="X67" s="92">
        <v>18</v>
      </c>
      <c r="Y67" s="92">
        <v>18</v>
      </c>
      <c r="Z67" s="92">
        <v>12</v>
      </c>
      <c r="AA67" s="91">
        <v>3</v>
      </c>
    </row>
    <row r="68" spans="1:27" ht="15">
      <c r="A68" s="123"/>
      <c r="B68" s="122" t="s">
        <v>68</v>
      </c>
      <c r="C68" s="122" t="s">
        <v>86</v>
      </c>
      <c r="D68" s="122" t="s">
        <v>88</v>
      </c>
      <c r="E68" s="122" t="s">
        <v>10</v>
      </c>
      <c r="F68" s="117">
        <v>41</v>
      </c>
      <c r="G68" s="116" t="s">
        <v>4</v>
      </c>
      <c r="H68" s="116" t="s">
        <v>4</v>
      </c>
      <c r="I68" s="116" t="s">
        <v>4</v>
      </c>
      <c r="J68" s="116" t="s">
        <v>4</v>
      </c>
      <c r="K68" s="116" t="s">
        <v>4</v>
      </c>
      <c r="L68" s="116" t="s">
        <v>4</v>
      </c>
      <c r="M68" s="116" t="s">
        <v>4</v>
      </c>
      <c r="N68" s="116" t="s">
        <v>4</v>
      </c>
      <c r="O68" s="116" t="s">
        <v>4</v>
      </c>
      <c r="P68" s="116">
        <v>1</v>
      </c>
      <c r="Q68" s="116">
        <v>1</v>
      </c>
      <c r="R68" s="116" t="s">
        <v>4</v>
      </c>
      <c r="S68" s="116">
        <v>2</v>
      </c>
      <c r="T68" s="116">
        <v>4</v>
      </c>
      <c r="U68" s="116">
        <v>2</v>
      </c>
      <c r="V68" s="116">
        <v>9</v>
      </c>
      <c r="W68" s="116">
        <v>10</v>
      </c>
      <c r="X68" s="116">
        <v>5</v>
      </c>
      <c r="Y68" s="116">
        <v>4</v>
      </c>
      <c r="Z68" s="116">
        <v>2</v>
      </c>
      <c r="AA68" s="115">
        <v>1</v>
      </c>
    </row>
    <row r="69" spans="1:27" ht="15">
      <c r="A69" s="114"/>
      <c r="B69" s="113" t="s">
        <v>66</v>
      </c>
      <c r="C69" s="113" t="s">
        <v>86</v>
      </c>
      <c r="D69" s="113" t="s">
        <v>87</v>
      </c>
      <c r="E69" s="113" t="s">
        <v>10</v>
      </c>
      <c r="F69" s="108">
        <v>60</v>
      </c>
      <c r="G69" s="107" t="s">
        <v>4</v>
      </c>
      <c r="H69" s="107" t="s">
        <v>4</v>
      </c>
      <c r="I69" s="107" t="s">
        <v>4</v>
      </c>
      <c r="J69" s="107" t="s">
        <v>4</v>
      </c>
      <c r="K69" s="107" t="s">
        <v>4</v>
      </c>
      <c r="L69" s="107">
        <v>1</v>
      </c>
      <c r="M69" s="107" t="s">
        <v>4</v>
      </c>
      <c r="N69" s="107" t="s">
        <v>4</v>
      </c>
      <c r="O69" s="107" t="s">
        <v>4</v>
      </c>
      <c r="P69" s="107" t="s">
        <v>4</v>
      </c>
      <c r="Q69" s="107" t="s">
        <v>4</v>
      </c>
      <c r="R69" s="107" t="s">
        <v>4</v>
      </c>
      <c r="S69" s="107">
        <v>1</v>
      </c>
      <c r="T69" s="107">
        <v>1</v>
      </c>
      <c r="U69" s="107">
        <v>4</v>
      </c>
      <c r="V69" s="107">
        <v>4</v>
      </c>
      <c r="W69" s="107">
        <v>10</v>
      </c>
      <c r="X69" s="107">
        <v>13</v>
      </c>
      <c r="Y69" s="107">
        <v>14</v>
      </c>
      <c r="Z69" s="107">
        <v>10</v>
      </c>
      <c r="AA69" s="106">
        <v>2</v>
      </c>
    </row>
    <row r="70" spans="1:27" ht="15">
      <c r="A70" s="159" t="s">
        <v>235</v>
      </c>
      <c r="B70" s="158" t="s">
        <v>70</v>
      </c>
      <c r="C70" s="158" t="s">
        <v>82</v>
      </c>
      <c r="D70" s="158" t="s">
        <v>85</v>
      </c>
      <c r="E70" s="158" t="s">
        <v>5</v>
      </c>
      <c r="F70" s="93">
        <v>50</v>
      </c>
      <c r="G70" s="92" t="s">
        <v>4</v>
      </c>
      <c r="H70" s="92" t="s">
        <v>4</v>
      </c>
      <c r="I70" s="92" t="s">
        <v>4</v>
      </c>
      <c r="J70" s="92" t="s">
        <v>4</v>
      </c>
      <c r="K70" s="92" t="s">
        <v>4</v>
      </c>
      <c r="L70" s="92">
        <v>1</v>
      </c>
      <c r="M70" s="92" t="s">
        <v>4</v>
      </c>
      <c r="N70" s="92" t="s">
        <v>4</v>
      </c>
      <c r="O70" s="92" t="s">
        <v>4</v>
      </c>
      <c r="P70" s="92" t="s">
        <v>4</v>
      </c>
      <c r="Q70" s="92" t="s">
        <v>4</v>
      </c>
      <c r="R70" s="92" t="s">
        <v>4</v>
      </c>
      <c r="S70" s="92">
        <v>1</v>
      </c>
      <c r="T70" s="92">
        <v>1</v>
      </c>
      <c r="U70" s="92">
        <v>5</v>
      </c>
      <c r="V70" s="92">
        <v>4</v>
      </c>
      <c r="W70" s="92">
        <v>11</v>
      </c>
      <c r="X70" s="92">
        <v>11</v>
      </c>
      <c r="Y70" s="92">
        <v>8</v>
      </c>
      <c r="Z70" s="92">
        <v>7</v>
      </c>
      <c r="AA70" s="91">
        <v>1</v>
      </c>
    </row>
    <row r="71" spans="1:27" ht="15">
      <c r="A71" s="123"/>
      <c r="B71" s="122" t="s">
        <v>68</v>
      </c>
      <c r="C71" s="122" t="s">
        <v>82</v>
      </c>
      <c r="D71" s="122" t="s">
        <v>84</v>
      </c>
      <c r="E71" s="122" t="s">
        <v>5</v>
      </c>
      <c r="F71" s="117">
        <v>20</v>
      </c>
      <c r="G71" s="116" t="s">
        <v>4</v>
      </c>
      <c r="H71" s="116" t="s">
        <v>4</v>
      </c>
      <c r="I71" s="116" t="s">
        <v>4</v>
      </c>
      <c r="J71" s="116" t="s">
        <v>4</v>
      </c>
      <c r="K71" s="116" t="s">
        <v>4</v>
      </c>
      <c r="L71" s="116" t="s">
        <v>4</v>
      </c>
      <c r="M71" s="116" t="s">
        <v>4</v>
      </c>
      <c r="N71" s="116" t="s">
        <v>4</v>
      </c>
      <c r="O71" s="116" t="s">
        <v>4</v>
      </c>
      <c r="P71" s="116" t="s">
        <v>4</v>
      </c>
      <c r="Q71" s="116" t="s">
        <v>4</v>
      </c>
      <c r="R71" s="116" t="s">
        <v>4</v>
      </c>
      <c r="S71" s="116">
        <v>1</v>
      </c>
      <c r="T71" s="116" t="s">
        <v>4</v>
      </c>
      <c r="U71" s="116">
        <v>2</v>
      </c>
      <c r="V71" s="116">
        <v>3</v>
      </c>
      <c r="W71" s="116">
        <v>5</v>
      </c>
      <c r="X71" s="116">
        <v>4</v>
      </c>
      <c r="Y71" s="116">
        <v>3</v>
      </c>
      <c r="Z71" s="116">
        <v>2</v>
      </c>
      <c r="AA71" s="115" t="s">
        <v>4</v>
      </c>
    </row>
    <row r="72" spans="1:27" ht="15">
      <c r="A72" s="114"/>
      <c r="B72" s="113" t="s">
        <v>66</v>
      </c>
      <c r="C72" s="113" t="s">
        <v>82</v>
      </c>
      <c r="D72" s="113" t="s">
        <v>83</v>
      </c>
      <c r="E72" s="113" t="s">
        <v>5</v>
      </c>
      <c r="F72" s="108">
        <v>30</v>
      </c>
      <c r="G72" s="107" t="s">
        <v>4</v>
      </c>
      <c r="H72" s="107" t="s">
        <v>4</v>
      </c>
      <c r="I72" s="107" t="s">
        <v>4</v>
      </c>
      <c r="J72" s="107" t="s">
        <v>4</v>
      </c>
      <c r="K72" s="107" t="s">
        <v>4</v>
      </c>
      <c r="L72" s="107">
        <v>1</v>
      </c>
      <c r="M72" s="107" t="s">
        <v>4</v>
      </c>
      <c r="N72" s="107" t="s">
        <v>4</v>
      </c>
      <c r="O72" s="107" t="s">
        <v>4</v>
      </c>
      <c r="P72" s="107" t="s">
        <v>4</v>
      </c>
      <c r="Q72" s="107" t="s">
        <v>4</v>
      </c>
      <c r="R72" s="107" t="s">
        <v>4</v>
      </c>
      <c r="S72" s="107" t="s">
        <v>4</v>
      </c>
      <c r="T72" s="107">
        <v>1</v>
      </c>
      <c r="U72" s="107">
        <v>3</v>
      </c>
      <c r="V72" s="107">
        <v>1</v>
      </c>
      <c r="W72" s="107">
        <v>6</v>
      </c>
      <c r="X72" s="107">
        <v>7</v>
      </c>
      <c r="Y72" s="107">
        <v>5</v>
      </c>
      <c r="Z72" s="107">
        <v>5</v>
      </c>
      <c r="AA72" s="106">
        <v>1</v>
      </c>
    </row>
    <row r="73" spans="1:27" ht="15">
      <c r="A73" s="159" t="s">
        <v>234</v>
      </c>
      <c r="B73" s="158" t="s">
        <v>70</v>
      </c>
      <c r="C73" s="158" t="s">
        <v>77</v>
      </c>
      <c r="D73" s="158" t="s">
        <v>80</v>
      </c>
      <c r="E73" s="158" t="s">
        <v>5</v>
      </c>
      <c r="F73" s="93">
        <v>19</v>
      </c>
      <c r="G73" s="92" t="s">
        <v>4</v>
      </c>
      <c r="H73" s="92" t="s">
        <v>4</v>
      </c>
      <c r="I73" s="92" t="s">
        <v>4</v>
      </c>
      <c r="J73" s="92" t="s">
        <v>4</v>
      </c>
      <c r="K73" s="92" t="s">
        <v>4</v>
      </c>
      <c r="L73" s="92" t="s">
        <v>4</v>
      </c>
      <c r="M73" s="92" t="s">
        <v>4</v>
      </c>
      <c r="N73" s="92" t="s">
        <v>4</v>
      </c>
      <c r="O73" s="92" t="s">
        <v>4</v>
      </c>
      <c r="P73" s="92">
        <v>1</v>
      </c>
      <c r="Q73" s="92" t="s">
        <v>4</v>
      </c>
      <c r="R73" s="92" t="s">
        <v>4</v>
      </c>
      <c r="S73" s="92" t="s">
        <v>4</v>
      </c>
      <c r="T73" s="92">
        <v>1</v>
      </c>
      <c r="U73" s="92">
        <v>1</v>
      </c>
      <c r="V73" s="92">
        <v>5</v>
      </c>
      <c r="W73" s="92">
        <v>3</v>
      </c>
      <c r="X73" s="92">
        <v>1</v>
      </c>
      <c r="Y73" s="92">
        <v>6</v>
      </c>
      <c r="Z73" s="92">
        <v>1</v>
      </c>
      <c r="AA73" s="91" t="s">
        <v>4</v>
      </c>
    </row>
    <row r="74" spans="1:27" ht="15">
      <c r="A74" s="123"/>
      <c r="B74" s="122" t="s">
        <v>68</v>
      </c>
      <c r="C74" s="122" t="s">
        <v>77</v>
      </c>
      <c r="D74" s="122" t="s">
        <v>79</v>
      </c>
      <c r="E74" s="122" t="s">
        <v>5</v>
      </c>
      <c r="F74" s="117">
        <v>8</v>
      </c>
      <c r="G74" s="116" t="s">
        <v>4</v>
      </c>
      <c r="H74" s="116" t="s">
        <v>4</v>
      </c>
      <c r="I74" s="116" t="s">
        <v>4</v>
      </c>
      <c r="J74" s="116" t="s">
        <v>4</v>
      </c>
      <c r="K74" s="116" t="s">
        <v>4</v>
      </c>
      <c r="L74" s="116" t="s">
        <v>4</v>
      </c>
      <c r="M74" s="116" t="s">
        <v>4</v>
      </c>
      <c r="N74" s="116" t="s">
        <v>4</v>
      </c>
      <c r="O74" s="116" t="s">
        <v>4</v>
      </c>
      <c r="P74" s="116">
        <v>1</v>
      </c>
      <c r="Q74" s="116" t="s">
        <v>4</v>
      </c>
      <c r="R74" s="116" t="s">
        <v>4</v>
      </c>
      <c r="S74" s="116" t="s">
        <v>4</v>
      </c>
      <c r="T74" s="116">
        <v>1</v>
      </c>
      <c r="U74" s="116" t="s">
        <v>4</v>
      </c>
      <c r="V74" s="116">
        <v>3</v>
      </c>
      <c r="W74" s="116">
        <v>2</v>
      </c>
      <c r="X74" s="116" t="s">
        <v>4</v>
      </c>
      <c r="Y74" s="116">
        <v>1</v>
      </c>
      <c r="Z74" s="116" t="s">
        <v>4</v>
      </c>
      <c r="AA74" s="115" t="s">
        <v>4</v>
      </c>
    </row>
    <row r="75" spans="1:27" ht="15">
      <c r="A75" s="114"/>
      <c r="B75" s="113" t="s">
        <v>66</v>
      </c>
      <c r="C75" s="113" t="s">
        <v>77</v>
      </c>
      <c r="D75" s="113" t="s">
        <v>78</v>
      </c>
      <c r="E75" s="113" t="s">
        <v>5</v>
      </c>
      <c r="F75" s="108">
        <v>11</v>
      </c>
      <c r="G75" s="107" t="s">
        <v>4</v>
      </c>
      <c r="H75" s="107" t="s">
        <v>4</v>
      </c>
      <c r="I75" s="107" t="s">
        <v>4</v>
      </c>
      <c r="J75" s="107" t="s">
        <v>4</v>
      </c>
      <c r="K75" s="107" t="s">
        <v>4</v>
      </c>
      <c r="L75" s="107" t="s">
        <v>4</v>
      </c>
      <c r="M75" s="107" t="s">
        <v>4</v>
      </c>
      <c r="N75" s="107" t="s">
        <v>4</v>
      </c>
      <c r="O75" s="107" t="s">
        <v>4</v>
      </c>
      <c r="P75" s="107" t="s">
        <v>4</v>
      </c>
      <c r="Q75" s="107" t="s">
        <v>4</v>
      </c>
      <c r="R75" s="107" t="s">
        <v>4</v>
      </c>
      <c r="S75" s="107" t="s">
        <v>4</v>
      </c>
      <c r="T75" s="107" t="s">
        <v>4</v>
      </c>
      <c r="U75" s="107">
        <v>1</v>
      </c>
      <c r="V75" s="107">
        <v>2</v>
      </c>
      <c r="W75" s="107">
        <v>1</v>
      </c>
      <c r="X75" s="107">
        <v>1</v>
      </c>
      <c r="Y75" s="107">
        <v>5</v>
      </c>
      <c r="Z75" s="107">
        <v>1</v>
      </c>
      <c r="AA75" s="106" t="s">
        <v>4</v>
      </c>
    </row>
    <row r="76" spans="1:27" ht="15">
      <c r="A76" s="159" t="s">
        <v>233</v>
      </c>
      <c r="B76" s="158" t="s">
        <v>70</v>
      </c>
      <c r="C76" s="158" t="s">
        <v>72</v>
      </c>
      <c r="D76" s="158" t="s">
        <v>75</v>
      </c>
      <c r="E76" s="158" t="s">
        <v>5</v>
      </c>
      <c r="F76" s="93">
        <v>11</v>
      </c>
      <c r="G76" s="92" t="s">
        <v>4</v>
      </c>
      <c r="H76" s="92" t="s">
        <v>4</v>
      </c>
      <c r="I76" s="92" t="s">
        <v>4</v>
      </c>
      <c r="J76" s="92" t="s">
        <v>4</v>
      </c>
      <c r="K76" s="92" t="s">
        <v>4</v>
      </c>
      <c r="L76" s="92" t="s">
        <v>4</v>
      </c>
      <c r="M76" s="92" t="s">
        <v>4</v>
      </c>
      <c r="N76" s="92" t="s">
        <v>4</v>
      </c>
      <c r="O76" s="92" t="s">
        <v>4</v>
      </c>
      <c r="P76" s="92" t="s">
        <v>4</v>
      </c>
      <c r="Q76" s="92" t="s">
        <v>4</v>
      </c>
      <c r="R76" s="92" t="s">
        <v>4</v>
      </c>
      <c r="S76" s="92" t="s">
        <v>4</v>
      </c>
      <c r="T76" s="92">
        <v>3</v>
      </c>
      <c r="U76" s="92" t="s">
        <v>4</v>
      </c>
      <c r="V76" s="92">
        <v>1</v>
      </c>
      <c r="W76" s="92">
        <v>1</v>
      </c>
      <c r="X76" s="92">
        <v>1</v>
      </c>
      <c r="Y76" s="92">
        <v>2</v>
      </c>
      <c r="Z76" s="92">
        <v>2</v>
      </c>
      <c r="AA76" s="91">
        <v>1</v>
      </c>
    </row>
    <row r="77" spans="1:27" ht="15">
      <c r="A77" s="123"/>
      <c r="B77" s="122" t="s">
        <v>68</v>
      </c>
      <c r="C77" s="122" t="s">
        <v>72</v>
      </c>
      <c r="D77" s="122" t="s">
        <v>74</v>
      </c>
      <c r="E77" s="122" t="s">
        <v>5</v>
      </c>
      <c r="F77" s="117">
        <v>3</v>
      </c>
      <c r="G77" s="116" t="s">
        <v>4</v>
      </c>
      <c r="H77" s="116" t="s">
        <v>4</v>
      </c>
      <c r="I77" s="116" t="s">
        <v>4</v>
      </c>
      <c r="J77" s="116" t="s">
        <v>4</v>
      </c>
      <c r="K77" s="116" t="s">
        <v>4</v>
      </c>
      <c r="L77" s="116" t="s">
        <v>4</v>
      </c>
      <c r="M77" s="116" t="s">
        <v>4</v>
      </c>
      <c r="N77" s="116" t="s">
        <v>4</v>
      </c>
      <c r="O77" s="116" t="s">
        <v>4</v>
      </c>
      <c r="P77" s="116" t="s">
        <v>4</v>
      </c>
      <c r="Q77" s="116" t="s">
        <v>4</v>
      </c>
      <c r="R77" s="116" t="s">
        <v>4</v>
      </c>
      <c r="S77" s="116" t="s">
        <v>4</v>
      </c>
      <c r="T77" s="116">
        <v>3</v>
      </c>
      <c r="U77" s="116" t="s">
        <v>4</v>
      </c>
      <c r="V77" s="116" t="s">
        <v>4</v>
      </c>
      <c r="W77" s="116" t="s">
        <v>4</v>
      </c>
      <c r="X77" s="116" t="s">
        <v>4</v>
      </c>
      <c r="Y77" s="116" t="s">
        <v>4</v>
      </c>
      <c r="Z77" s="116" t="s">
        <v>4</v>
      </c>
      <c r="AA77" s="115" t="s">
        <v>4</v>
      </c>
    </row>
    <row r="78" spans="1:27" ht="15">
      <c r="A78" s="114"/>
      <c r="B78" s="113" t="s">
        <v>66</v>
      </c>
      <c r="C78" s="113" t="s">
        <v>72</v>
      </c>
      <c r="D78" s="113" t="s">
        <v>73</v>
      </c>
      <c r="E78" s="113" t="s">
        <v>5</v>
      </c>
      <c r="F78" s="108">
        <v>8</v>
      </c>
      <c r="G78" s="107" t="s">
        <v>4</v>
      </c>
      <c r="H78" s="107" t="s">
        <v>4</v>
      </c>
      <c r="I78" s="107" t="s">
        <v>4</v>
      </c>
      <c r="J78" s="107" t="s">
        <v>4</v>
      </c>
      <c r="K78" s="107" t="s">
        <v>4</v>
      </c>
      <c r="L78" s="107" t="s">
        <v>4</v>
      </c>
      <c r="M78" s="107" t="s">
        <v>4</v>
      </c>
      <c r="N78" s="107" t="s">
        <v>4</v>
      </c>
      <c r="O78" s="107" t="s">
        <v>4</v>
      </c>
      <c r="P78" s="107" t="s">
        <v>4</v>
      </c>
      <c r="Q78" s="107" t="s">
        <v>4</v>
      </c>
      <c r="R78" s="107" t="s">
        <v>4</v>
      </c>
      <c r="S78" s="107" t="s">
        <v>4</v>
      </c>
      <c r="T78" s="107" t="s">
        <v>4</v>
      </c>
      <c r="U78" s="107" t="s">
        <v>4</v>
      </c>
      <c r="V78" s="107">
        <v>1</v>
      </c>
      <c r="W78" s="107">
        <v>1</v>
      </c>
      <c r="X78" s="107">
        <v>1</v>
      </c>
      <c r="Y78" s="107">
        <v>2</v>
      </c>
      <c r="Z78" s="107">
        <v>2</v>
      </c>
      <c r="AA78" s="106">
        <v>1</v>
      </c>
    </row>
    <row r="79" spans="1:27" ht="15">
      <c r="A79" s="159" t="s">
        <v>232</v>
      </c>
      <c r="B79" s="158" t="s">
        <v>70</v>
      </c>
      <c r="C79" s="158" t="s">
        <v>64</v>
      </c>
      <c r="D79" s="158" t="s">
        <v>69</v>
      </c>
      <c r="E79" s="158" t="s">
        <v>5</v>
      </c>
      <c r="F79" s="93">
        <v>21</v>
      </c>
      <c r="G79" s="92" t="s">
        <v>4</v>
      </c>
      <c r="H79" s="92" t="s">
        <v>4</v>
      </c>
      <c r="I79" s="92" t="s">
        <v>4</v>
      </c>
      <c r="J79" s="92" t="s">
        <v>4</v>
      </c>
      <c r="K79" s="92" t="s">
        <v>4</v>
      </c>
      <c r="L79" s="92" t="s">
        <v>4</v>
      </c>
      <c r="M79" s="92" t="s">
        <v>4</v>
      </c>
      <c r="N79" s="92" t="s">
        <v>4</v>
      </c>
      <c r="O79" s="92" t="s">
        <v>4</v>
      </c>
      <c r="P79" s="92" t="s">
        <v>4</v>
      </c>
      <c r="Q79" s="92">
        <v>1</v>
      </c>
      <c r="R79" s="92" t="s">
        <v>4</v>
      </c>
      <c r="S79" s="92">
        <v>2</v>
      </c>
      <c r="T79" s="92" t="s">
        <v>4</v>
      </c>
      <c r="U79" s="92" t="s">
        <v>4</v>
      </c>
      <c r="V79" s="92">
        <v>3</v>
      </c>
      <c r="W79" s="92">
        <v>5</v>
      </c>
      <c r="X79" s="92">
        <v>5</v>
      </c>
      <c r="Y79" s="92">
        <v>2</v>
      </c>
      <c r="Z79" s="92">
        <v>2</v>
      </c>
      <c r="AA79" s="91">
        <v>1</v>
      </c>
    </row>
    <row r="80" spans="1:27" ht="15">
      <c r="A80" s="123"/>
      <c r="B80" s="122" t="s">
        <v>68</v>
      </c>
      <c r="C80" s="122" t="s">
        <v>64</v>
      </c>
      <c r="D80" s="122" t="s">
        <v>67</v>
      </c>
      <c r="E80" s="122" t="s">
        <v>5</v>
      </c>
      <c r="F80" s="117">
        <v>10</v>
      </c>
      <c r="G80" s="116" t="s">
        <v>4</v>
      </c>
      <c r="H80" s="116" t="s">
        <v>4</v>
      </c>
      <c r="I80" s="116" t="s">
        <v>4</v>
      </c>
      <c r="J80" s="116" t="s">
        <v>4</v>
      </c>
      <c r="K80" s="116" t="s">
        <v>4</v>
      </c>
      <c r="L80" s="116" t="s">
        <v>4</v>
      </c>
      <c r="M80" s="116" t="s">
        <v>4</v>
      </c>
      <c r="N80" s="116" t="s">
        <v>4</v>
      </c>
      <c r="O80" s="116" t="s">
        <v>4</v>
      </c>
      <c r="P80" s="116" t="s">
        <v>4</v>
      </c>
      <c r="Q80" s="116">
        <v>1</v>
      </c>
      <c r="R80" s="116" t="s">
        <v>4</v>
      </c>
      <c r="S80" s="116">
        <v>1</v>
      </c>
      <c r="T80" s="116" t="s">
        <v>4</v>
      </c>
      <c r="U80" s="116" t="s">
        <v>4</v>
      </c>
      <c r="V80" s="116">
        <v>3</v>
      </c>
      <c r="W80" s="116">
        <v>3</v>
      </c>
      <c r="X80" s="116">
        <v>1</v>
      </c>
      <c r="Y80" s="116" t="s">
        <v>4</v>
      </c>
      <c r="Z80" s="116" t="s">
        <v>4</v>
      </c>
      <c r="AA80" s="115">
        <v>1</v>
      </c>
    </row>
    <row r="81" spans="1:27" ht="15">
      <c r="A81" s="114"/>
      <c r="B81" s="113" t="s">
        <v>66</v>
      </c>
      <c r="C81" s="113" t="s">
        <v>64</v>
      </c>
      <c r="D81" s="113" t="s">
        <v>65</v>
      </c>
      <c r="E81" s="113" t="s">
        <v>5</v>
      </c>
      <c r="F81" s="108">
        <v>11</v>
      </c>
      <c r="G81" s="107" t="s">
        <v>4</v>
      </c>
      <c r="H81" s="107" t="s">
        <v>4</v>
      </c>
      <c r="I81" s="107" t="s">
        <v>4</v>
      </c>
      <c r="J81" s="107" t="s">
        <v>4</v>
      </c>
      <c r="K81" s="107" t="s">
        <v>4</v>
      </c>
      <c r="L81" s="107" t="s">
        <v>4</v>
      </c>
      <c r="M81" s="107" t="s">
        <v>4</v>
      </c>
      <c r="N81" s="107" t="s">
        <v>4</v>
      </c>
      <c r="O81" s="107" t="s">
        <v>4</v>
      </c>
      <c r="P81" s="107" t="s">
        <v>4</v>
      </c>
      <c r="Q81" s="107" t="s">
        <v>4</v>
      </c>
      <c r="R81" s="107" t="s">
        <v>4</v>
      </c>
      <c r="S81" s="107">
        <v>1</v>
      </c>
      <c r="T81" s="107" t="s">
        <v>4</v>
      </c>
      <c r="U81" s="107" t="s">
        <v>4</v>
      </c>
      <c r="V81" s="107" t="s">
        <v>4</v>
      </c>
      <c r="W81" s="107">
        <v>2</v>
      </c>
      <c r="X81" s="107">
        <v>4</v>
      </c>
      <c r="Y81" s="107">
        <v>2</v>
      </c>
      <c r="Z81" s="107">
        <v>2</v>
      </c>
      <c r="AA81" s="106" t="s">
        <v>4</v>
      </c>
    </row>
    <row r="82" spans="1:27" ht="15">
      <c r="A82" s="78" t="s">
        <v>63</v>
      </c>
      <c r="B82" s="76" t="s">
        <v>62</v>
      </c>
    </row>
  </sheetData>
  <phoneticPr fontId="6"/>
  <conditionalFormatting sqref="A4:AA4 A43:AA43 A46:AA46 A49:AA49 A52:AA52 A55:AA55 A58:AA58 G5:H42 G44:H45 G47:H48 G50:H51 G53:H54 G56:H57 G59:H81">
    <cfRule type="expression" dxfId="3455" priority="305" stopIfTrue="1">
      <formula>OR($E4="国", $E4="道")</formula>
    </cfRule>
    <cfRule type="expression" dxfId="3454" priority="306" stopIfTrue="1">
      <formula>OR($C4="札幌市", $C4="小樽市", $C4="函館市", $C4="旭川市")</formula>
    </cfRule>
    <cfRule type="expression" dxfId="3453" priority="307" stopIfTrue="1">
      <formula>OR($E4="所", $E4="圏", $E4="局")</formula>
    </cfRule>
    <cfRule type="expression" dxfId="3452" priority="308">
      <formula>OR($E4="市", $E4="町", $E4="村")</formula>
    </cfRule>
  </conditionalFormatting>
  <conditionalFormatting sqref="A5:AA5 A69:AA81 A43:AA60">
    <cfRule type="expression" dxfId="3451" priority="301" stopIfTrue="1">
      <formula>OR($E5="国", $E5="道")</formula>
    </cfRule>
    <cfRule type="expression" dxfId="3450" priority="302" stopIfTrue="1">
      <formula>OR($C5="札幌市", $C5="小樽市", $C5="函館市", $C5="旭川市")</formula>
    </cfRule>
    <cfRule type="expression" dxfId="3449" priority="303" stopIfTrue="1">
      <formula>OR($E5="所", $E5="圏", $E5="局")</formula>
    </cfRule>
    <cfRule type="expression" dxfId="3448" priority="304">
      <formula>OR($E5="市", $E5="町", $E5="村")</formula>
    </cfRule>
  </conditionalFormatting>
  <conditionalFormatting sqref="A6:AA6">
    <cfRule type="expression" dxfId="3447" priority="297" stopIfTrue="1">
      <formula>OR($E6="国", $E6="道")</formula>
    </cfRule>
    <cfRule type="expression" dxfId="3446" priority="298" stopIfTrue="1">
      <formula>OR($C6="札幌市", $C6="小樽市", $C6="函館市", $C6="旭川市")</formula>
    </cfRule>
    <cfRule type="expression" dxfId="3445" priority="299" stopIfTrue="1">
      <formula>OR($E6="所", $E6="圏", $E6="局")</formula>
    </cfRule>
    <cfRule type="expression" dxfId="3444" priority="300">
      <formula>OR($E6="市", $E6="町", $E6="村")</formula>
    </cfRule>
  </conditionalFormatting>
  <conditionalFormatting sqref="A7:AA7">
    <cfRule type="expression" dxfId="3443" priority="293" stopIfTrue="1">
      <formula>OR($E7="国", $E7="道")</formula>
    </cfRule>
    <cfRule type="expression" dxfId="3442" priority="294" stopIfTrue="1">
      <formula>OR($C7="札幌市", $C7="小樽市", $C7="函館市", $C7="旭川市")</formula>
    </cfRule>
    <cfRule type="expression" dxfId="3441" priority="295" stopIfTrue="1">
      <formula>OR($E7="所", $E7="圏", $E7="局")</formula>
    </cfRule>
    <cfRule type="expression" dxfId="3440" priority="296">
      <formula>OR($E7="市", $E7="町", $E7="村")</formula>
    </cfRule>
  </conditionalFormatting>
  <conditionalFormatting sqref="A8:AA8">
    <cfRule type="expression" dxfId="3439" priority="289" stopIfTrue="1">
      <formula>OR($E8="国", $E8="道")</formula>
    </cfRule>
    <cfRule type="expression" dxfId="3438" priority="290" stopIfTrue="1">
      <formula>OR($C8="札幌市", $C8="小樽市", $C8="函館市", $C8="旭川市")</formula>
    </cfRule>
    <cfRule type="expression" dxfId="3437" priority="291" stopIfTrue="1">
      <formula>OR($E8="所", $E8="圏", $E8="局")</formula>
    </cfRule>
    <cfRule type="expression" dxfId="3436" priority="292">
      <formula>OR($E8="市", $E8="町", $E8="村")</formula>
    </cfRule>
  </conditionalFormatting>
  <conditionalFormatting sqref="A9:AA9">
    <cfRule type="expression" dxfId="3435" priority="285" stopIfTrue="1">
      <formula>OR($E9="国", $E9="道")</formula>
    </cfRule>
    <cfRule type="expression" dxfId="3434" priority="286" stopIfTrue="1">
      <formula>OR($C9="札幌市", $C9="小樽市", $C9="函館市", $C9="旭川市")</formula>
    </cfRule>
    <cfRule type="expression" dxfId="3433" priority="287" stopIfTrue="1">
      <formula>OR($E9="所", $E9="圏", $E9="局")</formula>
    </cfRule>
    <cfRule type="expression" dxfId="3432" priority="288">
      <formula>OR($E9="市", $E9="町", $E9="村")</formula>
    </cfRule>
  </conditionalFormatting>
  <conditionalFormatting sqref="A10:AA10">
    <cfRule type="expression" dxfId="3431" priority="281" stopIfTrue="1">
      <formula>OR($E10="国", $E10="道")</formula>
    </cfRule>
    <cfRule type="expression" dxfId="3430" priority="282" stopIfTrue="1">
      <formula>OR($C10="札幌市", $C10="小樽市", $C10="函館市", $C10="旭川市")</formula>
    </cfRule>
    <cfRule type="expression" dxfId="3429" priority="283" stopIfTrue="1">
      <formula>OR($E10="所", $E10="圏", $E10="局")</formula>
    </cfRule>
    <cfRule type="expression" dxfId="3428" priority="284">
      <formula>OR($E10="市", $E10="町", $E10="村")</formula>
    </cfRule>
  </conditionalFormatting>
  <conditionalFormatting sqref="A11:AA11">
    <cfRule type="expression" dxfId="3427" priority="277" stopIfTrue="1">
      <formula>OR($E11="国", $E11="道")</formula>
    </cfRule>
    <cfRule type="expression" dxfId="3426" priority="278" stopIfTrue="1">
      <formula>OR($C11="札幌市", $C11="小樽市", $C11="函館市", $C11="旭川市")</formula>
    </cfRule>
    <cfRule type="expression" dxfId="3425" priority="279" stopIfTrue="1">
      <formula>OR($E11="所", $E11="圏", $E11="局")</formula>
    </cfRule>
    <cfRule type="expression" dxfId="3424" priority="280">
      <formula>OR($E11="市", $E11="町", $E11="村")</formula>
    </cfRule>
  </conditionalFormatting>
  <conditionalFormatting sqref="A12:AA12">
    <cfRule type="expression" dxfId="3423" priority="273" stopIfTrue="1">
      <formula>OR($E12="国", $E12="道")</formula>
    </cfRule>
    <cfRule type="expression" dxfId="3422" priority="274" stopIfTrue="1">
      <formula>OR($C12="札幌市", $C12="小樽市", $C12="函館市", $C12="旭川市")</formula>
    </cfRule>
    <cfRule type="expression" dxfId="3421" priority="275" stopIfTrue="1">
      <formula>OR($E12="所", $E12="圏", $E12="局")</formula>
    </cfRule>
    <cfRule type="expression" dxfId="3420" priority="276">
      <formula>OR($E12="市", $E12="町", $E12="村")</formula>
    </cfRule>
  </conditionalFormatting>
  <conditionalFormatting sqref="A13:AA13">
    <cfRule type="expression" dxfId="3419" priority="269" stopIfTrue="1">
      <formula>OR($E13="国", $E13="道")</formula>
    </cfRule>
    <cfRule type="expression" dxfId="3418" priority="270" stopIfTrue="1">
      <formula>OR($C13="札幌市", $C13="小樽市", $C13="函館市", $C13="旭川市")</formula>
    </cfRule>
    <cfRule type="expression" dxfId="3417" priority="271" stopIfTrue="1">
      <formula>OR($E13="所", $E13="圏", $E13="局")</formula>
    </cfRule>
    <cfRule type="expression" dxfId="3416" priority="272">
      <formula>OR($E13="市", $E13="町", $E13="村")</formula>
    </cfRule>
  </conditionalFormatting>
  <conditionalFormatting sqref="A14:AA14">
    <cfRule type="expression" dxfId="3415" priority="265" stopIfTrue="1">
      <formula>OR($E14="国", $E14="道")</formula>
    </cfRule>
    <cfRule type="expression" dxfId="3414" priority="266" stopIfTrue="1">
      <formula>OR($C14="札幌市", $C14="小樽市", $C14="函館市", $C14="旭川市")</formula>
    </cfRule>
    <cfRule type="expression" dxfId="3413" priority="267" stopIfTrue="1">
      <formula>OR($E14="所", $E14="圏", $E14="局")</formula>
    </cfRule>
    <cfRule type="expression" dxfId="3412" priority="268">
      <formula>OR($E14="市", $E14="町", $E14="村")</formula>
    </cfRule>
  </conditionalFormatting>
  <conditionalFormatting sqref="A15:AA15">
    <cfRule type="expression" dxfId="3411" priority="261" stopIfTrue="1">
      <formula>OR($E15="国", $E15="道")</formula>
    </cfRule>
    <cfRule type="expression" dxfId="3410" priority="262" stopIfTrue="1">
      <formula>OR($C15="札幌市", $C15="小樽市", $C15="函館市", $C15="旭川市")</formula>
    </cfRule>
    <cfRule type="expression" dxfId="3409" priority="263" stopIfTrue="1">
      <formula>OR($E15="所", $E15="圏", $E15="局")</formula>
    </cfRule>
    <cfRule type="expression" dxfId="3408" priority="264">
      <formula>OR($E15="市", $E15="町", $E15="村")</formula>
    </cfRule>
  </conditionalFormatting>
  <conditionalFormatting sqref="A16:AA16">
    <cfRule type="expression" dxfId="3407" priority="257" stopIfTrue="1">
      <formula>OR($E16="国", $E16="道")</formula>
    </cfRule>
    <cfRule type="expression" dxfId="3406" priority="258" stopIfTrue="1">
      <formula>OR($C16="札幌市", $C16="小樽市", $C16="函館市", $C16="旭川市")</formula>
    </cfRule>
    <cfRule type="expression" dxfId="3405" priority="259" stopIfTrue="1">
      <formula>OR($E16="所", $E16="圏", $E16="局")</formula>
    </cfRule>
    <cfRule type="expression" dxfId="3404" priority="260">
      <formula>OR($E16="市", $E16="町", $E16="村")</formula>
    </cfRule>
  </conditionalFormatting>
  <conditionalFormatting sqref="A17:AA17">
    <cfRule type="expression" dxfId="3403" priority="253" stopIfTrue="1">
      <formula>OR($E17="国", $E17="道")</formula>
    </cfRule>
    <cfRule type="expression" dxfId="3402" priority="254" stopIfTrue="1">
      <formula>OR($C17="札幌市", $C17="小樽市", $C17="函館市", $C17="旭川市")</formula>
    </cfRule>
    <cfRule type="expression" dxfId="3401" priority="255" stopIfTrue="1">
      <formula>OR($E17="所", $E17="圏", $E17="局")</formula>
    </cfRule>
    <cfRule type="expression" dxfId="3400" priority="256">
      <formula>OR($E17="市", $E17="町", $E17="村")</formula>
    </cfRule>
  </conditionalFormatting>
  <conditionalFormatting sqref="A18:AA18">
    <cfRule type="expression" dxfId="3399" priority="249" stopIfTrue="1">
      <formula>OR($E18="国", $E18="道")</formula>
    </cfRule>
    <cfRule type="expression" dxfId="3398" priority="250" stopIfTrue="1">
      <formula>OR($C18="札幌市", $C18="小樽市", $C18="函館市", $C18="旭川市")</formula>
    </cfRule>
    <cfRule type="expression" dxfId="3397" priority="251" stopIfTrue="1">
      <formula>OR($E18="所", $E18="圏", $E18="局")</formula>
    </cfRule>
    <cfRule type="expression" dxfId="3396" priority="252">
      <formula>OR($E18="市", $E18="町", $E18="村")</formula>
    </cfRule>
  </conditionalFormatting>
  <conditionalFormatting sqref="A19:AA19">
    <cfRule type="expression" dxfId="3395" priority="245" stopIfTrue="1">
      <formula>OR($E19="国", $E19="道")</formula>
    </cfRule>
    <cfRule type="expression" dxfId="3394" priority="246" stopIfTrue="1">
      <formula>OR($C19="札幌市", $C19="小樽市", $C19="函館市", $C19="旭川市")</formula>
    </cfRule>
    <cfRule type="expression" dxfId="3393" priority="247" stopIfTrue="1">
      <formula>OR($E19="所", $E19="圏", $E19="局")</formula>
    </cfRule>
    <cfRule type="expression" dxfId="3392" priority="248">
      <formula>OR($E19="市", $E19="町", $E19="村")</formula>
    </cfRule>
  </conditionalFormatting>
  <conditionalFormatting sqref="A20:AA20">
    <cfRule type="expression" dxfId="3391" priority="241" stopIfTrue="1">
      <formula>OR($E20="国", $E20="道")</formula>
    </cfRule>
    <cfRule type="expression" dxfId="3390" priority="242" stopIfTrue="1">
      <formula>OR($C20="札幌市", $C20="小樽市", $C20="函館市", $C20="旭川市")</formula>
    </cfRule>
    <cfRule type="expression" dxfId="3389" priority="243" stopIfTrue="1">
      <formula>OR($E20="所", $E20="圏", $E20="局")</formula>
    </cfRule>
    <cfRule type="expression" dxfId="3388" priority="244">
      <formula>OR($E20="市", $E20="町", $E20="村")</formula>
    </cfRule>
  </conditionalFormatting>
  <conditionalFormatting sqref="A21:AA21">
    <cfRule type="expression" dxfId="3387" priority="237" stopIfTrue="1">
      <formula>OR($E21="国", $E21="道")</formula>
    </cfRule>
    <cfRule type="expression" dxfId="3386" priority="238" stopIfTrue="1">
      <formula>OR($C21="札幌市", $C21="小樽市", $C21="函館市", $C21="旭川市")</formula>
    </cfRule>
    <cfRule type="expression" dxfId="3385" priority="239" stopIfTrue="1">
      <formula>OR($E21="所", $E21="圏", $E21="局")</formula>
    </cfRule>
    <cfRule type="expression" dxfId="3384" priority="240">
      <formula>OR($E21="市", $E21="町", $E21="村")</formula>
    </cfRule>
  </conditionalFormatting>
  <conditionalFormatting sqref="A22:AA22">
    <cfRule type="expression" dxfId="3383" priority="233" stopIfTrue="1">
      <formula>OR($E22="国", $E22="道")</formula>
    </cfRule>
    <cfRule type="expression" dxfId="3382" priority="234" stopIfTrue="1">
      <formula>OR($C22="札幌市", $C22="小樽市", $C22="函館市", $C22="旭川市")</formula>
    </cfRule>
    <cfRule type="expression" dxfId="3381" priority="235" stopIfTrue="1">
      <formula>OR($E22="所", $E22="圏", $E22="局")</formula>
    </cfRule>
    <cfRule type="expression" dxfId="3380" priority="236">
      <formula>OR($E22="市", $E22="町", $E22="村")</formula>
    </cfRule>
  </conditionalFormatting>
  <conditionalFormatting sqref="A23:AA23">
    <cfRule type="expression" dxfId="3379" priority="229" stopIfTrue="1">
      <formula>OR($E23="国", $E23="道")</formula>
    </cfRule>
    <cfRule type="expression" dxfId="3378" priority="230" stopIfTrue="1">
      <formula>OR($C23="札幌市", $C23="小樽市", $C23="函館市", $C23="旭川市")</formula>
    </cfRule>
    <cfRule type="expression" dxfId="3377" priority="231" stopIfTrue="1">
      <formula>OR($E23="所", $E23="圏", $E23="局")</formula>
    </cfRule>
    <cfRule type="expression" dxfId="3376" priority="232">
      <formula>OR($E23="市", $E23="町", $E23="村")</formula>
    </cfRule>
  </conditionalFormatting>
  <conditionalFormatting sqref="A24:AA24">
    <cfRule type="expression" dxfId="3375" priority="225" stopIfTrue="1">
      <formula>OR($E24="国", $E24="道")</formula>
    </cfRule>
    <cfRule type="expression" dxfId="3374" priority="226" stopIfTrue="1">
      <formula>OR($C24="札幌市", $C24="小樽市", $C24="函館市", $C24="旭川市")</formula>
    </cfRule>
    <cfRule type="expression" dxfId="3373" priority="227" stopIfTrue="1">
      <formula>OR($E24="所", $E24="圏", $E24="局")</formula>
    </cfRule>
    <cfRule type="expression" dxfId="3372" priority="228">
      <formula>OR($E24="市", $E24="町", $E24="村")</formula>
    </cfRule>
  </conditionalFormatting>
  <conditionalFormatting sqref="A25:AA25">
    <cfRule type="expression" dxfId="3371" priority="221" stopIfTrue="1">
      <formula>OR($E25="国", $E25="道")</formula>
    </cfRule>
    <cfRule type="expression" dxfId="3370" priority="222" stopIfTrue="1">
      <formula>OR($C25="札幌市", $C25="小樽市", $C25="函館市", $C25="旭川市")</formula>
    </cfRule>
    <cfRule type="expression" dxfId="3369" priority="223" stopIfTrue="1">
      <formula>OR($E25="所", $E25="圏", $E25="局")</formula>
    </cfRule>
    <cfRule type="expression" dxfId="3368" priority="224">
      <formula>OR($E25="市", $E25="町", $E25="村")</formula>
    </cfRule>
  </conditionalFormatting>
  <conditionalFormatting sqref="A26:AA26">
    <cfRule type="expression" dxfId="3367" priority="217" stopIfTrue="1">
      <formula>OR($E26="国", $E26="道")</formula>
    </cfRule>
    <cfRule type="expression" dxfId="3366" priority="218" stopIfTrue="1">
      <formula>OR($C26="札幌市", $C26="小樽市", $C26="函館市", $C26="旭川市")</formula>
    </cfRule>
    <cfRule type="expression" dxfId="3365" priority="219" stopIfTrue="1">
      <formula>OR($E26="所", $E26="圏", $E26="局")</formula>
    </cfRule>
    <cfRule type="expression" dxfId="3364" priority="220">
      <formula>OR($E26="市", $E26="町", $E26="村")</formula>
    </cfRule>
  </conditionalFormatting>
  <conditionalFormatting sqref="A27:AA27">
    <cfRule type="expression" dxfId="3363" priority="213" stopIfTrue="1">
      <formula>OR($E27="国", $E27="道")</formula>
    </cfRule>
    <cfRule type="expression" dxfId="3362" priority="214" stopIfTrue="1">
      <formula>OR($C27="札幌市", $C27="小樽市", $C27="函館市", $C27="旭川市")</formula>
    </cfRule>
    <cfRule type="expression" dxfId="3361" priority="215" stopIfTrue="1">
      <formula>OR($E27="所", $E27="圏", $E27="局")</formula>
    </cfRule>
    <cfRule type="expression" dxfId="3360" priority="216">
      <formula>OR($E27="市", $E27="町", $E27="村")</formula>
    </cfRule>
  </conditionalFormatting>
  <conditionalFormatting sqref="A28:AA28">
    <cfRule type="expression" dxfId="3359" priority="209" stopIfTrue="1">
      <formula>OR($E28="国", $E28="道")</formula>
    </cfRule>
    <cfRule type="expression" dxfId="3358" priority="210" stopIfTrue="1">
      <formula>OR($C28="札幌市", $C28="小樽市", $C28="函館市", $C28="旭川市")</formula>
    </cfRule>
    <cfRule type="expression" dxfId="3357" priority="211" stopIfTrue="1">
      <formula>OR($E28="所", $E28="圏", $E28="局")</formula>
    </cfRule>
    <cfRule type="expression" dxfId="3356" priority="212">
      <formula>OR($E28="市", $E28="町", $E28="村")</formula>
    </cfRule>
  </conditionalFormatting>
  <conditionalFormatting sqref="A29:AA29">
    <cfRule type="expression" dxfId="3355" priority="205" stopIfTrue="1">
      <formula>OR($E29="国", $E29="道")</formula>
    </cfRule>
    <cfRule type="expression" dxfId="3354" priority="206" stopIfTrue="1">
      <formula>OR($C29="札幌市", $C29="小樽市", $C29="函館市", $C29="旭川市")</formula>
    </cfRule>
    <cfRule type="expression" dxfId="3353" priority="207" stopIfTrue="1">
      <formula>OR($E29="所", $E29="圏", $E29="局")</formula>
    </cfRule>
    <cfRule type="expression" dxfId="3352" priority="208">
      <formula>OR($E29="市", $E29="町", $E29="村")</formula>
    </cfRule>
  </conditionalFormatting>
  <conditionalFormatting sqref="A30:AA30">
    <cfRule type="expression" dxfId="3351" priority="201" stopIfTrue="1">
      <formula>OR($E30="国", $E30="道")</formula>
    </cfRule>
    <cfRule type="expression" dxfId="3350" priority="202" stopIfTrue="1">
      <formula>OR($C30="札幌市", $C30="小樽市", $C30="函館市", $C30="旭川市")</formula>
    </cfRule>
    <cfRule type="expression" dxfId="3349" priority="203" stopIfTrue="1">
      <formula>OR($E30="所", $E30="圏", $E30="局")</formula>
    </cfRule>
    <cfRule type="expression" dxfId="3348" priority="204">
      <formula>OR($E30="市", $E30="町", $E30="村")</formula>
    </cfRule>
  </conditionalFormatting>
  <conditionalFormatting sqref="A31:AA31">
    <cfRule type="expression" dxfId="3347" priority="197" stopIfTrue="1">
      <formula>OR($E31="国", $E31="道")</formula>
    </cfRule>
    <cfRule type="expression" dxfId="3346" priority="198" stopIfTrue="1">
      <formula>OR($C31="札幌市", $C31="小樽市", $C31="函館市", $C31="旭川市")</formula>
    </cfRule>
    <cfRule type="expression" dxfId="3345" priority="199" stopIfTrue="1">
      <formula>OR($E31="所", $E31="圏", $E31="局")</formula>
    </cfRule>
    <cfRule type="expression" dxfId="3344" priority="200">
      <formula>OR($E31="市", $E31="町", $E31="村")</formula>
    </cfRule>
  </conditionalFormatting>
  <conditionalFormatting sqref="A32:AA32">
    <cfRule type="expression" dxfId="3343" priority="193" stopIfTrue="1">
      <formula>OR($E32="国", $E32="道")</formula>
    </cfRule>
    <cfRule type="expression" dxfId="3342" priority="194" stopIfTrue="1">
      <formula>OR($C32="札幌市", $C32="小樽市", $C32="函館市", $C32="旭川市")</formula>
    </cfRule>
    <cfRule type="expression" dxfId="3341" priority="195" stopIfTrue="1">
      <formula>OR($E32="所", $E32="圏", $E32="局")</formula>
    </cfRule>
    <cfRule type="expression" dxfId="3340" priority="196">
      <formula>OR($E32="市", $E32="町", $E32="村")</formula>
    </cfRule>
  </conditionalFormatting>
  <conditionalFormatting sqref="A33:AA33">
    <cfRule type="expression" dxfId="3339" priority="189" stopIfTrue="1">
      <formula>OR($E33="国", $E33="道")</formula>
    </cfRule>
    <cfRule type="expression" dxfId="3338" priority="190" stopIfTrue="1">
      <formula>OR($C33="札幌市", $C33="小樽市", $C33="函館市", $C33="旭川市")</formula>
    </cfRule>
    <cfRule type="expression" dxfId="3337" priority="191" stopIfTrue="1">
      <formula>OR($E33="所", $E33="圏", $E33="局")</formula>
    </cfRule>
    <cfRule type="expression" dxfId="3336" priority="192">
      <formula>OR($E33="市", $E33="町", $E33="村")</formula>
    </cfRule>
  </conditionalFormatting>
  <conditionalFormatting sqref="A34:AA34">
    <cfRule type="expression" dxfId="3335" priority="185" stopIfTrue="1">
      <formula>OR($E34="国", $E34="道")</formula>
    </cfRule>
    <cfRule type="expression" dxfId="3334" priority="186" stopIfTrue="1">
      <formula>OR($C34="札幌市", $C34="小樽市", $C34="函館市", $C34="旭川市")</formula>
    </cfRule>
    <cfRule type="expression" dxfId="3333" priority="187" stopIfTrue="1">
      <formula>OR($E34="所", $E34="圏", $E34="局")</formula>
    </cfRule>
    <cfRule type="expression" dxfId="3332" priority="188">
      <formula>OR($E34="市", $E34="町", $E34="村")</formula>
    </cfRule>
  </conditionalFormatting>
  <conditionalFormatting sqref="A35:AA35">
    <cfRule type="expression" dxfId="3331" priority="181" stopIfTrue="1">
      <formula>OR($E35="国", $E35="道")</formula>
    </cfRule>
    <cfRule type="expression" dxfId="3330" priority="182" stopIfTrue="1">
      <formula>OR($C35="札幌市", $C35="小樽市", $C35="函館市", $C35="旭川市")</formula>
    </cfRule>
    <cfRule type="expression" dxfId="3329" priority="183" stopIfTrue="1">
      <formula>OR($E35="所", $E35="圏", $E35="局")</formula>
    </cfRule>
    <cfRule type="expression" dxfId="3328" priority="184">
      <formula>OR($E35="市", $E35="町", $E35="村")</formula>
    </cfRule>
  </conditionalFormatting>
  <conditionalFormatting sqref="A36:AA36">
    <cfRule type="expression" dxfId="3327" priority="177" stopIfTrue="1">
      <formula>OR($E36="国", $E36="道")</formula>
    </cfRule>
    <cfRule type="expression" dxfId="3326" priority="178" stopIfTrue="1">
      <formula>OR($C36="札幌市", $C36="小樽市", $C36="函館市", $C36="旭川市")</formula>
    </cfRule>
    <cfRule type="expression" dxfId="3325" priority="179" stopIfTrue="1">
      <formula>OR($E36="所", $E36="圏", $E36="局")</formula>
    </cfRule>
    <cfRule type="expression" dxfId="3324" priority="180">
      <formula>OR($E36="市", $E36="町", $E36="村")</formula>
    </cfRule>
  </conditionalFormatting>
  <conditionalFormatting sqref="A37:AA37">
    <cfRule type="expression" dxfId="3323" priority="173" stopIfTrue="1">
      <formula>OR($E37="国", $E37="道")</formula>
    </cfRule>
    <cfRule type="expression" dxfId="3322" priority="174" stopIfTrue="1">
      <formula>OR($C37="札幌市", $C37="小樽市", $C37="函館市", $C37="旭川市")</formula>
    </cfRule>
    <cfRule type="expression" dxfId="3321" priority="175" stopIfTrue="1">
      <formula>OR($E37="所", $E37="圏", $E37="局")</formula>
    </cfRule>
    <cfRule type="expression" dxfId="3320" priority="176">
      <formula>OR($E37="市", $E37="町", $E37="村")</formula>
    </cfRule>
  </conditionalFormatting>
  <conditionalFormatting sqref="A38:AA38">
    <cfRule type="expression" dxfId="3319" priority="169" stopIfTrue="1">
      <formula>OR($E38="国", $E38="道")</formula>
    </cfRule>
    <cfRule type="expression" dxfId="3318" priority="170" stopIfTrue="1">
      <formula>OR($C38="札幌市", $C38="小樽市", $C38="函館市", $C38="旭川市")</formula>
    </cfRule>
    <cfRule type="expression" dxfId="3317" priority="171" stopIfTrue="1">
      <formula>OR($E38="所", $E38="圏", $E38="局")</formula>
    </cfRule>
    <cfRule type="expression" dxfId="3316" priority="172">
      <formula>OR($E38="市", $E38="町", $E38="村")</formula>
    </cfRule>
  </conditionalFormatting>
  <conditionalFormatting sqref="A39:AA39">
    <cfRule type="expression" dxfId="3315" priority="165" stopIfTrue="1">
      <formula>OR($E39="国", $E39="道")</formula>
    </cfRule>
    <cfRule type="expression" dxfId="3314" priority="166" stopIfTrue="1">
      <formula>OR($C39="札幌市", $C39="小樽市", $C39="函館市", $C39="旭川市")</formula>
    </cfRule>
    <cfRule type="expression" dxfId="3313" priority="167" stopIfTrue="1">
      <formula>OR($E39="所", $E39="圏", $E39="局")</formula>
    </cfRule>
    <cfRule type="expression" dxfId="3312" priority="168">
      <formula>OR($E39="市", $E39="町", $E39="村")</formula>
    </cfRule>
  </conditionalFormatting>
  <conditionalFormatting sqref="A40:AA40">
    <cfRule type="expression" dxfId="3311" priority="161" stopIfTrue="1">
      <formula>OR($E40="国", $E40="道")</formula>
    </cfRule>
    <cfRule type="expression" dxfId="3310" priority="162" stopIfTrue="1">
      <formula>OR($C40="札幌市", $C40="小樽市", $C40="函館市", $C40="旭川市")</formula>
    </cfRule>
    <cfRule type="expression" dxfId="3309" priority="163" stopIfTrue="1">
      <formula>OR($E40="所", $E40="圏", $E40="局")</formula>
    </cfRule>
    <cfRule type="expression" dxfId="3308" priority="164">
      <formula>OR($E40="市", $E40="町", $E40="村")</formula>
    </cfRule>
  </conditionalFormatting>
  <conditionalFormatting sqref="A41:AA41">
    <cfRule type="expression" dxfId="3307" priority="157" stopIfTrue="1">
      <formula>OR($E41="国", $E41="道")</formula>
    </cfRule>
    <cfRule type="expression" dxfId="3306" priority="158" stopIfTrue="1">
      <formula>OR($C41="札幌市", $C41="小樽市", $C41="函館市", $C41="旭川市")</formula>
    </cfRule>
    <cfRule type="expression" dxfId="3305" priority="159" stopIfTrue="1">
      <formula>OR($E41="所", $E41="圏", $E41="局")</formula>
    </cfRule>
    <cfRule type="expression" dxfId="3304" priority="160">
      <formula>OR($E41="市", $E41="町", $E41="村")</formula>
    </cfRule>
  </conditionalFormatting>
  <conditionalFormatting sqref="A42:AA42">
    <cfRule type="expression" dxfId="3303" priority="153" stopIfTrue="1">
      <formula>OR($E42="国", $E42="道")</formula>
    </cfRule>
    <cfRule type="expression" dxfId="3302" priority="154" stopIfTrue="1">
      <formula>OR($C42="札幌市", $C42="小樽市", $C42="函館市", $C42="旭川市")</formula>
    </cfRule>
    <cfRule type="expression" dxfId="3301" priority="155" stopIfTrue="1">
      <formula>OR($E42="所", $E42="圏", $E42="局")</formula>
    </cfRule>
    <cfRule type="expression" dxfId="3300" priority="156">
      <formula>OR($E42="市", $E42="町", $E42="村")</formula>
    </cfRule>
  </conditionalFormatting>
  <conditionalFormatting sqref="A61:AA61">
    <cfRule type="expression" dxfId="3299" priority="149" stopIfTrue="1">
      <formula>OR($E61="国", $E61="道")</formula>
    </cfRule>
    <cfRule type="expression" dxfId="3298" priority="150" stopIfTrue="1">
      <formula>OR($C61="札幌市", $C61="小樽市", $C61="函館市", $C61="旭川市")</formula>
    </cfRule>
    <cfRule type="expression" dxfId="3297" priority="151" stopIfTrue="1">
      <formula>OR($E61="所", $E61="圏", $E61="局")</formula>
    </cfRule>
    <cfRule type="expression" dxfId="3296" priority="152">
      <formula>OR($E61="市", $E61="町", $E61="村")</formula>
    </cfRule>
  </conditionalFormatting>
  <conditionalFormatting sqref="A62:AA62">
    <cfRule type="expression" dxfId="3295" priority="145" stopIfTrue="1">
      <formula>OR($E62="国", $E62="道")</formula>
    </cfRule>
    <cfRule type="expression" dxfId="3294" priority="146" stopIfTrue="1">
      <formula>OR($C62="札幌市", $C62="小樽市", $C62="函館市", $C62="旭川市")</formula>
    </cfRule>
    <cfRule type="expression" dxfId="3293" priority="147" stopIfTrue="1">
      <formula>OR($E62="所", $E62="圏", $E62="局")</formula>
    </cfRule>
    <cfRule type="expression" dxfId="3292" priority="148">
      <formula>OR($E62="市", $E62="町", $E62="村")</formula>
    </cfRule>
  </conditionalFormatting>
  <conditionalFormatting sqref="A63:AA63">
    <cfRule type="expression" dxfId="3291" priority="141" stopIfTrue="1">
      <formula>OR($E63="国", $E63="道")</formula>
    </cfRule>
    <cfRule type="expression" dxfId="3290" priority="142" stopIfTrue="1">
      <formula>OR($C63="札幌市", $C63="小樽市", $C63="函館市", $C63="旭川市")</formula>
    </cfRule>
    <cfRule type="expression" dxfId="3289" priority="143" stopIfTrue="1">
      <formula>OR($E63="所", $E63="圏", $E63="局")</formula>
    </cfRule>
    <cfRule type="expression" dxfId="3288" priority="144">
      <formula>OR($E63="市", $E63="町", $E63="村")</formula>
    </cfRule>
  </conditionalFormatting>
  <conditionalFormatting sqref="A64:AA64">
    <cfRule type="expression" dxfId="3287" priority="137" stopIfTrue="1">
      <formula>OR($E64="国", $E64="道")</formula>
    </cfRule>
    <cfRule type="expression" dxfId="3286" priority="138" stopIfTrue="1">
      <formula>OR($C64="札幌市", $C64="小樽市", $C64="函館市", $C64="旭川市")</formula>
    </cfRule>
    <cfRule type="expression" dxfId="3285" priority="139" stopIfTrue="1">
      <formula>OR($E64="所", $E64="圏", $E64="局")</formula>
    </cfRule>
    <cfRule type="expression" dxfId="3284" priority="140">
      <formula>OR($E64="市", $E64="町", $E64="村")</formula>
    </cfRule>
  </conditionalFormatting>
  <conditionalFormatting sqref="A65:AA65">
    <cfRule type="expression" dxfId="3283" priority="133" stopIfTrue="1">
      <formula>OR($E65="国", $E65="道")</formula>
    </cfRule>
    <cfRule type="expression" dxfId="3282" priority="134" stopIfTrue="1">
      <formula>OR($C65="札幌市", $C65="小樽市", $C65="函館市", $C65="旭川市")</formula>
    </cfRule>
    <cfRule type="expression" dxfId="3281" priority="135" stopIfTrue="1">
      <formula>OR($E65="所", $E65="圏", $E65="局")</formula>
    </cfRule>
    <cfRule type="expression" dxfId="3280" priority="136">
      <formula>OR($E65="市", $E65="町", $E65="村")</formula>
    </cfRule>
  </conditionalFormatting>
  <conditionalFormatting sqref="A66:AA66">
    <cfRule type="expression" dxfId="3279" priority="129" stopIfTrue="1">
      <formula>OR($E66="国", $E66="道")</formula>
    </cfRule>
    <cfRule type="expression" dxfId="3278" priority="130" stopIfTrue="1">
      <formula>OR($C66="札幌市", $C66="小樽市", $C66="函館市", $C66="旭川市")</formula>
    </cfRule>
    <cfRule type="expression" dxfId="3277" priority="131" stopIfTrue="1">
      <formula>OR($E66="所", $E66="圏", $E66="局")</formula>
    </cfRule>
    <cfRule type="expression" dxfId="3276" priority="132">
      <formula>OR($E66="市", $E66="町", $E66="村")</formula>
    </cfRule>
  </conditionalFormatting>
  <conditionalFormatting sqref="A67:AA67">
    <cfRule type="expression" dxfId="3275" priority="125" stopIfTrue="1">
      <formula>OR($E67="国", $E67="道")</formula>
    </cfRule>
    <cfRule type="expression" dxfId="3274" priority="126" stopIfTrue="1">
      <formula>OR($C67="札幌市", $C67="小樽市", $C67="函館市", $C67="旭川市")</formula>
    </cfRule>
    <cfRule type="expression" dxfId="3273" priority="127" stopIfTrue="1">
      <formula>OR($E67="所", $E67="圏", $E67="局")</formula>
    </cfRule>
    <cfRule type="expression" dxfId="3272" priority="128">
      <formula>OR($E67="市", $E67="町", $E67="村")</formula>
    </cfRule>
  </conditionalFormatting>
  <conditionalFormatting sqref="A68:AA68">
    <cfRule type="expression" dxfId="3271" priority="121" stopIfTrue="1">
      <formula>OR($E68="国", $E68="道")</formula>
    </cfRule>
    <cfRule type="expression" dxfId="3270" priority="122" stopIfTrue="1">
      <formula>OR($C68="札幌市", $C68="小樽市", $C68="函館市", $C68="旭川市")</formula>
    </cfRule>
    <cfRule type="expression" dxfId="3269" priority="123" stopIfTrue="1">
      <formula>OR($E68="所", $E68="圏", $E68="局")</formula>
    </cfRule>
    <cfRule type="expression" dxfId="3268" priority="124">
      <formula>OR($E68="市", $E68="町", $E68="村")</formula>
    </cfRule>
  </conditionalFormatting>
  <conditionalFormatting sqref="A70:AA70">
    <cfRule type="expression" dxfId="3267" priority="117" stopIfTrue="1">
      <formula>OR($E70="国", $E70="道")</formula>
    </cfRule>
    <cfRule type="expression" dxfId="3266" priority="118" stopIfTrue="1">
      <formula>OR($C70="札幌市", $C70="小樽市", $C70="函館市", $C70="旭川市")</formula>
    </cfRule>
    <cfRule type="expression" dxfId="3265" priority="119" stopIfTrue="1">
      <formula>OR($E70="所", $E70="圏", $E70="局")</formula>
    </cfRule>
    <cfRule type="expression" dxfId="3264" priority="120">
      <formula>OR($E70="市", $E70="町", $E70="村")</formula>
    </cfRule>
  </conditionalFormatting>
  <conditionalFormatting sqref="A71:AA71">
    <cfRule type="expression" dxfId="3263" priority="113" stopIfTrue="1">
      <formula>OR($E71="国", $E71="道")</formula>
    </cfRule>
    <cfRule type="expression" dxfId="3262" priority="114" stopIfTrue="1">
      <formula>OR($C71="札幌市", $C71="小樽市", $C71="函館市", $C71="旭川市")</formula>
    </cfRule>
    <cfRule type="expression" dxfId="3261" priority="115" stopIfTrue="1">
      <formula>OR($E71="所", $E71="圏", $E71="局")</formula>
    </cfRule>
    <cfRule type="expression" dxfId="3260" priority="116">
      <formula>OR($E71="市", $E71="町", $E71="村")</formula>
    </cfRule>
  </conditionalFormatting>
  <conditionalFormatting sqref="A72:AA72">
    <cfRule type="expression" dxfId="3259" priority="109" stopIfTrue="1">
      <formula>OR($E72="国", $E72="道")</formula>
    </cfRule>
    <cfRule type="expression" dxfId="3258" priority="110" stopIfTrue="1">
      <formula>OR($C72="札幌市", $C72="小樽市", $C72="函館市", $C72="旭川市")</formula>
    </cfRule>
    <cfRule type="expression" dxfId="3257" priority="111" stopIfTrue="1">
      <formula>OR($E72="所", $E72="圏", $E72="局")</formula>
    </cfRule>
    <cfRule type="expression" dxfId="3256" priority="112">
      <formula>OR($E72="市", $E72="町", $E72="村")</formula>
    </cfRule>
  </conditionalFormatting>
  <conditionalFormatting sqref="A73:AA73">
    <cfRule type="expression" dxfId="3255" priority="105" stopIfTrue="1">
      <formula>OR($E73="国", $E73="道")</formula>
    </cfRule>
    <cfRule type="expression" dxfId="3254" priority="106" stopIfTrue="1">
      <formula>OR($C73="札幌市", $C73="小樽市", $C73="函館市", $C73="旭川市")</formula>
    </cfRule>
    <cfRule type="expression" dxfId="3253" priority="107" stopIfTrue="1">
      <formula>OR($E73="所", $E73="圏", $E73="局")</formula>
    </cfRule>
    <cfRule type="expression" dxfId="3252" priority="108">
      <formula>OR($E73="市", $E73="町", $E73="村")</formula>
    </cfRule>
  </conditionalFormatting>
  <conditionalFormatting sqref="A74:AA74">
    <cfRule type="expression" dxfId="3251" priority="101" stopIfTrue="1">
      <formula>OR($E74="国", $E74="道")</formula>
    </cfRule>
    <cfRule type="expression" dxfId="3250" priority="102" stopIfTrue="1">
      <formula>OR($C74="札幌市", $C74="小樽市", $C74="函館市", $C74="旭川市")</formula>
    </cfRule>
    <cfRule type="expression" dxfId="3249" priority="103" stopIfTrue="1">
      <formula>OR($E74="所", $E74="圏", $E74="局")</formula>
    </cfRule>
    <cfRule type="expression" dxfId="3248" priority="104">
      <formula>OR($E74="市", $E74="町", $E74="村")</formula>
    </cfRule>
  </conditionalFormatting>
  <conditionalFormatting sqref="A75:AA75">
    <cfRule type="expression" dxfId="3247" priority="97" stopIfTrue="1">
      <formula>OR($E75="国", $E75="道")</formula>
    </cfRule>
    <cfRule type="expression" dxfId="3246" priority="98" stopIfTrue="1">
      <formula>OR($C75="札幌市", $C75="小樽市", $C75="函館市", $C75="旭川市")</formula>
    </cfRule>
    <cfRule type="expression" dxfId="3245" priority="99" stopIfTrue="1">
      <formula>OR($E75="所", $E75="圏", $E75="局")</formula>
    </cfRule>
    <cfRule type="expression" dxfId="3244" priority="100">
      <formula>OR($E75="市", $E75="町", $E75="村")</formula>
    </cfRule>
  </conditionalFormatting>
  <conditionalFormatting sqref="A76:AA76">
    <cfRule type="expression" dxfId="3243" priority="93" stopIfTrue="1">
      <formula>OR($E76="国", $E76="道")</formula>
    </cfRule>
    <cfRule type="expression" dxfId="3242" priority="94" stopIfTrue="1">
      <formula>OR($C76="札幌市", $C76="小樽市", $C76="函館市", $C76="旭川市")</formula>
    </cfRule>
    <cfRule type="expression" dxfId="3241" priority="95" stopIfTrue="1">
      <formula>OR($E76="所", $E76="圏", $E76="局")</formula>
    </cfRule>
    <cfRule type="expression" dxfId="3240" priority="96">
      <formula>OR($E76="市", $E76="町", $E76="村")</formula>
    </cfRule>
  </conditionalFormatting>
  <conditionalFormatting sqref="A77:AA77">
    <cfRule type="expression" dxfId="3239" priority="89" stopIfTrue="1">
      <formula>OR($E77="国", $E77="道")</formula>
    </cfRule>
    <cfRule type="expression" dxfId="3238" priority="90" stopIfTrue="1">
      <formula>OR($C77="札幌市", $C77="小樽市", $C77="函館市", $C77="旭川市")</formula>
    </cfRule>
    <cfRule type="expression" dxfId="3237" priority="91" stopIfTrue="1">
      <formula>OR($E77="所", $E77="圏", $E77="局")</formula>
    </cfRule>
    <cfRule type="expression" dxfId="3236" priority="92">
      <formula>OR($E77="市", $E77="町", $E77="村")</formula>
    </cfRule>
  </conditionalFormatting>
  <conditionalFormatting sqref="A78:AA78">
    <cfRule type="expression" dxfId="3235" priority="85" stopIfTrue="1">
      <formula>OR($E78="国", $E78="道")</formula>
    </cfRule>
    <cfRule type="expression" dxfId="3234" priority="86" stopIfTrue="1">
      <formula>OR($C78="札幌市", $C78="小樽市", $C78="函館市", $C78="旭川市")</formula>
    </cfRule>
    <cfRule type="expression" dxfId="3233" priority="87" stopIfTrue="1">
      <formula>OR($E78="所", $E78="圏", $E78="局")</formula>
    </cfRule>
    <cfRule type="expression" dxfId="3232" priority="88">
      <formula>OR($E78="市", $E78="町", $E78="村")</formula>
    </cfRule>
  </conditionalFormatting>
  <conditionalFormatting sqref="A79:AA79">
    <cfRule type="expression" dxfId="3231" priority="81" stopIfTrue="1">
      <formula>OR($E79="国", $E79="道")</formula>
    </cfRule>
    <cfRule type="expression" dxfId="3230" priority="82" stopIfTrue="1">
      <formula>OR($C79="札幌市", $C79="小樽市", $C79="函館市", $C79="旭川市")</formula>
    </cfRule>
    <cfRule type="expression" dxfId="3229" priority="83" stopIfTrue="1">
      <formula>OR($E79="所", $E79="圏", $E79="局")</formula>
    </cfRule>
    <cfRule type="expression" dxfId="3228" priority="84">
      <formula>OR($E79="市", $E79="町", $E79="村")</formula>
    </cfRule>
  </conditionalFormatting>
  <conditionalFormatting sqref="A80:AA80">
    <cfRule type="expression" dxfId="3227" priority="77" stopIfTrue="1">
      <formula>OR($E80="国", $E80="道")</formula>
    </cfRule>
    <cfRule type="expression" dxfId="3226" priority="78" stopIfTrue="1">
      <formula>OR($C80="札幌市", $C80="小樽市", $C80="函館市", $C80="旭川市")</formula>
    </cfRule>
    <cfRule type="expression" dxfId="3225" priority="79" stopIfTrue="1">
      <formula>OR($E80="所", $E80="圏", $E80="局")</formula>
    </cfRule>
    <cfRule type="expression" dxfId="3224" priority="80">
      <formula>OR($E80="市", $E80="町", $E80="村")</formula>
    </cfRule>
  </conditionalFormatting>
  <conditionalFormatting sqref="A81:AA81">
    <cfRule type="expression" dxfId="3223" priority="73" stopIfTrue="1">
      <formula>OR($E81="国", $E81="道")</formula>
    </cfRule>
    <cfRule type="expression" dxfId="3222" priority="74" stopIfTrue="1">
      <formula>OR($C81="札幌市", $C81="小樽市", $C81="函館市", $C81="旭川市")</formula>
    </cfRule>
    <cfRule type="expression" dxfId="3221" priority="75" stopIfTrue="1">
      <formula>OR($E81="所", $E81="圏", $E81="局")</formula>
    </cfRule>
    <cfRule type="expression" dxfId="3220" priority="76">
      <formula>OR($E81="市", $E81="町", $E81="村")</formula>
    </cfRule>
  </conditionalFormatting>
  <conditionalFormatting sqref="A43:AA43">
    <cfRule type="expression" dxfId="3219" priority="69" stopIfTrue="1">
      <formula>OR($E43="国", $E43="道")</formula>
    </cfRule>
    <cfRule type="expression" dxfId="3218" priority="70" stopIfTrue="1">
      <formula>OR($C43="札幌市", $C43="小樽市", $C43="函館市", $C43="旭川市")</formula>
    </cfRule>
    <cfRule type="expression" dxfId="3217" priority="71" stopIfTrue="1">
      <formula>OR($E43="所", $E43="圏", $E43="局")</formula>
    </cfRule>
    <cfRule type="expression" dxfId="3216" priority="72">
      <formula>OR($E43="市", $E43="町", $E43="村")</formula>
    </cfRule>
  </conditionalFormatting>
  <conditionalFormatting sqref="A44:AA44">
    <cfRule type="expression" dxfId="3215" priority="65" stopIfTrue="1">
      <formula>OR($E44="国", $E44="道")</formula>
    </cfRule>
    <cfRule type="expression" dxfId="3214" priority="66" stopIfTrue="1">
      <formula>OR($C44="札幌市", $C44="小樽市", $C44="函館市", $C44="旭川市")</formula>
    </cfRule>
    <cfRule type="expression" dxfId="3213" priority="67" stopIfTrue="1">
      <formula>OR($E44="所", $E44="圏", $E44="局")</formula>
    </cfRule>
    <cfRule type="expression" dxfId="3212" priority="68">
      <formula>OR($E44="市", $E44="町", $E44="村")</formula>
    </cfRule>
  </conditionalFormatting>
  <conditionalFormatting sqref="A45:AA45">
    <cfRule type="expression" dxfId="3211" priority="61" stopIfTrue="1">
      <formula>OR($E45="国", $E45="道")</formula>
    </cfRule>
    <cfRule type="expression" dxfId="3210" priority="62" stopIfTrue="1">
      <formula>OR($C45="札幌市", $C45="小樽市", $C45="函館市", $C45="旭川市")</formula>
    </cfRule>
    <cfRule type="expression" dxfId="3209" priority="63" stopIfTrue="1">
      <formula>OR($E45="所", $E45="圏", $E45="局")</formula>
    </cfRule>
    <cfRule type="expression" dxfId="3208" priority="64">
      <formula>OR($E45="市", $E45="町", $E45="村")</formula>
    </cfRule>
  </conditionalFormatting>
  <conditionalFormatting sqref="A46:AA46">
    <cfRule type="expression" dxfId="3207" priority="57" stopIfTrue="1">
      <formula>OR($E46="国", $E46="道")</formula>
    </cfRule>
    <cfRule type="expression" dxfId="3206" priority="58" stopIfTrue="1">
      <formula>OR($C46="札幌市", $C46="小樽市", $C46="函館市", $C46="旭川市")</formula>
    </cfRule>
    <cfRule type="expression" dxfId="3205" priority="59" stopIfTrue="1">
      <formula>OR($E46="所", $E46="圏", $E46="局")</formula>
    </cfRule>
    <cfRule type="expression" dxfId="3204" priority="60">
      <formula>OR($E46="市", $E46="町", $E46="村")</formula>
    </cfRule>
  </conditionalFormatting>
  <conditionalFormatting sqref="A47:AA47">
    <cfRule type="expression" dxfId="3203" priority="53" stopIfTrue="1">
      <formula>OR($E47="国", $E47="道")</formula>
    </cfRule>
    <cfRule type="expression" dxfId="3202" priority="54" stopIfTrue="1">
      <formula>OR($C47="札幌市", $C47="小樽市", $C47="函館市", $C47="旭川市")</formula>
    </cfRule>
    <cfRule type="expression" dxfId="3201" priority="55" stopIfTrue="1">
      <formula>OR($E47="所", $E47="圏", $E47="局")</formula>
    </cfRule>
    <cfRule type="expression" dxfId="3200" priority="56">
      <formula>OR($E47="市", $E47="町", $E47="村")</formula>
    </cfRule>
  </conditionalFormatting>
  <conditionalFormatting sqref="A48:AA48">
    <cfRule type="expression" dxfId="3199" priority="49" stopIfTrue="1">
      <formula>OR($E48="国", $E48="道")</formula>
    </cfRule>
    <cfRule type="expression" dxfId="3198" priority="50" stopIfTrue="1">
      <formula>OR($C48="札幌市", $C48="小樽市", $C48="函館市", $C48="旭川市")</formula>
    </cfRule>
    <cfRule type="expression" dxfId="3197" priority="51" stopIfTrue="1">
      <formula>OR($E48="所", $E48="圏", $E48="局")</formula>
    </cfRule>
    <cfRule type="expression" dxfId="3196" priority="52">
      <formula>OR($E48="市", $E48="町", $E48="村")</formula>
    </cfRule>
  </conditionalFormatting>
  <conditionalFormatting sqref="A49:AA49">
    <cfRule type="expression" dxfId="3195" priority="45" stopIfTrue="1">
      <formula>OR($E49="国", $E49="道")</formula>
    </cfRule>
    <cfRule type="expression" dxfId="3194" priority="46" stopIfTrue="1">
      <formula>OR($C49="札幌市", $C49="小樽市", $C49="函館市", $C49="旭川市")</formula>
    </cfRule>
    <cfRule type="expression" dxfId="3193" priority="47" stopIfTrue="1">
      <formula>OR($E49="所", $E49="圏", $E49="局")</formula>
    </cfRule>
    <cfRule type="expression" dxfId="3192" priority="48">
      <formula>OR($E49="市", $E49="町", $E49="村")</formula>
    </cfRule>
  </conditionalFormatting>
  <conditionalFormatting sqref="A50:AA50">
    <cfRule type="expression" dxfId="3191" priority="41" stopIfTrue="1">
      <formula>OR($E50="国", $E50="道")</formula>
    </cfRule>
    <cfRule type="expression" dxfId="3190" priority="42" stopIfTrue="1">
      <formula>OR($C50="札幌市", $C50="小樽市", $C50="函館市", $C50="旭川市")</formula>
    </cfRule>
    <cfRule type="expression" dxfId="3189" priority="43" stopIfTrue="1">
      <formula>OR($E50="所", $E50="圏", $E50="局")</formula>
    </cfRule>
    <cfRule type="expression" dxfId="3188" priority="44">
      <formula>OR($E50="市", $E50="町", $E50="村")</formula>
    </cfRule>
  </conditionalFormatting>
  <conditionalFormatting sqref="A51:AA51">
    <cfRule type="expression" dxfId="3187" priority="37" stopIfTrue="1">
      <formula>OR($E51="国", $E51="道")</formula>
    </cfRule>
    <cfRule type="expression" dxfId="3186" priority="38" stopIfTrue="1">
      <formula>OR($C51="札幌市", $C51="小樽市", $C51="函館市", $C51="旭川市")</formula>
    </cfRule>
    <cfRule type="expression" dxfId="3185" priority="39" stopIfTrue="1">
      <formula>OR($E51="所", $E51="圏", $E51="局")</formula>
    </cfRule>
    <cfRule type="expression" dxfId="3184" priority="40">
      <formula>OR($E51="市", $E51="町", $E51="村")</formula>
    </cfRule>
  </conditionalFormatting>
  <conditionalFormatting sqref="A52:AA52">
    <cfRule type="expression" dxfId="3183" priority="33" stopIfTrue="1">
      <formula>OR($E52="国", $E52="道")</formula>
    </cfRule>
    <cfRule type="expression" dxfId="3182" priority="34" stopIfTrue="1">
      <formula>OR($C52="札幌市", $C52="小樽市", $C52="函館市", $C52="旭川市")</formula>
    </cfRule>
    <cfRule type="expression" dxfId="3181" priority="35" stopIfTrue="1">
      <formula>OR($E52="所", $E52="圏", $E52="局")</formula>
    </cfRule>
    <cfRule type="expression" dxfId="3180" priority="36">
      <formula>OR($E52="市", $E52="町", $E52="村")</formula>
    </cfRule>
  </conditionalFormatting>
  <conditionalFormatting sqref="A53:AA53">
    <cfRule type="expression" dxfId="3179" priority="29" stopIfTrue="1">
      <formula>OR($E53="国", $E53="道")</formula>
    </cfRule>
    <cfRule type="expression" dxfId="3178" priority="30" stopIfTrue="1">
      <formula>OR($C53="札幌市", $C53="小樽市", $C53="函館市", $C53="旭川市")</formula>
    </cfRule>
    <cfRule type="expression" dxfId="3177" priority="31" stopIfTrue="1">
      <formula>OR($E53="所", $E53="圏", $E53="局")</formula>
    </cfRule>
    <cfRule type="expression" dxfId="3176" priority="32">
      <formula>OR($E53="市", $E53="町", $E53="村")</formula>
    </cfRule>
  </conditionalFormatting>
  <conditionalFormatting sqref="A54:AA54">
    <cfRule type="expression" dxfId="3175" priority="25" stopIfTrue="1">
      <formula>OR($E54="国", $E54="道")</formula>
    </cfRule>
    <cfRule type="expression" dxfId="3174" priority="26" stopIfTrue="1">
      <formula>OR($C54="札幌市", $C54="小樽市", $C54="函館市", $C54="旭川市")</formula>
    </cfRule>
    <cfRule type="expression" dxfId="3173" priority="27" stopIfTrue="1">
      <formula>OR($E54="所", $E54="圏", $E54="局")</formula>
    </cfRule>
    <cfRule type="expression" dxfId="3172" priority="28">
      <formula>OR($E54="市", $E54="町", $E54="村")</formula>
    </cfRule>
  </conditionalFormatting>
  <conditionalFormatting sqref="A55:AA55">
    <cfRule type="expression" dxfId="3171" priority="21" stopIfTrue="1">
      <formula>OR($E55="国", $E55="道")</formula>
    </cfRule>
    <cfRule type="expression" dxfId="3170" priority="22" stopIfTrue="1">
      <formula>OR($C55="札幌市", $C55="小樽市", $C55="函館市", $C55="旭川市")</formula>
    </cfRule>
    <cfRule type="expression" dxfId="3169" priority="23" stopIfTrue="1">
      <formula>OR($E55="所", $E55="圏", $E55="局")</formula>
    </cfRule>
    <cfRule type="expression" dxfId="3168" priority="24">
      <formula>OR($E55="市", $E55="町", $E55="村")</formula>
    </cfRule>
  </conditionalFormatting>
  <conditionalFormatting sqref="A56:AA56">
    <cfRule type="expression" dxfId="3167" priority="17" stopIfTrue="1">
      <formula>OR($E56="国", $E56="道")</formula>
    </cfRule>
    <cfRule type="expression" dxfId="3166" priority="18" stopIfTrue="1">
      <formula>OR($C56="札幌市", $C56="小樽市", $C56="函館市", $C56="旭川市")</formula>
    </cfRule>
    <cfRule type="expression" dxfId="3165" priority="19" stopIfTrue="1">
      <formula>OR($E56="所", $E56="圏", $E56="局")</formula>
    </cfRule>
    <cfRule type="expression" dxfId="3164" priority="20">
      <formula>OR($E56="市", $E56="町", $E56="村")</formula>
    </cfRule>
  </conditionalFormatting>
  <conditionalFormatting sqref="A57:AA57">
    <cfRule type="expression" dxfId="3163" priority="13" stopIfTrue="1">
      <formula>OR($E57="国", $E57="道")</formula>
    </cfRule>
    <cfRule type="expression" dxfId="3162" priority="14" stopIfTrue="1">
      <formula>OR($C57="札幌市", $C57="小樽市", $C57="函館市", $C57="旭川市")</formula>
    </cfRule>
    <cfRule type="expression" dxfId="3161" priority="15" stopIfTrue="1">
      <formula>OR($E57="所", $E57="圏", $E57="局")</formula>
    </cfRule>
    <cfRule type="expression" dxfId="3160" priority="16">
      <formula>OR($E57="市", $E57="町", $E57="村")</formula>
    </cfRule>
  </conditionalFormatting>
  <conditionalFormatting sqref="A58:AA58">
    <cfRule type="expression" dxfId="3159" priority="9" stopIfTrue="1">
      <formula>OR($E58="国", $E58="道")</formula>
    </cfRule>
    <cfRule type="expression" dxfId="3158" priority="10" stopIfTrue="1">
      <formula>OR($C58="札幌市", $C58="小樽市", $C58="函館市", $C58="旭川市")</formula>
    </cfRule>
    <cfRule type="expression" dxfId="3157" priority="11" stopIfTrue="1">
      <formula>OR($E58="所", $E58="圏", $E58="局")</formula>
    </cfRule>
    <cfRule type="expression" dxfId="3156" priority="12">
      <formula>OR($E58="市", $E58="町", $E58="村")</formula>
    </cfRule>
  </conditionalFormatting>
  <conditionalFormatting sqref="A59:AA59">
    <cfRule type="expression" dxfId="3155" priority="5" stopIfTrue="1">
      <formula>OR($E59="国", $E59="道")</formula>
    </cfRule>
    <cfRule type="expression" dxfId="3154" priority="6" stopIfTrue="1">
      <formula>OR($C59="札幌市", $C59="小樽市", $C59="函館市", $C59="旭川市")</formula>
    </cfRule>
    <cfRule type="expression" dxfId="3153" priority="7" stopIfTrue="1">
      <formula>OR($E59="所", $E59="圏", $E59="局")</formula>
    </cfRule>
    <cfRule type="expression" dxfId="3152" priority="8">
      <formula>OR($E59="市", $E59="町", $E59="村")</formula>
    </cfRule>
  </conditionalFormatting>
  <conditionalFormatting sqref="A60:AA60">
    <cfRule type="expression" dxfId="3151" priority="1" stopIfTrue="1">
      <formula>OR($E60="国", $E60="道")</formula>
    </cfRule>
    <cfRule type="expression" dxfId="3150" priority="2" stopIfTrue="1">
      <formula>OR($C60="札幌市", $C60="小樽市", $C60="函館市", $C60="旭川市")</formula>
    </cfRule>
    <cfRule type="expression" dxfId="3149" priority="3" stopIfTrue="1">
      <formula>OR($E60="所", $E60="圏", $E60="局")</formula>
    </cfRule>
    <cfRule type="expression" dxfId="3148" priority="4">
      <formula>OR($E60="市", $E60="町", $E60="村")</formula>
    </cfRule>
  </conditionalFormatting>
  <pageMargins left="0.7" right="0.7" top="0.75" bottom="0.75" header="0.3" footer="0.3"/>
</worksheet>
</file>