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統計関係\■統計関係\01 毎年\【地域保健情報年報】\28年報（27実績）\【完成版】28年報(27実績)\"/>
    </mc:Choice>
  </mc:AlternateContent>
  <bookViews>
    <workbookView xWindow="-60" yWindow="-165" windowWidth="19590" windowHeight="10170" tabRatio="909" firstSheet="8" activeTab="8"/>
  </bookViews>
  <sheets>
    <sheet name="⑳改正案一覧" sheetId="1" state="hidden" r:id="rId1"/>
    <sheet name="56-1" sheetId="2" r:id="rId2"/>
    <sheet name="56-2" sheetId="36" r:id="rId3"/>
    <sheet name="56-3" sheetId="37" r:id="rId4"/>
    <sheet name="57-1" sheetId="3" r:id="rId5"/>
    <sheet name="57-2" sheetId="34" r:id="rId6"/>
    <sheet name="57-3" sheetId="4" r:id="rId7"/>
    <sheet name="58-1" sheetId="5" r:id="rId8"/>
    <sheet name="58-2" sheetId="6" r:id="rId9"/>
    <sheet name="58-3 " sheetId="7" r:id="rId10"/>
    <sheet name="59" sheetId="8" r:id="rId11"/>
    <sheet name="60" sheetId="9" r:id="rId12"/>
    <sheet name="61-1" sheetId="10" r:id="rId13"/>
    <sheet name="61-2" sheetId="11" r:id="rId14"/>
    <sheet name="61-3" sheetId="12" r:id="rId15"/>
    <sheet name="62" sheetId="13" r:id="rId16"/>
    <sheet name="63" sheetId="14" r:id="rId17"/>
    <sheet name="64" sheetId="15" r:id="rId18"/>
    <sheet name="65" sheetId="16" r:id="rId19"/>
    <sheet name="66-1" sheetId="17" r:id="rId20"/>
    <sheet name="66-2" sheetId="32" r:id="rId21"/>
    <sheet name="67" sheetId="18" r:id="rId22"/>
    <sheet name="68" sheetId="19" r:id="rId23"/>
    <sheet name="69" sheetId="20" r:id="rId24"/>
    <sheet name="70" sheetId="21" r:id="rId25"/>
    <sheet name="71" sheetId="23" r:id="rId26"/>
    <sheet name="72" sheetId="24" r:id="rId27"/>
    <sheet name="73" sheetId="25" r:id="rId28"/>
    <sheet name="74" sheetId="26" r:id="rId29"/>
    <sheet name="75" sheetId="27" r:id="rId30"/>
    <sheet name="76" sheetId="28" r:id="rId31"/>
    <sheet name="77" sheetId="29" r:id="rId32"/>
    <sheet name="78" sheetId="30" r:id="rId33"/>
    <sheet name="79" sheetId="31" r:id="rId34"/>
  </sheets>
  <definedNames>
    <definedName name="_xlnm.Print_Area" localSheetId="1">'56-1'!$A$1:$BA$21</definedName>
    <definedName name="_xlnm.Print_Area" localSheetId="2">'56-2'!$A$1:$BA$21</definedName>
    <definedName name="_xlnm.Print_Area" localSheetId="3">'56-3'!$A$1:$BA$21</definedName>
    <definedName name="_xlnm.Print_Area" localSheetId="4">'57-1'!$A$1:$O$9</definedName>
    <definedName name="_xlnm.Print_Area" localSheetId="5">'57-2'!$A$1:$F$10</definedName>
    <definedName name="_xlnm.Print_Area" localSheetId="6">'57-3'!$A$1:$E$10</definedName>
    <definedName name="_xlnm.Print_Area" localSheetId="7">'58-1'!$A$1:$U$12</definedName>
    <definedName name="_xlnm.Print_Area" localSheetId="8">'58-2'!$A$1:$U$12</definedName>
    <definedName name="_xlnm.Print_Area" localSheetId="9">'58-3 '!$A$1:$U$12</definedName>
    <definedName name="_xlnm.Print_Area" localSheetId="11">'60'!$A$1:$J$14</definedName>
    <definedName name="_xlnm.Print_Area" localSheetId="12">'61-1'!$A$1:$AO$28</definedName>
    <definedName name="_xlnm.Print_Area" localSheetId="13">'61-2'!$A$1:$AI$27</definedName>
    <definedName name="_xlnm.Print_Area" localSheetId="14">'61-3'!$A$1:$P$27</definedName>
    <definedName name="_xlnm.Print_Area" localSheetId="15">'62'!$A$1:$AM$25</definedName>
    <definedName name="_xlnm.Print_Area" localSheetId="16">'63'!$A$1:$X$27</definedName>
    <definedName name="_xlnm.Print_Area" localSheetId="17">'64'!$A$1:$Z$24</definedName>
    <definedName name="_xlnm.Print_Area" localSheetId="18">'65'!$A$1:$W$23</definedName>
    <definedName name="_xlnm.Print_Area" localSheetId="19">'66-1'!$A$1:$S$22</definedName>
    <definedName name="_xlnm.Print_Area" localSheetId="21">'67'!$A$1:$U$25</definedName>
    <definedName name="_xlnm.Print_Area" localSheetId="23">'69'!$A$1:$F$22</definedName>
    <definedName name="_xlnm.Print_Area" localSheetId="24">'70'!$A$1:$G$21</definedName>
    <definedName name="_xlnm.Print_Area" localSheetId="25">'71'!$A$1:$AC$24</definedName>
    <definedName name="_xlnm.Print_Area" localSheetId="26">'72'!$A$1:$AE$11</definedName>
    <definedName name="_xlnm.Print_Area" localSheetId="27">'73'!$A$1:$AQ$28</definedName>
    <definedName name="_xlnm.Print_Area" localSheetId="28">'74'!$A$1:$AT$9</definedName>
    <definedName name="_xlnm.Print_Area" localSheetId="29">'75'!$A$1:$AV$39</definedName>
    <definedName name="_xlnm.Print_Area" localSheetId="30">'76'!$A$1:$O$27</definedName>
    <definedName name="_xlnm.Print_Area" localSheetId="31">'77'!$A$1:$AE$27</definedName>
    <definedName name="_xlnm.Print_Area" localSheetId="32">'78'!$A$1:$AA$12</definedName>
    <definedName name="_xlnm.Print_Area" localSheetId="33">'79'!$A$1:$AO$12</definedName>
    <definedName name="_xlnm.Print_Area" localSheetId="0">⑳改正案一覧!$A$1:$G$129</definedName>
    <definedName name="_xlnm.Print_Area">#REF!</definedName>
    <definedName name="_xlnm.Print_Titles" localSheetId="4">'57-1'!$1:$4</definedName>
    <definedName name="_xlnm.Print_Titles" localSheetId="5">'57-2'!$1:$5</definedName>
    <definedName name="_xlnm.Print_Titles" localSheetId="6">'57-3'!$1:$5</definedName>
    <definedName name="_xlnm.Print_Titles" localSheetId="12">'61-1'!$A:$A,'61-1'!$1:$5</definedName>
    <definedName name="_xlnm.Print_Titles" localSheetId="17">'64'!$1:$4</definedName>
    <definedName name="_xlnm.Print_Titles" localSheetId="23">'69'!$1:$3</definedName>
    <definedName name="_xlnm.Print_Titles" localSheetId="24">'70'!$A:$A,'70'!$1:$3</definedName>
    <definedName name="_xlnm.Print_Titles" localSheetId="29">'75'!$1:$4</definedName>
    <definedName name="_xlnm.Print_Titles" localSheetId="30">'76'!$1:$3</definedName>
    <definedName name="_xlnm.Print_Titles" localSheetId="31">'77'!$1:$4</definedName>
    <definedName name="_xlnm.Print_Titles" localSheetId="0">⑳改正案一覧!$3:$5</definedName>
    <definedName name="_xlnm.Print_Titles">#N/A</definedName>
    <definedName name="Z_293DF52C_1200_42BF_A78D_BB2AAB878329_.wvu.PrintArea" localSheetId="1" hidden="1">'56-1'!$A$1:$BA$26</definedName>
    <definedName name="Z_293DF52C_1200_42BF_A78D_BB2AAB878329_.wvu.PrintArea" localSheetId="2" hidden="1">'56-2'!$A$1:$BA$26</definedName>
    <definedName name="Z_293DF52C_1200_42BF_A78D_BB2AAB878329_.wvu.PrintArea" localSheetId="3" hidden="1">'56-3'!$A$1:$BA$26</definedName>
    <definedName name="Z_293DF52C_1200_42BF_A78D_BB2AAB878329_.wvu.PrintArea" localSheetId="4" hidden="1">'57-1'!$A$1:$I$15</definedName>
    <definedName name="Z_293DF52C_1200_42BF_A78D_BB2AAB878329_.wvu.PrintArea" localSheetId="5" hidden="1">'57-2'!$A$1:$E$16</definedName>
    <definedName name="Z_293DF52C_1200_42BF_A78D_BB2AAB878329_.wvu.PrintArea" localSheetId="6" hidden="1">'57-3'!$A$1:$E$16</definedName>
    <definedName name="Z_293DF52C_1200_42BF_A78D_BB2AAB878329_.wvu.PrintArea" localSheetId="7" hidden="1">'58-1'!$A$1:$U$16</definedName>
    <definedName name="Z_293DF52C_1200_42BF_A78D_BB2AAB878329_.wvu.PrintArea" localSheetId="8" hidden="1">'58-2'!$A$1:$U$16</definedName>
    <definedName name="Z_293DF52C_1200_42BF_A78D_BB2AAB878329_.wvu.PrintArea" localSheetId="9" hidden="1">'58-3 '!$A$1:$U$15</definedName>
    <definedName name="Z_293DF52C_1200_42BF_A78D_BB2AAB878329_.wvu.PrintArea" localSheetId="10" hidden="1">'59'!$A$1:$U$15</definedName>
    <definedName name="Z_293DF52C_1200_42BF_A78D_BB2AAB878329_.wvu.PrintArea" localSheetId="11" hidden="1">'60'!$A$1:$J$18</definedName>
    <definedName name="Z_293DF52C_1200_42BF_A78D_BB2AAB878329_.wvu.PrintArea" localSheetId="12" hidden="1">'61-1'!$A$1:$AZ$32</definedName>
    <definedName name="Z_293DF52C_1200_42BF_A78D_BB2AAB878329_.wvu.PrintArea" localSheetId="13" hidden="1">'61-2'!$A$1:$AW$34</definedName>
    <definedName name="Z_293DF52C_1200_42BF_A78D_BB2AAB878329_.wvu.PrintArea" localSheetId="14" hidden="1">'61-3'!$A$1:$AQ$9</definedName>
    <definedName name="Z_293DF52C_1200_42BF_A78D_BB2AAB878329_.wvu.PrintArea" localSheetId="15" hidden="1">'62'!$A$1:$AM$33</definedName>
    <definedName name="Z_293DF52C_1200_42BF_A78D_BB2AAB878329_.wvu.PrintArea" localSheetId="17" hidden="1">'64'!$A$1:$Z$34</definedName>
    <definedName name="Z_293DF52C_1200_42BF_A78D_BB2AAB878329_.wvu.PrintArea" localSheetId="18" hidden="1">'65'!$A$1:$W$33</definedName>
    <definedName name="Z_293DF52C_1200_42BF_A78D_BB2AAB878329_.wvu.PrintArea" localSheetId="19" hidden="1">'66-1'!$A$1:$S$35</definedName>
    <definedName name="Z_293DF52C_1200_42BF_A78D_BB2AAB878329_.wvu.PrintArea" localSheetId="20" hidden="1">'66-2'!$A$1:$T$21</definedName>
    <definedName name="Z_293DF52C_1200_42BF_A78D_BB2AAB878329_.wvu.PrintArea" localSheetId="21" hidden="1">'67'!$A$1:$U$34</definedName>
    <definedName name="Z_293DF52C_1200_42BF_A78D_BB2AAB878329_.wvu.PrintArea" localSheetId="22" hidden="1">'68'!$A$1:$O$31</definedName>
    <definedName name="Z_293DF52C_1200_42BF_A78D_BB2AAB878329_.wvu.PrintArea" localSheetId="23" hidden="1">'69'!$A$1:$F$31</definedName>
    <definedName name="Z_293DF52C_1200_42BF_A78D_BB2AAB878329_.wvu.PrintArea" localSheetId="24" hidden="1">'70'!$A$1:$G$27</definedName>
    <definedName name="Z_293DF52C_1200_42BF_A78D_BB2AAB878329_.wvu.PrintArea" localSheetId="25" hidden="1">'71'!$A$1:$AC$34</definedName>
    <definedName name="Z_293DF52C_1200_42BF_A78D_BB2AAB878329_.wvu.PrintArea" localSheetId="26" hidden="1">'72'!$A$1:$AE$15</definedName>
    <definedName name="Z_293DF52C_1200_42BF_A78D_BB2AAB878329_.wvu.PrintArea" localSheetId="27" hidden="1">'73'!$A$1:$AQ$37</definedName>
    <definedName name="Z_293DF52C_1200_42BF_A78D_BB2AAB878329_.wvu.PrintArea" localSheetId="28" hidden="1">'74'!$A$1:$AT$14</definedName>
    <definedName name="Z_293DF52C_1200_42BF_A78D_BB2AAB878329_.wvu.PrintArea" localSheetId="29" hidden="1">'75'!$A$1:$AV$39</definedName>
    <definedName name="Z_293DF52C_1200_42BF_A78D_BB2AAB878329_.wvu.PrintArea" localSheetId="30" hidden="1">'76'!$A$1:$P$38</definedName>
    <definedName name="Z_293DF52C_1200_42BF_A78D_BB2AAB878329_.wvu.PrintArea" localSheetId="31" hidden="1">'77'!$A$1:$AE$34</definedName>
    <definedName name="Z_293DF52C_1200_42BF_A78D_BB2AAB878329_.wvu.PrintArea" localSheetId="32" hidden="1">'78'!$A$1:$AA$17</definedName>
    <definedName name="Z_293DF52C_1200_42BF_A78D_BB2AAB878329_.wvu.PrintArea" localSheetId="33" hidden="1">'79'!$A$1:$AO$26</definedName>
    <definedName name="Z_293DF52C_1200_42BF_A78D_BB2AAB878329_.wvu.PrintArea" localSheetId="0" hidden="1">⑳改正案一覧!$A$1:$G$129</definedName>
    <definedName name="Z_293DF52C_1200_42BF_A78D_BB2AAB878329_.wvu.PrintTitles" localSheetId="4" hidden="1">'57-1'!$1:$4</definedName>
    <definedName name="Z_293DF52C_1200_42BF_A78D_BB2AAB878329_.wvu.PrintTitles" localSheetId="5" hidden="1">'57-2'!$1:$5</definedName>
    <definedName name="Z_293DF52C_1200_42BF_A78D_BB2AAB878329_.wvu.PrintTitles" localSheetId="6" hidden="1">'57-3'!$1:$5</definedName>
    <definedName name="Z_293DF52C_1200_42BF_A78D_BB2AAB878329_.wvu.PrintTitles" localSheetId="12" hidden="1">'61-1'!$A:$A,'61-1'!$1:$5</definedName>
    <definedName name="Z_293DF52C_1200_42BF_A78D_BB2AAB878329_.wvu.PrintTitles" localSheetId="17" hidden="1">'64'!$1:$4</definedName>
    <definedName name="Z_293DF52C_1200_42BF_A78D_BB2AAB878329_.wvu.PrintTitles" localSheetId="23" hidden="1">'69'!$1:$3</definedName>
    <definedName name="Z_293DF52C_1200_42BF_A78D_BB2AAB878329_.wvu.PrintTitles" localSheetId="24" hidden="1">'70'!$A:$A,'70'!$1:$3</definedName>
    <definedName name="Z_293DF52C_1200_42BF_A78D_BB2AAB878329_.wvu.PrintTitles" localSheetId="29" hidden="1">'75'!$1:$4</definedName>
    <definedName name="Z_293DF52C_1200_42BF_A78D_BB2AAB878329_.wvu.PrintTitles" localSheetId="30" hidden="1">'76'!$1:$3</definedName>
    <definedName name="Z_293DF52C_1200_42BF_A78D_BB2AAB878329_.wvu.PrintTitles" localSheetId="31" hidden="1">'77'!$1:$4</definedName>
    <definedName name="Z_293DF52C_1200_42BF_A78D_BB2AAB878329_.wvu.PrintTitles" localSheetId="0" hidden="1">⑳改正案一覧!$3:$5</definedName>
    <definedName name="Z_56D0106B_CB90_4499_A8AC_183481DC4CD8_.wvu.PrintArea" localSheetId="1" hidden="1">'56-1'!$A$1:$AU$26</definedName>
    <definedName name="Z_56D0106B_CB90_4499_A8AC_183481DC4CD8_.wvu.PrintArea" localSheetId="2" hidden="1">'56-2'!$A$1:$AU$26</definedName>
    <definedName name="Z_56D0106B_CB90_4499_A8AC_183481DC4CD8_.wvu.PrintArea" localSheetId="3" hidden="1">'56-3'!$A$1:$AU$26</definedName>
    <definedName name="Z_56D0106B_CB90_4499_A8AC_183481DC4CD8_.wvu.PrintArea" localSheetId="4" hidden="1">'57-1'!$A$1:$I$15</definedName>
    <definedName name="Z_56D0106B_CB90_4499_A8AC_183481DC4CD8_.wvu.PrintArea" localSheetId="5" hidden="1">'57-2'!$A$1:$E$16</definedName>
    <definedName name="Z_56D0106B_CB90_4499_A8AC_183481DC4CD8_.wvu.PrintArea" localSheetId="6" hidden="1">'57-3'!$A$1:$E$16</definedName>
    <definedName name="Z_56D0106B_CB90_4499_A8AC_183481DC4CD8_.wvu.PrintArea" localSheetId="7" hidden="1">'58-1'!$A$1:$U$16</definedName>
    <definedName name="Z_56D0106B_CB90_4499_A8AC_183481DC4CD8_.wvu.PrintArea" localSheetId="8" hidden="1">'58-2'!$A$1:$U$16</definedName>
    <definedName name="Z_56D0106B_CB90_4499_A8AC_183481DC4CD8_.wvu.PrintArea" localSheetId="9" hidden="1">'58-3 '!$A$1:$U$15</definedName>
    <definedName name="Z_56D0106B_CB90_4499_A8AC_183481DC4CD8_.wvu.PrintArea" localSheetId="10" hidden="1">'59'!$A$1:$U$15</definedName>
    <definedName name="Z_56D0106B_CB90_4499_A8AC_183481DC4CD8_.wvu.PrintArea" localSheetId="11" hidden="1">'60'!$A$1:$J$18</definedName>
    <definedName name="Z_56D0106B_CB90_4499_A8AC_183481DC4CD8_.wvu.PrintArea" localSheetId="12" hidden="1">'61-1'!$A$1:$AZ$32</definedName>
    <definedName name="Z_56D0106B_CB90_4499_A8AC_183481DC4CD8_.wvu.PrintArea" localSheetId="13" hidden="1">'61-2'!$A$1:$AW$34</definedName>
    <definedName name="Z_56D0106B_CB90_4499_A8AC_183481DC4CD8_.wvu.PrintArea" localSheetId="14" hidden="1">'61-3'!$A$1:$AQ$9</definedName>
    <definedName name="Z_56D0106B_CB90_4499_A8AC_183481DC4CD8_.wvu.PrintArea" localSheetId="15" hidden="1">'62'!$A$1:$AM$33</definedName>
    <definedName name="Z_56D0106B_CB90_4499_A8AC_183481DC4CD8_.wvu.PrintArea" localSheetId="17" hidden="1">'64'!$A$1:$Z$34</definedName>
    <definedName name="Z_56D0106B_CB90_4499_A8AC_183481DC4CD8_.wvu.PrintArea" localSheetId="18" hidden="1">'65'!$A$1:$W$33</definedName>
    <definedName name="Z_56D0106B_CB90_4499_A8AC_183481DC4CD8_.wvu.PrintArea" localSheetId="19" hidden="1">'66-1'!$A$1:$S$35</definedName>
    <definedName name="Z_56D0106B_CB90_4499_A8AC_183481DC4CD8_.wvu.PrintArea" localSheetId="20" hidden="1">'66-2'!$A$1:$T$21</definedName>
    <definedName name="Z_56D0106B_CB90_4499_A8AC_183481DC4CD8_.wvu.PrintArea" localSheetId="21" hidden="1">'67'!$A$1:$U$34</definedName>
    <definedName name="Z_56D0106B_CB90_4499_A8AC_183481DC4CD8_.wvu.PrintArea" localSheetId="22" hidden="1">'68'!$A$1:$O$31</definedName>
    <definedName name="Z_56D0106B_CB90_4499_A8AC_183481DC4CD8_.wvu.PrintArea" localSheetId="23" hidden="1">'69'!$A$1:$F$31</definedName>
    <definedName name="Z_56D0106B_CB90_4499_A8AC_183481DC4CD8_.wvu.PrintArea" localSheetId="24" hidden="1">'70'!$A$1:$G$27</definedName>
    <definedName name="Z_56D0106B_CB90_4499_A8AC_183481DC4CD8_.wvu.PrintArea" localSheetId="25" hidden="1">'71'!$A$1:$AC$34</definedName>
    <definedName name="Z_56D0106B_CB90_4499_A8AC_183481DC4CD8_.wvu.PrintArea" localSheetId="26" hidden="1">'72'!$A$1:$AE$15</definedName>
    <definedName name="Z_56D0106B_CB90_4499_A8AC_183481DC4CD8_.wvu.PrintArea" localSheetId="27" hidden="1">'73'!$A$1:$AQ$37</definedName>
    <definedName name="Z_56D0106B_CB90_4499_A8AC_183481DC4CD8_.wvu.PrintArea" localSheetId="28" hidden="1">'74'!$A$1:$AT$14</definedName>
    <definedName name="Z_56D0106B_CB90_4499_A8AC_183481DC4CD8_.wvu.PrintArea" localSheetId="29" hidden="1">'75'!$A$1:$AV$39</definedName>
    <definedName name="Z_56D0106B_CB90_4499_A8AC_183481DC4CD8_.wvu.PrintArea" localSheetId="30" hidden="1">'76'!$A$1:$P$38</definedName>
    <definedName name="Z_56D0106B_CB90_4499_A8AC_183481DC4CD8_.wvu.PrintArea" localSheetId="31" hidden="1">'77'!$A$1:$AE$34</definedName>
    <definedName name="Z_56D0106B_CB90_4499_A8AC_183481DC4CD8_.wvu.PrintArea" localSheetId="32" hidden="1">'78'!$A$1:$AA$17</definedName>
    <definedName name="Z_56D0106B_CB90_4499_A8AC_183481DC4CD8_.wvu.PrintArea" localSheetId="33" hidden="1">'79'!$A$1:$AO$26</definedName>
    <definedName name="Z_56D0106B_CB90_4499_A8AC_183481DC4CD8_.wvu.PrintArea" localSheetId="0" hidden="1">⑳改正案一覧!$A$1:$G$129</definedName>
    <definedName name="Z_56D0106B_CB90_4499_A8AC_183481DC4CD8_.wvu.PrintTitles" localSheetId="4" hidden="1">'57-1'!$1:$4</definedName>
    <definedName name="Z_56D0106B_CB90_4499_A8AC_183481DC4CD8_.wvu.PrintTitles" localSheetId="5" hidden="1">'57-2'!$1:$5</definedName>
    <definedName name="Z_56D0106B_CB90_4499_A8AC_183481DC4CD8_.wvu.PrintTitles" localSheetId="6" hidden="1">'57-3'!$1:$5</definedName>
    <definedName name="Z_56D0106B_CB90_4499_A8AC_183481DC4CD8_.wvu.PrintTitles" localSheetId="12" hidden="1">'61-1'!$A:$A,'61-1'!$1:$5</definedName>
    <definedName name="Z_56D0106B_CB90_4499_A8AC_183481DC4CD8_.wvu.PrintTitles" localSheetId="17" hidden="1">'64'!$1:$4</definedName>
    <definedName name="Z_56D0106B_CB90_4499_A8AC_183481DC4CD8_.wvu.PrintTitles" localSheetId="23" hidden="1">'69'!$1:$3</definedName>
    <definedName name="Z_56D0106B_CB90_4499_A8AC_183481DC4CD8_.wvu.PrintTitles" localSheetId="24" hidden="1">'70'!$A:$A,'70'!$1:$3</definedName>
    <definedName name="Z_56D0106B_CB90_4499_A8AC_183481DC4CD8_.wvu.PrintTitles" localSheetId="29" hidden="1">'75'!$1:$4</definedName>
    <definedName name="Z_56D0106B_CB90_4499_A8AC_183481DC4CD8_.wvu.PrintTitles" localSheetId="30" hidden="1">'76'!$1:$3</definedName>
    <definedName name="Z_56D0106B_CB90_4499_A8AC_183481DC4CD8_.wvu.PrintTitles" localSheetId="31" hidden="1">'77'!$1:$4</definedName>
    <definedName name="Z_56D0106B_CB90_4499_A8AC_183481DC4CD8_.wvu.PrintTitles" localSheetId="0" hidden="1">⑳改正案一覧!$3:$5</definedName>
    <definedName name="Z_81642AB8_0225_4BC4_B7AE_9E8C6C06FBF4_.wvu.PrintArea" localSheetId="1" hidden="1">'56-1'!$A$1:$AU$26</definedName>
    <definedName name="Z_81642AB8_0225_4BC4_B7AE_9E8C6C06FBF4_.wvu.PrintArea" localSheetId="2" hidden="1">'56-2'!$A$1:$AU$26</definedName>
    <definedName name="Z_81642AB8_0225_4BC4_B7AE_9E8C6C06FBF4_.wvu.PrintArea" localSheetId="3" hidden="1">'56-3'!$A$1:$AU$26</definedName>
    <definedName name="Z_81642AB8_0225_4BC4_B7AE_9E8C6C06FBF4_.wvu.PrintArea" localSheetId="4" hidden="1">'57-1'!$A$1:$I$15</definedName>
    <definedName name="Z_81642AB8_0225_4BC4_B7AE_9E8C6C06FBF4_.wvu.PrintArea" localSheetId="5" hidden="1">'57-2'!$A$1:$E$16</definedName>
    <definedName name="Z_81642AB8_0225_4BC4_B7AE_9E8C6C06FBF4_.wvu.PrintArea" localSheetId="6" hidden="1">'57-3'!$A$1:$E$16</definedName>
    <definedName name="Z_81642AB8_0225_4BC4_B7AE_9E8C6C06FBF4_.wvu.PrintArea" localSheetId="7" hidden="1">'58-1'!$A$1:$U$16</definedName>
    <definedName name="Z_81642AB8_0225_4BC4_B7AE_9E8C6C06FBF4_.wvu.PrintArea" localSheetId="8" hidden="1">'58-2'!$A$1:$U$16</definedName>
    <definedName name="Z_81642AB8_0225_4BC4_B7AE_9E8C6C06FBF4_.wvu.PrintArea" localSheetId="9" hidden="1">'58-3 '!$A$1:$U$15</definedName>
    <definedName name="Z_81642AB8_0225_4BC4_B7AE_9E8C6C06FBF4_.wvu.PrintArea" localSheetId="10" hidden="1">'59'!$A$1:$U$15</definedName>
    <definedName name="Z_81642AB8_0225_4BC4_B7AE_9E8C6C06FBF4_.wvu.PrintArea" localSheetId="11" hidden="1">'60'!$A$1:$J$18</definedName>
    <definedName name="Z_81642AB8_0225_4BC4_B7AE_9E8C6C06FBF4_.wvu.PrintArea" localSheetId="12" hidden="1">'61-1'!$A$1:$AZ$32</definedName>
    <definedName name="Z_81642AB8_0225_4BC4_B7AE_9E8C6C06FBF4_.wvu.PrintArea" localSheetId="13" hidden="1">'61-2'!$A$1:$AW$34</definedName>
    <definedName name="Z_81642AB8_0225_4BC4_B7AE_9E8C6C06FBF4_.wvu.PrintArea" localSheetId="14" hidden="1">'61-3'!$A$1:$AQ$9</definedName>
    <definedName name="Z_81642AB8_0225_4BC4_B7AE_9E8C6C06FBF4_.wvu.PrintArea" localSheetId="15" hidden="1">'62'!$A$1:$AM$33</definedName>
    <definedName name="Z_81642AB8_0225_4BC4_B7AE_9E8C6C06FBF4_.wvu.PrintArea" localSheetId="17" hidden="1">'64'!$A$1:$Z$34</definedName>
    <definedName name="Z_81642AB8_0225_4BC4_B7AE_9E8C6C06FBF4_.wvu.PrintArea" localSheetId="18" hidden="1">'65'!$A$1:$W$33</definedName>
    <definedName name="Z_81642AB8_0225_4BC4_B7AE_9E8C6C06FBF4_.wvu.PrintArea" localSheetId="19" hidden="1">'66-1'!$A$1:$S$35</definedName>
    <definedName name="Z_81642AB8_0225_4BC4_B7AE_9E8C6C06FBF4_.wvu.PrintArea" localSheetId="20" hidden="1">'66-2'!$A$1:$T$21</definedName>
    <definedName name="Z_81642AB8_0225_4BC4_B7AE_9E8C6C06FBF4_.wvu.PrintArea" localSheetId="21" hidden="1">'67'!$A$1:$U$34</definedName>
    <definedName name="Z_81642AB8_0225_4BC4_B7AE_9E8C6C06FBF4_.wvu.PrintArea" localSheetId="22" hidden="1">'68'!$A$1:$O$31</definedName>
    <definedName name="Z_81642AB8_0225_4BC4_B7AE_9E8C6C06FBF4_.wvu.PrintArea" localSheetId="23" hidden="1">'69'!$A$1:$F$31</definedName>
    <definedName name="Z_81642AB8_0225_4BC4_B7AE_9E8C6C06FBF4_.wvu.PrintArea" localSheetId="24" hidden="1">'70'!$A$1:$G$27</definedName>
    <definedName name="Z_81642AB8_0225_4BC4_B7AE_9E8C6C06FBF4_.wvu.PrintArea" localSheetId="25" hidden="1">'71'!$A$1:$AC$34</definedName>
    <definedName name="Z_81642AB8_0225_4BC4_B7AE_9E8C6C06FBF4_.wvu.PrintArea" localSheetId="26" hidden="1">'72'!$A$1:$AE$15</definedName>
    <definedName name="Z_81642AB8_0225_4BC4_B7AE_9E8C6C06FBF4_.wvu.PrintArea" localSheetId="27" hidden="1">'73'!$A$1:$AQ$37</definedName>
    <definedName name="Z_81642AB8_0225_4BC4_B7AE_9E8C6C06FBF4_.wvu.PrintArea" localSheetId="28" hidden="1">'74'!$A$1:$AT$14</definedName>
    <definedName name="Z_81642AB8_0225_4BC4_B7AE_9E8C6C06FBF4_.wvu.PrintArea" localSheetId="29" hidden="1">'75'!$A$1:$AV$39</definedName>
    <definedName name="Z_81642AB8_0225_4BC4_B7AE_9E8C6C06FBF4_.wvu.PrintArea" localSheetId="30" hidden="1">'76'!$A$1:$P$38</definedName>
    <definedName name="Z_81642AB8_0225_4BC4_B7AE_9E8C6C06FBF4_.wvu.PrintArea" localSheetId="31" hidden="1">'77'!$A$1:$AE$34</definedName>
    <definedName name="Z_81642AB8_0225_4BC4_B7AE_9E8C6C06FBF4_.wvu.PrintArea" localSheetId="32" hidden="1">'78'!$A$1:$AA$17</definedName>
    <definedName name="Z_81642AB8_0225_4BC4_B7AE_9E8C6C06FBF4_.wvu.PrintArea" localSheetId="33" hidden="1">'79'!$A$1:$AO$26</definedName>
    <definedName name="Z_81642AB8_0225_4BC4_B7AE_9E8C6C06FBF4_.wvu.PrintArea" localSheetId="0" hidden="1">⑳改正案一覧!$A$1:$G$129</definedName>
    <definedName name="Z_81642AB8_0225_4BC4_B7AE_9E8C6C06FBF4_.wvu.PrintTitles" localSheetId="4" hidden="1">'57-1'!$1:$4</definedName>
    <definedName name="Z_81642AB8_0225_4BC4_B7AE_9E8C6C06FBF4_.wvu.PrintTitles" localSheetId="5" hidden="1">'57-2'!$1:$5</definedName>
    <definedName name="Z_81642AB8_0225_4BC4_B7AE_9E8C6C06FBF4_.wvu.PrintTitles" localSheetId="6" hidden="1">'57-3'!$1:$5</definedName>
    <definedName name="Z_81642AB8_0225_4BC4_B7AE_9E8C6C06FBF4_.wvu.PrintTitles" localSheetId="12" hidden="1">'61-1'!$A:$A,'61-1'!$1:$5</definedName>
    <definedName name="Z_81642AB8_0225_4BC4_B7AE_9E8C6C06FBF4_.wvu.PrintTitles" localSheetId="17" hidden="1">'64'!$1:$4</definedName>
    <definedName name="Z_81642AB8_0225_4BC4_B7AE_9E8C6C06FBF4_.wvu.PrintTitles" localSheetId="23" hidden="1">'69'!$1:$3</definedName>
    <definedName name="Z_81642AB8_0225_4BC4_B7AE_9E8C6C06FBF4_.wvu.PrintTitles" localSheetId="24" hidden="1">'70'!$A:$A,'70'!$1:$3</definedName>
    <definedName name="Z_81642AB8_0225_4BC4_B7AE_9E8C6C06FBF4_.wvu.PrintTitles" localSheetId="29" hidden="1">'75'!$1:$4</definedName>
    <definedName name="Z_81642AB8_0225_4BC4_B7AE_9E8C6C06FBF4_.wvu.PrintTitles" localSheetId="30" hidden="1">'76'!$1:$3</definedName>
    <definedName name="Z_81642AB8_0225_4BC4_B7AE_9E8C6C06FBF4_.wvu.PrintTitles" localSheetId="31" hidden="1">'77'!$1:$4</definedName>
    <definedName name="Z_81642AB8_0225_4BC4_B7AE_9E8C6C06FBF4_.wvu.PrintTitles" localSheetId="0" hidden="1">⑳改正案一覧!$3:$5</definedName>
    <definedName name="橋本" localSheetId="2">#REF!</definedName>
    <definedName name="橋本" localSheetId="3">#REF!</definedName>
    <definedName name="橋本" localSheetId="5">#REF!</definedName>
    <definedName name="橋本">#REF!</definedName>
  </definedNames>
  <calcPr calcId="152511"/>
  <customWorkbookViews>
    <customWorkbookView name="053894 - 個人用ビュー" guid="{56D0106B-CB90-4499-A8AC-183481DC4CD8}" mergeInterval="0" personalView="1" xWindow="3" yWindow="29" windowWidth="981" windowHeight="445" tabRatio="949" activeSheetId="10" showComments="commIndAndComment"/>
    <customWorkbookView name="046029 - 個人用ビュー" guid="{293DF52C-1200-42BF-A78D-BB2AAB878329}" mergeInterval="0" personalView="1" maximized="1" windowWidth="1276" windowHeight="800" tabRatio="949" activeSheetId="2"/>
    <customWorkbookView name="212176 - 個人用ビュー" guid="{81642AB8-0225-4BC4-B7AE-9E8C6C06FBF4}" mergeInterval="0" personalView="1" maximized="1" xWindow="1" yWindow="1" windowWidth="1020" windowHeight="549" tabRatio="949" activeSheetId="13"/>
  </customWorkbookViews>
</workbook>
</file>

<file path=xl/calcChain.xml><?xml version="1.0" encoding="utf-8"?>
<calcChain xmlns="http://schemas.openxmlformats.org/spreadsheetml/2006/main">
  <c r="K18" i="11" l="1"/>
  <c r="K19" i="11"/>
  <c r="U11" i="32" l="1"/>
  <c r="X7" i="16" l="1"/>
  <c r="K6" i="11"/>
  <c r="AH7" i="10"/>
  <c r="K9" i="11" l="1"/>
  <c r="AH11" i="10"/>
  <c r="AH10" i="10"/>
  <c r="AB8" i="11"/>
  <c r="K8" i="11"/>
  <c r="AH9" i="10"/>
  <c r="Z17" i="29" l="1"/>
  <c r="AA17" i="29"/>
  <c r="Z18" i="29"/>
  <c r="AA18" i="29"/>
  <c r="AB18" i="11" l="1"/>
  <c r="AH19" i="10"/>
  <c r="AH20" i="10"/>
  <c r="K21" i="11" l="1"/>
  <c r="K22" i="11"/>
  <c r="K23" i="11"/>
  <c r="K24" i="11"/>
  <c r="K25" i="11"/>
  <c r="AH22" i="10"/>
  <c r="AH23" i="10"/>
  <c r="AH24" i="10"/>
  <c r="AH25" i="10"/>
  <c r="AH26" i="10"/>
  <c r="D15" i="23"/>
  <c r="E4" i="17" l="1"/>
  <c r="AB22" i="11"/>
  <c r="AB23" i="11"/>
  <c r="AB24" i="11"/>
  <c r="AB25" i="11"/>
  <c r="AB21" i="11"/>
  <c r="AB6" i="11"/>
  <c r="AB19" i="11"/>
  <c r="AB9" i="11"/>
  <c r="AB10" i="11"/>
  <c r="AB11" i="11"/>
  <c r="AB12" i="11"/>
  <c r="AB13" i="11"/>
  <c r="AB14" i="11"/>
  <c r="AB15" i="11"/>
  <c r="AB16" i="11"/>
  <c r="K16" i="11"/>
  <c r="K15" i="11"/>
  <c r="K10" i="11"/>
  <c r="K11" i="11"/>
  <c r="K12" i="11"/>
  <c r="K13" i="11"/>
  <c r="K14" i="11"/>
  <c r="AM8" i="10"/>
  <c r="R8" i="10"/>
  <c r="J21" i="10"/>
  <c r="K21" i="10"/>
  <c r="J18" i="10"/>
  <c r="K18" i="10"/>
  <c r="AF18" i="10"/>
  <c r="AE21" i="10"/>
  <c r="AF21" i="10"/>
  <c r="R21" i="10"/>
  <c r="AM21" i="10"/>
  <c r="AH17" i="10"/>
  <c r="AH12" i="10"/>
  <c r="AH13" i="10"/>
  <c r="AH14" i="10"/>
  <c r="AH15" i="10"/>
  <c r="AH16" i="10"/>
  <c r="M23" i="10"/>
  <c r="M24" i="10"/>
  <c r="M25" i="10"/>
  <c r="M26" i="10"/>
  <c r="M22" i="10"/>
  <c r="M20" i="10"/>
  <c r="M19" i="10"/>
  <c r="M7" i="10"/>
  <c r="M10" i="10"/>
  <c r="M9" i="10"/>
  <c r="M11" i="10"/>
  <c r="M12" i="10"/>
  <c r="M13" i="10"/>
  <c r="M14" i="10"/>
  <c r="M15" i="10"/>
  <c r="M16" i="10"/>
  <c r="M17" i="10"/>
  <c r="I7" i="11"/>
  <c r="K8" i="10"/>
  <c r="AF8" i="10"/>
  <c r="B6" i="36"/>
  <c r="B17" i="37"/>
  <c r="B16" i="37"/>
  <c r="B15" i="37"/>
  <c r="B14" i="37"/>
  <c r="B8" i="37"/>
  <c r="B7" i="37"/>
  <c r="B6" i="37"/>
  <c r="B5" i="37"/>
  <c r="B17" i="36"/>
  <c r="B16" i="36"/>
  <c r="B15" i="36"/>
  <c r="B14" i="36"/>
  <c r="B8" i="36"/>
  <c r="B7" i="36"/>
  <c r="B5" i="36"/>
  <c r="M8" i="10" l="1"/>
  <c r="M18" i="10"/>
  <c r="AB17" i="11"/>
  <c r="AB7" i="11"/>
  <c r="K7" i="11"/>
  <c r="H5" i="17"/>
  <c r="J5" i="17"/>
  <c r="L5" i="17"/>
  <c r="N5" i="17"/>
  <c r="R5" i="17"/>
  <c r="P5" i="17"/>
  <c r="K5" i="17" l="1"/>
  <c r="O5" i="17"/>
  <c r="S5" i="17"/>
  <c r="V6" i="18" l="1"/>
  <c r="T5" i="17"/>
  <c r="T15" i="17" l="1"/>
  <c r="D5" i="17" l="1"/>
  <c r="E5" i="17" s="1"/>
  <c r="D15" i="17"/>
  <c r="P15" i="17"/>
  <c r="V7" i="16"/>
  <c r="P16" i="16" l="1"/>
  <c r="B15" i="17" l="1"/>
  <c r="C15" i="17" s="1"/>
  <c r="D6" i="13" l="1"/>
  <c r="E6" i="13"/>
  <c r="F6" i="13"/>
  <c r="G6" i="13"/>
  <c r="H6" i="13"/>
  <c r="I6" i="13"/>
  <c r="J6" i="13"/>
  <c r="K6" i="13"/>
  <c r="L6" i="13"/>
  <c r="M6" i="13"/>
  <c r="N6" i="13"/>
  <c r="O6" i="13"/>
  <c r="P6" i="13"/>
  <c r="Q6" i="13"/>
  <c r="R6" i="13"/>
  <c r="S6" i="13"/>
  <c r="T6" i="13"/>
  <c r="U6" i="13"/>
  <c r="V6" i="13"/>
  <c r="W6" i="13"/>
  <c r="X6" i="13"/>
  <c r="Y6" i="13"/>
  <c r="Z6" i="13"/>
  <c r="AA6" i="13"/>
  <c r="AB6" i="13"/>
  <c r="AC6" i="13"/>
  <c r="AD6" i="13"/>
  <c r="AE6" i="13"/>
  <c r="AF6" i="13"/>
  <c r="AG6" i="13"/>
  <c r="AH6" i="13"/>
  <c r="AI6" i="13"/>
  <c r="AJ6" i="13"/>
  <c r="AK6" i="13"/>
  <c r="AL6" i="13"/>
  <c r="AM6" i="13"/>
  <c r="D16" i="13"/>
  <c r="E16" i="13"/>
  <c r="F16" i="13"/>
  <c r="G16" i="13"/>
  <c r="H16" i="13"/>
  <c r="I16" i="13"/>
  <c r="J16" i="13"/>
  <c r="K16" i="13"/>
  <c r="L16" i="13"/>
  <c r="M16" i="13"/>
  <c r="N16" i="13"/>
  <c r="O16" i="13"/>
  <c r="P16" i="13"/>
  <c r="Q16" i="13"/>
  <c r="R16" i="13"/>
  <c r="S16" i="13"/>
  <c r="T16" i="13"/>
  <c r="U16" i="13"/>
  <c r="V16" i="13"/>
  <c r="W16" i="13"/>
  <c r="X16" i="13"/>
  <c r="Y16" i="13"/>
  <c r="Z16" i="13"/>
  <c r="AA16" i="13"/>
  <c r="AB16" i="13"/>
  <c r="AC16" i="13"/>
  <c r="AD16" i="13"/>
  <c r="AE16" i="13"/>
  <c r="AF16" i="13"/>
  <c r="AG16" i="13"/>
  <c r="AH16" i="13"/>
  <c r="AI16" i="13"/>
  <c r="AJ16" i="13"/>
  <c r="AK16" i="13"/>
  <c r="AL16" i="13"/>
  <c r="AM16" i="13"/>
  <c r="D19" i="13"/>
  <c r="E19" i="13"/>
  <c r="F19" i="13"/>
  <c r="G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R18" i="10" l="1"/>
  <c r="AE18" i="10"/>
  <c r="AM18" i="10"/>
  <c r="Z20" i="29" l="1"/>
  <c r="AA20" i="29"/>
  <c r="Z21" i="29"/>
  <c r="AA21" i="29"/>
  <c r="Z22" i="29"/>
  <c r="AA22" i="29"/>
  <c r="Z23" i="29"/>
  <c r="AA23" i="29"/>
  <c r="Z24" i="29"/>
  <c r="AA24" i="29"/>
  <c r="U10" i="32" l="1"/>
  <c r="R15" i="17" l="1"/>
  <c r="S15" i="17" s="1"/>
  <c r="B20" i="14"/>
  <c r="B17" i="14"/>
  <c r="B7" i="14"/>
  <c r="C17" i="13" l="1"/>
  <c r="C18" i="13"/>
  <c r="B18" i="13"/>
  <c r="B16" i="28" l="1"/>
  <c r="C16" i="28"/>
  <c r="D16" i="28"/>
  <c r="E16" i="28"/>
  <c r="F16" i="28"/>
  <c r="G16" i="28"/>
  <c r="H16" i="28"/>
  <c r="I16" i="28"/>
  <c r="J16" i="28"/>
  <c r="K16" i="28"/>
  <c r="L16" i="28"/>
  <c r="M16" i="28"/>
  <c r="N16" i="28"/>
  <c r="O16" i="28"/>
  <c r="B6" i="2" l="1"/>
  <c r="B6" i="20" l="1"/>
  <c r="J7" i="15"/>
  <c r="J8" i="15"/>
  <c r="J9" i="15"/>
  <c r="J10" i="15"/>
  <c r="J11" i="15"/>
  <c r="J12" i="15"/>
  <c r="J13" i="15"/>
  <c r="J14" i="15"/>
  <c r="AQ22" i="25" l="1"/>
  <c r="AQ23" i="25"/>
  <c r="AK22" i="25"/>
  <c r="AK23" i="25"/>
  <c r="B23" i="25" s="1"/>
  <c r="AQ18" i="25"/>
  <c r="AQ19" i="25"/>
  <c r="AK18" i="25"/>
  <c r="AK19" i="25"/>
  <c r="AQ7" i="25"/>
  <c r="AQ8" i="25"/>
  <c r="AK7" i="25"/>
  <c r="AK8" i="25"/>
  <c r="AK9" i="25"/>
  <c r="AQ9" i="25"/>
  <c r="AK10" i="25"/>
  <c r="AQ10" i="25"/>
  <c r="U14" i="32"/>
  <c r="U15" i="32"/>
  <c r="B5" i="17"/>
  <c r="C5" i="17" s="1"/>
  <c r="W6" i="16"/>
  <c r="Q19" i="16"/>
  <c r="O17" i="16"/>
  <c r="K17" i="16"/>
  <c r="B8" i="34"/>
  <c r="B7" i="34"/>
  <c r="B6" i="34"/>
  <c r="B9" i="34"/>
  <c r="B5" i="2"/>
  <c r="B5" i="3"/>
  <c r="B7" i="3"/>
  <c r="B8" i="3"/>
  <c r="B6" i="3"/>
  <c r="B15" i="2"/>
  <c r="B14" i="2"/>
  <c r="B7" i="2"/>
  <c r="B8" i="2"/>
  <c r="B16" i="2"/>
  <c r="B17" i="2"/>
  <c r="B22" i="25" l="1"/>
  <c r="B19" i="25"/>
  <c r="B18" i="25"/>
  <c r="B7" i="25"/>
  <c r="B8" i="25"/>
  <c r="B10" i="25"/>
  <c r="B9" i="25"/>
  <c r="AG7" i="11"/>
  <c r="H7" i="11"/>
  <c r="P7" i="11"/>
  <c r="Y7" i="11"/>
  <c r="AE8" i="10"/>
  <c r="J8" i="10" l="1"/>
  <c r="B24" i="13" l="1"/>
  <c r="C14" i="17" l="1"/>
  <c r="AV10" i="27" l="1"/>
  <c r="AV11" i="27"/>
  <c r="AV12" i="27"/>
  <c r="AV13" i="27"/>
  <c r="AV14" i="27"/>
  <c r="L17" i="11" l="1"/>
  <c r="M17" i="11"/>
  <c r="N17" i="11"/>
  <c r="O17" i="11"/>
  <c r="L20" i="11"/>
  <c r="M20" i="11"/>
  <c r="N20" i="11"/>
  <c r="O20" i="11"/>
  <c r="N18" i="10"/>
  <c r="O18" i="10"/>
  <c r="P18" i="10"/>
  <c r="Q18" i="10"/>
  <c r="N21" i="10"/>
  <c r="O21" i="10"/>
  <c r="P21" i="10"/>
  <c r="Q21" i="10"/>
  <c r="V18" i="10"/>
  <c r="W18" i="10"/>
  <c r="V21" i="10"/>
  <c r="W21" i="10"/>
  <c r="AI18" i="10"/>
  <c r="AJ18" i="10"/>
  <c r="AK18" i="10"/>
  <c r="AL18" i="10"/>
  <c r="AI21" i="10"/>
  <c r="AJ21" i="10"/>
  <c r="AK21" i="10"/>
  <c r="AL21" i="10"/>
  <c r="U18" i="10"/>
  <c r="U21" i="10"/>
  <c r="E5" i="19" l="1"/>
  <c r="G8" i="10" l="1"/>
  <c r="G18" i="10"/>
  <c r="G21" i="10"/>
  <c r="C6" i="29" l="1"/>
  <c r="D6" i="29"/>
  <c r="E6" i="29"/>
  <c r="F6" i="29"/>
  <c r="G6" i="29"/>
  <c r="H6" i="29"/>
  <c r="I6" i="29"/>
  <c r="J6" i="29"/>
  <c r="K6" i="29"/>
  <c r="L6" i="29"/>
  <c r="M6" i="29"/>
  <c r="N6" i="29"/>
  <c r="O6" i="29"/>
  <c r="P6" i="29"/>
  <c r="Q6" i="29"/>
  <c r="R6" i="29"/>
  <c r="S6" i="29"/>
  <c r="T6" i="29"/>
  <c r="U6" i="29"/>
  <c r="V6" i="29"/>
  <c r="W6" i="29"/>
  <c r="X6" i="29"/>
  <c r="Y6" i="29"/>
  <c r="AB6" i="29"/>
  <c r="AC6" i="29"/>
  <c r="AD6" i="29"/>
  <c r="AE6" i="29"/>
  <c r="B6" i="29"/>
  <c r="C4" i="17" l="1"/>
  <c r="G4" i="17"/>
  <c r="I4" i="17"/>
  <c r="K4" i="17"/>
  <c r="M4" i="17"/>
  <c r="O4" i="17"/>
  <c r="Q4" i="17"/>
  <c r="S4" i="17"/>
  <c r="C6" i="16"/>
  <c r="G6" i="16"/>
  <c r="I6" i="16"/>
  <c r="K6" i="16"/>
  <c r="M6" i="16"/>
  <c r="O6" i="16"/>
  <c r="Q6" i="16"/>
  <c r="S6" i="16"/>
  <c r="U6" i="16"/>
  <c r="B9" i="4" l="1"/>
  <c r="B8" i="4"/>
  <c r="B7" i="4"/>
  <c r="B6" i="4"/>
  <c r="B19" i="29" l="1"/>
  <c r="C19" i="29"/>
  <c r="D19" i="29"/>
  <c r="E19" i="29"/>
  <c r="F19" i="29"/>
  <c r="G19" i="29"/>
  <c r="H19" i="29"/>
  <c r="I19" i="29"/>
  <c r="J19" i="29"/>
  <c r="K19" i="29"/>
  <c r="L19" i="29"/>
  <c r="M19" i="29"/>
  <c r="N19" i="29"/>
  <c r="O19" i="29"/>
  <c r="P19" i="29"/>
  <c r="Q19" i="29"/>
  <c r="R19" i="29"/>
  <c r="S19" i="29"/>
  <c r="T19" i="29"/>
  <c r="U19" i="29"/>
  <c r="V19" i="29"/>
  <c r="W19" i="29"/>
  <c r="X19" i="29"/>
  <c r="Y19" i="29"/>
  <c r="AB19" i="29"/>
  <c r="AC19" i="29"/>
  <c r="AD19" i="29"/>
  <c r="AE19" i="29"/>
  <c r="B16" i="29"/>
  <c r="C16" i="29"/>
  <c r="D16" i="29"/>
  <c r="E16" i="29"/>
  <c r="F16" i="29"/>
  <c r="G16" i="29"/>
  <c r="H16" i="29"/>
  <c r="I16" i="29"/>
  <c r="J16" i="29"/>
  <c r="K16" i="29"/>
  <c r="L16" i="29"/>
  <c r="M16" i="29"/>
  <c r="N16" i="29"/>
  <c r="O16" i="29"/>
  <c r="P16" i="29"/>
  <c r="Q16" i="29"/>
  <c r="R16" i="29"/>
  <c r="S16" i="29"/>
  <c r="T16" i="29"/>
  <c r="U16" i="29"/>
  <c r="V16" i="29"/>
  <c r="W16" i="29"/>
  <c r="X16" i="29"/>
  <c r="Y16" i="29"/>
  <c r="AB16" i="29"/>
  <c r="AC16" i="29"/>
  <c r="AD16" i="29"/>
  <c r="AE16" i="29"/>
  <c r="B19" i="28"/>
  <c r="C19" i="28"/>
  <c r="D19" i="28"/>
  <c r="E19" i="28"/>
  <c r="F19" i="28"/>
  <c r="G19" i="28"/>
  <c r="H19" i="28"/>
  <c r="I19" i="28"/>
  <c r="J19" i="28"/>
  <c r="K19" i="28"/>
  <c r="L19" i="28"/>
  <c r="M19" i="28"/>
  <c r="N19" i="28"/>
  <c r="O19" i="28"/>
  <c r="AA15" i="29"/>
  <c r="Z15" i="29"/>
  <c r="AA14" i="29"/>
  <c r="Z14" i="29"/>
  <c r="AA13" i="29"/>
  <c r="Z13" i="29"/>
  <c r="AA12" i="29"/>
  <c r="Z12" i="29"/>
  <c r="AA11" i="29"/>
  <c r="Z11" i="29"/>
  <c r="AA10" i="29"/>
  <c r="Z10" i="29"/>
  <c r="AA9" i="29"/>
  <c r="Z9" i="29"/>
  <c r="AA8" i="29"/>
  <c r="Z8" i="29"/>
  <c r="AA7" i="29"/>
  <c r="Z7" i="29"/>
  <c r="AA5" i="29"/>
  <c r="Z5" i="29"/>
  <c r="B6" i="28"/>
  <c r="C6" i="28"/>
  <c r="D6" i="28"/>
  <c r="E6" i="28"/>
  <c r="F6" i="28"/>
  <c r="G6" i="28"/>
  <c r="H6" i="28"/>
  <c r="I6" i="28"/>
  <c r="J6" i="28"/>
  <c r="K6" i="28"/>
  <c r="L6" i="28"/>
  <c r="M6" i="28"/>
  <c r="N6" i="28"/>
  <c r="O6" i="28"/>
  <c r="AK5" i="26"/>
  <c r="AQ5" i="26"/>
  <c r="AT5" i="26"/>
  <c r="C21" i="25"/>
  <c r="D21" i="25"/>
  <c r="E21" i="25"/>
  <c r="F21" i="25"/>
  <c r="G21" i="25"/>
  <c r="H21" i="25"/>
  <c r="I21" i="25"/>
  <c r="J21" i="25"/>
  <c r="K21" i="25"/>
  <c r="M21" i="25"/>
  <c r="N21" i="25"/>
  <c r="O21" i="25"/>
  <c r="P21" i="25"/>
  <c r="Q21" i="25"/>
  <c r="R21" i="25"/>
  <c r="S21" i="25"/>
  <c r="T21" i="25"/>
  <c r="U21" i="25"/>
  <c r="V21" i="25"/>
  <c r="W21" i="25"/>
  <c r="X21" i="25"/>
  <c r="Y21" i="25"/>
  <c r="Z21" i="25"/>
  <c r="AA21" i="25"/>
  <c r="AB21" i="25"/>
  <c r="AC21" i="25"/>
  <c r="AD21" i="25"/>
  <c r="AE21" i="25"/>
  <c r="AF21" i="25"/>
  <c r="AG21" i="25"/>
  <c r="AH21" i="25"/>
  <c r="AI21" i="25"/>
  <c r="AJ21" i="25"/>
  <c r="AL21" i="25"/>
  <c r="AM21" i="25"/>
  <c r="AN21" i="25"/>
  <c r="AO21" i="25"/>
  <c r="AP21" i="25"/>
  <c r="C17" i="25"/>
  <c r="D17" i="25"/>
  <c r="E17" i="25"/>
  <c r="F17" i="25"/>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L17" i="25"/>
  <c r="AM17" i="25"/>
  <c r="AN17" i="25"/>
  <c r="AO17" i="25"/>
  <c r="AP17" i="25"/>
  <c r="C6" i="25"/>
  <c r="D6" i="25"/>
  <c r="E6" i="25"/>
  <c r="F6" i="25"/>
  <c r="G6" i="25"/>
  <c r="H6" i="25"/>
  <c r="I6" i="25"/>
  <c r="J6" i="25"/>
  <c r="K6" i="25"/>
  <c r="L6" i="25"/>
  <c r="M6" i="25"/>
  <c r="N6" i="25"/>
  <c r="O6" i="25"/>
  <c r="P6" i="25"/>
  <c r="Q6" i="25"/>
  <c r="R6" i="25"/>
  <c r="S6" i="25"/>
  <c r="T6" i="25"/>
  <c r="U6" i="25"/>
  <c r="V6" i="25"/>
  <c r="W6" i="25"/>
  <c r="X6" i="25"/>
  <c r="Y6" i="25"/>
  <c r="Z6" i="25"/>
  <c r="AA6" i="25"/>
  <c r="AB6" i="25"/>
  <c r="AC6" i="25"/>
  <c r="AD6" i="25"/>
  <c r="AE6" i="25"/>
  <c r="AF6" i="25"/>
  <c r="AG6" i="25"/>
  <c r="AH6" i="25"/>
  <c r="AI6" i="25"/>
  <c r="AJ6" i="25"/>
  <c r="AL6" i="25"/>
  <c r="AM6" i="25"/>
  <c r="AN6" i="25"/>
  <c r="AO6" i="25"/>
  <c r="AP6" i="25"/>
  <c r="AK5" i="25"/>
  <c r="AQ5" i="25"/>
  <c r="C5" i="24"/>
  <c r="I5" i="24"/>
  <c r="Y5" i="24"/>
  <c r="D17" i="23"/>
  <c r="E17" i="23"/>
  <c r="F17" i="23"/>
  <c r="G17" i="23"/>
  <c r="H17" i="23"/>
  <c r="J17" i="23"/>
  <c r="K17" i="23"/>
  <c r="L17" i="23"/>
  <c r="M17" i="23"/>
  <c r="N17" i="23"/>
  <c r="O17" i="23"/>
  <c r="P17" i="23"/>
  <c r="Q17" i="23"/>
  <c r="R17" i="23"/>
  <c r="S17" i="23"/>
  <c r="T17" i="23"/>
  <c r="U17" i="23"/>
  <c r="V17" i="23"/>
  <c r="W17" i="23"/>
  <c r="X17" i="23"/>
  <c r="Y17" i="23"/>
  <c r="AA17" i="23"/>
  <c r="AB17" i="23"/>
  <c r="AC17" i="23"/>
  <c r="E15" i="23"/>
  <c r="F15" i="23"/>
  <c r="G15" i="23"/>
  <c r="H15" i="23"/>
  <c r="J15" i="23"/>
  <c r="K15" i="23"/>
  <c r="L15" i="23"/>
  <c r="M15" i="23"/>
  <c r="N15" i="23"/>
  <c r="O15" i="23"/>
  <c r="P15" i="23"/>
  <c r="Q15" i="23"/>
  <c r="R15" i="23"/>
  <c r="S15" i="23"/>
  <c r="T15" i="23"/>
  <c r="U15" i="23"/>
  <c r="V15" i="23"/>
  <c r="W15" i="23"/>
  <c r="X15" i="23"/>
  <c r="Y15" i="23"/>
  <c r="AA15" i="23"/>
  <c r="AB15" i="23"/>
  <c r="AC15" i="23"/>
  <c r="D6" i="23"/>
  <c r="E6" i="23"/>
  <c r="F6" i="23"/>
  <c r="G6" i="23"/>
  <c r="H6" i="23"/>
  <c r="J6" i="23"/>
  <c r="K6" i="23"/>
  <c r="L6" i="23"/>
  <c r="M6" i="23"/>
  <c r="N6" i="23"/>
  <c r="O6" i="23"/>
  <c r="P6" i="23"/>
  <c r="Q6" i="23"/>
  <c r="R6" i="23"/>
  <c r="S6" i="23"/>
  <c r="T6" i="23"/>
  <c r="U6" i="23"/>
  <c r="V6" i="23"/>
  <c r="W6" i="23"/>
  <c r="X6" i="23"/>
  <c r="Y6" i="23"/>
  <c r="AA6" i="23"/>
  <c r="AB6" i="23"/>
  <c r="AC6" i="23"/>
  <c r="Z21" i="23"/>
  <c r="Z20" i="23"/>
  <c r="Z19" i="23"/>
  <c r="Z18" i="23"/>
  <c r="Z16" i="23"/>
  <c r="Z15" i="23" s="1"/>
  <c r="Z14" i="23"/>
  <c r="Z13" i="23"/>
  <c r="Z12" i="23"/>
  <c r="Z11" i="23"/>
  <c r="Z10" i="23"/>
  <c r="Z9" i="23"/>
  <c r="Z8" i="23"/>
  <c r="Z7" i="23"/>
  <c r="I21" i="23"/>
  <c r="I20" i="23"/>
  <c r="I19" i="23"/>
  <c r="I18" i="23"/>
  <c r="I16" i="23"/>
  <c r="I15" i="23" s="1"/>
  <c r="I14" i="23"/>
  <c r="I13" i="23"/>
  <c r="I12" i="23"/>
  <c r="I11" i="23"/>
  <c r="I10" i="23"/>
  <c r="I9" i="23"/>
  <c r="I8" i="23"/>
  <c r="I7" i="23"/>
  <c r="C21" i="23"/>
  <c r="C20" i="23"/>
  <c r="C19" i="23"/>
  <c r="C18" i="23"/>
  <c r="C16" i="23"/>
  <c r="C14" i="23"/>
  <c r="C13" i="23"/>
  <c r="C12" i="23"/>
  <c r="C11" i="23"/>
  <c r="C10" i="23"/>
  <c r="C9" i="23"/>
  <c r="C8" i="23"/>
  <c r="C7" i="23"/>
  <c r="C5" i="21"/>
  <c r="D5" i="21"/>
  <c r="E5" i="21"/>
  <c r="F5" i="21"/>
  <c r="G5" i="21"/>
  <c r="C14" i="21"/>
  <c r="D14" i="21"/>
  <c r="E14" i="21"/>
  <c r="F14" i="21"/>
  <c r="G14" i="21"/>
  <c r="C16" i="21"/>
  <c r="D16" i="21"/>
  <c r="E16" i="21"/>
  <c r="F16" i="21"/>
  <c r="G16" i="21"/>
  <c r="B16" i="21"/>
  <c r="B14" i="21"/>
  <c r="B5" i="21"/>
  <c r="C16" i="20"/>
  <c r="D16" i="20"/>
  <c r="E16" i="20"/>
  <c r="F16" i="20"/>
  <c r="C14" i="20"/>
  <c r="D14" i="20"/>
  <c r="E14" i="20"/>
  <c r="F14" i="20"/>
  <c r="C5" i="20"/>
  <c r="D5" i="20"/>
  <c r="E5" i="20"/>
  <c r="F5" i="20"/>
  <c r="B16" i="19"/>
  <c r="C16" i="19"/>
  <c r="D16" i="19"/>
  <c r="E16" i="19"/>
  <c r="F16" i="19"/>
  <c r="G16" i="19"/>
  <c r="H16" i="19"/>
  <c r="I16" i="19"/>
  <c r="J16" i="19"/>
  <c r="K16" i="19"/>
  <c r="L16" i="19"/>
  <c r="M16" i="19"/>
  <c r="N16" i="19"/>
  <c r="O16" i="19"/>
  <c r="C14" i="19"/>
  <c r="D14" i="19"/>
  <c r="E14" i="19"/>
  <c r="F14" i="19"/>
  <c r="G14" i="19"/>
  <c r="H14" i="19"/>
  <c r="I14" i="19"/>
  <c r="J14" i="19"/>
  <c r="K14" i="19"/>
  <c r="L14" i="19"/>
  <c r="M14" i="19"/>
  <c r="N14" i="19"/>
  <c r="O14" i="19"/>
  <c r="C5" i="19"/>
  <c r="D5" i="19"/>
  <c r="F5" i="19"/>
  <c r="G5" i="19"/>
  <c r="H5" i="19"/>
  <c r="I5" i="19"/>
  <c r="J5" i="19"/>
  <c r="K5" i="19"/>
  <c r="L5" i="19"/>
  <c r="M5" i="19"/>
  <c r="N5" i="19"/>
  <c r="O5" i="19"/>
  <c r="B14" i="19"/>
  <c r="B5" i="19"/>
  <c r="S14" i="18"/>
  <c r="T17" i="18"/>
  <c r="R17" i="18"/>
  <c r="P17" i="18"/>
  <c r="N17" i="18"/>
  <c r="L17" i="18"/>
  <c r="J17" i="18"/>
  <c r="H17" i="18"/>
  <c r="F17" i="18"/>
  <c r="D17" i="18"/>
  <c r="T15" i="18"/>
  <c r="R15" i="18"/>
  <c r="S15" i="18" s="1"/>
  <c r="P15" i="18"/>
  <c r="N15" i="18"/>
  <c r="L15" i="18"/>
  <c r="J15" i="18"/>
  <c r="H15" i="18"/>
  <c r="F15" i="18"/>
  <c r="D15" i="18"/>
  <c r="B17" i="18"/>
  <c r="B15" i="18"/>
  <c r="T6" i="18"/>
  <c r="U6" i="18" s="1"/>
  <c r="R6" i="18"/>
  <c r="P6" i="18"/>
  <c r="N6" i="18"/>
  <c r="L6" i="18"/>
  <c r="J6" i="18"/>
  <c r="H6" i="18"/>
  <c r="F6" i="18"/>
  <c r="D6" i="18"/>
  <c r="B6" i="18"/>
  <c r="U13" i="32"/>
  <c r="U12" i="32"/>
  <c r="U9" i="32"/>
  <c r="U8" i="32"/>
  <c r="U7" i="32"/>
  <c r="U6" i="32"/>
  <c r="U5" i="32"/>
  <c r="U4" i="32"/>
  <c r="S22" i="17"/>
  <c r="S21" i="17"/>
  <c r="S20" i="17"/>
  <c r="S19" i="17"/>
  <c r="S18" i="17"/>
  <c r="S17" i="17"/>
  <c r="S16" i="17"/>
  <c r="S14" i="17"/>
  <c r="S13" i="17"/>
  <c r="S12" i="17"/>
  <c r="S11" i="17"/>
  <c r="S10" i="17"/>
  <c r="S9" i="17"/>
  <c r="S8" i="17"/>
  <c r="S7" i="17"/>
  <c r="S6" i="17"/>
  <c r="Q22" i="17"/>
  <c r="Q21" i="17"/>
  <c r="Q20" i="17"/>
  <c r="Q19" i="17"/>
  <c r="Q18" i="17"/>
  <c r="Q17" i="17"/>
  <c r="Q16" i="17"/>
  <c r="Q14" i="17"/>
  <c r="Q13" i="17"/>
  <c r="Q12" i="17"/>
  <c r="Q11" i="17"/>
  <c r="Q10" i="17"/>
  <c r="Q9" i="17"/>
  <c r="Q8" i="17"/>
  <c r="Q7" i="17"/>
  <c r="Q6" i="17"/>
  <c r="O22" i="17"/>
  <c r="O21" i="17"/>
  <c r="O20" i="17"/>
  <c r="O19" i="17"/>
  <c r="O18" i="17"/>
  <c r="O17" i="17"/>
  <c r="O16" i="17"/>
  <c r="O14" i="17"/>
  <c r="O13" i="17"/>
  <c r="O12" i="17"/>
  <c r="O11" i="17"/>
  <c r="O10" i="17"/>
  <c r="O9" i="17"/>
  <c r="O8" i="17"/>
  <c r="O7" i="17"/>
  <c r="O6" i="17"/>
  <c r="M22" i="17"/>
  <c r="M21" i="17"/>
  <c r="M20" i="17"/>
  <c r="M19" i="17"/>
  <c r="M18" i="17"/>
  <c r="M17" i="17"/>
  <c r="M16" i="17"/>
  <c r="M14" i="17"/>
  <c r="M13" i="17"/>
  <c r="M12" i="17"/>
  <c r="M11" i="17"/>
  <c r="M10" i="17"/>
  <c r="M9" i="17"/>
  <c r="M8" i="17"/>
  <c r="M7" i="17"/>
  <c r="M6" i="17"/>
  <c r="K22" i="17"/>
  <c r="K21" i="17"/>
  <c r="K20" i="17"/>
  <c r="K19" i="17"/>
  <c r="K18" i="17"/>
  <c r="K17" i="17"/>
  <c r="K16" i="17"/>
  <c r="K14" i="17"/>
  <c r="K13" i="17"/>
  <c r="K12" i="17"/>
  <c r="K11" i="17"/>
  <c r="K10" i="17"/>
  <c r="K9" i="17"/>
  <c r="K8" i="17"/>
  <c r="K7" i="17"/>
  <c r="K6" i="17"/>
  <c r="I22" i="17"/>
  <c r="I21" i="17"/>
  <c r="I20" i="17"/>
  <c r="I19" i="17"/>
  <c r="I18" i="17"/>
  <c r="I17" i="17"/>
  <c r="I16" i="17"/>
  <c r="I14" i="17"/>
  <c r="I13" i="17"/>
  <c r="I12" i="17"/>
  <c r="I11" i="17"/>
  <c r="I10" i="17"/>
  <c r="I9" i="17"/>
  <c r="I8" i="17"/>
  <c r="I7" i="17"/>
  <c r="I6" i="17"/>
  <c r="G22" i="17"/>
  <c r="G21" i="17"/>
  <c r="G20" i="17"/>
  <c r="G19" i="17"/>
  <c r="G18" i="17"/>
  <c r="G17" i="17"/>
  <c r="G16" i="17"/>
  <c r="G14" i="17"/>
  <c r="G13" i="17"/>
  <c r="G12" i="17"/>
  <c r="G11" i="17"/>
  <c r="G10" i="17"/>
  <c r="G9" i="17"/>
  <c r="G8" i="17"/>
  <c r="G7" i="17"/>
  <c r="G6" i="17"/>
  <c r="E22" i="17"/>
  <c r="E21" i="17"/>
  <c r="E20" i="17"/>
  <c r="E19" i="17"/>
  <c r="E18" i="17"/>
  <c r="E17" i="17"/>
  <c r="E16" i="17"/>
  <c r="E14" i="17"/>
  <c r="E13" i="17"/>
  <c r="E12" i="17"/>
  <c r="E11" i="17"/>
  <c r="E10" i="17"/>
  <c r="E9" i="17"/>
  <c r="E8" i="17"/>
  <c r="E7" i="17"/>
  <c r="E6" i="17"/>
  <c r="C21" i="17"/>
  <c r="C20" i="17"/>
  <c r="C19" i="17"/>
  <c r="C18" i="17"/>
  <c r="C17" i="17"/>
  <c r="C16" i="17"/>
  <c r="C13" i="17"/>
  <c r="C12" i="17"/>
  <c r="C11" i="17"/>
  <c r="C10" i="17"/>
  <c r="C9" i="17"/>
  <c r="C8" i="17"/>
  <c r="C7" i="17"/>
  <c r="C6" i="17"/>
  <c r="Q15" i="17"/>
  <c r="N15" i="17"/>
  <c r="O15" i="17" s="1"/>
  <c r="L15" i="17"/>
  <c r="M15" i="17" s="1"/>
  <c r="J15" i="17"/>
  <c r="K15" i="17" s="1"/>
  <c r="H15" i="17"/>
  <c r="I15" i="17" s="1"/>
  <c r="F15" i="17"/>
  <c r="G15" i="17" s="1"/>
  <c r="E15" i="17"/>
  <c r="F5" i="17"/>
  <c r="G5" i="17" s="1"/>
  <c r="I5" i="17"/>
  <c r="M5" i="17"/>
  <c r="Q5" i="17"/>
  <c r="C22" i="17"/>
  <c r="V18" i="16"/>
  <c r="T18" i="16"/>
  <c r="U18" i="16" s="1"/>
  <c r="R18" i="16"/>
  <c r="S18" i="16" s="1"/>
  <c r="P18" i="16"/>
  <c r="Q18" i="16" s="1"/>
  <c r="N18" i="16"/>
  <c r="O18" i="16" s="1"/>
  <c r="L18" i="16"/>
  <c r="M18" i="16" s="1"/>
  <c r="J18" i="16"/>
  <c r="K18" i="16" s="1"/>
  <c r="H18" i="16"/>
  <c r="I18" i="16" s="1"/>
  <c r="F18" i="16"/>
  <c r="G18" i="16" s="1"/>
  <c r="B18" i="23" l="1"/>
  <c r="AA6" i="29"/>
  <c r="B5" i="24"/>
  <c r="B16" i="23"/>
  <c r="B5" i="25"/>
  <c r="Z6" i="29"/>
  <c r="C15" i="23"/>
  <c r="C17" i="23"/>
  <c r="I6" i="23"/>
  <c r="B5" i="26"/>
  <c r="AA19" i="29"/>
  <c r="Z19" i="29"/>
  <c r="I17" i="23"/>
  <c r="Z17" i="23"/>
  <c r="AA16" i="29"/>
  <c r="Z16" i="29"/>
  <c r="Z6" i="23"/>
  <c r="C6" i="23"/>
  <c r="B18" i="16"/>
  <c r="C18" i="16" s="1"/>
  <c r="V16" i="16"/>
  <c r="T16" i="16"/>
  <c r="R16" i="16"/>
  <c r="H16" i="16"/>
  <c r="F16" i="16"/>
  <c r="B16" i="16"/>
  <c r="T7" i="16"/>
  <c r="R7" i="16"/>
  <c r="P7" i="16"/>
  <c r="N7" i="16"/>
  <c r="L7" i="16"/>
  <c r="J7" i="16"/>
  <c r="H7" i="16"/>
  <c r="F7" i="16"/>
  <c r="D6" i="16"/>
  <c r="E6" i="16" s="1"/>
  <c r="B7" i="16"/>
  <c r="D15" i="15"/>
  <c r="E15" i="15"/>
  <c r="F15" i="15"/>
  <c r="G15" i="15"/>
  <c r="H15" i="15"/>
  <c r="I15" i="15"/>
  <c r="K15" i="15"/>
  <c r="L15" i="15"/>
  <c r="M15" i="15"/>
  <c r="N15" i="15"/>
  <c r="O15" i="15"/>
  <c r="P15" i="15"/>
  <c r="Q15" i="15"/>
  <c r="R15" i="15"/>
  <c r="S15" i="15"/>
  <c r="T15" i="15"/>
  <c r="U15" i="15"/>
  <c r="V15" i="15"/>
  <c r="W15" i="15"/>
  <c r="X15" i="15"/>
  <c r="Y15" i="15"/>
  <c r="Z15" i="15"/>
  <c r="Z17" i="15"/>
  <c r="D17" i="15"/>
  <c r="E17" i="15"/>
  <c r="F17" i="15"/>
  <c r="G17" i="15"/>
  <c r="H17" i="15"/>
  <c r="I17" i="15"/>
  <c r="K17" i="15"/>
  <c r="L17" i="15"/>
  <c r="M17" i="15"/>
  <c r="N17" i="15"/>
  <c r="O17" i="15"/>
  <c r="P17" i="15"/>
  <c r="Q17" i="15"/>
  <c r="R17" i="15"/>
  <c r="S17" i="15"/>
  <c r="T17" i="15"/>
  <c r="U17" i="15"/>
  <c r="V17" i="15"/>
  <c r="W17" i="15"/>
  <c r="X17" i="15"/>
  <c r="Y17" i="15"/>
  <c r="C17" i="15"/>
  <c r="C15" i="15"/>
  <c r="Z6" i="15"/>
  <c r="E6" i="15"/>
  <c r="F6" i="15"/>
  <c r="G6" i="15"/>
  <c r="H6" i="15"/>
  <c r="I6" i="15"/>
  <c r="K6" i="15"/>
  <c r="L6" i="15"/>
  <c r="M6" i="15"/>
  <c r="N6" i="15"/>
  <c r="O6" i="15"/>
  <c r="P6" i="15"/>
  <c r="Q6" i="15"/>
  <c r="R6" i="15"/>
  <c r="S6" i="15"/>
  <c r="T6" i="15"/>
  <c r="U6" i="15"/>
  <c r="V6" i="15"/>
  <c r="W6" i="15"/>
  <c r="X6" i="15"/>
  <c r="Y6" i="15"/>
  <c r="C6" i="15"/>
  <c r="D6" i="15"/>
  <c r="C24" i="13"/>
  <c r="C23" i="13"/>
  <c r="B23" i="13"/>
  <c r="C22" i="13"/>
  <c r="B22" i="13"/>
  <c r="C21" i="13"/>
  <c r="B21" i="13"/>
  <c r="C20" i="13"/>
  <c r="B20" i="13"/>
  <c r="B17" i="13"/>
  <c r="C15" i="13"/>
  <c r="B15" i="13"/>
  <c r="C14" i="13"/>
  <c r="B14" i="13"/>
  <c r="C13" i="13"/>
  <c r="B13" i="13"/>
  <c r="C12" i="13"/>
  <c r="B12" i="13"/>
  <c r="C11" i="13"/>
  <c r="B11" i="13"/>
  <c r="C10" i="13"/>
  <c r="B10" i="13"/>
  <c r="C9" i="13"/>
  <c r="B9" i="13"/>
  <c r="C8" i="13"/>
  <c r="B8" i="13"/>
  <c r="C7" i="13"/>
  <c r="B7" i="13"/>
  <c r="B5" i="13"/>
  <c r="C5" i="13"/>
  <c r="B19" i="13" l="1"/>
  <c r="C16" i="13"/>
  <c r="B16" i="13"/>
  <c r="C6" i="13"/>
  <c r="C19" i="13"/>
  <c r="B6" i="13"/>
  <c r="C18" i="12"/>
  <c r="D18" i="12"/>
  <c r="E18" i="12"/>
  <c r="F18" i="12"/>
  <c r="G18" i="12"/>
  <c r="H18" i="12"/>
  <c r="I18" i="12"/>
  <c r="J18" i="12"/>
  <c r="K18" i="12"/>
  <c r="L18" i="12"/>
  <c r="M18" i="12"/>
  <c r="N18" i="12"/>
  <c r="O18" i="12"/>
  <c r="P18" i="12"/>
  <c r="C21" i="12"/>
  <c r="D21" i="12"/>
  <c r="E21" i="12"/>
  <c r="F21" i="12"/>
  <c r="G21" i="12"/>
  <c r="H21" i="12"/>
  <c r="I21" i="12"/>
  <c r="J21" i="12"/>
  <c r="K21" i="12"/>
  <c r="L21" i="12"/>
  <c r="M21" i="12"/>
  <c r="N21" i="12"/>
  <c r="O21" i="12"/>
  <c r="P21" i="12"/>
  <c r="B21" i="12"/>
  <c r="B18" i="12"/>
  <c r="C8" i="12"/>
  <c r="D8" i="12"/>
  <c r="E8" i="12"/>
  <c r="F8" i="12"/>
  <c r="G8" i="12"/>
  <c r="H8" i="12"/>
  <c r="I8" i="12"/>
  <c r="J8" i="12"/>
  <c r="K8" i="12"/>
  <c r="L8" i="12"/>
  <c r="M8" i="12"/>
  <c r="N8" i="12"/>
  <c r="O8" i="12"/>
  <c r="P8" i="12"/>
  <c r="B8" i="12"/>
  <c r="C17" i="11"/>
  <c r="D17" i="11"/>
  <c r="E17" i="11"/>
  <c r="F17" i="11"/>
  <c r="G17" i="11"/>
  <c r="J17" i="11"/>
  <c r="Q17" i="11"/>
  <c r="R17" i="11"/>
  <c r="S17" i="11"/>
  <c r="T17" i="11"/>
  <c r="U17" i="11"/>
  <c r="V17" i="11"/>
  <c r="W17" i="11"/>
  <c r="X17" i="11"/>
  <c r="AA17" i="11"/>
  <c r="AC17" i="11"/>
  <c r="AD17" i="11"/>
  <c r="AE17" i="11"/>
  <c r="AF17" i="11"/>
  <c r="AH17" i="11"/>
  <c r="AI17" i="11"/>
  <c r="C20" i="11"/>
  <c r="D20" i="11"/>
  <c r="E20" i="11"/>
  <c r="F20" i="11"/>
  <c r="G20" i="11"/>
  <c r="J20" i="11"/>
  <c r="Q20" i="11"/>
  <c r="R20" i="11"/>
  <c r="S20" i="11"/>
  <c r="T20" i="11"/>
  <c r="U20" i="11"/>
  <c r="V20" i="11"/>
  <c r="W20" i="11"/>
  <c r="X20" i="11"/>
  <c r="AA20" i="11"/>
  <c r="AC20" i="11"/>
  <c r="AD20" i="11"/>
  <c r="AE20" i="11"/>
  <c r="AF20" i="11"/>
  <c r="AH20" i="11"/>
  <c r="AI20" i="11"/>
  <c r="B20" i="11"/>
  <c r="B17" i="11"/>
  <c r="C7" i="11"/>
  <c r="D7" i="11"/>
  <c r="E7" i="11"/>
  <c r="F7" i="11"/>
  <c r="G7" i="11"/>
  <c r="J7" i="11"/>
  <c r="L7" i="11"/>
  <c r="M7" i="11"/>
  <c r="N7" i="11"/>
  <c r="O7" i="11"/>
  <c r="Q7" i="11"/>
  <c r="R7" i="11"/>
  <c r="S7" i="11"/>
  <c r="T7" i="11"/>
  <c r="U7" i="11"/>
  <c r="V7" i="11"/>
  <c r="W7" i="11"/>
  <c r="X7" i="11"/>
  <c r="AA7" i="11"/>
  <c r="AC7" i="11"/>
  <c r="AD7" i="11"/>
  <c r="AE7" i="11"/>
  <c r="AF7" i="11"/>
  <c r="AH7" i="11"/>
  <c r="AI7" i="11"/>
  <c r="B7" i="11"/>
  <c r="K20" i="11" l="1"/>
  <c r="AB20" i="11"/>
  <c r="C21" i="10"/>
  <c r="D21" i="10"/>
  <c r="E21" i="10"/>
  <c r="F21" i="10"/>
  <c r="H21" i="10"/>
  <c r="I21" i="10"/>
  <c r="L21" i="10"/>
  <c r="S21" i="10"/>
  <c r="T21" i="10"/>
  <c r="X21" i="10"/>
  <c r="Y21" i="10"/>
  <c r="Z21" i="10"/>
  <c r="AA21" i="10"/>
  <c r="AB21" i="10"/>
  <c r="AC21" i="10"/>
  <c r="AD21" i="10"/>
  <c r="AG21" i="10"/>
  <c r="AN21" i="10"/>
  <c r="AO21" i="10"/>
  <c r="B21" i="10"/>
  <c r="C18" i="10"/>
  <c r="D18" i="10"/>
  <c r="E18" i="10"/>
  <c r="F18" i="10"/>
  <c r="H18" i="10"/>
  <c r="I18" i="10"/>
  <c r="L18" i="10"/>
  <c r="S18" i="10"/>
  <c r="T18" i="10"/>
  <c r="X18" i="10"/>
  <c r="Y18" i="10"/>
  <c r="Z18" i="10"/>
  <c r="AA18" i="10"/>
  <c r="AB18" i="10"/>
  <c r="AC18" i="10"/>
  <c r="AD18" i="10"/>
  <c r="AG18" i="10"/>
  <c r="AN18" i="10"/>
  <c r="AO18" i="10"/>
  <c r="B18" i="10"/>
  <c r="C8" i="10"/>
  <c r="D8" i="10"/>
  <c r="E8" i="10"/>
  <c r="F8" i="10"/>
  <c r="H8" i="10"/>
  <c r="I8" i="10"/>
  <c r="L8" i="10"/>
  <c r="N8" i="10"/>
  <c r="O8" i="10"/>
  <c r="P8" i="10"/>
  <c r="Q8" i="10"/>
  <c r="S8" i="10"/>
  <c r="T8" i="10"/>
  <c r="U8" i="10"/>
  <c r="V8" i="10"/>
  <c r="W8" i="10"/>
  <c r="X8" i="10"/>
  <c r="Y8" i="10"/>
  <c r="Z8" i="10"/>
  <c r="AA8" i="10"/>
  <c r="AB8" i="10"/>
  <c r="AC8" i="10"/>
  <c r="AD8" i="10"/>
  <c r="AG8" i="10"/>
  <c r="AI8" i="10"/>
  <c r="AJ8" i="10"/>
  <c r="AK8" i="10"/>
  <c r="AL8" i="10"/>
  <c r="AN8" i="10"/>
  <c r="AO8" i="10"/>
  <c r="B8" i="10"/>
  <c r="AH18" i="10"/>
  <c r="H10" i="9"/>
  <c r="E10" i="9"/>
  <c r="J10" i="9" l="1"/>
  <c r="AH8" i="10"/>
  <c r="M21" i="10"/>
  <c r="AH21" i="10"/>
  <c r="B8" i="30" l="1"/>
  <c r="B7" i="30"/>
  <c r="AV19" i="27"/>
  <c r="AV18" i="27"/>
  <c r="AV17" i="27"/>
  <c r="AV16" i="27"/>
  <c r="AV15" i="27"/>
  <c r="AT7" i="26"/>
  <c r="AQ7" i="26"/>
  <c r="AK7" i="26"/>
  <c r="AT6" i="26"/>
  <c r="AQ6" i="26"/>
  <c r="AK6" i="26"/>
  <c r="Y7" i="24"/>
  <c r="I7" i="24"/>
  <c r="C7" i="24"/>
  <c r="Y6" i="24"/>
  <c r="I6" i="24"/>
  <c r="C6" i="24"/>
  <c r="H12" i="9"/>
  <c r="E12" i="9"/>
  <c r="H11" i="9"/>
  <c r="E11" i="9"/>
  <c r="J11" i="9" s="1"/>
  <c r="K8" i="8"/>
  <c r="G8" i="8"/>
  <c r="K7" i="8"/>
  <c r="G7" i="8"/>
  <c r="B7" i="8" s="1"/>
  <c r="C7" i="8" s="1"/>
  <c r="G9" i="8"/>
  <c r="K9" i="8"/>
  <c r="K8" i="7"/>
  <c r="G8" i="7"/>
  <c r="B8" i="7" s="1"/>
  <c r="C8" i="7" s="1"/>
  <c r="K7" i="7"/>
  <c r="G7" i="7"/>
  <c r="K8" i="6"/>
  <c r="G8" i="6"/>
  <c r="K7" i="6"/>
  <c r="G7" i="6"/>
  <c r="K8" i="5"/>
  <c r="G8" i="5"/>
  <c r="K7" i="5"/>
  <c r="G7" i="5"/>
  <c r="S6" i="18"/>
  <c r="Q6" i="18"/>
  <c r="O6" i="18"/>
  <c r="M6" i="18"/>
  <c r="K6" i="18"/>
  <c r="I6" i="18"/>
  <c r="G6" i="18"/>
  <c r="C6" i="18"/>
  <c r="J21" i="15"/>
  <c r="B21" i="15"/>
  <c r="J20" i="15"/>
  <c r="B20" i="15"/>
  <c r="J19" i="15"/>
  <c r="B19" i="15"/>
  <c r="J18" i="15"/>
  <c r="B18" i="15"/>
  <c r="J16" i="15"/>
  <c r="J15" i="15" s="1"/>
  <c r="B16" i="15"/>
  <c r="B15" i="15" s="1"/>
  <c r="B14" i="15"/>
  <c r="B13" i="15"/>
  <c r="B12" i="15"/>
  <c r="B11" i="15"/>
  <c r="B10" i="15"/>
  <c r="G7" i="16"/>
  <c r="W22" i="16"/>
  <c r="U22" i="16"/>
  <c r="S22" i="16"/>
  <c r="Q22" i="16"/>
  <c r="O22" i="16"/>
  <c r="M22" i="16"/>
  <c r="K22" i="16"/>
  <c r="I22" i="16"/>
  <c r="G22" i="16"/>
  <c r="D22" i="16"/>
  <c r="E22" i="16"/>
  <c r="C22" i="16"/>
  <c r="W21" i="16"/>
  <c r="U21" i="16"/>
  <c r="S21" i="16"/>
  <c r="Q21" i="16"/>
  <c r="O21" i="16"/>
  <c r="M21" i="16"/>
  <c r="K21" i="16"/>
  <c r="I21" i="16"/>
  <c r="G21" i="16"/>
  <c r="D21" i="16"/>
  <c r="E21" i="16" s="1"/>
  <c r="C21" i="16"/>
  <c r="W20" i="16"/>
  <c r="U20" i="16"/>
  <c r="S20" i="16"/>
  <c r="Q20" i="16"/>
  <c r="O20" i="16"/>
  <c r="M20" i="16"/>
  <c r="K20" i="16"/>
  <c r="I20" i="16"/>
  <c r="G20" i="16"/>
  <c r="D20" i="16"/>
  <c r="E20" i="16" s="1"/>
  <c r="C20" i="16"/>
  <c r="W19" i="16"/>
  <c r="U19" i="16"/>
  <c r="S19" i="16"/>
  <c r="O19" i="16"/>
  <c r="M19" i="16"/>
  <c r="K19" i="16"/>
  <c r="I19" i="16"/>
  <c r="G19" i="16"/>
  <c r="D19" i="16"/>
  <c r="E19" i="16" s="1"/>
  <c r="C19" i="16"/>
  <c r="W18" i="16"/>
  <c r="W17" i="16"/>
  <c r="U17" i="16"/>
  <c r="S17" i="16"/>
  <c r="Q17" i="16"/>
  <c r="M17" i="16"/>
  <c r="I17" i="16"/>
  <c r="G17" i="16"/>
  <c r="D17" i="16"/>
  <c r="D16" i="16" s="1"/>
  <c r="E16" i="16" s="1"/>
  <c r="C17" i="16"/>
  <c r="W16" i="16"/>
  <c r="U16" i="16"/>
  <c r="S16" i="16"/>
  <c r="Q16" i="16"/>
  <c r="O16" i="16"/>
  <c r="M16" i="16"/>
  <c r="K16" i="16"/>
  <c r="I16" i="16"/>
  <c r="G16" i="16"/>
  <c r="C16" i="16"/>
  <c r="W15" i="16"/>
  <c r="U15" i="16"/>
  <c r="S15" i="16"/>
  <c r="Q15" i="16"/>
  <c r="O15" i="16"/>
  <c r="M15" i="16"/>
  <c r="K15" i="16"/>
  <c r="I15" i="16"/>
  <c r="G15" i="16"/>
  <c r="D15" i="16"/>
  <c r="E15" i="16" s="1"/>
  <c r="C15" i="16"/>
  <c r="W14" i="16"/>
  <c r="U14" i="16"/>
  <c r="S14" i="16"/>
  <c r="Q14" i="16"/>
  <c r="O14" i="16"/>
  <c r="M14" i="16"/>
  <c r="K14" i="16"/>
  <c r="I14" i="16"/>
  <c r="G14" i="16"/>
  <c r="D14" i="16"/>
  <c r="E14" i="16" s="1"/>
  <c r="C14" i="16"/>
  <c r="W13" i="16"/>
  <c r="U13" i="16"/>
  <c r="S13" i="16"/>
  <c r="Q13" i="16"/>
  <c r="O13" i="16"/>
  <c r="M13" i="16"/>
  <c r="K13" i="16"/>
  <c r="I13" i="16"/>
  <c r="G13" i="16"/>
  <c r="D13" i="16"/>
  <c r="E13" i="16" s="1"/>
  <c r="C13" i="16"/>
  <c r="W12" i="16"/>
  <c r="U12" i="16"/>
  <c r="S12" i="16"/>
  <c r="Q12" i="16"/>
  <c r="O12" i="16"/>
  <c r="M12" i="16"/>
  <c r="K12" i="16"/>
  <c r="I12" i="16"/>
  <c r="G12" i="16"/>
  <c r="D12" i="16"/>
  <c r="E12" i="16" s="1"/>
  <c r="C12" i="16"/>
  <c r="W11" i="16"/>
  <c r="U11" i="16"/>
  <c r="S11" i="16"/>
  <c r="Q11" i="16"/>
  <c r="O11" i="16"/>
  <c r="M11" i="16"/>
  <c r="K11" i="16"/>
  <c r="I11" i="16"/>
  <c r="G11" i="16"/>
  <c r="D11" i="16"/>
  <c r="E11" i="16" s="1"/>
  <c r="C11" i="16"/>
  <c r="U21" i="18"/>
  <c r="S21" i="18"/>
  <c r="Q21" i="18"/>
  <c r="O21" i="18"/>
  <c r="M21" i="18"/>
  <c r="K21" i="18"/>
  <c r="I21" i="18"/>
  <c r="G21" i="18"/>
  <c r="E21" i="18"/>
  <c r="C21" i="18"/>
  <c r="U20" i="18"/>
  <c r="S20" i="18"/>
  <c r="Q20" i="18"/>
  <c r="O20" i="18"/>
  <c r="M20" i="18"/>
  <c r="K20" i="18"/>
  <c r="I20" i="18"/>
  <c r="G20" i="18"/>
  <c r="E20" i="18"/>
  <c r="C20" i="18"/>
  <c r="U19" i="18"/>
  <c r="S19" i="18"/>
  <c r="Q19" i="18"/>
  <c r="O19" i="18"/>
  <c r="M19" i="18"/>
  <c r="K19" i="18"/>
  <c r="I19" i="18"/>
  <c r="G19" i="18"/>
  <c r="E19" i="18"/>
  <c r="C19" i="18"/>
  <c r="U18" i="18"/>
  <c r="S18" i="18"/>
  <c r="Q18" i="18"/>
  <c r="O18" i="18"/>
  <c r="M18" i="18"/>
  <c r="K18" i="18"/>
  <c r="I18" i="18"/>
  <c r="G18" i="18"/>
  <c r="E18" i="18"/>
  <c r="C18" i="18"/>
  <c r="U17" i="18"/>
  <c r="S17" i="18"/>
  <c r="Q17" i="18"/>
  <c r="O17" i="18"/>
  <c r="M17" i="18"/>
  <c r="K17" i="18"/>
  <c r="I17" i="18"/>
  <c r="G17" i="18"/>
  <c r="E17" i="18"/>
  <c r="C17" i="18"/>
  <c r="U16" i="18"/>
  <c r="S16" i="18"/>
  <c r="Q16" i="18"/>
  <c r="O16" i="18"/>
  <c r="M16" i="18"/>
  <c r="K16" i="18"/>
  <c r="I16" i="18"/>
  <c r="G16" i="18"/>
  <c r="E16" i="18"/>
  <c r="C16" i="18"/>
  <c r="U15" i="18"/>
  <c r="Q15" i="18"/>
  <c r="O15" i="18"/>
  <c r="M15" i="18"/>
  <c r="K15" i="18"/>
  <c r="I15" i="18"/>
  <c r="G15" i="18"/>
  <c r="E15" i="18"/>
  <c r="C15" i="18"/>
  <c r="U14" i="18"/>
  <c r="Q14" i="18"/>
  <c r="O14" i="18"/>
  <c r="M14" i="18"/>
  <c r="K14" i="18"/>
  <c r="I14" i="18"/>
  <c r="G14" i="18"/>
  <c r="E14" i="18"/>
  <c r="C14" i="18"/>
  <c r="U13" i="18"/>
  <c r="S13" i="18"/>
  <c r="Q13" i="18"/>
  <c r="O13" i="18"/>
  <c r="M13" i="18"/>
  <c r="K13" i="18"/>
  <c r="I13" i="18"/>
  <c r="G13" i="18"/>
  <c r="E13" i="18"/>
  <c r="C13" i="18"/>
  <c r="U12" i="18"/>
  <c r="S12" i="18"/>
  <c r="Q12" i="18"/>
  <c r="O12" i="18"/>
  <c r="M12" i="18"/>
  <c r="K12" i="18"/>
  <c r="I12" i="18"/>
  <c r="G12" i="18"/>
  <c r="E12" i="18"/>
  <c r="C12" i="18"/>
  <c r="U11" i="18"/>
  <c r="S11" i="18"/>
  <c r="Q11" i="18"/>
  <c r="O11" i="18"/>
  <c r="M11" i="18"/>
  <c r="K11" i="18"/>
  <c r="I11" i="18"/>
  <c r="G11" i="18"/>
  <c r="E11" i="18"/>
  <c r="C11" i="18"/>
  <c r="U10" i="18"/>
  <c r="S10" i="18"/>
  <c r="Q10" i="18"/>
  <c r="O10" i="18"/>
  <c r="M10" i="18"/>
  <c r="K10" i="18"/>
  <c r="I10" i="18"/>
  <c r="G10" i="18"/>
  <c r="E10" i="18"/>
  <c r="C10" i="18"/>
  <c r="B20" i="20"/>
  <c r="B19" i="20"/>
  <c r="B18" i="20"/>
  <c r="B17" i="20"/>
  <c r="B15" i="20"/>
  <c r="B14" i="20" s="1"/>
  <c r="B13" i="20"/>
  <c r="B12" i="20"/>
  <c r="B11" i="20"/>
  <c r="B10" i="20"/>
  <c r="B9" i="20"/>
  <c r="B21" i="23"/>
  <c r="B20" i="23"/>
  <c r="B19" i="23"/>
  <c r="B15" i="23"/>
  <c r="B14" i="23"/>
  <c r="B13" i="23"/>
  <c r="B12" i="23"/>
  <c r="B11" i="23"/>
  <c r="B10" i="23"/>
  <c r="AQ27" i="25"/>
  <c r="AQ26" i="25"/>
  <c r="AK26" i="25"/>
  <c r="AQ25" i="25"/>
  <c r="AK25" i="25"/>
  <c r="AQ24" i="25"/>
  <c r="AK24" i="25"/>
  <c r="AQ20" i="25"/>
  <c r="AQ17" i="25" s="1"/>
  <c r="AK20" i="25"/>
  <c r="AQ16" i="25"/>
  <c r="AK16" i="25"/>
  <c r="AQ15" i="25"/>
  <c r="AK15" i="25"/>
  <c r="AQ14" i="25"/>
  <c r="AK14" i="25"/>
  <c r="AQ13" i="25"/>
  <c r="AK13" i="25"/>
  <c r="AQ12" i="25"/>
  <c r="AK12" i="25"/>
  <c r="Z5" i="23"/>
  <c r="C5" i="23"/>
  <c r="AV6" i="27"/>
  <c r="AV7" i="27"/>
  <c r="AV8" i="27"/>
  <c r="AV9" i="27"/>
  <c r="AV5" i="27"/>
  <c r="B6" i="30"/>
  <c r="B9" i="30"/>
  <c r="AV20" i="27"/>
  <c r="AV21" i="27"/>
  <c r="AV22" i="27"/>
  <c r="AV23" i="27"/>
  <c r="AV24" i="27"/>
  <c r="AK8" i="26"/>
  <c r="AQ8" i="26"/>
  <c r="AT8" i="26"/>
  <c r="AK11" i="25"/>
  <c r="AQ11" i="25"/>
  <c r="C8" i="24"/>
  <c r="I8" i="24"/>
  <c r="Y8" i="24"/>
  <c r="I5" i="23"/>
  <c r="B7" i="23"/>
  <c r="B8" i="23"/>
  <c r="B9" i="23"/>
  <c r="B4" i="20"/>
  <c r="B7" i="20"/>
  <c r="B8" i="20"/>
  <c r="C5" i="18"/>
  <c r="E5" i="18"/>
  <c r="G5" i="18"/>
  <c r="I5" i="18"/>
  <c r="K5" i="18"/>
  <c r="M5" i="18"/>
  <c r="O5" i="18"/>
  <c r="Q5" i="18"/>
  <c r="U5" i="18"/>
  <c r="E6" i="18"/>
  <c r="C7" i="18"/>
  <c r="E7" i="18"/>
  <c r="G7" i="18"/>
  <c r="I7" i="18"/>
  <c r="K7" i="18"/>
  <c r="M7" i="18"/>
  <c r="O7" i="18"/>
  <c r="Q7" i="18"/>
  <c r="S7" i="18"/>
  <c r="U7" i="18"/>
  <c r="C8" i="18"/>
  <c r="E8" i="18"/>
  <c r="G8" i="18"/>
  <c r="I8" i="18"/>
  <c r="K8" i="18"/>
  <c r="M8" i="18"/>
  <c r="O8" i="18"/>
  <c r="Q8" i="18"/>
  <c r="S8" i="18"/>
  <c r="U8" i="18"/>
  <c r="C9" i="18"/>
  <c r="E9" i="18"/>
  <c r="G9" i="18"/>
  <c r="I9" i="18"/>
  <c r="K9" i="18"/>
  <c r="M9" i="18"/>
  <c r="O9" i="18"/>
  <c r="Q9" i="18"/>
  <c r="S9" i="18"/>
  <c r="U9" i="18"/>
  <c r="C7" i="16"/>
  <c r="I7" i="16"/>
  <c r="K7" i="16"/>
  <c r="M7" i="16"/>
  <c r="O7" i="16"/>
  <c r="Q7" i="16"/>
  <c r="S7" i="16"/>
  <c r="U7" i="16"/>
  <c r="W7" i="16"/>
  <c r="C8" i="16"/>
  <c r="D8" i="16"/>
  <c r="E8" i="16" s="1"/>
  <c r="G8" i="16"/>
  <c r="I8" i="16"/>
  <c r="K8" i="16"/>
  <c r="M8" i="16"/>
  <c r="O8" i="16"/>
  <c r="Q8" i="16"/>
  <c r="S8" i="16"/>
  <c r="U8" i="16"/>
  <c r="W8" i="16"/>
  <c r="C9" i="16"/>
  <c r="D9" i="16"/>
  <c r="E9" i="16" s="1"/>
  <c r="G9" i="16"/>
  <c r="I9" i="16"/>
  <c r="K9" i="16"/>
  <c r="M9" i="16"/>
  <c r="O9" i="16"/>
  <c r="Q9" i="16"/>
  <c r="S9" i="16"/>
  <c r="U9" i="16"/>
  <c r="W9" i="16"/>
  <c r="C10" i="16"/>
  <c r="D10" i="16"/>
  <c r="E10" i="16" s="1"/>
  <c r="G10" i="16"/>
  <c r="I10" i="16"/>
  <c r="K10" i="16"/>
  <c r="M10" i="16"/>
  <c r="O10" i="16"/>
  <c r="Q10" i="16"/>
  <c r="S10" i="16"/>
  <c r="U10" i="16"/>
  <c r="W10" i="16"/>
  <c r="B5" i="15"/>
  <c r="J5" i="15"/>
  <c r="B7" i="15"/>
  <c r="B8" i="15"/>
  <c r="B9" i="15"/>
  <c r="E13" i="9"/>
  <c r="H13" i="9"/>
  <c r="G6" i="8"/>
  <c r="K6" i="8"/>
  <c r="G6" i="7"/>
  <c r="K6" i="7"/>
  <c r="G9" i="7"/>
  <c r="K9" i="7"/>
  <c r="BN13" i="7"/>
  <c r="BN15" i="7"/>
  <c r="BN17" i="7"/>
  <c r="BN19" i="7"/>
  <c r="BN25" i="7"/>
  <c r="BO27" i="7"/>
  <c r="BP27" i="7"/>
  <c r="BQ27" i="7"/>
  <c r="BR27" i="7"/>
  <c r="BS27" i="7"/>
  <c r="G6" i="6"/>
  <c r="K6" i="6"/>
  <c r="BN14" i="6"/>
  <c r="BN16" i="6"/>
  <c r="BN18" i="6"/>
  <c r="BN20" i="6"/>
  <c r="BN26" i="6"/>
  <c r="BO28" i="6"/>
  <c r="BP28" i="6"/>
  <c r="BQ28" i="6"/>
  <c r="BR28" i="6"/>
  <c r="BS28" i="6"/>
  <c r="G6" i="5"/>
  <c r="K6" i="5"/>
  <c r="B6" i="5" s="1"/>
  <c r="C6" i="5" s="1"/>
  <c r="G9" i="5"/>
  <c r="K9" i="5"/>
  <c r="B7" i="6" l="1"/>
  <c r="C7" i="6" s="1"/>
  <c r="B5" i="23"/>
  <c r="B6" i="8"/>
  <c r="C6" i="8" s="1"/>
  <c r="B7" i="26"/>
  <c r="B13" i="25"/>
  <c r="AQ6" i="25"/>
  <c r="B12" i="25"/>
  <c r="D18" i="16"/>
  <c r="E18" i="16" s="1"/>
  <c r="B6" i="26"/>
  <c r="B6" i="6"/>
  <c r="C6" i="6" s="1"/>
  <c r="BN28" i="6"/>
  <c r="B16" i="25"/>
  <c r="B24" i="25"/>
  <c r="B8" i="8"/>
  <c r="C8" i="8" s="1"/>
  <c r="B8" i="26"/>
  <c r="B25" i="25"/>
  <c r="B8" i="24"/>
  <c r="B17" i="23"/>
  <c r="J17" i="15"/>
  <c r="B17" i="15"/>
  <c r="J13" i="9"/>
  <c r="B9" i="5"/>
  <c r="C9" i="5" s="1"/>
  <c r="B7" i="24"/>
  <c r="E17" i="16"/>
  <c r="J12" i="9"/>
  <c r="B8" i="6"/>
  <c r="C8" i="6" s="1"/>
  <c r="B8" i="5"/>
  <c r="C8" i="5" s="1"/>
  <c r="B9" i="8"/>
  <c r="C9" i="8" s="1"/>
  <c r="B9" i="7"/>
  <c r="C9" i="7" s="1"/>
  <c r="BN27" i="7"/>
  <c r="B7" i="5"/>
  <c r="C7" i="5" s="1"/>
  <c r="B7" i="7"/>
  <c r="C7" i="7" s="1"/>
  <c r="B6" i="7"/>
  <c r="C6" i="7" s="1"/>
  <c r="B20" i="25"/>
  <c r="B17" i="25" s="1"/>
  <c r="AK17" i="25"/>
  <c r="AQ21" i="25"/>
  <c r="B26" i="25"/>
  <c r="B16" i="20"/>
  <c r="B14" i="25"/>
  <c r="B11" i="25"/>
  <c r="B15" i="25"/>
  <c r="AK6" i="25"/>
  <c r="B5" i="20"/>
  <c r="D7" i="16"/>
  <c r="E7" i="16" s="1"/>
  <c r="B6" i="23"/>
  <c r="J6" i="15"/>
  <c r="B6" i="15"/>
  <c r="B6" i="25" l="1"/>
  <c r="B6" i="24"/>
  <c r="L21" i="25"/>
  <c r="AK27" i="25"/>
  <c r="B27" i="25" s="1"/>
  <c r="B21" i="25" s="1"/>
  <c r="AK21" i="25" l="1"/>
  <c r="K17" i="11" l="1"/>
</calcChain>
</file>

<file path=xl/sharedStrings.xml><?xml version="1.0" encoding="utf-8"?>
<sst xmlns="http://schemas.openxmlformats.org/spreadsheetml/2006/main" count="6732" uniqueCount="1208">
  <si>
    <t>第７０表　介護保険（施設数、実地指導数）</t>
    <rPh sb="5" eb="7">
      <t>カイゴ</t>
    </rPh>
    <rPh sb="7" eb="9">
      <t>ホケン</t>
    </rPh>
    <rPh sb="10" eb="12">
      <t>シセツ</t>
    </rPh>
    <rPh sb="12" eb="13">
      <t>スウ</t>
    </rPh>
    <rPh sb="14" eb="16">
      <t>ジッチ</t>
    </rPh>
    <rPh sb="16" eb="18">
      <t>シドウ</t>
    </rPh>
    <rPh sb="18" eb="19">
      <t>スウ</t>
    </rPh>
    <phoneticPr fontId="2"/>
  </si>
  <si>
    <t>その他</t>
    <rPh sb="2" eb="3">
      <t>タ</t>
    </rPh>
    <phoneticPr fontId="2"/>
  </si>
  <si>
    <t>計</t>
  </si>
  <si>
    <t>総数</t>
    <rPh sb="0" eb="2">
      <t>ソウスウ</t>
    </rPh>
    <phoneticPr fontId="2"/>
  </si>
  <si>
    <t>エクセル</t>
  </si>
  <si>
    <t>エクセル</t>
    <phoneticPr fontId="2"/>
  </si>
  <si>
    <t>改正案　　　　　　　　ファイル形式</t>
    <rPh sb="0" eb="2">
      <t>カイセイ</t>
    </rPh>
    <rPh sb="2" eb="3">
      <t>アン</t>
    </rPh>
    <rPh sb="15" eb="17">
      <t>ケイシキ</t>
    </rPh>
    <phoneticPr fontId="2"/>
  </si>
  <si>
    <t>１歳６ヶ月児歯科健康診査の結果</t>
    <rPh sb="1" eb="2">
      <t>サイ</t>
    </rPh>
    <rPh sb="4" eb="5">
      <t>ツキ</t>
    </rPh>
    <rPh sb="5" eb="6">
      <t>ジ</t>
    </rPh>
    <rPh sb="6" eb="8">
      <t>シカ</t>
    </rPh>
    <rPh sb="8" eb="10">
      <t>ケンコウ</t>
    </rPh>
    <rPh sb="10" eb="12">
      <t>シンサ</t>
    </rPh>
    <rPh sb="13" eb="15">
      <t>ケッカ</t>
    </rPh>
    <phoneticPr fontId="2"/>
  </si>
  <si>
    <t>３歳児歯科健康診査の結果</t>
    <rPh sb="1" eb="3">
      <t>サイジ</t>
    </rPh>
    <rPh sb="3" eb="5">
      <t>シカ</t>
    </rPh>
    <rPh sb="5" eb="7">
      <t>ケンコウ</t>
    </rPh>
    <rPh sb="7" eb="9">
      <t>シンサ</t>
    </rPh>
    <rPh sb="10" eb="12">
      <t>ケッカ</t>
    </rPh>
    <phoneticPr fontId="2"/>
  </si>
  <si>
    <t>保健所栄養改善活動状況</t>
    <rPh sb="0" eb="3">
      <t>ホケンショ</t>
    </rPh>
    <rPh sb="3" eb="5">
      <t>エイヨウ</t>
    </rPh>
    <rPh sb="5" eb="7">
      <t>カイゼン</t>
    </rPh>
    <rPh sb="7" eb="9">
      <t>カツドウ</t>
    </rPh>
    <rPh sb="9" eb="11">
      <t>ジョウキョウ</t>
    </rPh>
    <phoneticPr fontId="2"/>
  </si>
  <si>
    <t>結核登録患者数（年齢階級別）</t>
    <rPh sb="0" eb="2">
      <t>ケッカク</t>
    </rPh>
    <rPh sb="2" eb="4">
      <t>トウロク</t>
    </rPh>
    <rPh sb="4" eb="7">
      <t>カンジャスウ</t>
    </rPh>
    <rPh sb="8" eb="10">
      <t>ネンレイ</t>
    </rPh>
    <rPh sb="10" eb="13">
      <t>カイキュウベツ</t>
    </rPh>
    <phoneticPr fontId="2"/>
  </si>
  <si>
    <t>結核登録患者数（活動性分類・受療状況）</t>
    <rPh sb="0" eb="2">
      <t>ケッカク</t>
    </rPh>
    <rPh sb="2" eb="4">
      <t>トウロク</t>
    </rPh>
    <rPh sb="4" eb="7">
      <t>カンジャスウ</t>
    </rPh>
    <rPh sb="8" eb="11">
      <t>カツドウセイ</t>
    </rPh>
    <rPh sb="11" eb="13">
      <t>ブンルイ</t>
    </rPh>
    <rPh sb="14" eb="15">
      <t>ウケ</t>
    </rPh>
    <rPh sb="15" eb="16">
      <t>リョウ</t>
    </rPh>
    <rPh sb="16" eb="18">
      <t>ジョウキョウ</t>
    </rPh>
    <phoneticPr fontId="2"/>
  </si>
  <si>
    <t>感染症患者数</t>
    <rPh sb="0" eb="3">
      <t>カンセンショウ</t>
    </rPh>
    <rPh sb="3" eb="6">
      <t>カンジャスウ</t>
    </rPh>
    <phoneticPr fontId="2"/>
  </si>
  <si>
    <t>エキノコックス症検診数</t>
    <rPh sb="7" eb="8">
      <t>ショウ</t>
    </rPh>
    <rPh sb="8" eb="10">
      <t>ケンシン</t>
    </rPh>
    <rPh sb="10" eb="11">
      <t>スウ</t>
    </rPh>
    <phoneticPr fontId="2"/>
  </si>
  <si>
    <t>老人保健事業（胃がん検診）</t>
    <rPh sb="0" eb="2">
      <t>ロウジン</t>
    </rPh>
    <rPh sb="2" eb="4">
      <t>ホケン</t>
    </rPh>
    <rPh sb="4" eb="6">
      <t>ジギョウ</t>
    </rPh>
    <rPh sb="7" eb="8">
      <t>イ</t>
    </rPh>
    <rPh sb="10" eb="12">
      <t>ケンシン</t>
    </rPh>
    <phoneticPr fontId="2"/>
  </si>
  <si>
    <t>老人保健事業（肺がん検診）</t>
    <rPh sb="0" eb="2">
      <t>ロウジン</t>
    </rPh>
    <rPh sb="2" eb="4">
      <t>ホケン</t>
    </rPh>
    <rPh sb="4" eb="6">
      <t>ジギョウ</t>
    </rPh>
    <rPh sb="7" eb="8">
      <t>ハイ</t>
    </rPh>
    <rPh sb="10" eb="12">
      <t>ケンシン</t>
    </rPh>
    <phoneticPr fontId="2"/>
  </si>
  <si>
    <t>老人保健事業（大腸がん検診）</t>
    <rPh sb="0" eb="2">
      <t>ロウジン</t>
    </rPh>
    <rPh sb="2" eb="4">
      <t>ホケン</t>
    </rPh>
    <rPh sb="4" eb="6">
      <t>ジギョウ</t>
    </rPh>
    <rPh sb="7" eb="9">
      <t>ダイチョウ</t>
    </rPh>
    <rPh sb="11" eb="13">
      <t>ケンシン</t>
    </rPh>
    <phoneticPr fontId="2"/>
  </si>
  <si>
    <t>老人保健事業（子宮がん検診）</t>
    <rPh sb="0" eb="2">
      <t>ロウジン</t>
    </rPh>
    <rPh sb="2" eb="4">
      <t>ホケン</t>
    </rPh>
    <rPh sb="4" eb="6">
      <t>ジギョウ</t>
    </rPh>
    <rPh sb="7" eb="9">
      <t>シキュウ</t>
    </rPh>
    <rPh sb="11" eb="13">
      <t>ケンシン</t>
    </rPh>
    <phoneticPr fontId="2"/>
  </si>
  <si>
    <t>老人保健事業（乳がん検診）</t>
    <rPh sb="0" eb="2">
      <t>ロウジン</t>
    </rPh>
    <rPh sb="2" eb="4">
      <t>ホケン</t>
    </rPh>
    <rPh sb="4" eb="6">
      <t>ジギョウ</t>
    </rPh>
    <rPh sb="7" eb="8">
      <t>ニュウ</t>
    </rPh>
    <rPh sb="10" eb="12">
      <t>ケンシン</t>
    </rPh>
    <phoneticPr fontId="2"/>
  </si>
  <si>
    <t>特定疾患医療受給者数（国）</t>
    <rPh sb="0" eb="2">
      <t>トクテイ</t>
    </rPh>
    <rPh sb="2" eb="4">
      <t>シッカン</t>
    </rPh>
    <rPh sb="4" eb="6">
      <t>イリョウ</t>
    </rPh>
    <rPh sb="6" eb="9">
      <t>ジュキュウシャ</t>
    </rPh>
    <rPh sb="9" eb="10">
      <t>スウ</t>
    </rPh>
    <rPh sb="11" eb="12">
      <t>クニ</t>
    </rPh>
    <phoneticPr fontId="2"/>
  </si>
  <si>
    <t>特定疾患医療受給者数（北海道）</t>
    <rPh sb="0" eb="2">
      <t>トクテイ</t>
    </rPh>
    <rPh sb="2" eb="4">
      <t>シッカン</t>
    </rPh>
    <rPh sb="4" eb="6">
      <t>イリョウ</t>
    </rPh>
    <rPh sb="6" eb="9">
      <t>ジュキュウシャ</t>
    </rPh>
    <rPh sb="9" eb="10">
      <t>スウ</t>
    </rPh>
    <rPh sb="11" eb="14">
      <t>ホッカイドウ</t>
    </rPh>
    <phoneticPr fontId="2"/>
  </si>
  <si>
    <t>保健医療従事者数（人口１０万対）</t>
    <rPh sb="0" eb="2">
      <t>ホケン</t>
    </rPh>
    <rPh sb="2" eb="4">
      <t>イリョウ</t>
    </rPh>
    <rPh sb="4" eb="7">
      <t>ジュウジシャ</t>
    </rPh>
    <rPh sb="7" eb="8">
      <t>スウ</t>
    </rPh>
    <rPh sb="9" eb="11">
      <t>ジンコウ</t>
    </rPh>
    <rPh sb="13" eb="14">
      <t>マン</t>
    </rPh>
    <rPh sb="14" eb="15">
      <t>タイ</t>
    </rPh>
    <phoneticPr fontId="2"/>
  </si>
  <si>
    <t>臨床検査数</t>
    <rPh sb="0" eb="2">
      <t>リンショウ</t>
    </rPh>
    <rPh sb="2" eb="4">
      <t>ケンサ</t>
    </rPh>
    <rPh sb="4" eb="5">
      <t>スウ</t>
    </rPh>
    <phoneticPr fontId="2"/>
  </si>
  <si>
    <t>生活環境検査数</t>
    <rPh sb="0" eb="2">
      <t>セイカツ</t>
    </rPh>
    <rPh sb="2" eb="4">
      <t>カンキョウ</t>
    </rPh>
    <rPh sb="4" eb="6">
      <t>ケンサ</t>
    </rPh>
    <rPh sb="6" eb="7">
      <t>スウ</t>
    </rPh>
    <phoneticPr fontId="2"/>
  </si>
  <si>
    <t>エキノコックス症媒介動物剖検数</t>
    <rPh sb="7" eb="8">
      <t>ショウ</t>
    </rPh>
    <rPh sb="8" eb="10">
      <t>バイカイ</t>
    </rPh>
    <rPh sb="10" eb="12">
      <t>ドウブツ</t>
    </rPh>
    <rPh sb="12" eb="14">
      <t>ボウケン</t>
    </rPh>
    <rPh sb="14" eb="15">
      <t>スウ</t>
    </rPh>
    <phoneticPr fontId="2"/>
  </si>
  <si>
    <t>環境衛生（施設数）</t>
    <rPh sb="0" eb="2">
      <t>カンキョウ</t>
    </rPh>
    <rPh sb="2" eb="4">
      <t>エイセイ</t>
    </rPh>
    <rPh sb="5" eb="8">
      <t>シセツスウ</t>
    </rPh>
    <phoneticPr fontId="2"/>
  </si>
  <si>
    <t>食品衛生（施設数）</t>
    <rPh sb="0" eb="2">
      <t>ショクヒン</t>
    </rPh>
    <rPh sb="2" eb="4">
      <t>エイセイ</t>
    </rPh>
    <rPh sb="5" eb="8">
      <t>シセツスウ</t>
    </rPh>
    <phoneticPr fontId="2"/>
  </si>
  <si>
    <t>食品等収去検査数</t>
    <rPh sb="0" eb="2">
      <t>ショクヒン</t>
    </rPh>
    <rPh sb="2" eb="3">
      <t>ナド</t>
    </rPh>
    <rPh sb="3" eb="4">
      <t>シュウ</t>
    </rPh>
    <rPh sb="4" eb="5">
      <t>キョ</t>
    </rPh>
    <rPh sb="5" eb="7">
      <t>ケンサ</t>
    </rPh>
    <rPh sb="7" eb="8">
      <t>カズ</t>
    </rPh>
    <phoneticPr fontId="2"/>
  </si>
  <si>
    <t>医薬品等取扱業者数</t>
    <rPh sb="0" eb="3">
      <t>イヤクヒン</t>
    </rPh>
    <rPh sb="3" eb="4">
      <t>ナド</t>
    </rPh>
    <rPh sb="4" eb="5">
      <t>ト</t>
    </rPh>
    <rPh sb="5" eb="6">
      <t>アツカ</t>
    </rPh>
    <rPh sb="6" eb="9">
      <t>ギョウシャスウ</t>
    </rPh>
    <phoneticPr fontId="2"/>
  </si>
  <si>
    <t>保健師家庭訪問数</t>
    <rPh sb="0" eb="2">
      <t>ホケン</t>
    </rPh>
    <rPh sb="2" eb="3">
      <t>シ</t>
    </rPh>
    <rPh sb="3" eb="5">
      <t>カテイ</t>
    </rPh>
    <rPh sb="5" eb="7">
      <t>ホウモン</t>
    </rPh>
    <rPh sb="7" eb="8">
      <t>カズ</t>
    </rPh>
    <phoneticPr fontId="2"/>
  </si>
  <si>
    <t>保健師業務別割合</t>
    <rPh sb="0" eb="2">
      <t>ホケン</t>
    </rPh>
    <rPh sb="2" eb="3">
      <t>シ</t>
    </rPh>
    <rPh sb="3" eb="5">
      <t>ギョウム</t>
    </rPh>
    <rPh sb="5" eb="6">
      <t>ベツ</t>
    </rPh>
    <rPh sb="6" eb="8">
      <t>ワリアイ</t>
    </rPh>
    <phoneticPr fontId="2"/>
  </si>
  <si>
    <t>保健所把握精神障害者数（新規）</t>
    <rPh sb="0" eb="3">
      <t>ホケンショ</t>
    </rPh>
    <rPh sb="3" eb="5">
      <t>ハアク</t>
    </rPh>
    <rPh sb="5" eb="7">
      <t>セイシン</t>
    </rPh>
    <rPh sb="7" eb="10">
      <t>ショウガイシャ</t>
    </rPh>
    <rPh sb="10" eb="11">
      <t>スウ</t>
    </rPh>
    <rPh sb="12" eb="14">
      <t>シンキ</t>
    </rPh>
    <phoneticPr fontId="2"/>
  </si>
  <si>
    <t>保健所把握精神障害者数（受療別）</t>
    <rPh sb="0" eb="3">
      <t>ホケンショ</t>
    </rPh>
    <rPh sb="3" eb="5">
      <t>ハアク</t>
    </rPh>
    <rPh sb="5" eb="7">
      <t>セイシン</t>
    </rPh>
    <rPh sb="7" eb="10">
      <t>ショウガイシャ</t>
    </rPh>
    <rPh sb="10" eb="11">
      <t>スウ</t>
    </rPh>
    <rPh sb="12" eb="14">
      <t>ジュリョウ</t>
    </rPh>
    <rPh sb="14" eb="15">
      <t>ベツ</t>
    </rPh>
    <phoneticPr fontId="2"/>
  </si>
  <si>
    <t>精神保健事業</t>
    <rPh sb="0" eb="2">
      <t>セイシン</t>
    </rPh>
    <rPh sb="2" eb="4">
      <t>ホケン</t>
    </rPh>
    <rPh sb="4" eb="6">
      <t>ジギョウ</t>
    </rPh>
    <phoneticPr fontId="2"/>
  </si>
  <si>
    <t>小児医療等給付事業</t>
    <rPh sb="0" eb="2">
      <t>ショウニ</t>
    </rPh>
    <rPh sb="2" eb="4">
      <t>イリョウ</t>
    </rPh>
    <rPh sb="4" eb="5">
      <t>ナド</t>
    </rPh>
    <rPh sb="5" eb="7">
      <t>キュウフ</t>
    </rPh>
    <rPh sb="7" eb="9">
      <t>ジギョウ</t>
    </rPh>
    <phoneticPr fontId="2"/>
  </si>
  <si>
    <t>表　　　　　　題</t>
    <rPh sb="0" eb="1">
      <t>オモテ</t>
    </rPh>
    <rPh sb="7" eb="8">
      <t>ダイ</t>
    </rPh>
    <phoneticPr fontId="2"/>
  </si>
  <si>
    <t>結核管理検診数</t>
    <rPh sb="0" eb="2">
      <t>ケッカク</t>
    </rPh>
    <rPh sb="2" eb="4">
      <t>カンリ</t>
    </rPh>
    <rPh sb="4" eb="6">
      <t>ケンシン</t>
    </rPh>
    <rPh sb="6" eb="7">
      <t>スウ</t>
    </rPh>
    <phoneticPr fontId="2"/>
  </si>
  <si>
    <t>水道普及状況</t>
    <rPh sb="0" eb="2">
      <t>スイドウ</t>
    </rPh>
    <rPh sb="2" eb="4">
      <t>フキュウ</t>
    </rPh>
    <rPh sb="4" eb="6">
      <t>ジョウキョウ</t>
    </rPh>
    <phoneticPr fontId="2"/>
  </si>
  <si>
    <t>食品衛生（監視数）</t>
    <rPh sb="0" eb="2">
      <t>ショクヒン</t>
    </rPh>
    <rPh sb="2" eb="4">
      <t>エイセイ</t>
    </rPh>
    <rPh sb="5" eb="7">
      <t>カンシ</t>
    </rPh>
    <rPh sb="7" eb="8">
      <t>カズ</t>
    </rPh>
    <phoneticPr fontId="2"/>
  </si>
  <si>
    <t>狂犬病予防及び野犬掃とう数</t>
    <rPh sb="0" eb="3">
      <t>キョウケンビョウ</t>
    </rPh>
    <rPh sb="3" eb="5">
      <t>ヨボウ</t>
    </rPh>
    <rPh sb="5" eb="6">
      <t>オヨ</t>
    </rPh>
    <rPh sb="7" eb="9">
      <t>ヤケン</t>
    </rPh>
    <rPh sb="9" eb="10">
      <t>ハ</t>
    </rPh>
    <rPh sb="12" eb="13">
      <t>カズ</t>
    </rPh>
    <phoneticPr fontId="2"/>
  </si>
  <si>
    <t>保健医療施設数</t>
    <rPh sb="0" eb="2">
      <t>ホケン</t>
    </rPh>
    <rPh sb="2" eb="4">
      <t>イリョウ</t>
    </rPh>
    <rPh sb="4" eb="7">
      <t>シセツスウ</t>
    </rPh>
    <phoneticPr fontId="2"/>
  </si>
  <si>
    <t>28～2</t>
  </si>
  <si>
    <t>結核新登録患者数（年齢階級別）</t>
    <rPh sb="0" eb="2">
      <t>ケッカク</t>
    </rPh>
    <rPh sb="2" eb="3">
      <t>シン</t>
    </rPh>
    <rPh sb="3" eb="5">
      <t>トウロク</t>
    </rPh>
    <rPh sb="5" eb="8">
      <t>カンジャスウ</t>
    </rPh>
    <rPh sb="9" eb="11">
      <t>ネンレイ</t>
    </rPh>
    <rPh sb="11" eb="14">
      <t>カイキュウベツ</t>
    </rPh>
    <phoneticPr fontId="2"/>
  </si>
  <si>
    <t>結核新登録患者数（活動性分類・受療状況）</t>
    <rPh sb="0" eb="2">
      <t>ケッカク</t>
    </rPh>
    <rPh sb="2" eb="3">
      <t>シン</t>
    </rPh>
    <rPh sb="3" eb="5">
      <t>トウロク</t>
    </rPh>
    <rPh sb="5" eb="8">
      <t>カンジャスウ</t>
    </rPh>
    <rPh sb="9" eb="12">
      <t>カツドウセイ</t>
    </rPh>
    <rPh sb="12" eb="14">
      <t>ブンルイ</t>
    </rPh>
    <rPh sb="15" eb="16">
      <t>ウケ</t>
    </rPh>
    <rPh sb="16" eb="17">
      <t>リョウ</t>
    </rPh>
    <rPh sb="17" eb="19">
      <t>ジョウキョウ</t>
    </rPh>
    <phoneticPr fontId="2"/>
  </si>
  <si>
    <t>結核予防（ＢＣＧ）</t>
    <rPh sb="0" eb="2">
      <t>ケッカク</t>
    </rPh>
    <rPh sb="2" eb="4">
      <t>ヨボウ</t>
    </rPh>
    <phoneticPr fontId="2"/>
  </si>
  <si>
    <t>献血者数</t>
    <rPh sb="0" eb="2">
      <t>ケンケツ</t>
    </rPh>
    <rPh sb="2" eb="3">
      <t>シャ</t>
    </rPh>
    <rPh sb="3" eb="4">
      <t>カズ</t>
    </rPh>
    <phoneticPr fontId="2"/>
  </si>
  <si>
    <t>介護保険（施設数、検査数）</t>
    <rPh sb="0" eb="2">
      <t>カイゴ</t>
    </rPh>
    <rPh sb="2" eb="4">
      <t>ホケン</t>
    </rPh>
    <rPh sb="5" eb="8">
      <t>シセツスウ</t>
    </rPh>
    <rPh sb="9" eb="11">
      <t>ケンサ</t>
    </rPh>
    <rPh sb="11" eb="12">
      <t>スウ</t>
    </rPh>
    <phoneticPr fontId="2"/>
  </si>
  <si>
    <t>結核患者家族等検診数</t>
    <rPh sb="0" eb="2">
      <t>ケッカク</t>
    </rPh>
    <rPh sb="2" eb="4">
      <t>カンジャ</t>
    </rPh>
    <rPh sb="4" eb="6">
      <t>カゾク</t>
    </rPh>
    <rPh sb="6" eb="7">
      <t>ナド</t>
    </rPh>
    <rPh sb="7" eb="9">
      <t>ケンシン</t>
    </rPh>
    <rPh sb="9" eb="10">
      <t>スウ</t>
    </rPh>
    <phoneticPr fontId="2"/>
  </si>
  <si>
    <t>区　　分</t>
    <rPh sb="0" eb="1">
      <t>ク</t>
    </rPh>
    <rPh sb="3" eb="4">
      <t>ブン</t>
    </rPh>
    <phoneticPr fontId="2"/>
  </si>
  <si>
    <t>様 式　　　番 号</t>
    <rPh sb="0" eb="1">
      <t>サマ</t>
    </rPh>
    <rPh sb="2" eb="3">
      <t>シキ</t>
    </rPh>
    <rPh sb="6" eb="7">
      <t>バン</t>
    </rPh>
    <rPh sb="8" eb="9">
      <t>ゴウ</t>
    </rPh>
    <phoneticPr fontId="2"/>
  </si>
  <si>
    <t>人口</t>
    <rPh sb="0" eb="2">
      <t>ジンコウ</t>
    </rPh>
    <phoneticPr fontId="2"/>
  </si>
  <si>
    <t>人口、世帯、面積及び人口密度</t>
    <rPh sb="0" eb="2">
      <t>ジンコウ</t>
    </rPh>
    <rPh sb="3" eb="5">
      <t>セタイ</t>
    </rPh>
    <rPh sb="6" eb="8">
      <t>メンセキ</t>
    </rPh>
    <rPh sb="8" eb="9">
      <t>オヨ</t>
    </rPh>
    <rPh sb="10" eb="12">
      <t>ジンコウ</t>
    </rPh>
    <rPh sb="12" eb="14">
      <t>ミツド</t>
    </rPh>
    <phoneticPr fontId="2"/>
  </si>
  <si>
    <t>国勢調査総人口の推移</t>
    <rPh sb="0" eb="2">
      <t>コクセイ</t>
    </rPh>
    <rPh sb="2" eb="4">
      <t>チョウサ</t>
    </rPh>
    <rPh sb="4" eb="7">
      <t>ソウジンコウ</t>
    </rPh>
    <rPh sb="8" eb="10">
      <t>スイイ</t>
    </rPh>
    <phoneticPr fontId="2"/>
  </si>
  <si>
    <t>国勢調査総人口（性・年齢階級別）</t>
    <rPh sb="0" eb="2">
      <t>コクセイ</t>
    </rPh>
    <rPh sb="2" eb="4">
      <t>チョウサ</t>
    </rPh>
    <rPh sb="4" eb="7">
      <t>ソウジンコウ</t>
    </rPh>
    <rPh sb="8" eb="9">
      <t>セイ</t>
    </rPh>
    <rPh sb="10" eb="12">
      <t>ネンレイ</t>
    </rPh>
    <rPh sb="12" eb="15">
      <t>カイキュウベツ</t>
    </rPh>
    <phoneticPr fontId="2"/>
  </si>
  <si>
    <t>人口動態総覧（実数・率）</t>
    <rPh sb="0" eb="2">
      <t>ジンコウ</t>
    </rPh>
    <rPh sb="2" eb="4">
      <t>ドウタイ</t>
    </rPh>
    <rPh sb="4" eb="6">
      <t>ソウラン</t>
    </rPh>
    <rPh sb="7" eb="9">
      <t>ジッスウ</t>
    </rPh>
    <rPh sb="10" eb="11">
      <t>リツ</t>
    </rPh>
    <phoneticPr fontId="2"/>
  </si>
  <si>
    <t>出生数（性・体重別）</t>
    <rPh sb="0" eb="3">
      <t>シュッショウスウ</t>
    </rPh>
    <rPh sb="4" eb="5">
      <t>セイ</t>
    </rPh>
    <rPh sb="6" eb="9">
      <t>タイジュウベツ</t>
    </rPh>
    <phoneticPr fontId="2"/>
  </si>
  <si>
    <t>出生数（母の年齢階級別・出生順位別）及び合計特殊出生率</t>
    <rPh sb="0" eb="3">
      <t>シュッショウスウ</t>
    </rPh>
    <rPh sb="4" eb="5">
      <t>ハハ</t>
    </rPh>
    <rPh sb="6" eb="8">
      <t>ネンレイ</t>
    </rPh>
    <rPh sb="8" eb="10">
      <t>カイキュウ</t>
    </rPh>
    <rPh sb="10" eb="11">
      <t>ベツ</t>
    </rPh>
    <rPh sb="12" eb="14">
      <t>シュッショウ</t>
    </rPh>
    <rPh sb="14" eb="16">
      <t>ジュンイ</t>
    </rPh>
    <rPh sb="16" eb="17">
      <t>ベツ</t>
    </rPh>
    <rPh sb="18" eb="19">
      <t>オヨ</t>
    </rPh>
    <rPh sb="20" eb="22">
      <t>ゴウケイ</t>
    </rPh>
    <rPh sb="22" eb="24">
      <t>トクシュ</t>
    </rPh>
    <rPh sb="24" eb="27">
      <t>シュッショウリツ</t>
    </rPh>
    <phoneticPr fontId="2"/>
  </si>
  <si>
    <t>死亡数（性・年齢階級別）</t>
    <rPh sb="0" eb="3">
      <t>シボウスウ</t>
    </rPh>
    <rPh sb="4" eb="5">
      <t>セイ</t>
    </rPh>
    <rPh sb="6" eb="8">
      <t>ネンレイ</t>
    </rPh>
    <rPh sb="8" eb="11">
      <t>カイキュウベツ</t>
    </rPh>
    <phoneticPr fontId="2"/>
  </si>
  <si>
    <t>死亡数（主な死因年次推移分類）及び死亡率（人口10万対）</t>
    <rPh sb="0" eb="3">
      <t>シボウスウ</t>
    </rPh>
    <rPh sb="4" eb="5">
      <t>オモ</t>
    </rPh>
    <rPh sb="6" eb="8">
      <t>シイン</t>
    </rPh>
    <rPh sb="8" eb="10">
      <t>ネンジ</t>
    </rPh>
    <rPh sb="10" eb="12">
      <t>スイイ</t>
    </rPh>
    <rPh sb="12" eb="14">
      <t>ブンルイ</t>
    </rPh>
    <rPh sb="15" eb="16">
      <t>オヨ</t>
    </rPh>
    <rPh sb="17" eb="20">
      <t>シボウリツ</t>
    </rPh>
    <rPh sb="21" eb="23">
      <t>ジンコウ</t>
    </rPh>
    <rPh sb="25" eb="26">
      <t>マン</t>
    </rPh>
    <rPh sb="26" eb="27">
      <t>タイ</t>
    </rPh>
    <phoneticPr fontId="2"/>
  </si>
  <si>
    <t>悪性新生物死亡数（性・年齢階級別）</t>
    <rPh sb="0" eb="2">
      <t>アクセイ</t>
    </rPh>
    <rPh sb="2" eb="5">
      <t>シンセイブツ</t>
    </rPh>
    <rPh sb="5" eb="8">
      <t>シボウスウ</t>
    </rPh>
    <rPh sb="9" eb="10">
      <t>セイ</t>
    </rPh>
    <rPh sb="11" eb="13">
      <t>ネンレイ</t>
    </rPh>
    <rPh sb="13" eb="16">
      <t>カイキュウベツ</t>
    </rPh>
    <phoneticPr fontId="2"/>
  </si>
  <si>
    <t>悪性新生物死亡数（性・主要部位別）</t>
    <rPh sb="0" eb="2">
      <t>アクセイ</t>
    </rPh>
    <rPh sb="2" eb="5">
      <t>シンセイブツ</t>
    </rPh>
    <rPh sb="5" eb="8">
      <t>シボウスウ</t>
    </rPh>
    <rPh sb="9" eb="10">
      <t>セイ</t>
    </rPh>
    <rPh sb="11" eb="13">
      <t>シュヨウ</t>
    </rPh>
    <rPh sb="13" eb="15">
      <t>ブグライ</t>
    </rPh>
    <rPh sb="15" eb="16">
      <t>ベツ</t>
    </rPh>
    <phoneticPr fontId="2"/>
  </si>
  <si>
    <t>心疾患死亡数（性・年齢階級別）</t>
    <rPh sb="0" eb="3">
      <t>シンシッカン</t>
    </rPh>
    <rPh sb="3" eb="6">
      <t>シボウスウ</t>
    </rPh>
    <rPh sb="7" eb="8">
      <t>セイ</t>
    </rPh>
    <rPh sb="9" eb="11">
      <t>ネンレイ</t>
    </rPh>
    <rPh sb="11" eb="14">
      <t>カイキュウベツ</t>
    </rPh>
    <phoneticPr fontId="2"/>
  </si>
  <si>
    <t>心疾患死亡数（性・病類別）</t>
    <rPh sb="0" eb="3">
      <t>シンシッカン</t>
    </rPh>
    <rPh sb="3" eb="6">
      <t>シボウスウ</t>
    </rPh>
    <rPh sb="7" eb="8">
      <t>セイ</t>
    </rPh>
    <rPh sb="9" eb="10">
      <t>ヤマイ</t>
    </rPh>
    <rPh sb="10" eb="12">
      <t>ルイベツ</t>
    </rPh>
    <phoneticPr fontId="2"/>
  </si>
  <si>
    <t>急性心筋梗塞死亡数（性・年齢階級別）</t>
    <rPh sb="0" eb="2">
      <t>キュウセイ</t>
    </rPh>
    <rPh sb="2" eb="4">
      <t>シンキン</t>
    </rPh>
    <rPh sb="4" eb="6">
      <t>コウソク</t>
    </rPh>
    <rPh sb="6" eb="9">
      <t>シボウスウ</t>
    </rPh>
    <rPh sb="10" eb="11">
      <t>セイ</t>
    </rPh>
    <rPh sb="12" eb="14">
      <t>ネンレイ</t>
    </rPh>
    <rPh sb="14" eb="17">
      <t>カイキュウベツ</t>
    </rPh>
    <phoneticPr fontId="2"/>
  </si>
  <si>
    <t>その他の虚血性心疾患死亡数（性・年齢階級別）</t>
    <rPh sb="2" eb="3">
      <t>タ</t>
    </rPh>
    <rPh sb="4" eb="6">
      <t>キョケツ</t>
    </rPh>
    <rPh sb="6" eb="7">
      <t>セイ</t>
    </rPh>
    <rPh sb="7" eb="10">
      <t>シンシッカン</t>
    </rPh>
    <rPh sb="10" eb="13">
      <t>シボウスウ</t>
    </rPh>
    <rPh sb="14" eb="15">
      <t>セイ</t>
    </rPh>
    <rPh sb="16" eb="18">
      <t>ネンレイ</t>
    </rPh>
    <rPh sb="18" eb="21">
      <t>カイキュウベツ</t>
    </rPh>
    <phoneticPr fontId="2"/>
  </si>
  <si>
    <t>脳血管疾患死亡数（性・年齢階級別）</t>
    <rPh sb="0" eb="3">
      <t>ノウケッカン</t>
    </rPh>
    <rPh sb="3" eb="5">
      <t>シッカン</t>
    </rPh>
    <rPh sb="5" eb="8">
      <t>シボウスウ</t>
    </rPh>
    <rPh sb="9" eb="10">
      <t>セイ</t>
    </rPh>
    <rPh sb="11" eb="13">
      <t>ネンレイ</t>
    </rPh>
    <rPh sb="13" eb="16">
      <t>カイキュウベツ</t>
    </rPh>
    <phoneticPr fontId="2"/>
  </si>
  <si>
    <t>脳血管疾患死亡数（性・病類別）</t>
    <rPh sb="0" eb="3">
      <t>ノウケッカン</t>
    </rPh>
    <rPh sb="3" eb="5">
      <t>シッカン</t>
    </rPh>
    <rPh sb="5" eb="8">
      <t>シボウスウ</t>
    </rPh>
    <rPh sb="9" eb="10">
      <t>セイ</t>
    </rPh>
    <rPh sb="11" eb="12">
      <t>ヤマイ</t>
    </rPh>
    <rPh sb="12" eb="14">
      <t>ルイベツ</t>
    </rPh>
    <phoneticPr fontId="2"/>
  </si>
  <si>
    <t>脳内出血死亡数（性・年齢階級別）</t>
    <rPh sb="0" eb="2">
      <t>ノウナイ</t>
    </rPh>
    <rPh sb="2" eb="4">
      <t>シュッケツ</t>
    </rPh>
    <rPh sb="4" eb="7">
      <t>シボウスウ</t>
    </rPh>
    <rPh sb="8" eb="9">
      <t>セイ</t>
    </rPh>
    <rPh sb="10" eb="12">
      <t>ネンレイ</t>
    </rPh>
    <rPh sb="12" eb="15">
      <t>カイキュウベツ</t>
    </rPh>
    <phoneticPr fontId="2"/>
  </si>
  <si>
    <t>脳梗塞死亡数（性・年齢階級別）</t>
    <rPh sb="0" eb="3">
      <t>ノウコウソク</t>
    </rPh>
    <rPh sb="3" eb="6">
      <t>シボウスウ</t>
    </rPh>
    <rPh sb="7" eb="8">
      <t>セイ</t>
    </rPh>
    <rPh sb="9" eb="11">
      <t>ネンレイ</t>
    </rPh>
    <rPh sb="11" eb="14">
      <t>カイキュウベツ</t>
    </rPh>
    <phoneticPr fontId="2"/>
  </si>
  <si>
    <t>肺炎死亡数（性・年齢階級別）</t>
    <rPh sb="0" eb="2">
      <t>ハイエン</t>
    </rPh>
    <rPh sb="2" eb="5">
      <t>シボウスウ</t>
    </rPh>
    <rPh sb="6" eb="7">
      <t>セイ</t>
    </rPh>
    <rPh sb="8" eb="10">
      <t>ネンレイ</t>
    </rPh>
    <rPh sb="10" eb="13">
      <t>カイキュウベツ</t>
    </rPh>
    <phoneticPr fontId="2"/>
  </si>
  <si>
    <t>不慮の事故死亡数（性・年齢階級別）</t>
    <rPh sb="0" eb="2">
      <t>フリョ</t>
    </rPh>
    <rPh sb="3" eb="5">
      <t>ジコ</t>
    </rPh>
    <rPh sb="5" eb="8">
      <t>シボウスウ</t>
    </rPh>
    <rPh sb="9" eb="10">
      <t>セイ</t>
    </rPh>
    <rPh sb="11" eb="13">
      <t>ネンレイ</t>
    </rPh>
    <rPh sb="13" eb="16">
      <t>カイキュウベツ</t>
    </rPh>
    <phoneticPr fontId="2"/>
  </si>
  <si>
    <t>自殺死亡数（性・年齢階級別）</t>
    <rPh sb="0" eb="2">
      <t>ジサツ</t>
    </rPh>
    <rPh sb="2" eb="5">
      <t>シボウスウ</t>
    </rPh>
    <rPh sb="6" eb="7">
      <t>セイ</t>
    </rPh>
    <rPh sb="8" eb="10">
      <t>ネンレイ</t>
    </rPh>
    <rPh sb="10" eb="12">
      <t>カイキュウ</t>
    </rPh>
    <rPh sb="12" eb="13">
      <t>ベツ</t>
    </rPh>
    <phoneticPr fontId="2"/>
  </si>
  <si>
    <t>母子保健（妊娠の届出・健康診査）</t>
    <rPh sb="0" eb="2">
      <t>ボシ</t>
    </rPh>
    <rPh sb="2" eb="4">
      <t>ホケン</t>
    </rPh>
    <rPh sb="5" eb="7">
      <t>ニンシン</t>
    </rPh>
    <rPh sb="8" eb="9">
      <t>トド</t>
    </rPh>
    <rPh sb="9" eb="10">
      <t>デ</t>
    </rPh>
    <rPh sb="11" eb="13">
      <t>ケンコウ</t>
    </rPh>
    <rPh sb="13" eb="15">
      <t>シンサ</t>
    </rPh>
    <phoneticPr fontId="2"/>
  </si>
  <si>
    <t>母子保健（保健指導）</t>
    <rPh sb="0" eb="2">
      <t>ボシ</t>
    </rPh>
    <rPh sb="2" eb="4">
      <t>ホケン</t>
    </rPh>
    <rPh sb="5" eb="7">
      <t>ホケン</t>
    </rPh>
    <rPh sb="7" eb="9">
      <t>シドウ</t>
    </rPh>
    <phoneticPr fontId="2"/>
  </si>
  <si>
    <t>母子保健（訪問指導）</t>
    <rPh sb="0" eb="2">
      <t>ボシ</t>
    </rPh>
    <rPh sb="2" eb="4">
      <t>ホケン</t>
    </rPh>
    <rPh sb="5" eb="7">
      <t>ホウモン</t>
    </rPh>
    <rPh sb="7" eb="9">
      <t>シドウ</t>
    </rPh>
    <phoneticPr fontId="2"/>
  </si>
  <si>
    <t>健康増進（栄養・運動等指導）</t>
    <rPh sb="0" eb="2">
      <t>ケンコウ</t>
    </rPh>
    <rPh sb="2" eb="4">
      <t>ゾウシン</t>
    </rPh>
    <rPh sb="5" eb="7">
      <t>エイヨウ</t>
    </rPh>
    <rPh sb="8" eb="10">
      <t>ウンドウ</t>
    </rPh>
    <rPh sb="10" eb="11">
      <t>ナド</t>
    </rPh>
    <rPh sb="11" eb="13">
      <t>シドウ</t>
    </rPh>
    <phoneticPr fontId="2"/>
  </si>
  <si>
    <t>予防接種（定期）接種者数</t>
    <rPh sb="0" eb="2">
      <t>ヨボウ</t>
    </rPh>
    <rPh sb="2" eb="4">
      <t>セッシュ</t>
    </rPh>
    <rPh sb="5" eb="7">
      <t>テイキ</t>
    </rPh>
    <rPh sb="8" eb="10">
      <t>セッシュ</t>
    </rPh>
    <rPh sb="10" eb="11">
      <t>シャ</t>
    </rPh>
    <rPh sb="11" eb="12">
      <t>スウ</t>
    </rPh>
    <phoneticPr fontId="2"/>
  </si>
  <si>
    <t>歯科保健（予防処置・治療）</t>
    <rPh sb="0" eb="2">
      <t>シカ</t>
    </rPh>
    <rPh sb="2" eb="4">
      <t>ホケン</t>
    </rPh>
    <rPh sb="5" eb="7">
      <t>ヨボウ</t>
    </rPh>
    <rPh sb="7" eb="9">
      <t>ショチ</t>
    </rPh>
    <rPh sb="10" eb="12">
      <t>チリョウ</t>
    </rPh>
    <phoneticPr fontId="2"/>
  </si>
  <si>
    <t>医療給付事業</t>
    <rPh sb="0" eb="2">
      <t>イリョウ</t>
    </rPh>
    <rPh sb="2" eb="4">
      <t>キュウフ</t>
    </rPh>
    <rPh sb="4" eb="6">
      <t>ジギョウ</t>
    </rPh>
    <phoneticPr fontId="2"/>
  </si>
  <si>
    <t>老人保健事業（健康手帳の交付）</t>
    <rPh sb="0" eb="2">
      <t>ロウジン</t>
    </rPh>
    <rPh sb="2" eb="4">
      <t>ホケン</t>
    </rPh>
    <rPh sb="4" eb="6">
      <t>ジギョウ</t>
    </rPh>
    <rPh sb="7" eb="9">
      <t>ケンコウ</t>
    </rPh>
    <rPh sb="9" eb="11">
      <t>テチョウ</t>
    </rPh>
    <rPh sb="12" eb="14">
      <t>コウフ</t>
    </rPh>
    <phoneticPr fontId="2"/>
  </si>
  <si>
    <t>老人保健事業（健康教育）</t>
    <rPh sb="0" eb="2">
      <t>ロウジン</t>
    </rPh>
    <rPh sb="2" eb="4">
      <t>ホケン</t>
    </rPh>
    <rPh sb="4" eb="6">
      <t>ジギョウ</t>
    </rPh>
    <rPh sb="7" eb="9">
      <t>ケンコウ</t>
    </rPh>
    <rPh sb="9" eb="11">
      <t>キョウイク</t>
    </rPh>
    <phoneticPr fontId="2"/>
  </si>
  <si>
    <t>老人保健事業（健康相談）</t>
    <rPh sb="0" eb="2">
      <t>ロウジン</t>
    </rPh>
    <rPh sb="2" eb="4">
      <t>ホケン</t>
    </rPh>
    <rPh sb="4" eb="6">
      <t>ジギョウ</t>
    </rPh>
    <rPh sb="7" eb="9">
      <t>ケンコウ</t>
    </rPh>
    <rPh sb="9" eb="11">
      <t>ソウダン</t>
    </rPh>
    <phoneticPr fontId="2"/>
  </si>
  <si>
    <t>老人保健事業（基本健康診査）</t>
    <rPh sb="0" eb="2">
      <t>ロウジン</t>
    </rPh>
    <rPh sb="2" eb="4">
      <t>ホケン</t>
    </rPh>
    <rPh sb="4" eb="6">
      <t>ジギョウ</t>
    </rPh>
    <rPh sb="7" eb="9">
      <t>キホン</t>
    </rPh>
    <rPh sb="9" eb="11">
      <t>ケンコウ</t>
    </rPh>
    <rPh sb="11" eb="13">
      <t>シンサ</t>
    </rPh>
    <phoneticPr fontId="2"/>
  </si>
  <si>
    <t>老人保健事業（主な検査項目別の受診者数及び検査結果別人員）</t>
    <rPh sb="0" eb="2">
      <t>ロウジン</t>
    </rPh>
    <rPh sb="2" eb="4">
      <t>ホケン</t>
    </rPh>
    <rPh sb="4" eb="6">
      <t>ジギョウ</t>
    </rPh>
    <rPh sb="7" eb="8">
      <t>オモ</t>
    </rPh>
    <rPh sb="9" eb="11">
      <t>ケンサ</t>
    </rPh>
    <rPh sb="11" eb="13">
      <t>コウモク</t>
    </rPh>
    <rPh sb="13" eb="14">
      <t>ベツ</t>
    </rPh>
    <rPh sb="15" eb="18">
      <t>ジュシンシャ</t>
    </rPh>
    <rPh sb="18" eb="19">
      <t>スウ</t>
    </rPh>
    <rPh sb="19" eb="20">
      <t>オヨ</t>
    </rPh>
    <rPh sb="21" eb="23">
      <t>ケンサ</t>
    </rPh>
    <rPh sb="23" eb="25">
      <t>ケッカ</t>
    </rPh>
    <rPh sb="25" eb="26">
      <t>ベツ</t>
    </rPh>
    <rPh sb="26" eb="28">
      <t>ジンイン</t>
    </rPh>
    <phoneticPr fontId="2"/>
  </si>
  <si>
    <t>老人保健事業（歯周疾患検診・骨粗鬆症検診）</t>
    <rPh sb="0" eb="2">
      <t>ロウジン</t>
    </rPh>
    <rPh sb="2" eb="4">
      <t>ホケン</t>
    </rPh>
    <rPh sb="4" eb="6">
      <t>ジギョウ</t>
    </rPh>
    <rPh sb="7" eb="8">
      <t>シ</t>
    </rPh>
    <rPh sb="8" eb="9">
      <t>シュウ</t>
    </rPh>
    <rPh sb="9" eb="11">
      <t>シッカン</t>
    </rPh>
    <rPh sb="11" eb="13">
      <t>ケンシン</t>
    </rPh>
    <rPh sb="14" eb="18">
      <t>コツソショウショウ</t>
    </rPh>
    <rPh sb="18" eb="20">
      <t>ケンシン</t>
    </rPh>
    <phoneticPr fontId="2"/>
  </si>
  <si>
    <t>老人保健事業（機能訓練）</t>
    <rPh sb="0" eb="2">
      <t>ロウジン</t>
    </rPh>
    <rPh sb="2" eb="4">
      <t>ホケン</t>
    </rPh>
    <rPh sb="4" eb="6">
      <t>ジギョウ</t>
    </rPh>
    <rPh sb="7" eb="9">
      <t>キノウ</t>
    </rPh>
    <rPh sb="9" eb="11">
      <t>クンレン</t>
    </rPh>
    <phoneticPr fontId="2"/>
  </si>
  <si>
    <t>老人保健事業（訪問指導）</t>
    <rPh sb="0" eb="2">
      <t>ロウジン</t>
    </rPh>
    <rPh sb="2" eb="4">
      <t>ホケン</t>
    </rPh>
    <rPh sb="4" eb="6">
      <t>ジギョウ</t>
    </rPh>
    <rPh sb="7" eb="9">
      <t>ホウモン</t>
    </rPh>
    <rPh sb="9" eb="11">
      <t>シドウ</t>
    </rPh>
    <phoneticPr fontId="2"/>
  </si>
  <si>
    <t>56～2</t>
  </si>
  <si>
    <t>ウイルス性肝炎進行防止対策・橋本病重症患者対策医療受給者数（北海道）</t>
    <rPh sb="4" eb="5">
      <t>セイ</t>
    </rPh>
    <rPh sb="5" eb="7">
      <t>カンエン</t>
    </rPh>
    <rPh sb="7" eb="9">
      <t>シンコウ</t>
    </rPh>
    <rPh sb="9" eb="11">
      <t>ボウシ</t>
    </rPh>
    <rPh sb="11" eb="13">
      <t>タイサク</t>
    </rPh>
    <rPh sb="14" eb="16">
      <t>ハシモト</t>
    </rPh>
    <rPh sb="16" eb="17">
      <t>ビョウ</t>
    </rPh>
    <rPh sb="17" eb="19">
      <t>ジュウショウ</t>
    </rPh>
    <rPh sb="19" eb="21">
      <t>カンジャ</t>
    </rPh>
    <rPh sb="21" eb="23">
      <t>タイサク</t>
    </rPh>
    <rPh sb="23" eb="25">
      <t>イリョウ</t>
    </rPh>
    <rPh sb="25" eb="28">
      <t>ジュキュウシャ</t>
    </rPh>
    <rPh sb="28" eb="29">
      <t>スウ</t>
    </rPh>
    <rPh sb="30" eb="33">
      <t>ホッカイドウ</t>
    </rPh>
    <phoneticPr fontId="2"/>
  </si>
  <si>
    <t>保健所把握保健医療機関従事者数（人口10万対）</t>
    <rPh sb="0" eb="3">
      <t>ホケンショ</t>
    </rPh>
    <rPh sb="3" eb="5">
      <t>ハアク</t>
    </rPh>
    <rPh sb="5" eb="7">
      <t>ホケン</t>
    </rPh>
    <rPh sb="7" eb="9">
      <t>イリョウ</t>
    </rPh>
    <rPh sb="9" eb="11">
      <t>キカン</t>
    </rPh>
    <rPh sb="11" eb="14">
      <t>ジュウジシャ</t>
    </rPh>
    <rPh sb="14" eb="15">
      <t>スウ</t>
    </rPh>
    <rPh sb="16" eb="18">
      <t>ジンコウ</t>
    </rPh>
    <rPh sb="20" eb="21">
      <t>マン</t>
    </rPh>
    <rPh sb="21" eb="22">
      <t>タイ</t>
    </rPh>
    <phoneticPr fontId="2"/>
  </si>
  <si>
    <t>環境衛生（監視数）</t>
    <rPh sb="0" eb="2">
      <t>カンキョウ</t>
    </rPh>
    <rPh sb="2" eb="4">
      <t>エイセイ</t>
    </rPh>
    <rPh sb="5" eb="7">
      <t>カンシ</t>
    </rPh>
    <rPh sb="7" eb="8">
      <t>カズ</t>
    </rPh>
    <phoneticPr fontId="2"/>
  </si>
  <si>
    <t>衛生教育</t>
    <rPh sb="0" eb="2">
      <t>エイセイ</t>
    </rPh>
    <rPh sb="2" eb="4">
      <t>キョウイク</t>
    </rPh>
    <phoneticPr fontId="2"/>
  </si>
  <si>
    <t>1章</t>
    <rPh sb="1" eb="2">
      <t>ショウ</t>
    </rPh>
    <phoneticPr fontId="2"/>
  </si>
  <si>
    <t>人</t>
    <rPh sb="0" eb="1">
      <t>ヒト</t>
    </rPh>
    <phoneticPr fontId="2"/>
  </si>
  <si>
    <t>口</t>
    <rPh sb="0" eb="1">
      <t>クチ</t>
    </rPh>
    <phoneticPr fontId="2"/>
  </si>
  <si>
    <t>動</t>
    <rPh sb="0" eb="1">
      <t>ドウ</t>
    </rPh>
    <phoneticPr fontId="2"/>
  </si>
  <si>
    <t>向</t>
    <rPh sb="0" eb="1">
      <t>ム</t>
    </rPh>
    <phoneticPr fontId="2"/>
  </si>
  <si>
    <t>2章</t>
    <rPh sb="1" eb="2">
      <t>ショウ</t>
    </rPh>
    <phoneticPr fontId="2"/>
  </si>
  <si>
    <t>保</t>
    <rPh sb="0" eb="1">
      <t>ホ</t>
    </rPh>
    <phoneticPr fontId="2"/>
  </si>
  <si>
    <t>健</t>
    <rPh sb="0" eb="1">
      <t>ケン</t>
    </rPh>
    <phoneticPr fontId="2"/>
  </si>
  <si>
    <t>予</t>
    <rPh sb="0" eb="1">
      <t>ヨ</t>
    </rPh>
    <phoneticPr fontId="2"/>
  </si>
  <si>
    <t>防</t>
    <rPh sb="0" eb="1">
      <t>ボウ</t>
    </rPh>
    <phoneticPr fontId="2"/>
  </si>
  <si>
    <t>結核</t>
    <rPh sb="0" eb="2">
      <t>ケッカク</t>
    </rPh>
    <phoneticPr fontId="2"/>
  </si>
  <si>
    <t>感染症</t>
    <rPh sb="0" eb="3">
      <t>カンセンショウ</t>
    </rPh>
    <phoneticPr fontId="2"/>
  </si>
  <si>
    <t>医療</t>
    <rPh sb="0" eb="2">
      <t>イリョウ</t>
    </rPh>
    <phoneticPr fontId="2"/>
  </si>
  <si>
    <t>3章</t>
    <rPh sb="1" eb="2">
      <t>ショウ</t>
    </rPh>
    <phoneticPr fontId="2"/>
  </si>
  <si>
    <t>医</t>
    <rPh sb="0" eb="1">
      <t>イ</t>
    </rPh>
    <phoneticPr fontId="2"/>
  </si>
  <si>
    <t>療</t>
    <rPh sb="0" eb="1">
      <t>リョウ</t>
    </rPh>
    <phoneticPr fontId="2"/>
  </si>
  <si>
    <t>薬</t>
    <rPh sb="0" eb="1">
      <t>ヤク</t>
    </rPh>
    <phoneticPr fontId="2"/>
  </si>
  <si>
    <t>事</t>
    <rPh sb="0" eb="1">
      <t>ジ</t>
    </rPh>
    <phoneticPr fontId="2"/>
  </si>
  <si>
    <t>介護保険</t>
    <rPh sb="0" eb="2">
      <t>カイゴ</t>
    </rPh>
    <rPh sb="2" eb="4">
      <t>ホケン</t>
    </rPh>
    <phoneticPr fontId="2"/>
  </si>
  <si>
    <t>4章</t>
    <rPh sb="1" eb="2">
      <t>ショウ</t>
    </rPh>
    <phoneticPr fontId="2"/>
  </si>
  <si>
    <t>生</t>
    <rPh sb="0" eb="1">
      <t>セイ</t>
    </rPh>
    <phoneticPr fontId="2"/>
  </si>
  <si>
    <t>活</t>
    <rPh sb="0" eb="1">
      <t>カツ</t>
    </rPh>
    <phoneticPr fontId="2"/>
  </si>
  <si>
    <t>環</t>
    <rPh sb="0" eb="1">
      <t>カン</t>
    </rPh>
    <phoneticPr fontId="2"/>
  </si>
  <si>
    <t>境</t>
    <rPh sb="0" eb="1">
      <t>キョウ</t>
    </rPh>
    <phoneticPr fontId="2"/>
  </si>
  <si>
    <t>5章</t>
    <rPh sb="1" eb="2">
      <t>ショウ</t>
    </rPh>
    <phoneticPr fontId="2"/>
  </si>
  <si>
    <t>衛生</t>
    <rPh sb="0" eb="2">
      <t>エイセイ</t>
    </rPh>
    <phoneticPr fontId="2"/>
  </si>
  <si>
    <t>教育等</t>
    <rPh sb="0" eb="2">
      <t>キョウイク</t>
    </rPh>
    <rPh sb="2" eb="3">
      <t>ナド</t>
    </rPh>
    <phoneticPr fontId="2"/>
  </si>
  <si>
    <t>の</t>
    <phoneticPr fontId="2"/>
  </si>
  <si>
    <t>12～1</t>
    <phoneticPr fontId="2"/>
  </si>
  <si>
    <t>12～2</t>
    <phoneticPr fontId="2"/>
  </si>
  <si>
    <t>12～3</t>
    <phoneticPr fontId="2"/>
  </si>
  <si>
    <t>14～1</t>
    <phoneticPr fontId="2"/>
  </si>
  <si>
    <t>14～2</t>
    <phoneticPr fontId="2"/>
  </si>
  <si>
    <t>14～3</t>
    <phoneticPr fontId="2"/>
  </si>
  <si>
    <t>（「ツベルクリン反応検査」の各項目）</t>
    <rPh sb="8" eb="10">
      <t>ハンノウ</t>
    </rPh>
    <rPh sb="10" eb="12">
      <t>ケンサ</t>
    </rPh>
    <rPh sb="14" eb="15">
      <t>カク</t>
    </rPh>
    <rPh sb="15" eb="17">
      <t>コウモク</t>
    </rPh>
    <phoneticPr fontId="2"/>
  </si>
  <si>
    <t>（上記以外の項目）</t>
    <rPh sb="1" eb="3">
      <t>ジョウキ</t>
    </rPh>
    <rPh sb="3" eb="5">
      <t>イガイ</t>
    </rPh>
    <rPh sb="6" eb="8">
      <t>コウモク</t>
    </rPh>
    <phoneticPr fontId="2"/>
  </si>
  <si>
    <t>（重度等医療）</t>
    <rPh sb="1" eb="3">
      <t>ジュウド</t>
    </rPh>
    <rPh sb="3" eb="4">
      <t>ナド</t>
    </rPh>
    <rPh sb="4" eb="6">
      <t>イリョウ</t>
    </rPh>
    <phoneticPr fontId="2"/>
  </si>
  <si>
    <t>（母子・乳幼児医療）</t>
    <rPh sb="1" eb="3">
      <t>ボシ</t>
    </rPh>
    <rPh sb="4" eb="7">
      <t>ニュウヨウジ</t>
    </rPh>
    <rPh sb="7" eb="9">
      <t>イリョウ</t>
    </rPh>
    <phoneticPr fontId="2"/>
  </si>
  <si>
    <t>（育成医療）</t>
    <rPh sb="1" eb="3">
      <t>イクセイ</t>
    </rPh>
    <rPh sb="3" eb="5">
      <t>イリョウ</t>
    </rPh>
    <phoneticPr fontId="2"/>
  </si>
  <si>
    <t>（未熟児・結核）</t>
    <rPh sb="1" eb="4">
      <t>ミジュクジ</t>
    </rPh>
    <rPh sb="5" eb="7">
      <t>ケッカク</t>
    </rPh>
    <phoneticPr fontId="2"/>
  </si>
  <si>
    <t>（小児慢性）</t>
    <rPh sb="1" eb="3">
      <t>ショウニ</t>
    </rPh>
    <rPh sb="3" eb="5">
      <t>マンセイ</t>
    </rPh>
    <phoneticPr fontId="2"/>
  </si>
  <si>
    <t>（「相談～普及啓発」の各項目）</t>
    <rPh sb="2" eb="4">
      <t>ソウダン</t>
    </rPh>
    <rPh sb="5" eb="7">
      <t>フキュウ</t>
    </rPh>
    <rPh sb="7" eb="9">
      <t>ケイハツ</t>
    </rPh>
    <rPh sb="11" eb="12">
      <t>カク</t>
    </rPh>
    <rPh sb="12" eb="14">
      <t>コウモク</t>
    </rPh>
    <phoneticPr fontId="2"/>
  </si>
  <si>
    <t>（「職親事業」「精神障害者保健福祉手帳」の項目）</t>
    <rPh sb="2" eb="3">
      <t>ショク</t>
    </rPh>
    <rPh sb="3" eb="4">
      <t>オヤ</t>
    </rPh>
    <rPh sb="4" eb="6">
      <t>ジギョウ</t>
    </rPh>
    <rPh sb="8" eb="10">
      <t>セイシン</t>
    </rPh>
    <rPh sb="10" eb="13">
      <t>ショウガイシャ</t>
    </rPh>
    <rPh sb="13" eb="15">
      <t>ホケン</t>
    </rPh>
    <rPh sb="15" eb="17">
      <t>フクシ</t>
    </rPh>
    <rPh sb="17" eb="19">
      <t>テチョウ</t>
    </rPh>
    <rPh sb="21" eb="23">
      <t>コウモク</t>
    </rPh>
    <phoneticPr fontId="2"/>
  </si>
  <si>
    <t>（「病院～歯科診療所」の各項目）</t>
    <rPh sb="2" eb="4">
      <t>ビョウイン</t>
    </rPh>
    <rPh sb="5" eb="7">
      <t>シカ</t>
    </rPh>
    <rPh sb="7" eb="10">
      <t>シンリョウショ</t>
    </rPh>
    <rPh sb="12" eb="13">
      <t>カク</t>
    </rPh>
    <rPh sb="13" eb="15">
      <t>コウモク</t>
    </rPh>
    <phoneticPr fontId="2"/>
  </si>
  <si>
    <t>（助産所、衛生検査所）</t>
    <rPh sb="1" eb="4">
      <t>ジョサンショ</t>
    </rPh>
    <rPh sb="5" eb="7">
      <t>エイセイ</t>
    </rPh>
    <rPh sb="7" eb="10">
      <t>ケンサショ</t>
    </rPh>
    <phoneticPr fontId="2"/>
  </si>
  <si>
    <t>（「旅館～コインランドリー、化製場等施設」の各項目）</t>
    <rPh sb="2" eb="4">
      <t>リョカン</t>
    </rPh>
    <rPh sb="14" eb="15">
      <t>カ</t>
    </rPh>
    <rPh sb="15" eb="16">
      <t>セイ</t>
    </rPh>
    <rPh sb="16" eb="18">
      <t>バナド</t>
    </rPh>
    <rPh sb="18" eb="20">
      <t>シセツ</t>
    </rPh>
    <rPh sb="22" eb="25">
      <t>カクコウモク</t>
    </rPh>
    <phoneticPr fontId="2"/>
  </si>
  <si>
    <t>（「特定建築物」「建築物衛生登録業者」）</t>
    <rPh sb="2" eb="4">
      <t>トクテイ</t>
    </rPh>
    <rPh sb="4" eb="7">
      <t>ケンチクブツ</t>
    </rPh>
    <rPh sb="9" eb="12">
      <t>ケンチクブツ</t>
    </rPh>
    <rPh sb="12" eb="14">
      <t>エイセイ</t>
    </rPh>
    <rPh sb="14" eb="16">
      <t>トウロク</t>
    </rPh>
    <rPh sb="16" eb="18">
      <t>ギョウシャ</t>
    </rPh>
    <phoneticPr fontId="2"/>
  </si>
  <si>
    <t>市町村栄養改善活動状況</t>
    <rPh sb="0" eb="3">
      <t>シチョウソン</t>
    </rPh>
    <rPh sb="3" eb="5">
      <t>エイヨウ</t>
    </rPh>
    <rPh sb="5" eb="7">
      <t>カイゼン</t>
    </rPh>
    <rPh sb="7" eb="9">
      <t>カツドウ</t>
    </rPh>
    <rPh sb="9" eb="11">
      <t>ジョウキョウ</t>
    </rPh>
    <phoneticPr fontId="2"/>
  </si>
  <si>
    <t>医療施設数・病床数（人口10万対）</t>
    <rPh sb="0" eb="2">
      <t>イリョウ</t>
    </rPh>
    <rPh sb="2" eb="5">
      <t>シセツスウ</t>
    </rPh>
    <rPh sb="6" eb="9">
      <t>ビョウショウスウ</t>
    </rPh>
    <rPh sb="10" eb="12">
      <t>ジンコウ</t>
    </rPh>
    <rPh sb="14" eb="15">
      <t>マン</t>
    </rPh>
    <rPh sb="15" eb="16">
      <t>タイ</t>
    </rPh>
    <phoneticPr fontId="2"/>
  </si>
  <si>
    <t>水道</t>
    <rPh sb="0" eb="2">
      <t>スイドウ</t>
    </rPh>
    <phoneticPr fontId="2"/>
  </si>
  <si>
    <t>狂犬病</t>
    <rPh sb="0" eb="3">
      <t>キョウケンビョウ</t>
    </rPh>
    <phoneticPr fontId="2"/>
  </si>
  <si>
    <t>（「栄養士」の項目）</t>
    <rPh sb="2" eb="5">
      <t>エイヨウシ</t>
    </rPh>
    <rPh sb="7" eb="9">
      <t>コウモク</t>
    </rPh>
    <phoneticPr fontId="2"/>
  </si>
  <si>
    <t>と</t>
    <phoneticPr fontId="2"/>
  </si>
  <si>
    <t>（マル初）</t>
    <rPh sb="3" eb="4">
      <t>ショ</t>
    </rPh>
    <phoneticPr fontId="2"/>
  </si>
  <si>
    <t>（「マル初」「非定型抗酸菌陽性」）</t>
    <rPh sb="4" eb="5">
      <t>ショ</t>
    </rPh>
    <rPh sb="7" eb="8">
      <t>ヒ</t>
    </rPh>
    <rPh sb="8" eb="10">
      <t>テイケイ</t>
    </rPh>
    <rPh sb="10" eb="11">
      <t>コウ</t>
    </rPh>
    <rPh sb="11" eb="12">
      <t>サン</t>
    </rPh>
    <rPh sb="12" eb="13">
      <t>キン</t>
    </rPh>
    <rPh sb="13" eb="15">
      <t>ヨウセイ</t>
    </rPh>
    <phoneticPr fontId="2"/>
  </si>
  <si>
    <t>（老人医療給付）</t>
    <rPh sb="1" eb="3">
      <t>ロウジン</t>
    </rPh>
    <rPh sb="3" eb="5">
      <t>イリョウ</t>
    </rPh>
    <rPh sb="5" eb="7">
      <t>キュウフ</t>
    </rPh>
    <phoneticPr fontId="2"/>
  </si>
  <si>
    <t>（老人医療給付特別対策）</t>
    <rPh sb="1" eb="3">
      <t>ロウジン</t>
    </rPh>
    <rPh sb="7" eb="9">
      <t>トクベツ</t>
    </rPh>
    <rPh sb="9" eb="11">
      <t>タイサク</t>
    </rPh>
    <phoneticPr fontId="2"/>
  </si>
  <si>
    <t>（「前年度精密検査者の追跡結果」各欄）</t>
    <rPh sb="2" eb="5">
      <t>ゼンネンド</t>
    </rPh>
    <rPh sb="5" eb="7">
      <t>セイミツ</t>
    </rPh>
    <rPh sb="7" eb="10">
      <t>ケンサシャ</t>
    </rPh>
    <rPh sb="11" eb="13">
      <t>ツイセキ</t>
    </rPh>
    <rPh sb="13" eb="15">
      <t>ケッカ</t>
    </rPh>
    <rPh sb="16" eb="17">
      <t>カク</t>
    </rPh>
    <rPh sb="17" eb="18">
      <t>ラン</t>
    </rPh>
    <phoneticPr fontId="2"/>
  </si>
  <si>
    <t>29～1</t>
    <phoneticPr fontId="2"/>
  </si>
  <si>
    <t>29～2</t>
    <phoneticPr fontId="2"/>
  </si>
  <si>
    <t>50～54</t>
    <phoneticPr fontId="2"/>
  </si>
  <si>
    <t>28～1</t>
    <phoneticPr fontId="2"/>
  </si>
  <si>
    <t>56～1</t>
    <phoneticPr fontId="2"/>
  </si>
  <si>
    <t>（胆振保健福祉事務所保健福祉部）</t>
    <rPh sb="1" eb="3">
      <t>イブリ</t>
    </rPh>
    <rPh sb="3" eb="5">
      <t>ホケン</t>
    </rPh>
    <rPh sb="5" eb="7">
      <t>フクシ</t>
    </rPh>
    <rPh sb="7" eb="10">
      <t>ジムショ</t>
    </rPh>
    <rPh sb="10" eb="12">
      <t>ホケン</t>
    </rPh>
    <rPh sb="12" eb="15">
      <t>フクシブ</t>
    </rPh>
    <phoneticPr fontId="2"/>
  </si>
  <si>
    <t>道北</t>
    <rPh sb="0" eb="2">
      <t>ドウホク</t>
    </rPh>
    <phoneticPr fontId="2"/>
  </si>
  <si>
    <t>（上川保健福祉事務所保健福祉部）</t>
    <rPh sb="1" eb="3">
      <t>カミカワ</t>
    </rPh>
    <rPh sb="3" eb="5">
      <t>ホケン</t>
    </rPh>
    <rPh sb="5" eb="7">
      <t>フクシ</t>
    </rPh>
    <rPh sb="7" eb="10">
      <t>ジムショ</t>
    </rPh>
    <rPh sb="10" eb="12">
      <t>ホケン</t>
    </rPh>
    <rPh sb="12" eb="15">
      <t>フクシブ</t>
    </rPh>
    <phoneticPr fontId="2"/>
  </si>
  <si>
    <t>オホーツク</t>
    <phoneticPr fontId="2"/>
  </si>
  <si>
    <t>十勝</t>
    <rPh sb="0" eb="2">
      <t>トカチ</t>
    </rPh>
    <phoneticPr fontId="2"/>
  </si>
  <si>
    <t>釧根</t>
    <rPh sb="0" eb="1">
      <t>セン</t>
    </rPh>
    <rPh sb="1" eb="2">
      <t>ネ</t>
    </rPh>
    <phoneticPr fontId="2"/>
  </si>
  <si>
    <t>道南</t>
    <rPh sb="0" eb="2">
      <t>ドウナン</t>
    </rPh>
    <phoneticPr fontId="2"/>
  </si>
  <si>
    <t>（渡島保健福祉事務所保健福祉部）</t>
    <rPh sb="1" eb="3">
      <t>オシマ</t>
    </rPh>
    <rPh sb="3" eb="5">
      <t>ホケン</t>
    </rPh>
    <rPh sb="5" eb="7">
      <t>フクシ</t>
    </rPh>
    <rPh sb="7" eb="10">
      <t>ジムショ</t>
    </rPh>
    <rPh sb="10" eb="12">
      <t>ホケン</t>
    </rPh>
    <rPh sb="12" eb="15">
      <t>フクシブ</t>
    </rPh>
    <phoneticPr fontId="2"/>
  </si>
  <si>
    <t>後志</t>
    <rPh sb="0" eb="2">
      <t>シリベシ</t>
    </rPh>
    <phoneticPr fontId="2"/>
  </si>
  <si>
    <t>（後志保健福祉事務所保健福祉部）</t>
    <rPh sb="1" eb="3">
      <t>シリベシ</t>
    </rPh>
    <rPh sb="3" eb="5">
      <t>ホケン</t>
    </rPh>
    <rPh sb="5" eb="7">
      <t>フクシ</t>
    </rPh>
    <rPh sb="7" eb="10">
      <t>ジムショ</t>
    </rPh>
    <rPh sb="10" eb="12">
      <t>ホケン</t>
    </rPh>
    <rPh sb="12" eb="15">
      <t>フクシブ</t>
    </rPh>
    <phoneticPr fontId="2"/>
  </si>
  <si>
    <t>石狩</t>
    <rPh sb="0" eb="2">
      <t>イシカリ</t>
    </rPh>
    <phoneticPr fontId="2"/>
  </si>
  <si>
    <t>空知</t>
    <rPh sb="0" eb="2">
      <t>ソラチ</t>
    </rPh>
    <phoneticPr fontId="2"/>
  </si>
  <si>
    <t>人口動態</t>
    <rPh sb="0" eb="2">
      <t>ジンコウ</t>
    </rPh>
    <rPh sb="2" eb="4">
      <t>ドウタイ</t>
    </rPh>
    <phoneticPr fontId="2"/>
  </si>
  <si>
    <t>母子保健</t>
    <rPh sb="0" eb="2">
      <t>ボシ</t>
    </rPh>
    <rPh sb="2" eb="4">
      <t>ホケン</t>
    </rPh>
    <phoneticPr fontId="2"/>
  </si>
  <si>
    <t>栄養改善</t>
    <rPh sb="0" eb="2">
      <t>エイヨウ</t>
    </rPh>
    <rPh sb="2" eb="4">
      <t>カイゼン</t>
    </rPh>
    <phoneticPr fontId="2"/>
  </si>
  <si>
    <t>歯科保健</t>
    <rPh sb="0" eb="2">
      <t>シカ</t>
    </rPh>
    <rPh sb="2" eb="4">
      <t>ホケン</t>
    </rPh>
    <phoneticPr fontId="2"/>
  </si>
  <si>
    <t>医療給付</t>
    <rPh sb="0" eb="2">
      <t>イリョウ</t>
    </rPh>
    <rPh sb="2" eb="4">
      <t>キュウフ</t>
    </rPh>
    <phoneticPr fontId="2"/>
  </si>
  <si>
    <t>成人保健</t>
    <rPh sb="0" eb="2">
      <t>セイジン</t>
    </rPh>
    <rPh sb="2" eb="4">
      <t>ホケン</t>
    </rPh>
    <phoneticPr fontId="2"/>
  </si>
  <si>
    <t>特定疾患</t>
    <rPh sb="0" eb="2">
      <t>トクテイ</t>
    </rPh>
    <rPh sb="2" eb="4">
      <t>シッカン</t>
    </rPh>
    <phoneticPr fontId="2"/>
  </si>
  <si>
    <t>精神保健</t>
    <rPh sb="0" eb="2">
      <t>セイシン</t>
    </rPh>
    <rPh sb="2" eb="4">
      <t>ホケン</t>
    </rPh>
    <phoneticPr fontId="2"/>
  </si>
  <si>
    <t>保健師活動</t>
    <rPh sb="0" eb="2">
      <t>ホケン</t>
    </rPh>
    <rPh sb="2" eb="3">
      <t>シ</t>
    </rPh>
    <rPh sb="3" eb="5">
      <t>カツドウ</t>
    </rPh>
    <phoneticPr fontId="2"/>
  </si>
  <si>
    <t>環境衛生</t>
    <rPh sb="0" eb="2">
      <t>カンキョウ</t>
    </rPh>
    <rPh sb="2" eb="4">
      <t>エイセイ</t>
    </rPh>
    <phoneticPr fontId="2"/>
  </si>
  <si>
    <t>食品衛生</t>
    <rPh sb="0" eb="2">
      <t>ショクヒン</t>
    </rPh>
    <rPh sb="2" eb="4">
      <t>エイセイ</t>
    </rPh>
    <phoneticPr fontId="2"/>
  </si>
  <si>
    <t>試験検査</t>
    <rPh sb="0" eb="2">
      <t>シケン</t>
    </rPh>
    <rPh sb="2" eb="4">
      <t>ケンサ</t>
    </rPh>
    <phoneticPr fontId="2"/>
  </si>
  <si>
    <t>○</t>
    <phoneticPr fontId="2"/>
  </si>
  <si>
    <t>全道</t>
  </si>
  <si>
    <t>-</t>
  </si>
  <si>
    <t>施設数</t>
    <phoneticPr fontId="2"/>
  </si>
  <si>
    <t>計</t>
    <rPh sb="0" eb="1">
      <t>ケイ</t>
    </rPh>
    <phoneticPr fontId="2"/>
  </si>
  <si>
    <t>-</t>
    <phoneticPr fontId="2"/>
  </si>
  <si>
    <t>改正案※</t>
    <rPh sb="0" eb="2">
      <t>カイセイ</t>
    </rPh>
    <rPh sb="2" eb="3">
      <t>アン</t>
    </rPh>
    <phoneticPr fontId="2"/>
  </si>
  <si>
    <t>※○は発行担当保健所から改正案有</t>
    <rPh sb="3" eb="5">
      <t>ハッコウ</t>
    </rPh>
    <rPh sb="5" eb="7">
      <t>タントウ</t>
    </rPh>
    <rPh sb="7" eb="10">
      <t>ホケンショ</t>
    </rPh>
    <rPh sb="12" eb="15">
      <t>カイセイアン</t>
    </rPh>
    <rPh sb="15" eb="16">
      <t>ア</t>
    </rPh>
    <phoneticPr fontId="2"/>
  </si>
  <si>
    <t>⑳改正案検討担当発行単位　　　　　　　　　　　　　　　　　　（）内は発行担当保健福祉事務所</t>
    <rPh sb="1" eb="4">
      <t>カイセイアン</t>
    </rPh>
    <rPh sb="4" eb="6">
      <t>ケントウ</t>
    </rPh>
    <rPh sb="6" eb="8">
      <t>タントウ</t>
    </rPh>
    <rPh sb="8" eb="10">
      <t>ハッコウ</t>
    </rPh>
    <rPh sb="10" eb="12">
      <t>タンイ</t>
    </rPh>
    <rPh sb="32" eb="33">
      <t>ナイ</t>
    </rPh>
    <rPh sb="34" eb="36">
      <t>ハッコウ</t>
    </rPh>
    <rPh sb="36" eb="38">
      <t>タントウ</t>
    </rPh>
    <rPh sb="38" eb="40">
      <t>ホケン</t>
    </rPh>
    <rPh sb="40" eb="42">
      <t>フクシ</t>
    </rPh>
    <rPh sb="42" eb="45">
      <t>ジムショ</t>
    </rPh>
    <phoneticPr fontId="2"/>
  </si>
  <si>
    <t>（空知保健福祉事務所保健福祉部）</t>
    <rPh sb="1" eb="3">
      <t>ソラチ</t>
    </rPh>
    <rPh sb="3" eb="5">
      <t>ホケン</t>
    </rPh>
    <rPh sb="5" eb="7">
      <t>フクシ</t>
    </rPh>
    <rPh sb="7" eb="10">
      <t>ジムショ</t>
    </rPh>
    <rPh sb="10" eb="12">
      <t>ホケン</t>
    </rPh>
    <rPh sb="12" eb="15">
      <t>フクシブ</t>
    </rPh>
    <phoneticPr fontId="2"/>
  </si>
  <si>
    <t>日胆</t>
    <rPh sb="0" eb="1">
      <t>ヒ</t>
    </rPh>
    <rPh sb="1" eb="2">
      <t>タン</t>
    </rPh>
    <phoneticPr fontId="2"/>
  </si>
  <si>
    <t>（網走保健福祉事務所北見地域保健部）</t>
    <rPh sb="1" eb="3">
      <t>アバシリ</t>
    </rPh>
    <rPh sb="3" eb="5">
      <t>ホケン</t>
    </rPh>
    <rPh sb="5" eb="7">
      <t>フクシ</t>
    </rPh>
    <rPh sb="7" eb="10">
      <t>ジムショ</t>
    </rPh>
    <rPh sb="10" eb="12">
      <t>キタミ</t>
    </rPh>
    <rPh sb="12" eb="14">
      <t>チイキ</t>
    </rPh>
    <rPh sb="14" eb="16">
      <t>ホケン</t>
    </rPh>
    <rPh sb="16" eb="17">
      <t>ブ</t>
    </rPh>
    <phoneticPr fontId="2"/>
  </si>
  <si>
    <t>（十勝保健福祉事務所保健福祉部）</t>
    <rPh sb="1" eb="3">
      <t>トカチ</t>
    </rPh>
    <rPh sb="3" eb="5">
      <t>ホケン</t>
    </rPh>
    <rPh sb="5" eb="7">
      <t>フクシ</t>
    </rPh>
    <rPh sb="7" eb="9">
      <t>ジム</t>
    </rPh>
    <rPh sb="9" eb="10">
      <t>ショ</t>
    </rPh>
    <rPh sb="10" eb="12">
      <t>ホケン</t>
    </rPh>
    <rPh sb="12" eb="14">
      <t>フクシ</t>
    </rPh>
    <rPh sb="14" eb="15">
      <t>ブ</t>
    </rPh>
    <phoneticPr fontId="2"/>
  </si>
  <si>
    <t>（釧路保健福祉事務所保健福祉部）</t>
    <rPh sb="1" eb="3">
      <t>クシロ</t>
    </rPh>
    <rPh sb="3" eb="5">
      <t>ホケン</t>
    </rPh>
    <rPh sb="5" eb="7">
      <t>フクシ</t>
    </rPh>
    <rPh sb="7" eb="10">
      <t>ジムショ</t>
    </rPh>
    <rPh sb="10" eb="12">
      <t>ホケン</t>
    </rPh>
    <rPh sb="12" eb="15">
      <t>フクシブ</t>
    </rPh>
    <phoneticPr fontId="2"/>
  </si>
  <si>
    <t>57～1</t>
    <phoneticPr fontId="2"/>
  </si>
  <si>
    <t>57～2</t>
    <phoneticPr fontId="2"/>
  </si>
  <si>
    <t>57～3</t>
  </si>
  <si>
    <t>保健所把握精神障害者数（入院病類別）</t>
    <rPh sb="0" eb="3">
      <t>ホケンショ</t>
    </rPh>
    <rPh sb="3" eb="5">
      <t>ハアク</t>
    </rPh>
    <rPh sb="5" eb="7">
      <t>セイシン</t>
    </rPh>
    <rPh sb="7" eb="10">
      <t>ショウガイシャ</t>
    </rPh>
    <rPh sb="10" eb="11">
      <t>スウ</t>
    </rPh>
    <rPh sb="12" eb="14">
      <t>ニュウイン</t>
    </rPh>
    <rPh sb="14" eb="15">
      <t>ビョウ</t>
    </rPh>
    <rPh sb="15" eb="17">
      <t>ルイベツ</t>
    </rPh>
    <phoneticPr fontId="2"/>
  </si>
  <si>
    <t>保健所把握精神障害者数（通院病類別）</t>
    <rPh sb="0" eb="3">
      <t>ホケンショ</t>
    </rPh>
    <rPh sb="3" eb="5">
      <t>ハアク</t>
    </rPh>
    <rPh sb="5" eb="7">
      <t>セイシン</t>
    </rPh>
    <rPh sb="7" eb="10">
      <t>ショウガイシャ</t>
    </rPh>
    <rPh sb="10" eb="11">
      <t>スウ</t>
    </rPh>
    <rPh sb="12" eb="14">
      <t>ツウイン</t>
    </rPh>
    <rPh sb="14" eb="15">
      <t>ビョウ</t>
    </rPh>
    <rPh sb="15" eb="17">
      <t>ルイベツ</t>
    </rPh>
    <phoneticPr fontId="2"/>
  </si>
  <si>
    <t>保健所把握精神障害者数（その他病類別）</t>
    <rPh sb="0" eb="3">
      <t>ホケンショ</t>
    </rPh>
    <rPh sb="3" eb="5">
      <t>ハアク</t>
    </rPh>
    <rPh sb="5" eb="7">
      <t>セイシン</t>
    </rPh>
    <rPh sb="7" eb="10">
      <t>ショウガイシャ</t>
    </rPh>
    <rPh sb="10" eb="11">
      <t>スウ</t>
    </rPh>
    <rPh sb="14" eb="15">
      <t>タ</t>
    </rPh>
    <rPh sb="15" eb="16">
      <t>ビョウ</t>
    </rPh>
    <rPh sb="16" eb="18">
      <t>ルイベツ</t>
    </rPh>
    <phoneticPr fontId="2"/>
  </si>
  <si>
    <t>○</t>
  </si>
  <si>
    <t>61～1</t>
    <phoneticPr fontId="2"/>
  </si>
  <si>
    <t>61～2</t>
    <phoneticPr fontId="2"/>
  </si>
  <si>
    <t>障害福祉サービス等の状況</t>
    <rPh sb="0" eb="2">
      <t>ショウガイ</t>
    </rPh>
    <rPh sb="2" eb="4">
      <t>フクシ</t>
    </rPh>
    <rPh sb="8" eb="9">
      <t>トウ</t>
    </rPh>
    <rPh sb="10" eb="12">
      <t>ジョウキョウ</t>
    </rPh>
    <phoneticPr fontId="2"/>
  </si>
  <si>
    <t>精神障害者施設（障害福祉サービス移行前）</t>
    <rPh sb="0" eb="2">
      <t>セイシン</t>
    </rPh>
    <rPh sb="2" eb="5">
      <t>ショウガイシャ</t>
    </rPh>
    <rPh sb="5" eb="7">
      <t>シセツ</t>
    </rPh>
    <rPh sb="8" eb="10">
      <t>ショウガイ</t>
    </rPh>
    <rPh sb="10" eb="12">
      <t>フクシ</t>
    </rPh>
    <rPh sb="16" eb="19">
      <t>イコウマエ</t>
    </rPh>
    <phoneticPr fontId="2"/>
  </si>
  <si>
    <t>○</t>
    <phoneticPr fontId="2"/>
  </si>
  <si>
    <t>（石狩保健福祉事務所保健福祉部）</t>
    <rPh sb="1" eb="3">
      <t>イシカリ</t>
    </rPh>
    <rPh sb="3" eb="5">
      <t>ホケン</t>
    </rPh>
    <rPh sb="5" eb="7">
      <t>フクシ</t>
    </rPh>
    <rPh sb="7" eb="10">
      <t>ジムショ</t>
    </rPh>
    <rPh sb="10" eb="12">
      <t>ホケン</t>
    </rPh>
    <rPh sb="12" eb="14">
      <t>フクシ</t>
    </rPh>
    <rPh sb="14" eb="15">
      <t>ブ</t>
    </rPh>
    <phoneticPr fontId="2"/>
  </si>
  <si>
    <t>人工妊娠中絶数（年齢階級・妊娠週数別）</t>
    <rPh sb="0" eb="2">
      <t>ジンコウ</t>
    </rPh>
    <rPh sb="2" eb="4">
      <t>ニンシン</t>
    </rPh>
    <rPh sb="4" eb="6">
      <t>チュウゼツ</t>
    </rPh>
    <rPh sb="6" eb="7">
      <t>スウ</t>
    </rPh>
    <rPh sb="8" eb="10">
      <t>ネンレイ</t>
    </rPh>
    <rPh sb="10" eb="12">
      <t>カイキュウ</t>
    </rPh>
    <rPh sb="13" eb="15">
      <t>ニンシン</t>
    </rPh>
    <rPh sb="15" eb="16">
      <t>シュウ</t>
    </rPh>
    <rPh sb="16" eb="17">
      <t>スウ</t>
    </rPh>
    <rPh sb="17" eb="18">
      <t>ベツ</t>
    </rPh>
    <phoneticPr fontId="2"/>
  </si>
  <si>
    <t>27～2</t>
    <phoneticPr fontId="2"/>
  </si>
  <si>
    <t>27～1</t>
    <phoneticPr fontId="2"/>
  </si>
  <si>
    <t>給食施設指導数（個別）</t>
    <rPh sb="0" eb="2">
      <t>キュウショク</t>
    </rPh>
    <rPh sb="2" eb="4">
      <t>シセツ</t>
    </rPh>
    <rPh sb="4" eb="6">
      <t>シドウ</t>
    </rPh>
    <rPh sb="6" eb="7">
      <t>スウ</t>
    </rPh>
    <rPh sb="8" eb="10">
      <t>コベツ</t>
    </rPh>
    <phoneticPr fontId="2"/>
  </si>
  <si>
    <t>給食施設指導数（集団）</t>
    <rPh sb="0" eb="2">
      <t>キュウショク</t>
    </rPh>
    <rPh sb="2" eb="4">
      <t>シセツ</t>
    </rPh>
    <rPh sb="4" eb="6">
      <t>シドウ</t>
    </rPh>
    <rPh sb="6" eb="7">
      <t>スウ</t>
    </rPh>
    <rPh sb="8" eb="10">
      <t>シュウダン</t>
    </rPh>
    <phoneticPr fontId="2"/>
  </si>
  <si>
    <t>一般住民結核健診数</t>
    <rPh sb="0" eb="2">
      <t>イッパン</t>
    </rPh>
    <rPh sb="2" eb="4">
      <t>ジュウミン</t>
    </rPh>
    <rPh sb="4" eb="6">
      <t>ケッカク</t>
    </rPh>
    <rPh sb="6" eb="8">
      <t>ケンシン</t>
    </rPh>
    <rPh sb="8" eb="9">
      <t>スウ</t>
    </rPh>
    <phoneticPr fontId="2"/>
  </si>
  <si>
    <t>34～1</t>
    <phoneticPr fontId="2"/>
  </si>
  <si>
    <t>34～2</t>
    <phoneticPr fontId="2"/>
  </si>
  <si>
    <t>歯科保健（健診・保健指導）</t>
    <rPh sb="0" eb="2">
      <t>シカ</t>
    </rPh>
    <rPh sb="2" eb="4">
      <t>ホケン</t>
    </rPh>
    <rPh sb="5" eb="7">
      <t>ケンシン</t>
    </rPh>
    <rPh sb="8" eb="10">
      <t>ホケン</t>
    </rPh>
    <rPh sb="10" eb="12">
      <t>シドウ</t>
    </rPh>
    <phoneticPr fontId="2"/>
  </si>
  <si>
    <t>介護老人保健施設</t>
    <rPh sb="0" eb="2">
      <t>カイゴ</t>
    </rPh>
    <rPh sb="2" eb="4">
      <t>ロウジン</t>
    </rPh>
    <rPh sb="4" eb="6">
      <t>ホケン</t>
    </rPh>
    <rPh sb="6" eb="8">
      <t>シセツ</t>
    </rPh>
    <phoneticPr fontId="2"/>
  </si>
  <si>
    <t>相談</t>
    <rPh sb="0" eb="2">
      <t>ソウダン</t>
    </rPh>
    <phoneticPr fontId="2"/>
  </si>
  <si>
    <t>訪問指導</t>
    <rPh sb="0" eb="2">
      <t>ホウモン</t>
    </rPh>
    <rPh sb="2" eb="4">
      <t>シドウ</t>
    </rPh>
    <phoneticPr fontId="2"/>
  </si>
  <si>
    <t>普及啓発</t>
    <rPh sb="0" eb="2">
      <t>フキュウ</t>
    </rPh>
    <rPh sb="2" eb="4">
      <t>ケイハツ</t>
    </rPh>
    <phoneticPr fontId="2"/>
  </si>
  <si>
    <t>職親事業</t>
    <phoneticPr fontId="2"/>
  </si>
  <si>
    <t>精神障害者保健福祉手帳</t>
    <phoneticPr fontId="2"/>
  </si>
  <si>
    <t>実人員</t>
    <rPh sb="0" eb="3">
      <t>ジツジンイン</t>
    </rPh>
    <phoneticPr fontId="2"/>
  </si>
  <si>
    <t>延人員</t>
    <rPh sb="0" eb="1">
      <t>ノ</t>
    </rPh>
    <rPh sb="1" eb="3">
      <t>ジンイン</t>
    </rPh>
    <phoneticPr fontId="2"/>
  </si>
  <si>
    <t>委託事業者数</t>
    <rPh sb="0" eb="2">
      <t>イタク</t>
    </rPh>
    <rPh sb="2" eb="4">
      <t>ジギョウ</t>
    </rPh>
    <rPh sb="4" eb="5">
      <t>モノ</t>
    </rPh>
    <rPh sb="5" eb="6">
      <t>スウ</t>
    </rPh>
    <phoneticPr fontId="2"/>
  </si>
  <si>
    <t>訓練者数</t>
  </si>
  <si>
    <t>訓練延日数</t>
    <phoneticPr fontId="2"/>
  </si>
  <si>
    <t>手帳所持者数</t>
    <phoneticPr fontId="2"/>
  </si>
  <si>
    <t>新規交付数</t>
    <phoneticPr fontId="2"/>
  </si>
  <si>
    <t>老人精神保健</t>
    <rPh sb="0" eb="2">
      <t>ロウジン</t>
    </rPh>
    <rPh sb="2" eb="4">
      <t>セイシン</t>
    </rPh>
    <rPh sb="4" eb="6">
      <t>ホケン</t>
    </rPh>
    <phoneticPr fontId="2"/>
  </si>
  <si>
    <t>社会復帰</t>
    <rPh sb="0" eb="2">
      <t>シャカイ</t>
    </rPh>
    <rPh sb="2" eb="4">
      <t>フッキ</t>
    </rPh>
    <phoneticPr fontId="2"/>
  </si>
  <si>
    <t>薬物</t>
    <rPh sb="0" eb="2">
      <t>ヤクブツ</t>
    </rPh>
    <phoneticPr fontId="2"/>
  </si>
  <si>
    <t>思春期</t>
    <rPh sb="0" eb="3">
      <t>シシュンキ</t>
    </rPh>
    <phoneticPr fontId="2"/>
  </si>
  <si>
    <t>１級</t>
  </si>
  <si>
    <t>２級</t>
  </si>
  <si>
    <t>３級</t>
  </si>
  <si>
    <t>開催回数</t>
    <rPh sb="0" eb="2">
      <t>カイサイ</t>
    </rPh>
    <rPh sb="2" eb="4">
      <t>カイスウ</t>
    </rPh>
    <phoneticPr fontId="2"/>
  </si>
  <si>
    <t>保健所活動</t>
    <rPh sb="0" eb="3">
      <t>ホケンショ</t>
    </rPh>
    <rPh sb="3" eb="5">
      <t>カツドウ</t>
    </rPh>
    <phoneticPr fontId="2"/>
  </si>
  <si>
    <t>アルコール</t>
    <phoneticPr fontId="2"/>
  </si>
  <si>
    <t>総数</t>
  </si>
  <si>
    <t>その他</t>
  </si>
  <si>
    <t>全道</t>
    <rPh sb="0" eb="1">
      <t>ゼン</t>
    </rPh>
    <rPh sb="1" eb="2">
      <t>ミチ</t>
    </rPh>
    <phoneticPr fontId="2"/>
  </si>
  <si>
    <t>実数</t>
  </si>
  <si>
    <t>保健所活動</t>
  </si>
  <si>
    <t>合計</t>
    <rPh sb="0" eb="2">
      <t>ゴウケイ</t>
    </rPh>
    <phoneticPr fontId="2"/>
  </si>
  <si>
    <t>回数</t>
  </si>
  <si>
    <t>その他</t>
    <phoneticPr fontId="2"/>
  </si>
  <si>
    <t>妊産婦</t>
    <phoneticPr fontId="2"/>
  </si>
  <si>
    <t>延人員</t>
  </si>
  <si>
    <t>Ｇ</t>
    <phoneticPr fontId="2"/>
  </si>
  <si>
    <t>疾　　　　　　　　　　患　　　　　　　　　名　　　　</t>
    <phoneticPr fontId="2"/>
  </si>
  <si>
    <t>資料　保健所集計</t>
    <phoneticPr fontId="2"/>
  </si>
  <si>
    <t>疾　　　　患　　　　名</t>
  </si>
  <si>
    <t>Ｆ０</t>
    <phoneticPr fontId="2"/>
  </si>
  <si>
    <t>Ｆ１</t>
    <phoneticPr fontId="2"/>
  </si>
  <si>
    <t>Ｆ２</t>
    <phoneticPr fontId="2"/>
  </si>
  <si>
    <t>Ｆ３</t>
    <phoneticPr fontId="2"/>
  </si>
  <si>
    <t>Ｆ４</t>
    <phoneticPr fontId="2"/>
  </si>
  <si>
    <t>Ｆ５</t>
    <phoneticPr fontId="2"/>
  </si>
  <si>
    <t>Ｆ６</t>
    <phoneticPr fontId="2"/>
  </si>
  <si>
    <t>Ｆ７</t>
    <phoneticPr fontId="2"/>
  </si>
  <si>
    <t>Ｆ８</t>
    <phoneticPr fontId="2"/>
  </si>
  <si>
    <t>Ｆ９</t>
    <phoneticPr fontId="2"/>
  </si>
  <si>
    <t>率　　　　人口千対</t>
    <rPh sb="0" eb="1">
      <t>リツ</t>
    </rPh>
    <rPh sb="5" eb="7">
      <t>ジンコウ</t>
    </rPh>
    <rPh sb="7" eb="8">
      <t>セン</t>
    </rPh>
    <rPh sb="8" eb="9">
      <t>タイ</t>
    </rPh>
    <phoneticPr fontId="2"/>
  </si>
  <si>
    <t>脳器質性精神障害</t>
    <rPh sb="0" eb="1">
      <t>ノウ</t>
    </rPh>
    <rPh sb="1" eb="4">
      <t>キシツセイ</t>
    </rPh>
    <rPh sb="4" eb="6">
      <t>セイシン</t>
    </rPh>
    <rPh sb="6" eb="8">
      <t>ショウガイ</t>
    </rPh>
    <phoneticPr fontId="2"/>
  </si>
  <si>
    <t>精神作用物質による精神及び行動の障害</t>
    <rPh sb="0" eb="2">
      <t>セイシン</t>
    </rPh>
    <rPh sb="2" eb="4">
      <t>サヨウ</t>
    </rPh>
    <rPh sb="4" eb="6">
      <t>ブッシツ</t>
    </rPh>
    <rPh sb="9" eb="11">
      <t>セイシン</t>
    </rPh>
    <rPh sb="11" eb="12">
      <t>オヨ</t>
    </rPh>
    <rPh sb="13" eb="15">
      <t>コウドウ</t>
    </rPh>
    <rPh sb="16" eb="18">
      <t>ショウガイ</t>
    </rPh>
    <phoneticPr fontId="2"/>
  </si>
  <si>
    <t>統合失調症</t>
    <rPh sb="0" eb="2">
      <t>トウゴウ</t>
    </rPh>
    <rPh sb="2" eb="5">
      <t>シッチョウショウ</t>
    </rPh>
    <phoneticPr fontId="2"/>
  </si>
  <si>
    <t>気分（感情）障害</t>
    <rPh sb="0" eb="2">
      <t>キブン</t>
    </rPh>
    <rPh sb="3" eb="5">
      <t>カンジョウ</t>
    </rPh>
    <rPh sb="6" eb="8">
      <t>ショウガイ</t>
    </rPh>
    <phoneticPr fontId="2"/>
  </si>
  <si>
    <t>神経症性障害</t>
    <rPh sb="0" eb="3">
      <t>シンケイショウ</t>
    </rPh>
    <rPh sb="3" eb="4">
      <t>セイ</t>
    </rPh>
    <rPh sb="4" eb="6">
      <t>ショウガイ</t>
    </rPh>
    <phoneticPr fontId="2"/>
  </si>
  <si>
    <t>成人の人格及び行動の障害</t>
    <rPh sb="0" eb="2">
      <t>セイジン</t>
    </rPh>
    <rPh sb="3" eb="5">
      <t>ジンカク</t>
    </rPh>
    <rPh sb="5" eb="6">
      <t>オヨ</t>
    </rPh>
    <rPh sb="7" eb="9">
      <t>コウドウ</t>
    </rPh>
    <rPh sb="10" eb="12">
      <t>ショウガイ</t>
    </rPh>
    <phoneticPr fontId="2"/>
  </si>
  <si>
    <t>知的障害</t>
    <rPh sb="0" eb="2">
      <t>チテキ</t>
    </rPh>
    <rPh sb="2" eb="4">
      <t>ショウガイ</t>
    </rPh>
    <phoneticPr fontId="2"/>
  </si>
  <si>
    <t>心理的発達の障害</t>
    <rPh sb="0" eb="3">
      <t>シンリテキ</t>
    </rPh>
    <rPh sb="3" eb="5">
      <t>ハッタツ</t>
    </rPh>
    <rPh sb="6" eb="8">
      <t>ショウガイ</t>
    </rPh>
    <phoneticPr fontId="2"/>
  </si>
  <si>
    <t>てんかん</t>
    <phoneticPr fontId="2"/>
  </si>
  <si>
    <t>Ｆ００</t>
    <phoneticPr fontId="2"/>
  </si>
  <si>
    <t>Ｆ０１</t>
    <phoneticPr fontId="2"/>
  </si>
  <si>
    <t>Ｆ１０</t>
    <phoneticPr fontId="2"/>
  </si>
  <si>
    <t>Ｆ１５</t>
    <phoneticPr fontId="2"/>
  </si>
  <si>
    <t>アルツハイマー病の認知症</t>
    <rPh sb="7" eb="8">
      <t>ビョウ</t>
    </rPh>
    <rPh sb="9" eb="12">
      <t>ニンチショウ</t>
    </rPh>
    <phoneticPr fontId="2"/>
  </si>
  <si>
    <t>血管性認知症</t>
    <rPh sb="0" eb="2">
      <t>ケッカン</t>
    </rPh>
    <rPh sb="2" eb="3">
      <t>セイ</t>
    </rPh>
    <rPh sb="3" eb="6">
      <t>ニンチショウ</t>
    </rPh>
    <phoneticPr fontId="2"/>
  </si>
  <si>
    <t>小計</t>
    <rPh sb="0" eb="2">
      <t>ショウケイ</t>
    </rPh>
    <phoneticPr fontId="2"/>
  </si>
  <si>
    <t>アルコール使用</t>
    <rPh sb="5" eb="7">
      <t>シヨウ</t>
    </rPh>
    <phoneticPr fontId="2"/>
  </si>
  <si>
    <t>覚せい剤使用</t>
    <rPh sb="0" eb="1">
      <t>カク</t>
    </rPh>
    <rPh sb="3" eb="4">
      <t>ザイ</t>
    </rPh>
    <rPh sb="4" eb="6">
      <t>シヨウ</t>
    </rPh>
    <phoneticPr fontId="2"/>
  </si>
  <si>
    <t>その他</t>
    <rPh sb="0" eb="3">
      <t>ソノタ</t>
    </rPh>
    <phoneticPr fontId="26"/>
  </si>
  <si>
    <t>合計</t>
    <rPh sb="0" eb="2">
      <t>ゴウケイ</t>
    </rPh>
    <phoneticPr fontId="26"/>
  </si>
  <si>
    <t>措置入院</t>
    <rPh sb="0" eb="2">
      <t>ソチ</t>
    </rPh>
    <rPh sb="2" eb="4">
      <t>ニュウイン</t>
    </rPh>
    <phoneticPr fontId="26"/>
  </si>
  <si>
    <t>医療保護入院</t>
    <rPh sb="0" eb="2">
      <t>イリョウ</t>
    </rPh>
    <rPh sb="2" eb="4">
      <t>ホゴ</t>
    </rPh>
    <rPh sb="4" eb="6">
      <t>ニュウイン</t>
    </rPh>
    <phoneticPr fontId="26"/>
  </si>
  <si>
    <t>その他の入院</t>
    <rPh sb="2" eb="3">
      <t>タ</t>
    </rPh>
    <rPh sb="4" eb="6">
      <t>ニュウイン</t>
    </rPh>
    <phoneticPr fontId="2"/>
  </si>
  <si>
    <t>小計</t>
    <rPh sb="0" eb="2">
      <t>ショウケイ</t>
    </rPh>
    <phoneticPr fontId="26"/>
  </si>
  <si>
    <t>自立支援医療による通院</t>
    <rPh sb="0" eb="2">
      <t>ジリツ</t>
    </rPh>
    <rPh sb="2" eb="4">
      <t>シエン</t>
    </rPh>
    <rPh sb="4" eb="6">
      <t>イリョウ</t>
    </rPh>
    <rPh sb="9" eb="11">
      <t>ツウイン</t>
    </rPh>
    <phoneticPr fontId="26"/>
  </si>
  <si>
    <t>その他の通院</t>
    <rPh sb="0" eb="3">
      <t>ソノタ</t>
    </rPh>
    <rPh sb="4" eb="6">
      <t>ツウイン</t>
    </rPh>
    <phoneticPr fontId="26"/>
  </si>
  <si>
    <t>訪問総件数</t>
    <rPh sb="0" eb="2">
      <t>ホウモン</t>
    </rPh>
    <phoneticPr fontId="2"/>
  </si>
  <si>
    <t>感染症</t>
    <phoneticPr fontId="2"/>
  </si>
  <si>
    <t>結核</t>
    <phoneticPr fontId="2"/>
  </si>
  <si>
    <t>生活習慣病</t>
    <rPh sb="0" eb="2">
      <t>セイカツ</t>
    </rPh>
    <rPh sb="2" eb="4">
      <t>シュウカン</t>
    </rPh>
    <phoneticPr fontId="2"/>
  </si>
  <si>
    <t>特定疾患</t>
    <phoneticPr fontId="2"/>
  </si>
  <si>
    <t>その他の疾患</t>
    <phoneticPr fontId="2"/>
  </si>
  <si>
    <t>家族計画</t>
    <phoneticPr fontId="2"/>
  </si>
  <si>
    <t>災害対策</t>
    <rPh sb="0" eb="2">
      <t>サイガイ</t>
    </rPh>
    <rPh sb="2" eb="4">
      <t>タイサク</t>
    </rPh>
    <phoneticPr fontId="2"/>
  </si>
  <si>
    <t>実数</t>
    <rPh sb="1" eb="2">
      <t>スウ</t>
    </rPh>
    <phoneticPr fontId="2"/>
  </si>
  <si>
    <t>延数</t>
    <rPh sb="1" eb="2">
      <t>スウ</t>
    </rPh>
    <phoneticPr fontId="2"/>
  </si>
  <si>
    <t>資料　公衆衛生看護活動実施状況報告</t>
    <rPh sb="15" eb="17">
      <t>ホウコク</t>
    </rPh>
    <phoneticPr fontId="2"/>
  </si>
  <si>
    <t>総稼働量
（単位）※</t>
    <rPh sb="6" eb="8">
      <t>タンイ</t>
    </rPh>
    <phoneticPr fontId="2"/>
  </si>
  <si>
    <t>調査
研究</t>
    <rPh sb="0" eb="2">
      <t>チョウサ</t>
    </rPh>
    <rPh sb="3" eb="5">
      <t>ケンキュウ</t>
    </rPh>
    <phoneticPr fontId="2"/>
  </si>
  <si>
    <t>地区組織活動</t>
    <rPh sb="4" eb="6">
      <t>カツドウ</t>
    </rPh>
    <phoneticPr fontId="2"/>
  </si>
  <si>
    <t>会議</t>
  </si>
  <si>
    <t>診療所（歯科診療所を除く）</t>
  </si>
  <si>
    <t>療養病床</t>
    <phoneticPr fontId="2"/>
  </si>
  <si>
    <t>歯科診療所</t>
  </si>
  <si>
    <t>歯科技工所</t>
  </si>
  <si>
    <t>助産所</t>
  </si>
  <si>
    <t>施術所</t>
  </si>
  <si>
    <t>衛生検査所</t>
  </si>
  <si>
    <t>国</t>
  </si>
  <si>
    <t>公的医療機関</t>
  </si>
  <si>
    <t>医療法人</t>
  </si>
  <si>
    <t>その他の法人</t>
    <rPh sb="2" eb="3">
      <t>タ</t>
    </rPh>
    <phoneticPr fontId="2"/>
  </si>
  <si>
    <t>個人</t>
  </si>
  <si>
    <t>その他の法人</t>
  </si>
  <si>
    <t>道市町村</t>
  </si>
  <si>
    <t>病　院</t>
  </si>
  <si>
    <t>診療所（一般）</t>
  </si>
  <si>
    <t>資料　保健所集計</t>
  </si>
  <si>
    <t>　　病院</t>
    <phoneticPr fontId="2"/>
  </si>
  <si>
    <t>　　　診療所</t>
    <phoneticPr fontId="2"/>
  </si>
  <si>
    <t>施設数</t>
    <rPh sb="0" eb="2">
      <t>シセツ</t>
    </rPh>
    <phoneticPr fontId="2"/>
  </si>
  <si>
    <t>　　　病床数</t>
    <phoneticPr fontId="2"/>
  </si>
  <si>
    <t>　　　一般</t>
    <phoneticPr fontId="2"/>
  </si>
  <si>
    <t>歯科</t>
    <phoneticPr fontId="2"/>
  </si>
  <si>
    <t>一般病床</t>
    <rPh sb="2" eb="4">
      <t>ビョウショウ</t>
    </rPh>
    <phoneticPr fontId="2"/>
  </si>
  <si>
    <t>精神病床</t>
    <rPh sb="2" eb="4">
      <t>ビョウショウ</t>
    </rPh>
    <phoneticPr fontId="2"/>
  </si>
  <si>
    <t>結核病床</t>
    <rPh sb="2" eb="4">
      <t>ビョウショウ</t>
    </rPh>
    <phoneticPr fontId="2"/>
  </si>
  <si>
    <t>感染症病床</t>
    <rPh sb="0" eb="3">
      <t>カンセンショウ</t>
    </rPh>
    <rPh sb="3" eb="5">
      <t>ビョウショウ</t>
    </rPh>
    <phoneticPr fontId="2"/>
  </si>
  <si>
    <t>一般病床数</t>
    <rPh sb="0" eb="2">
      <t>イッパン</t>
    </rPh>
    <phoneticPr fontId="2"/>
  </si>
  <si>
    <t>療養病床数</t>
    <rPh sb="0" eb="2">
      <t>リョウヨウ</t>
    </rPh>
    <rPh sb="2" eb="4">
      <t>ビョウショウ</t>
    </rPh>
    <rPh sb="4" eb="5">
      <t>スウ</t>
    </rPh>
    <phoneticPr fontId="2"/>
  </si>
  <si>
    <t>資料　保健所集計</t>
    <rPh sb="0" eb="2">
      <t>シリョウ</t>
    </rPh>
    <rPh sb="3" eb="6">
      <t>ホケンショ</t>
    </rPh>
    <rPh sb="6" eb="8">
      <t>シュウケイ</t>
    </rPh>
    <phoneticPr fontId="2"/>
  </si>
  <si>
    <t>歯科衛生士</t>
    <rPh sb="0" eb="2">
      <t>シカ</t>
    </rPh>
    <rPh sb="2" eb="5">
      <t>エイセイシ</t>
    </rPh>
    <phoneticPr fontId="2"/>
  </si>
  <si>
    <t>歯科技工士</t>
    <rPh sb="0" eb="2">
      <t>シカ</t>
    </rPh>
    <rPh sb="2" eb="5">
      <t>ギコウシ</t>
    </rPh>
    <phoneticPr fontId="2"/>
  </si>
  <si>
    <t>保健師</t>
    <rPh sb="2" eb="3">
      <t>シ</t>
    </rPh>
    <phoneticPr fontId="2"/>
  </si>
  <si>
    <t>助産師</t>
    <rPh sb="2" eb="3">
      <t>シ</t>
    </rPh>
    <phoneticPr fontId="2"/>
  </si>
  <si>
    <t>看護師</t>
    <rPh sb="2" eb="3">
      <t>シ</t>
    </rPh>
    <phoneticPr fontId="2"/>
  </si>
  <si>
    <t>准看護師</t>
    <rPh sb="3" eb="4">
      <t>シ</t>
    </rPh>
    <phoneticPr fontId="2"/>
  </si>
  <si>
    <t>人口
10万対</t>
    <phoneticPr fontId="2"/>
  </si>
  <si>
    <t>栄養士</t>
    <phoneticPr fontId="2"/>
  </si>
  <si>
    <t>臨床・衛生
検査技師</t>
    <rPh sb="4" eb="5">
      <t>セイ</t>
    </rPh>
    <rPh sb="6" eb="8">
      <t>ケンサ</t>
    </rPh>
    <rPh sb="8" eb="10">
      <t>ギシ</t>
    </rPh>
    <phoneticPr fontId="2"/>
  </si>
  <si>
    <t>理学療法士</t>
    <phoneticPr fontId="2"/>
  </si>
  <si>
    <t>作業療法士</t>
    <phoneticPr fontId="2"/>
  </si>
  <si>
    <t>視能訓練士</t>
    <phoneticPr fontId="2"/>
  </si>
  <si>
    <t>臨床工学技士</t>
    <phoneticPr fontId="2"/>
  </si>
  <si>
    <t>義肢装具士</t>
    <rPh sb="0" eb="2">
      <t>ギシ</t>
    </rPh>
    <rPh sb="2" eb="5">
      <t>ソウグシ</t>
    </rPh>
    <phoneticPr fontId="2"/>
  </si>
  <si>
    <t>言語聴覚士</t>
    <rPh sb="0" eb="2">
      <t>ゲンゴ</t>
    </rPh>
    <rPh sb="2" eb="5">
      <t>チョウカクシ</t>
    </rPh>
    <phoneticPr fontId="2"/>
  </si>
  <si>
    <t>薬局</t>
  </si>
  <si>
    <t>医薬品販売業</t>
    <phoneticPr fontId="2"/>
  </si>
  <si>
    <t>医療機器販売業</t>
    <rPh sb="0" eb="2">
      <t>イリョウ</t>
    </rPh>
    <rPh sb="2" eb="4">
      <t>キキ</t>
    </rPh>
    <rPh sb="4" eb="6">
      <t>ハンバイ</t>
    </rPh>
    <rPh sb="6" eb="7">
      <t>ギョウ</t>
    </rPh>
    <phoneticPr fontId="2"/>
  </si>
  <si>
    <t>毒物劇物販売業</t>
    <phoneticPr fontId="2"/>
  </si>
  <si>
    <t>一般</t>
  </si>
  <si>
    <t>高度管理</t>
    <rPh sb="0" eb="2">
      <t>コウド</t>
    </rPh>
    <rPh sb="2" eb="4">
      <t>カンリ</t>
    </rPh>
    <phoneticPr fontId="2"/>
  </si>
  <si>
    <t>管理</t>
    <rPh sb="0" eb="2">
      <t>カンリ</t>
    </rPh>
    <phoneticPr fontId="2"/>
  </si>
  <si>
    <t>特定品目</t>
  </si>
  <si>
    <t>資料　薬局等の施設数調査</t>
    <rPh sb="3" eb="5">
      <t>ヤッキョク</t>
    </rPh>
    <rPh sb="5" eb="6">
      <t>トウ</t>
    </rPh>
    <rPh sb="7" eb="9">
      <t>シセツ</t>
    </rPh>
    <rPh sb="9" eb="10">
      <t>スウ</t>
    </rPh>
    <rPh sb="10" eb="12">
      <t>チョウサ</t>
    </rPh>
    <phoneticPr fontId="2"/>
  </si>
  <si>
    <t>献血者数</t>
    <phoneticPr fontId="2"/>
  </si>
  <si>
    <t>換算献血数
※</t>
    <rPh sb="0" eb="2">
      <t>カンサン</t>
    </rPh>
    <phoneticPr fontId="2"/>
  </si>
  <si>
    <t>計</t>
    <phoneticPr fontId="2"/>
  </si>
  <si>
    <t>２００ｍｌ</t>
    <phoneticPr fontId="2"/>
  </si>
  <si>
    <t>４００ｍｌ</t>
    <phoneticPr fontId="2"/>
  </si>
  <si>
    <t>成分</t>
  </si>
  <si>
    <t>資料　北海道赤十字血液センター調べ</t>
    <phoneticPr fontId="2"/>
  </si>
  <si>
    <t>※　　換算献血数：200ｍｌ＋400ｍｌ×２＋成分</t>
    <phoneticPr fontId="2"/>
  </si>
  <si>
    <t>介護療養型医療施設</t>
    <rPh sb="0" eb="2">
      <t>カイゴ</t>
    </rPh>
    <rPh sb="2" eb="5">
      <t>リョウヨウガタ</t>
    </rPh>
    <rPh sb="5" eb="7">
      <t>イリョウ</t>
    </rPh>
    <rPh sb="7" eb="9">
      <t>シセツ</t>
    </rPh>
    <phoneticPr fontId="2"/>
  </si>
  <si>
    <t>施設数</t>
    <rPh sb="0" eb="3">
      <t>シセツスウ</t>
    </rPh>
    <phoneticPr fontId="2"/>
  </si>
  <si>
    <t>入所定員</t>
    <rPh sb="0" eb="2">
      <t>ニュウショ</t>
    </rPh>
    <rPh sb="2" eb="4">
      <t>テイイン</t>
    </rPh>
    <phoneticPr fontId="2"/>
  </si>
  <si>
    <t>指定病床数</t>
    <rPh sb="0" eb="2">
      <t>シテイ</t>
    </rPh>
    <rPh sb="2" eb="5">
      <t>ビョウショウスウ</t>
    </rPh>
    <phoneticPr fontId="2"/>
  </si>
  <si>
    <t>合計</t>
    <phoneticPr fontId="2"/>
  </si>
  <si>
    <t>旅館</t>
    <phoneticPr fontId="2"/>
  </si>
  <si>
    <t>興行場</t>
    <phoneticPr fontId="2"/>
  </si>
  <si>
    <t>公衆浴場</t>
    <phoneticPr fontId="2"/>
  </si>
  <si>
    <t>理容所</t>
    <phoneticPr fontId="2"/>
  </si>
  <si>
    <t>美容所</t>
    <phoneticPr fontId="2"/>
  </si>
  <si>
    <t>クリーニング</t>
    <phoneticPr fontId="2"/>
  </si>
  <si>
    <t>コインランドリー</t>
    <phoneticPr fontId="2"/>
  </si>
  <si>
    <t>温泉</t>
    <phoneticPr fontId="2"/>
  </si>
  <si>
    <t>特定建築物</t>
  </si>
  <si>
    <t>建築物衛生登録業者</t>
    <phoneticPr fontId="2"/>
  </si>
  <si>
    <t>プール</t>
    <phoneticPr fontId="2"/>
  </si>
  <si>
    <t>化製場等施設</t>
    <phoneticPr fontId="2"/>
  </si>
  <si>
    <t>ホテル</t>
  </si>
  <si>
    <t>簡易宿所</t>
  </si>
  <si>
    <t>福利厚生</t>
  </si>
  <si>
    <t>クリーニング所</t>
    <rPh sb="6" eb="7">
      <t>ショ</t>
    </rPh>
    <phoneticPr fontId="2"/>
  </si>
  <si>
    <t>無店舗取次所</t>
    <rPh sb="0" eb="3">
      <t>ムテンポ</t>
    </rPh>
    <rPh sb="3" eb="6">
      <t>トリツギショ</t>
    </rPh>
    <phoneticPr fontId="2"/>
  </si>
  <si>
    <t>利用許可</t>
    <rPh sb="0" eb="2">
      <t>リヨウ</t>
    </rPh>
    <rPh sb="2" eb="4">
      <t>キョカ</t>
    </rPh>
    <phoneticPr fontId="2"/>
  </si>
  <si>
    <t>化製場</t>
  </si>
  <si>
    <t>準用施設</t>
  </si>
  <si>
    <t>取次所（再掲）</t>
    <rPh sb="0" eb="3">
      <t>トリツギショ</t>
    </rPh>
    <rPh sb="4" eb="6">
      <t>サイケイ</t>
    </rPh>
    <phoneticPr fontId="2"/>
  </si>
  <si>
    <t>自噴</t>
  </si>
  <si>
    <t>動力</t>
  </si>
  <si>
    <t>浴用</t>
    <rPh sb="0" eb="2">
      <t>ヨクヨウ</t>
    </rPh>
    <phoneticPr fontId="2"/>
  </si>
  <si>
    <t>飲用</t>
    <rPh sb="0" eb="2">
      <t>インヨウ</t>
    </rPh>
    <phoneticPr fontId="2"/>
  </si>
  <si>
    <t>墓地</t>
    <rPh sb="0" eb="2">
      <t>ボチ</t>
    </rPh>
    <phoneticPr fontId="2"/>
  </si>
  <si>
    <t>火葬場</t>
    <rPh sb="0" eb="3">
      <t>カソウバ</t>
    </rPh>
    <phoneticPr fontId="2"/>
  </si>
  <si>
    <t>納骨堂</t>
    <rPh sb="0" eb="3">
      <t>ノウコツドウ</t>
    </rPh>
    <phoneticPr fontId="2"/>
  </si>
  <si>
    <t>無店舗取次店</t>
    <rPh sb="0" eb="3">
      <t>ムテンポ</t>
    </rPh>
    <rPh sb="3" eb="6">
      <t>トリツギテン</t>
    </rPh>
    <phoneticPr fontId="2"/>
  </si>
  <si>
    <t>利用許可施設</t>
  </si>
  <si>
    <t>合 計</t>
    <phoneticPr fontId="2"/>
  </si>
  <si>
    <t>食　品　衛　生　法　の　許　可　を　要　す　る　営　業</t>
    <phoneticPr fontId="2"/>
  </si>
  <si>
    <t>条例の許可又は登録を要する営業</t>
    <phoneticPr fontId="2"/>
  </si>
  <si>
    <t>飲食店</t>
  </si>
  <si>
    <t>喫茶店</t>
  </si>
  <si>
    <t>そうざい製造業</t>
  </si>
  <si>
    <t>食用油脂製造業</t>
  </si>
  <si>
    <t>乳処理業</t>
  </si>
  <si>
    <t>乳製品製造業</t>
  </si>
  <si>
    <t>集乳業</t>
  </si>
  <si>
    <t>食肉製品製造業</t>
  </si>
  <si>
    <t>食肉販売業</t>
  </si>
  <si>
    <t>魚介類販売業</t>
  </si>
  <si>
    <t>魚介類せり売営業</t>
  </si>
  <si>
    <t>魚肉ねり製品製造業</t>
    <rPh sb="0" eb="1">
      <t>サカナ</t>
    </rPh>
    <phoneticPr fontId="2"/>
  </si>
  <si>
    <t>食品の冷凍又は冷蔵業</t>
  </si>
  <si>
    <t>食品販売業</t>
  </si>
  <si>
    <t>行　商</t>
  </si>
  <si>
    <t>かき処理業</t>
  </si>
  <si>
    <t>水産加工品製造業</t>
  </si>
  <si>
    <t>その他の製造業</t>
  </si>
  <si>
    <t>給食施設</t>
    <rPh sb="0" eb="2">
      <t>キュウショク</t>
    </rPh>
    <rPh sb="2" eb="4">
      <t>シセツ</t>
    </rPh>
    <phoneticPr fontId="2"/>
  </si>
  <si>
    <t>魚介類</t>
  </si>
  <si>
    <t>冷凍食品</t>
  </si>
  <si>
    <t>氷菓</t>
  </si>
  <si>
    <t>清涼飲料水</t>
  </si>
  <si>
    <t>酒精飲料</t>
  </si>
  <si>
    <t>氷雪</t>
  </si>
  <si>
    <t>水</t>
  </si>
  <si>
    <t>かん詰・びん詰食品</t>
  </si>
  <si>
    <t>その他の食品</t>
  </si>
  <si>
    <t>添
加
物
及
び
そ
の
製
剤</t>
    <rPh sb="6" eb="7">
      <t>オヨ</t>
    </rPh>
    <rPh sb="14" eb="15">
      <t>セイ</t>
    </rPh>
    <rPh sb="16" eb="17">
      <t>ザイ</t>
    </rPh>
    <phoneticPr fontId="2"/>
  </si>
  <si>
    <t>器具及び容器包装</t>
  </si>
  <si>
    <t>おもちゃ</t>
  </si>
  <si>
    <t>乳等の種類</t>
    <rPh sb="0" eb="1">
      <t>ニュウ</t>
    </rPh>
    <rPh sb="1" eb="2">
      <t>トウ</t>
    </rPh>
    <rPh sb="3" eb="5">
      <t>シュルイ</t>
    </rPh>
    <phoneticPr fontId="2"/>
  </si>
  <si>
    <t>輸入食品</t>
    <rPh sb="0" eb="2">
      <t>ユニュウ</t>
    </rPh>
    <rPh sb="2" eb="4">
      <t>ショクヒン</t>
    </rPh>
    <phoneticPr fontId="2"/>
  </si>
  <si>
    <t>たらこ</t>
  </si>
  <si>
    <t>かずのこ</t>
  </si>
  <si>
    <t>乳製品</t>
    <rPh sb="0" eb="1">
      <t>ニュウ</t>
    </rPh>
    <rPh sb="1" eb="3">
      <t>セイヒン</t>
    </rPh>
    <phoneticPr fontId="2"/>
  </si>
  <si>
    <t>乳等を主原料とする食品</t>
    <rPh sb="0" eb="1">
      <t>ニュウ</t>
    </rPh>
    <rPh sb="1" eb="2">
      <t>トウ</t>
    </rPh>
    <rPh sb="3" eb="4">
      <t>シュ</t>
    </rPh>
    <rPh sb="4" eb="6">
      <t>ゲンリョウ</t>
    </rPh>
    <rPh sb="9" eb="11">
      <t>ショクヒン</t>
    </rPh>
    <phoneticPr fontId="2"/>
  </si>
  <si>
    <t>農産物</t>
    <rPh sb="0" eb="3">
      <t>ノウサンブツ</t>
    </rPh>
    <phoneticPr fontId="2"/>
  </si>
  <si>
    <t>農産物加工品</t>
    <rPh sb="0" eb="2">
      <t>ノウサン</t>
    </rPh>
    <rPh sb="2" eb="3">
      <t>ブツ</t>
    </rPh>
    <rPh sb="3" eb="6">
      <t>カコウヒン</t>
    </rPh>
    <phoneticPr fontId="2"/>
  </si>
  <si>
    <t>食肉・水産加工品</t>
    <rPh sb="0" eb="2">
      <t>ショクニク</t>
    </rPh>
    <rPh sb="3" eb="5">
      <t>スイサン</t>
    </rPh>
    <rPh sb="5" eb="8">
      <t>カコウヒン</t>
    </rPh>
    <phoneticPr fontId="2"/>
  </si>
  <si>
    <t>生乳</t>
  </si>
  <si>
    <t>牛乳</t>
  </si>
  <si>
    <t>特別牛乳</t>
    <rPh sb="0" eb="2">
      <t>トクベツ</t>
    </rPh>
    <rPh sb="2" eb="4">
      <t>ギュウニュウ</t>
    </rPh>
    <phoneticPr fontId="2"/>
  </si>
  <si>
    <t>低脂肪乳</t>
    <rPh sb="0" eb="1">
      <t>テイ</t>
    </rPh>
    <rPh sb="1" eb="3">
      <t>シボウ</t>
    </rPh>
    <rPh sb="3" eb="4">
      <t>ニュウ</t>
    </rPh>
    <phoneticPr fontId="2"/>
  </si>
  <si>
    <t>成分調整牛乳</t>
    <rPh sb="0" eb="2">
      <t>セイブン</t>
    </rPh>
    <rPh sb="2" eb="4">
      <t>チョウセイ</t>
    </rPh>
    <rPh sb="4" eb="6">
      <t>ギュウニュウ</t>
    </rPh>
    <phoneticPr fontId="2"/>
  </si>
  <si>
    <t>加工乳</t>
  </si>
  <si>
    <t>はっ酵乳</t>
  </si>
  <si>
    <t>乳飲料</t>
  </si>
  <si>
    <t>全粉乳</t>
    <rPh sb="0" eb="1">
      <t>ゼン</t>
    </rPh>
    <rPh sb="1" eb="2">
      <t>フン</t>
    </rPh>
    <rPh sb="2" eb="3">
      <t>ニュウ</t>
    </rPh>
    <phoneticPr fontId="2"/>
  </si>
  <si>
    <t>脱脂肪乳</t>
    <rPh sb="0" eb="1">
      <t>ダツ</t>
    </rPh>
    <rPh sb="1" eb="3">
      <t>シボウ</t>
    </rPh>
    <rPh sb="3" eb="4">
      <t>ニュウ</t>
    </rPh>
    <phoneticPr fontId="2"/>
  </si>
  <si>
    <t>乳酸菌飲料</t>
  </si>
  <si>
    <t>収去検体総数</t>
  </si>
  <si>
    <t>細菌</t>
  </si>
  <si>
    <t>試験件数</t>
  </si>
  <si>
    <t>不適件数</t>
  </si>
  <si>
    <t>理化学</t>
  </si>
  <si>
    <t>資料　食品衛生関係二半期報</t>
    <rPh sb="9" eb="10">
      <t>2</t>
    </rPh>
    <phoneticPr fontId="2"/>
  </si>
  <si>
    <t>＜参考＞</t>
  </si>
  <si>
    <t>食品等の種類（関係分のみ）</t>
  </si>
  <si>
    <t>（１０）チーズ</t>
  </si>
  <si>
    <t>　その他の乳</t>
  </si>
  <si>
    <t>（１１）部分脱脂乳</t>
  </si>
  <si>
    <t>(11)､(17)､(18)以外</t>
  </si>
  <si>
    <t>　その他の乳製品</t>
  </si>
  <si>
    <t>（１２）脱脂粉乳</t>
  </si>
  <si>
    <t>　その他</t>
  </si>
  <si>
    <t>（１３）全粉乳</t>
  </si>
  <si>
    <t>（１４）ホエイパウダー</t>
  </si>
  <si>
    <t>（１５）クリーム</t>
  </si>
  <si>
    <t>（１６）バター</t>
  </si>
  <si>
    <t>（１７）殺菌羊乳</t>
  </si>
  <si>
    <t>（１８）その他</t>
  </si>
  <si>
    <t>登録頭数</t>
  </si>
  <si>
    <t>消除頭数</t>
    <rPh sb="0" eb="1">
      <t>ケ</t>
    </rPh>
    <rPh sb="1" eb="2">
      <t>ジョ</t>
    </rPh>
    <rPh sb="2" eb="4">
      <t>アタマカズ</t>
    </rPh>
    <phoneticPr fontId="2"/>
  </si>
  <si>
    <t>予防注射済票交付頭数</t>
    <rPh sb="0" eb="2">
      <t>ヨボウ</t>
    </rPh>
    <rPh sb="4" eb="5">
      <t>ズ</t>
    </rPh>
    <rPh sb="5" eb="6">
      <t>ヒョウ</t>
    </rPh>
    <rPh sb="6" eb="8">
      <t>コウフ</t>
    </rPh>
    <phoneticPr fontId="2"/>
  </si>
  <si>
    <t>狂犬病予防対策</t>
    <rPh sb="0" eb="3">
      <t>キョウケンビョウ</t>
    </rPh>
    <rPh sb="3" eb="5">
      <t>ヨボウ</t>
    </rPh>
    <rPh sb="5" eb="7">
      <t>タイサク</t>
    </rPh>
    <phoneticPr fontId="2"/>
  </si>
  <si>
    <t>畜犬・野犬対策</t>
    <rPh sb="0" eb="1">
      <t>チク</t>
    </rPh>
    <rPh sb="1" eb="2">
      <t>ケン</t>
    </rPh>
    <rPh sb="3" eb="5">
      <t>ヤケン</t>
    </rPh>
    <rPh sb="5" eb="7">
      <t>タイサク</t>
    </rPh>
    <phoneticPr fontId="2"/>
  </si>
  <si>
    <t>捕獲</t>
    <rPh sb="0" eb="2">
      <t>ホカク</t>
    </rPh>
    <phoneticPr fontId="2"/>
  </si>
  <si>
    <t>抑留</t>
    <rPh sb="0" eb="2">
      <t>ヨクリュウ</t>
    </rPh>
    <phoneticPr fontId="2"/>
  </si>
  <si>
    <t>返還</t>
    <rPh sb="0" eb="2">
      <t>ヘンカン</t>
    </rPh>
    <phoneticPr fontId="2"/>
  </si>
  <si>
    <t>処分</t>
    <rPh sb="0" eb="2">
      <t>ショブン</t>
    </rPh>
    <phoneticPr fontId="2"/>
  </si>
  <si>
    <t>行政処分</t>
    <rPh sb="0" eb="2">
      <t>ギョウセイ</t>
    </rPh>
    <rPh sb="2" eb="4">
      <t>ショブン</t>
    </rPh>
    <phoneticPr fontId="2"/>
  </si>
  <si>
    <t>野犬掃討</t>
    <rPh sb="0" eb="2">
      <t>ヤケン</t>
    </rPh>
    <rPh sb="2" eb="4">
      <t>ソウトウ</t>
    </rPh>
    <phoneticPr fontId="2"/>
  </si>
  <si>
    <t>延日数</t>
    <rPh sb="0" eb="1">
      <t>ノ</t>
    </rPh>
    <rPh sb="1" eb="3">
      <t>ニッスウ</t>
    </rPh>
    <phoneticPr fontId="2"/>
  </si>
  <si>
    <t>頭数</t>
    <rPh sb="0" eb="2">
      <t>トウスウ</t>
    </rPh>
    <phoneticPr fontId="2"/>
  </si>
  <si>
    <t>犬の引取</t>
    <rPh sb="0" eb="1">
      <t>イヌ</t>
    </rPh>
    <rPh sb="2" eb="3">
      <t>ヒ</t>
    </rPh>
    <rPh sb="3" eb="4">
      <t>ト</t>
    </rPh>
    <phoneticPr fontId="2"/>
  </si>
  <si>
    <t>注　「処分」は、譲渡を含む。</t>
    <rPh sb="0" eb="1">
      <t>チュウ</t>
    </rPh>
    <rPh sb="3" eb="5">
      <t>ショブン</t>
    </rPh>
    <rPh sb="8" eb="10">
      <t>ジョウト</t>
    </rPh>
    <rPh sb="11" eb="12">
      <t>フク</t>
    </rPh>
    <phoneticPr fontId="2"/>
  </si>
  <si>
    <t>精神</t>
    <phoneticPr fontId="2"/>
  </si>
  <si>
    <t>難病</t>
    <phoneticPr fontId="2"/>
  </si>
  <si>
    <t>母子</t>
    <phoneticPr fontId="2"/>
  </si>
  <si>
    <t>成人・老人</t>
    <phoneticPr fontId="2"/>
  </si>
  <si>
    <t>栄養・</t>
    <phoneticPr fontId="2"/>
  </si>
  <si>
    <t>食品</t>
    <phoneticPr fontId="2"/>
  </si>
  <si>
    <t>環境</t>
    <phoneticPr fontId="2"/>
  </si>
  <si>
    <t>エイズ
（再掲）</t>
    <rPh sb="5" eb="7">
      <t>サイケイ</t>
    </rPh>
    <phoneticPr fontId="2"/>
  </si>
  <si>
    <t>健康増進</t>
    <phoneticPr fontId="2"/>
  </si>
  <si>
    <t>依頼検査</t>
    <rPh sb="0" eb="2">
      <t>イライ</t>
    </rPh>
    <rPh sb="2" eb="4">
      <t>ケンサ</t>
    </rPh>
    <phoneticPr fontId="2"/>
  </si>
  <si>
    <t>行政検査</t>
    <rPh sb="0" eb="2">
      <t>ギョウセイ</t>
    </rPh>
    <rPh sb="2" eb="4">
      <t>ケンサ</t>
    </rPh>
    <phoneticPr fontId="2"/>
  </si>
  <si>
    <t>食中毒検査※</t>
    <phoneticPr fontId="2"/>
  </si>
  <si>
    <t>細菌検査（便）</t>
    <rPh sb="0" eb="2">
      <t>サイキン</t>
    </rPh>
    <rPh sb="2" eb="4">
      <t>ケンサ</t>
    </rPh>
    <rPh sb="5" eb="6">
      <t>ベン</t>
    </rPh>
    <phoneticPr fontId="2"/>
  </si>
  <si>
    <t>免疫学検査</t>
    <rPh sb="0" eb="3">
      <t>メンエキガク</t>
    </rPh>
    <rPh sb="3" eb="5">
      <t>ケンサ</t>
    </rPh>
    <phoneticPr fontId="2"/>
  </si>
  <si>
    <t>細菌検査（便・吐物）</t>
    <rPh sb="0" eb="2">
      <t>サイキン</t>
    </rPh>
    <rPh sb="2" eb="4">
      <t>ケンサ</t>
    </rPh>
    <rPh sb="5" eb="6">
      <t>ベン</t>
    </rPh>
    <rPh sb="7" eb="8">
      <t>ト</t>
    </rPh>
    <rPh sb="8" eb="9">
      <t>ブツ</t>
    </rPh>
    <phoneticPr fontId="2"/>
  </si>
  <si>
    <t>結核菌検査</t>
    <phoneticPr fontId="2"/>
  </si>
  <si>
    <t>寄生虫卵塗抹検査</t>
    <rPh sb="0" eb="3">
      <t>キセイチュウ</t>
    </rPh>
    <rPh sb="3" eb="4">
      <t>ラン</t>
    </rPh>
    <rPh sb="6" eb="8">
      <t>ケンサ</t>
    </rPh>
    <phoneticPr fontId="2"/>
  </si>
  <si>
    <t>HIV抗体</t>
    <rPh sb="3" eb="5">
      <t>コウタイ</t>
    </rPh>
    <phoneticPr fontId="2"/>
  </si>
  <si>
    <t>HBｓ抗原</t>
    <rPh sb="3" eb="5">
      <t>コウゲン</t>
    </rPh>
    <phoneticPr fontId="2"/>
  </si>
  <si>
    <t>HCV抗体</t>
    <rPh sb="3" eb="5">
      <t>コウタイ</t>
    </rPh>
    <phoneticPr fontId="2"/>
  </si>
  <si>
    <t>塗抹</t>
  </si>
  <si>
    <t>培養</t>
  </si>
  <si>
    <t>赤痢菌</t>
  </si>
  <si>
    <t>コレラ菌</t>
  </si>
  <si>
    <t>パラチフス菌</t>
  </si>
  <si>
    <t>腸チフス菌</t>
    <rPh sb="0" eb="1">
      <t>チョウ</t>
    </rPh>
    <phoneticPr fontId="2"/>
  </si>
  <si>
    <t>食中毒菌等</t>
    <rPh sb="4" eb="5">
      <t>トウ</t>
    </rPh>
    <phoneticPr fontId="2"/>
  </si>
  <si>
    <t>資料　保健所試験検査実施状況調　　</t>
    <rPh sb="3" eb="6">
      <t>ホケンショ</t>
    </rPh>
    <phoneticPr fontId="2"/>
  </si>
  <si>
    <t>注　　札幌市の数は札幌市衛生研究所、函館市・小樽市・旭川市の数は各市調べによる。　</t>
    <rPh sb="0" eb="1">
      <t>チュウ</t>
    </rPh>
    <rPh sb="3" eb="6">
      <t>サッポロシ</t>
    </rPh>
    <rPh sb="7" eb="8">
      <t>カズ</t>
    </rPh>
    <rPh sb="9" eb="12">
      <t>サッポロシ</t>
    </rPh>
    <rPh sb="12" eb="14">
      <t>エイセイ</t>
    </rPh>
    <rPh sb="14" eb="17">
      <t>ケンキュウショ</t>
    </rPh>
    <rPh sb="18" eb="21">
      <t>ハコダテシ</t>
    </rPh>
    <rPh sb="22" eb="25">
      <t>オタルシ</t>
    </rPh>
    <rPh sb="26" eb="29">
      <t>アサヒカワシ</t>
    </rPh>
    <rPh sb="30" eb="31">
      <t>カズ</t>
    </rPh>
    <rPh sb="32" eb="34">
      <t>カクシ</t>
    </rPh>
    <rPh sb="34" eb="35">
      <t>シラ</t>
    </rPh>
    <phoneticPr fontId="2"/>
  </si>
  <si>
    <t>　依　頼　検　査</t>
    <rPh sb="1" eb="2">
      <t>ヤスシ</t>
    </rPh>
    <rPh sb="3" eb="4">
      <t>ヨリ</t>
    </rPh>
    <phoneticPr fontId="2"/>
  </si>
  <si>
    <t>行　政　検　査</t>
    <rPh sb="0" eb="1">
      <t>ギョウ</t>
    </rPh>
    <rPh sb="2" eb="3">
      <t>セイ</t>
    </rPh>
    <phoneticPr fontId="2"/>
  </si>
  <si>
    <t>水質検査</t>
    <phoneticPr fontId="2"/>
  </si>
  <si>
    <t>食　　品　　検　　査</t>
  </si>
  <si>
    <t>室内空気捕集</t>
    <rPh sb="0" eb="2">
      <t>シツナイ</t>
    </rPh>
    <rPh sb="2" eb="4">
      <t>クウキ</t>
    </rPh>
    <rPh sb="4" eb="5">
      <t>ホ</t>
    </rPh>
    <rPh sb="5" eb="6">
      <t>シュウ</t>
    </rPh>
    <phoneticPr fontId="2"/>
  </si>
  <si>
    <t>公衆浴場水検査</t>
    <rPh sb="0" eb="2">
      <t>コウシュウ</t>
    </rPh>
    <rPh sb="2" eb="4">
      <t>ヨクジョウ</t>
    </rPh>
    <rPh sb="4" eb="5">
      <t>スイ</t>
    </rPh>
    <rPh sb="5" eb="7">
      <t>ケンサ</t>
    </rPh>
    <phoneticPr fontId="2"/>
  </si>
  <si>
    <t>遊泳用水検査</t>
    <rPh sb="4" eb="6">
      <t>ケンサ</t>
    </rPh>
    <phoneticPr fontId="2"/>
  </si>
  <si>
    <t>環境水等検査</t>
    <rPh sb="0" eb="2">
      <t>カンキョウ</t>
    </rPh>
    <rPh sb="2" eb="3">
      <t>スイ</t>
    </rPh>
    <rPh sb="3" eb="4">
      <t>トウ</t>
    </rPh>
    <rPh sb="4" eb="6">
      <t>ケンサ</t>
    </rPh>
    <phoneticPr fontId="2"/>
  </si>
  <si>
    <t>食品検査</t>
    <phoneticPr fontId="2"/>
  </si>
  <si>
    <t>産業廃棄物検査</t>
    <rPh sb="0" eb="2">
      <t>サンギョウ</t>
    </rPh>
    <rPh sb="2" eb="5">
      <t>ハイキブツ</t>
    </rPh>
    <rPh sb="5" eb="7">
      <t>ケンサ</t>
    </rPh>
    <phoneticPr fontId="2"/>
  </si>
  <si>
    <t>大気環境検査</t>
    <rPh sb="0" eb="2">
      <t>タイキ</t>
    </rPh>
    <rPh sb="2" eb="4">
      <t>カンキョウ</t>
    </rPh>
    <rPh sb="4" eb="6">
      <t>ケンサ</t>
    </rPh>
    <phoneticPr fontId="2"/>
  </si>
  <si>
    <t>花粉調査</t>
    <rPh sb="0" eb="2">
      <t>カフン</t>
    </rPh>
    <rPh sb="2" eb="4">
      <t>チョウサ</t>
    </rPh>
    <phoneticPr fontId="2"/>
  </si>
  <si>
    <t>一般細菌</t>
  </si>
  <si>
    <t>大腸菌群</t>
  </si>
  <si>
    <t>大腸菌</t>
    <rPh sb="0" eb="3">
      <t>ダイチョウキン</t>
    </rPh>
    <phoneticPr fontId="2"/>
  </si>
  <si>
    <t>クリプトスポリジウム指標菌</t>
    <rPh sb="10" eb="12">
      <t>シヒョウ</t>
    </rPh>
    <rPh sb="12" eb="13">
      <t>キン</t>
    </rPh>
    <phoneticPr fontId="2"/>
  </si>
  <si>
    <t>レジオネラ属菌</t>
    <rPh sb="5" eb="6">
      <t>ゾク</t>
    </rPh>
    <rPh sb="6" eb="7">
      <t>キン</t>
    </rPh>
    <phoneticPr fontId="2"/>
  </si>
  <si>
    <t>化学試験</t>
  </si>
  <si>
    <t>化学的一
成分試験</t>
    <phoneticPr fontId="2"/>
  </si>
  <si>
    <t>飲料水</t>
    <phoneticPr fontId="2"/>
  </si>
  <si>
    <t>水道水</t>
    <phoneticPr fontId="2"/>
  </si>
  <si>
    <t>微量元素</t>
    <rPh sb="2" eb="4">
      <t>ゲンソ</t>
    </rPh>
    <phoneticPr fontId="2"/>
  </si>
  <si>
    <t>微量物質</t>
  </si>
  <si>
    <t>汚水試験</t>
    <phoneticPr fontId="2"/>
  </si>
  <si>
    <t>乳及び 
乳製品</t>
    <phoneticPr fontId="2"/>
  </si>
  <si>
    <t>乳及び乳製品以外</t>
    <phoneticPr fontId="2"/>
  </si>
  <si>
    <t>（プール水）</t>
    <rPh sb="4" eb="5">
      <t>スイ</t>
    </rPh>
    <phoneticPr fontId="2"/>
  </si>
  <si>
    <t>乳及び乳製品</t>
    <phoneticPr fontId="2"/>
  </si>
  <si>
    <t>定性</t>
  </si>
  <si>
    <t>定量</t>
  </si>
  <si>
    <t>簡易試験</t>
  </si>
  <si>
    <t>一般試験</t>
  </si>
  <si>
    <t>浄水</t>
  </si>
  <si>
    <t>細菌学</t>
  </si>
  <si>
    <t>細菌学</t>
    <rPh sb="0" eb="3">
      <t>サイキンガク</t>
    </rPh>
    <phoneticPr fontId="2"/>
  </si>
  <si>
    <t>理化学</t>
    <rPh sb="0" eb="3">
      <t>リカガク</t>
    </rPh>
    <phoneticPr fontId="2"/>
  </si>
  <si>
    <t>食品添加物</t>
  </si>
  <si>
    <t>重金属</t>
  </si>
  <si>
    <t>農薬</t>
  </si>
  <si>
    <t>全道</t>
    <rPh sb="0" eb="1">
      <t>ゼン</t>
    </rPh>
    <rPh sb="1" eb="2">
      <t>ミチ</t>
    </rPh>
    <phoneticPr fontId="27"/>
  </si>
  <si>
    <t>精神障害者（家族）に対する教室等</t>
    <rPh sb="0" eb="2">
      <t>セイシン</t>
    </rPh>
    <rPh sb="2" eb="5">
      <t>ショウガイシャ</t>
    </rPh>
    <rPh sb="6" eb="8">
      <t>カゾク</t>
    </rPh>
    <rPh sb="10" eb="11">
      <t>タイ</t>
    </rPh>
    <rPh sb="13" eb="15">
      <t>キョウシツ</t>
    </rPh>
    <rPh sb="15" eb="16">
      <t>ナド</t>
    </rPh>
    <phoneticPr fontId="2"/>
  </si>
  <si>
    <t>電話による相談</t>
    <rPh sb="0" eb="2">
      <t>デンワ</t>
    </rPh>
    <rPh sb="5" eb="7">
      <t>ソウダン</t>
    </rPh>
    <phoneticPr fontId="2"/>
  </si>
  <si>
    <t>電子メールによる相談</t>
    <rPh sb="0" eb="2">
      <t>デンシ</t>
    </rPh>
    <rPh sb="8" eb="10">
      <t>ソウダン</t>
    </rPh>
    <phoneticPr fontId="2"/>
  </si>
  <si>
    <t>第６９表　献血者数</t>
    <phoneticPr fontId="2"/>
  </si>
  <si>
    <t>第６８表　医薬品等取扱業者数</t>
    <rPh sb="0" eb="1">
      <t>ダイ</t>
    </rPh>
    <rPh sb="3" eb="4">
      <t>ヒョウ</t>
    </rPh>
    <rPh sb="5" eb="8">
      <t>イヤクヒン</t>
    </rPh>
    <rPh sb="8" eb="9">
      <t>トウ</t>
    </rPh>
    <rPh sb="9" eb="11">
      <t>トリアツカイ</t>
    </rPh>
    <rPh sb="11" eb="12">
      <t>ギョウ</t>
    </rPh>
    <rPh sb="12" eb="13">
      <t>モノ</t>
    </rPh>
    <rPh sb="13" eb="14">
      <t>スウ</t>
    </rPh>
    <phoneticPr fontId="2"/>
  </si>
  <si>
    <t>第６７表　保健所把握保健医療機関従事者数（人口１０万対）</t>
    <rPh sb="5" eb="8">
      <t>ホケンショ</t>
    </rPh>
    <rPh sb="8" eb="10">
      <t>ハアク</t>
    </rPh>
    <rPh sb="10" eb="12">
      <t>ホケン</t>
    </rPh>
    <rPh sb="12" eb="14">
      <t>イリョウ</t>
    </rPh>
    <rPh sb="14" eb="16">
      <t>キカン</t>
    </rPh>
    <phoneticPr fontId="2"/>
  </si>
  <si>
    <t>第６５表　医療施設数・病床数（人口１０万対）</t>
    <rPh sb="0" eb="1">
      <t>ダイ</t>
    </rPh>
    <rPh sb="3" eb="4">
      <t>ヒョウ</t>
    </rPh>
    <rPh sb="5" eb="7">
      <t>イリョウ</t>
    </rPh>
    <rPh sb="7" eb="10">
      <t>シセツスウ</t>
    </rPh>
    <rPh sb="11" eb="14">
      <t>ビョウショウスウ</t>
    </rPh>
    <rPh sb="15" eb="17">
      <t>ジンコウ</t>
    </rPh>
    <rPh sb="19" eb="20">
      <t>ヨロズ</t>
    </rPh>
    <rPh sb="20" eb="21">
      <t>タイ</t>
    </rPh>
    <phoneticPr fontId="2"/>
  </si>
  <si>
    <t>第６３表　保健師業務別割合</t>
    <rPh sb="7" eb="8">
      <t>シ</t>
    </rPh>
    <phoneticPr fontId="2"/>
  </si>
  <si>
    <t>第６２表　保健師家庭訪問数</t>
    <rPh sb="7" eb="8">
      <t>シ</t>
    </rPh>
    <phoneticPr fontId="2"/>
  </si>
  <si>
    <t>第５８－３表　保健所把握精神障害者数（その他病類別）</t>
    <rPh sb="0" eb="1">
      <t>ダイ</t>
    </rPh>
    <rPh sb="5" eb="6">
      <t>ヒョウ</t>
    </rPh>
    <rPh sb="7" eb="10">
      <t>ホケンジョ</t>
    </rPh>
    <rPh sb="10" eb="12">
      <t>ハアク</t>
    </rPh>
    <rPh sb="12" eb="14">
      <t>セイシン</t>
    </rPh>
    <rPh sb="14" eb="17">
      <t>ショウガイシャ</t>
    </rPh>
    <rPh sb="17" eb="18">
      <t>スウ</t>
    </rPh>
    <rPh sb="21" eb="22">
      <t>タ</t>
    </rPh>
    <rPh sb="22" eb="23">
      <t>ビョウ</t>
    </rPh>
    <rPh sb="23" eb="24">
      <t>ルイ</t>
    </rPh>
    <rPh sb="24" eb="25">
      <t>ベツ</t>
    </rPh>
    <phoneticPr fontId="2"/>
  </si>
  <si>
    <t>資料　地域保健・健康増進事業報告、保健所集計</t>
    <rPh sb="3" eb="5">
      <t>チイキ</t>
    </rPh>
    <rPh sb="5" eb="7">
      <t>ホケン</t>
    </rPh>
    <rPh sb="8" eb="10">
      <t>ケンコウ</t>
    </rPh>
    <rPh sb="10" eb="12">
      <t>ゾウシン</t>
    </rPh>
    <rPh sb="12" eb="14">
      <t>ジギョウ</t>
    </rPh>
    <phoneticPr fontId="2"/>
  </si>
  <si>
    <t>第６０表　保健所把握精神障害者数（受療別）</t>
    <rPh sb="0" eb="1">
      <t>ダイ</t>
    </rPh>
    <rPh sb="3" eb="4">
      <t>ヒョウ</t>
    </rPh>
    <rPh sb="5" eb="8">
      <t>ホケンジョ</t>
    </rPh>
    <rPh sb="8" eb="10">
      <t>ハアク</t>
    </rPh>
    <rPh sb="10" eb="12">
      <t>セイシン</t>
    </rPh>
    <rPh sb="12" eb="15">
      <t>ショウガイシャ</t>
    </rPh>
    <rPh sb="15" eb="16">
      <t>スウ</t>
    </rPh>
    <rPh sb="17" eb="19">
      <t>ジュリョウ</t>
    </rPh>
    <rPh sb="19" eb="20">
      <t>ベツ</t>
    </rPh>
    <phoneticPr fontId="2"/>
  </si>
  <si>
    <t>第５９表　保健所把握精神障害者数（新規）</t>
    <rPh sb="0" eb="1">
      <t>ダイ</t>
    </rPh>
    <rPh sb="3" eb="4">
      <t>ヒョウ</t>
    </rPh>
    <rPh sb="5" eb="8">
      <t>ホケンジョ</t>
    </rPh>
    <rPh sb="8" eb="10">
      <t>ハアク</t>
    </rPh>
    <rPh sb="10" eb="12">
      <t>セイシン</t>
    </rPh>
    <rPh sb="12" eb="15">
      <t>ショウガイシャ</t>
    </rPh>
    <rPh sb="15" eb="16">
      <t>スウ</t>
    </rPh>
    <rPh sb="17" eb="19">
      <t>シンキ</t>
    </rPh>
    <phoneticPr fontId="2"/>
  </si>
  <si>
    <t>第５８－１表　保健所把握精神障害者数（入院病類別）</t>
    <rPh sb="0" eb="1">
      <t>ダイ</t>
    </rPh>
    <rPh sb="5" eb="6">
      <t>ヒョウ</t>
    </rPh>
    <rPh sb="7" eb="10">
      <t>ホケンジョ</t>
    </rPh>
    <rPh sb="10" eb="12">
      <t>ハアク</t>
    </rPh>
    <rPh sb="12" eb="14">
      <t>セイシン</t>
    </rPh>
    <rPh sb="14" eb="17">
      <t>ショウガイシャ</t>
    </rPh>
    <rPh sb="17" eb="18">
      <t>スウ</t>
    </rPh>
    <rPh sb="19" eb="21">
      <t>ニュウイン</t>
    </rPh>
    <rPh sb="21" eb="22">
      <t>ビョウ</t>
    </rPh>
    <rPh sb="22" eb="23">
      <t>ルイ</t>
    </rPh>
    <rPh sb="23" eb="24">
      <t>ベツ</t>
    </rPh>
    <phoneticPr fontId="2"/>
  </si>
  <si>
    <t>自殺関連</t>
    <rPh sb="0" eb="2">
      <t>ジサツ</t>
    </rPh>
    <rPh sb="2" eb="4">
      <t>カンレン</t>
    </rPh>
    <phoneticPr fontId="2"/>
  </si>
  <si>
    <t>自殺者の遺族</t>
    <rPh sb="0" eb="3">
      <t>ジサツシャ</t>
    </rPh>
    <rPh sb="4" eb="6">
      <t>イゾク</t>
    </rPh>
    <phoneticPr fontId="2"/>
  </si>
  <si>
    <t>犯罪被害</t>
    <rPh sb="0" eb="2">
      <t>ハンザイ</t>
    </rPh>
    <rPh sb="2" eb="4">
      <t>ヒガイ</t>
    </rPh>
    <phoneticPr fontId="2"/>
  </si>
  <si>
    <t>ひきこもり</t>
    <phoneticPr fontId="2"/>
  </si>
  <si>
    <t>地域住民と精神障害者との地域交流</t>
    <rPh sb="0" eb="2">
      <t>チイキ</t>
    </rPh>
    <rPh sb="2" eb="4">
      <t>ジュウミン</t>
    </rPh>
    <rPh sb="5" eb="7">
      <t>セイシン</t>
    </rPh>
    <rPh sb="7" eb="10">
      <t>ショウガイシャ</t>
    </rPh>
    <rPh sb="12" eb="14">
      <t>チイキ</t>
    </rPh>
    <rPh sb="14" eb="16">
      <t>コウリュウ</t>
    </rPh>
    <phoneticPr fontId="2"/>
  </si>
  <si>
    <t>心の健康づくり</t>
    <rPh sb="0" eb="1">
      <t>ココロ</t>
    </rPh>
    <rPh sb="2" eb="4">
      <t>ケンコウ</t>
    </rPh>
    <phoneticPr fontId="2"/>
  </si>
  <si>
    <t>自殺者
の遺族</t>
    <rPh sb="0" eb="3">
      <t>ジサツシャ</t>
    </rPh>
    <rPh sb="5" eb="7">
      <t>イゾク</t>
    </rPh>
    <phoneticPr fontId="2"/>
  </si>
  <si>
    <t>加害蓄犬届出</t>
    <rPh sb="0" eb="2">
      <t>カガイ</t>
    </rPh>
    <rPh sb="2" eb="3">
      <t>チク</t>
    </rPh>
    <rPh sb="3" eb="4">
      <t>ケン</t>
    </rPh>
    <rPh sb="4" eb="5">
      <t>トド</t>
    </rPh>
    <rPh sb="5" eb="6">
      <t>デ</t>
    </rPh>
    <phoneticPr fontId="2"/>
  </si>
  <si>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2"/>
  </si>
  <si>
    <t>入　　　　院</t>
    <rPh sb="0" eb="1">
      <t>イリ</t>
    </rPh>
    <rPh sb="5" eb="6">
      <t>イン</t>
    </rPh>
    <phoneticPr fontId="26"/>
  </si>
  <si>
    <t>精神障害</t>
    <rPh sb="0" eb="2">
      <t>セイシン</t>
    </rPh>
    <rPh sb="2" eb="4">
      <t>ショウガイ</t>
    </rPh>
    <phoneticPr fontId="2"/>
  </si>
  <si>
    <t>乳児</t>
    <rPh sb="0" eb="2">
      <t>ニュウジ</t>
    </rPh>
    <phoneticPr fontId="2"/>
  </si>
  <si>
    <t>幼児</t>
    <rPh sb="0" eb="2">
      <t>ヨウジ</t>
    </rPh>
    <phoneticPr fontId="2"/>
  </si>
  <si>
    <t>資料　保健所試験検査実施状況調</t>
    <rPh sb="3" eb="6">
      <t>ホケンショ</t>
    </rPh>
    <phoneticPr fontId="2"/>
  </si>
  <si>
    <t>心身障害</t>
    <rPh sb="0" eb="2">
      <t>シンシン</t>
    </rPh>
    <rPh sb="2" eb="4">
      <t>ショウガイ</t>
    </rPh>
    <phoneticPr fontId="2"/>
  </si>
  <si>
    <t>ミトコンドリア病</t>
    <rPh sb="7" eb="8">
      <t>ビョウ</t>
    </rPh>
    <phoneticPr fontId="2"/>
  </si>
  <si>
    <t>資料　地域保健・健康増進事業報告</t>
    <rPh sb="3" eb="5">
      <t>チイキ</t>
    </rPh>
    <rPh sb="5" eb="7">
      <t>ホケン</t>
    </rPh>
    <rPh sb="8" eb="10">
      <t>ケンコウ</t>
    </rPh>
    <rPh sb="10" eb="12">
      <t>ゾウシン</t>
    </rPh>
    <rPh sb="12" eb="14">
      <t>ジギョウ</t>
    </rPh>
    <rPh sb="14" eb="16">
      <t>ホウコク</t>
    </rPh>
    <phoneticPr fontId="2"/>
  </si>
  <si>
    <t>第６６－２表　職員配置状況（保健所・地域保健事業に関わる部署）</t>
    <rPh sb="7" eb="9">
      <t>ショクイン</t>
    </rPh>
    <rPh sb="9" eb="11">
      <t>ハイチ</t>
    </rPh>
    <rPh sb="11" eb="13">
      <t>ジョウキョウ</t>
    </rPh>
    <rPh sb="14" eb="17">
      <t>ホケンショ</t>
    </rPh>
    <rPh sb="18" eb="20">
      <t>チイキ</t>
    </rPh>
    <rPh sb="20" eb="22">
      <t>ホケン</t>
    </rPh>
    <rPh sb="22" eb="24">
      <t>ジギョウ</t>
    </rPh>
    <rPh sb="25" eb="26">
      <t>カカ</t>
    </rPh>
    <rPh sb="28" eb="30">
      <t>ブショ</t>
    </rPh>
    <phoneticPr fontId="2"/>
  </si>
  <si>
    <t>常勤（実人員）</t>
    <rPh sb="0" eb="2">
      <t>ジョウキン</t>
    </rPh>
    <rPh sb="3" eb="6">
      <t>ジツジンイン</t>
    </rPh>
    <phoneticPr fontId="2"/>
  </si>
  <si>
    <t>獣医師</t>
    <rPh sb="0" eb="3">
      <t>ジュウイシ</t>
    </rPh>
    <phoneticPr fontId="2"/>
  </si>
  <si>
    <t>薬剤師</t>
    <rPh sb="0" eb="3">
      <t>ヤクザイシ</t>
    </rPh>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</si>
  <si>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</si>
  <si>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</si>
  <si>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</si>
  <si>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</si>
  <si>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作業療法士</t>
    <rPh sb="0" eb="2">
      <t>サギョウ</t>
    </rPh>
    <rPh sb="2" eb="5">
      <t>リョウホウシ</t>
    </rPh>
    <phoneticPr fontId="2"/>
  </si>
  <si>
    <t>診療放射線技師</t>
    <rPh sb="0" eb="2">
      <t>シンリョウ</t>
    </rPh>
    <rPh sb="2" eb="5">
      <t>ホウシャセン</t>
    </rPh>
    <rPh sb="5" eb="7">
      <t>ギシ</t>
    </rPh>
    <phoneticPr fontId="2"/>
  </si>
  <si>
    <t>診療エックス線技師</t>
    <rPh sb="0" eb="2">
      <t>シンリョウ</t>
    </rPh>
    <rPh sb="6" eb="7">
      <t>セン</t>
    </rPh>
    <rPh sb="7" eb="9">
      <t>ギシ</t>
    </rPh>
    <phoneticPr fontId="2"/>
  </si>
  <si>
    <t>臨床検査技師</t>
    <rPh sb="0" eb="2">
      <t>リンショウ</t>
    </rPh>
    <rPh sb="2" eb="4">
      <t>ケンサ</t>
    </rPh>
    <rPh sb="4" eb="6">
      <t>ギシ</t>
    </rPh>
    <phoneticPr fontId="2"/>
  </si>
  <si>
    <t>衛生検査技師</t>
    <rPh sb="0" eb="2">
      <t>エイセイ</t>
    </rPh>
    <rPh sb="2" eb="4">
      <t>ケンサ</t>
    </rPh>
    <rPh sb="4" eb="6">
      <t>ギシ</t>
    </rPh>
    <phoneticPr fontId="2"/>
  </si>
  <si>
    <t>管理栄養士</t>
    <rPh sb="0" eb="2">
      <t>カンリ</t>
    </rPh>
    <rPh sb="2" eb="5">
      <t>エイヨウシ</t>
    </rPh>
    <phoneticPr fontId="2"/>
  </si>
  <si>
    <t>栄養士</t>
    <rPh sb="0" eb="3">
      <t>エイヨウシ</t>
    </rPh>
    <phoneticPr fontId="2"/>
  </si>
  <si>
    <t>精神保健福祉士</t>
    <rPh sb="0" eb="2">
      <t>セイシン</t>
    </rPh>
    <rPh sb="2" eb="4">
      <t>ホケン</t>
    </rPh>
    <rPh sb="4" eb="7">
      <t>フクシシ</t>
    </rPh>
    <phoneticPr fontId="2"/>
  </si>
  <si>
    <t>精神保健福祉相談員</t>
    <rPh sb="0" eb="2">
      <t>セイシン</t>
    </rPh>
    <rPh sb="2" eb="4">
      <t>ホケン</t>
    </rPh>
    <rPh sb="4" eb="6">
      <t>フクシ</t>
    </rPh>
    <rPh sb="6" eb="9">
      <t>ソウダンイン</t>
    </rPh>
    <phoneticPr fontId="2"/>
  </si>
  <si>
    <t>栄養指導員</t>
    <rPh sb="0" eb="2">
      <t>エイヨウ</t>
    </rPh>
    <rPh sb="2" eb="5">
      <t>シドウイン</t>
    </rPh>
    <phoneticPr fontId="2"/>
  </si>
  <si>
    <t>食品衛生監視員</t>
    <rPh sb="0" eb="2">
      <t>ショクヒン</t>
    </rPh>
    <rPh sb="2" eb="4">
      <t>エイセイ</t>
    </rPh>
    <rPh sb="4" eb="7">
      <t>カンシイン</t>
    </rPh>
    <phoneticPr fontId="2"/>
  </si>
  <si>
    <t>環境衛生監視員</t>
    <rPh sb="0" eb="2">
      <t>カンキョウ</t>
    </rPh>
    <rPh sb="2" eb="4">
      <t>エイセイ</t>
    </rPh>
    <rPh sb="4" eb="7">
      <t>カンシイン</t>
    </rPh>
    <phoneticPr fontId="2"/>
  </si>
  <si>
    <t>医療監視員</t>
    <rPh sb="0" eb="2">
      <t>イリョウ</t>
    </rPh>
    <rPh sb="2" eb="5">
      <t>カンシイン</t>
    </rPh>
    <phoneticPr fontId="2"/>
  </si>
  <si>
    <t>店舗</t>
    <rPh sb="0" eb="2">
      <t>テンポ</t>
    </rPh>
    <phoneticPr fontId="2"/>
  </si>
  <si>
    <t>デイ・ケア</t>
    <phoneticPr fontId="2"/>
  </si>
  <si>
    <t>第６４表　保健医療施設数</t>
    <phoneticPr fontId="2"/>
  </si>
  <si>
    <t>病院</t>
    <phoneticPr fontId="2"/>
  </si>
  <si>
    <t>医師</t>
    <phoneticPr fontId="2"/>
  </si>
  <si>
    <t>歯科医師</t>
    <phoneticPr fontId="2"/>
  </si>
  <si>
    <t>薬剤師</t>
    <phoneticPr fontId="2"/>
  </si>
  <si>
    <t>新登録頭数</t>
    <phoneticPr fontId="2"/>
  </si>
  <si>
    <t>分離同定</t>
    <phoneticPr fontId="2"/>
  </si>
  <si>
    <t>腸管出血性大腸菌</t>
    <phoneticPr fontId="2"/>
  </si>
  <si>
    <t>※　　食品、ふき取り等で実施した検査件数で人体由来に基づくものは含まない。　</t>
    <phoneticPr fontId="2"/>
  </si>
  <si>
    <t>第５８－２表　保健所把握精神障害者数（通院病類別）</t>
    <rPh sb="0" eb="1">
      <t>ダイ</t>
    </rPh>
    <rPh sb="5" eb="6">
      <t>ヒョウ</t>
    </rPh>
    <rPh sb="7" eb="10">
      <t>ホケンジョ</t>
    </rPh>
    <rPh sb="10" eb="12">
      <t>ハアク</t>
    </rPh>
    <rPh sb="12" eb="14">
      <t>セイシン</t>
    </rPh>
    <rPh sb="14" eb="17">
      <t>ショウガイシャ</t>
    </rPh>
    <rPh sb="17" eb="18">
      <t>スウ</t>
    </rPh>
    <rPh sb="19" eb="21">
      <t>ツウイン</t>
    </rPh>
    <rPh sb="21" eb="22">
      <t>ビョウ</t>
    </rPh>
    <rPh sb="22" eb="23">
      <t>ルイ</t>
    </rPh>
    <rPh sb="23" eb="24">
      <t>ベツ</t>
    </rPh>
    <phoneticPr fontId="2"/>
  </si>
  <si>
    <t>非常勤（延人員）</t>
    <rPh sb="0" eb="1">
      <t>ヒ</t>
    </rPh>
    <rPh sb="1" eb="3">
      <t>ジョウキン</t>
    </rPh>
    <rPh sb="4" eb="7">
      <t>ノベジンイン</t>
    </rPh>
    <phoneticPr fontId="2"/>
  </si>
  <si>
    <t>39歳以下</t>
    <rPh sb="2" eb="3">
      <t>サイ</t>
    </rPh>
    <rPh sb="3" eb="5">
      <t>イカ</t>
    </rPh>
    <phoneticPr fontId="2"/>
  </si>
  <si>
    <t>40～64歳</t>
    <rPh sb="5" eb="6">
      <t>サイ</t>
    </rPh>
    <phoneticPr fontId="2"/>
  </si>
  <si>
    <t>65歳以上</t>
    <rPh sb="2" eb="3">
      <t>サイ</t>
    </rPh>
    <rPh sb="3" eb="5">
      <t>イジョウ</t>
    </rPh>
    <phoneticPr fontId="2"/>
  </si>
  <si>
    <t>実地指導数</t>
    <rPh sb="0" eb="2">
      <t>ジッチ</t>
    </rPh>
    <rPh sb="2" eb="4">
      <t>シドウ</t>
    </rPh>
    <rPh sb="4" eb="5">
      <t>スウ</t>
    </rPh>
    <phoneticPr fontId="2"/>
  </si>
  <si>
    <t>理化学</t>
    <phoneticPr fontId="2"/>
  </si>
  <si>
    <t>その他</t>
    <phoneticPr fontId="2"/>
  </si>
  <si>
    <t>肉卵類及びその加工品　
（かん詰・びん詰を除く）</t>
    <phoneticPr fontId="2"/>
  </si>
  <si>
    <t>穀類及びその加工品
（かん詰・びん詰を除く）</t>
    <phoneticPr fontId="2"/>
  </si>
  <si>
    <t>野菜類・果物及びその加工品
（かん詰・びん詰を除く）</t>
    <phoneticPr fontId="2"/>
  </si>
  <si>
    <t>菓子類</t>
    <phoneticPr fontId="2"/>
  </si>
  <si>
    <t>いくら・すじこ</t>
    <phoneticPr fontId="2"/>
  </si>
  <si>
    <t>その他</t>
    <phoneticPr fontId="2"/>
  </si>
  <si>
    <t>その他</t>
    <phoneticPr fontId="2"/>
  </si>
  <si>
    <t>クリーム</t>
    <phoneticPr fontId="2"/>
  </si>
  <si>
    <t>バター</t>
    <phoneticPr fontId="2"/>
  </si>
  <si>
    <t>チーズ</t>
    <phoneticPr fontId="2"/>
  </si>
  <si>
    <t>アイスクリーム類</t>
    <phoneticPr fontId="2"/>
  </si>
  <si>
    <t>ホエイパウダー</t>
    <phoneticPr fontId="2"/>
  </si>
  <si>
    <t>「食品衛生関係事業概要・食中毒事件録」</t>
    <phoneticPr fontId="2"/>
  </si>
  <si>
    <t>「保健情報年報」</t>
    <phoneticPr fontId="2"/>
  </si>
  <si>
    <t>(11)＋(17)</t>
    <phoneticPr fontId="2"/>
  </si>
  <si>
    <t>→</t>
    <phoneticPr fontId="2"/>
  </si>
  <si>
    <t>(18)</t>
    <phoneticPr fontId="2"/>
  </si>
  <si>
    <t>菓子製造業</t>
    <phoneticPr fontId="2"/>
  </si>
  <si>
    <t>氷雪製造業</t>
    <phoneticPr fontId="2"/>
  </si>
  <si>
    <t>氷雪販売業</t>
    <phoneticPr fontId="2"/>
  </si>
  <si>
    <t>清涼飲料水製造業</t>
    <phoneticPr fontId="2"/>
  </si>
  <si>
    <t>かん詰・びん詰食品製造業</t>
    <phoneticPr fontId="2"/>
  </si>
  <si>
    <t>みそ製造業</t>
    <phoneticPr fontId="2"/>
  </si>
  <si>
    <t>醤油製造業</t>
    <phoneticPr fontId="2"/>
  </si>
  <si>
    <t>ソース類製造業</t>
    <phoneticPr fontId="2"/>
  </si>
  <si>
    <t>酒類製造業</t>
    <phoneticPr fontId="2"/>
  </si>
  <si>
    <t>あん類製造業</t>
    <phoneticPr fontId="2"/>
  </si>
  <si>
    <t>豆腐製造業</t>
    <phoneticPr fontId="2"/>
  </si>
  <si>
    <t>納豆製造業</t>
    <phoneticPr fontId="2"/>
  </si>
  <si>
    <t>めん類製造業</t>
    <phoneticPr fontId="2"/>
  </si>
  <si>
    <t>添加物製造業</t>
    <phoneticPr fontId="2"/>
  </si>
  <si>
    <t>食品の放射線照射業</t>
    <phoneticPr fontId="2"/>
  </si>
  <si>
    <t>特別牛乳さく取処理業</t>
    <phoneticPr fontId="2"/>
  </si>
  <si>
    <t>アイスクリーム類製造業</t>
    <phoneticPr fontId="2"/>
  </si>
  <si>
    <t>乳類販売業</t>
    <phoneticPr fontId="2"/>
  </si>
  <si>
    <t>マーガリン・ショートニング製造業</t>
    <phoneticPr fontId="2"/>
  </si>
  <si>
    <t>食肉処理業</t>
    <phoneticPr fontId="2"/>
  </si>
  <si>
    <t>製造業</t>
    <phoneticPr fontId="2"/>
  </si>
  <si>
    <t>資料　保健所集計</t>
    <phoneticPr fontId="2"/>
  </si>
  <si>
    <t>旅館</t>
    <phoneticPr fontId="2"/>
  </si>
  <si>
    <t>下宿</t>
    <phoneticPr fontId="2"/>
  </si>
  <si>
    <t>普通</t>
    <phoneticPr fontId="2"/>
  </si>
  <si>
    <t>源泉</t>
    <phoneticPr fontId="2"/>
  </si>
  <si>
    <t>死亡獣畜取扱場</t>
    <phoneticPr fontId="2"/>
  </si>
  <si>
    <t>資料　保健所集計</t>
    <phoneticPr fontId="2"/>
  </si>
  <si>
    <t>特例２種</t>
    <phoneticPr fontId="2"/>
  </si>
  <si>
    <t>農業用
品目</t>
    <phoneticPr fontId="2"/>
  </si>
  <si>
    <t>注　　全道の数のうち、歯科技工所・施術所・市町村保健センター（類似施設欄含む）各欄は、札幌市を除く。</t>
    <phoneticPr fontId="2"/>
  </si>
  <si>
    <t>勤務総時間に対する割合（％）</t>
    <phoneticPr fontId="2"/>
  </si>
  <si>
    <t>地区管理</t>
    <phoneticPr fontId="2"/>
  </si>
  <si>
    <t>保健福祉事業</t>
    <phoneticPr fontId="2"/>
  </si>
  <si>
    <t>コーディネイト</t>
    <phoneticPr fontId="2"/>
  </si>
  <si>
    <t>教育・研修</t>
    <phoneticPr fontId="2"/>
  </si>
  <si>
    <t>業務
管理</t>
    <phoneticPr fontId="2"/>
  </si>
  <si>
    <t>研修
参加</t>
    <phoneticPr fontId="2"/>
  </si>
  <si>
    <t>地区
管理</t>
    <phoneticPr fontId="2"/>
  </si>
  <si>
    <t>家庭
訪問</t>
    <phoneticPr fontId="2"/>
  </si>
  <si>
    <t>保健
指導</t>
    <phoneticPr fontId="2"/>
  </si>
  <si>
    <t>健康
相談</t>
    <phoneticPr fontId="2"/>
  </si>
  <si>
    <t>健康
診査</t>
    <phoneticPr fontId="2"/>
  </si>
  <si>
    <t>健康
教育</t>
    <phoneticPr fontId="2"/>
  </si>
  <si>
    <t>デイ
ケア</t>
    <phoneticPr fontId="2"/>
  </si>
  <si>
    <t>機能
訓練</t>
    <phoneticPr fontId="2"/>
  </si>
  <si>
    <t>予防
接種</t>
    <phoneticPr fontId="2"/>
  </si>
  <si>
    <t>個別</t>
    <phoneticPr fontId="2"/>
  </si>
  <si>
    <t>地域</t>
    <phoneticPr fontId="2"/>
  </si>
  <si>
    <t>研修
企画</t>
    <phoneticPr fontId="2"/>
  </si>
  <si>
    <t>実習
指導</t>
    <phoneticPr fontId="2"/>
  </si>
  <si>
    <t>会議　　　　以外</t>
    <phoneticPr fontId="2"/>
  </si>
  <si>
    <t>※　４時間を１単位、１日を２単位とする。</t>
    <phoneticPr fontId="2"/>
  </si>
  <si>
    <t>（原湯･浴槽水）</t>
    <rPh sb="1" eb="2">
      <t>ハラ</t>
    </rPh>
    <rPh sb="2" eb="3">
      <t>ユ</t>
    </rPh>
    <rPh sb="4" eb="6">
      <t>ヨクソウ</t>
    </rPh>
    <rPh sb="6" eb="7">
      <t>スイ</t>
    </rPh>
    <phoneticPr fontId="2"/>
  </si>
  <si>
    <t>（再掲）</t>
    <rPh sb="1" eb="3">
      <t>サイケイ</t>
    </rPh>
    <phoneticPr fontId="2"/>
  </si>
  <si>
    <t xml:space="preserve">地区組織活動
</t>
    <phoneticPr fontId="2"/>
  </si>
  <si>
    <t xml:space="preserve">健康危機管理
</t>
    <rPh sb="0" eb="2">
      <t>ケンコウ</t>
    </rPh>
    <rPh sb="2" eb="4">
      <t>キキ</t>
    </rPh>
    <rPh sb="4" eb="6">
      <t>カンリ</t>
    </rPh>
    <phoneticPr fontId="2"/>
  </si>
  <si>
    <t>第６６－１表　保健医療従事者数（人口１０万対）</t>
    <phoneticPr fontId="2"/>
  </si>
  <si>
    <t>第二次保健医療福祉圏</t>
    <rPh sb="0" eb="1">
      <t>ダイ</t>
    </rPh>
    <rPh sb="1" eb="3">
      <t>ニジ</t>
    </rPh>
    <rPh sb="3" eb="5">
      <t>ホケン</t>
    </rPh>
    <rPh sb="5" eb="7">
      <t>イリョウ</t>
    </rPh>
    <rPh sb="7" eb="9">
      <t>フクシ</t>
    </rPh>
    <rPh sb="9" eb="10">
      <t>ケン</t>
    </rPh>
    <phoneticPr fontId="2"/>
  </si>
  <si>
    <t>資料　病院報告</t>
    <rPh sb="3" eb="5">
      <t>ビョウイン</t>
    </rPh>
    <rPh sb="5" eb="7">
      <t>ホウコク</t>
    </rPh>
    <phoneticPr fontId="2"/>
  </si>
  <si>
    <t>第７１表　環境衛生（施設数）</t>
    <phoneticPr fontId="2"/>
  </si>
  <si>
    <t>第７２表　環境衛生（監視数）</t>
    <rPh sb="10" eb="12">
      <t>カンシ</t>
    </rPh>
    <rPh sb="12" eb="13">
      <t>スウ</t>
    </rPh>
    <phoneticPr fontId="2"/>
  </si>
  <si>
    <t>第７３表　食品衛生（施設数）</t>
    <phoneticPr fontId="2"/>
  </si>
  <si>
    <t>第７４表　食品衛生（監視数）</t>
    <rPh sb="10" eb="12">
      <t>カンシ</t>
    </rPh>
    <phoneticPr fontId="2"/>
  </si>
  <si>
    <t>第７５表　食品等収去検査数</t>
    <phoneticPr fontId="2"/>
  </si>
  <si>
    <t>第７６表　狂犬病予防及び野犬掃とう数</t>
    <phoneticPr fontId="2"/>
  </si>
  <si>
    <t>第７７表　衛生教育</t>
    <rPh sb="5" eb="7">
      <t>エイセイ</t>
    </rPh>
    <rPh sb="7" eb="9">
      <t>キョウイク</t>
    </rPh>
    <phoneticPr fontId="2"/>
  </si>
  <si>
    <t>第７８表　臨床検査数</t>
    <phoneticPr fontId="2"/>
  </si>
  <si>
    <t>第７９表　生活環境検査数</t>
    <phoneticPr fontId="2"/>
  </si>
  <si>
    <t>資料　北海道保健所把握精神障害者状況調査</t>
    <rPh sb="0" eb="2">
      <t>シリョウ</t>
    </rPh>
    <rPh sb="3" eb="6">
      <t>ホッカイドウ</t>
    </rPh>
    <rPh sb="6" eb="9">
      <t>ホケンショ</t>
    </rPh>
    <rPh sb="9" eb="11">
      <t>ハアク</t>
    </rPh>
    <rPh sb="11" eb="13">
      <t>セイシン</t>
    </rPh>
    <rPh sb="13" eb="16">
      <t>ショウガイシャ</t>
    </rPh>
    <rPh sb="16" eb="18">
      <t>ジョウキョウ</t>
    </rPh>
    <rPh sb="18" eb="20">
      <t>チョウサ</t>
    </rPh>
    <phoneticPr fontId="2"/>
  </si>
  <si>
    <t>釧路保健所</t>
    <rPh sb="0" eb="2">
      <t>クシロ</t>
    </rPh>
    <phoneticPr fontId="2"/>
  </si>
  <si>
    <t>根室保健所</t>
    <rPh sb="0" eb="2">
      <t>ネムロ</t>
    </rPh>
    <phoneticPr fontId="2"/>
  </si>
  <si>
    <t>中標津保健所</t>
    <rPh sb="0" eb="3">
      <t>ナカシベツ</t>
    </rPh>
    <phoneticPr fontId="2"/>
  </si>
  <si>
    <t>根室保健所</t>
    <rPh sb="0" eb="2">
      <t>ネムロ</t>
    </rPh>
    <rPh sb="2" eb="5">
      <t>ホケンショ</t>
    </rPh>
    <phoneticPr fontId="2"/>
  </si>
  <si>
    <t>中標津保健所</t>
    <rPh sb="0" eb="3">
      <t>ナカシベツ</t>
    </rPh>
    <rPh sb="3" eb="6">
      <t>ホケンジョ</t>
    </rPh>
    <phoneticPr fontId="2"/>
  </si>
  <si>
    <t>釧路保健所</t>
    <rPh sb="0" eb="2">
      <t>クシロ</t>
    </rPh>
    <rPh sb="2" eb="5">
      <t>ホケンショ</t>
    </rPh>
    <phoneticPr fontId="2"/>
  </si>
  <si>
    <t>中標津保健所</t>
    <rPh sb="0" eb="3">
      <t>ナカシベツ</t>
    </rPh>
    <rPh sb="3" eb="6">
      <t>ホケンショ</t>
    </rPh>
    <phoneticPr fontId="2"/>
  </si>
  <si>
    <t>釧路市</t>
    <rPh sb="0" eb="3">
      <t>クシロシ</t>
    </rPh>
    <phoneticPr fontId="2"/>
  </si>
  <si>
    <t>釧路町</t>
    <rPh sb="0" eb="3">
      <t>クシロチョウ</t>
    </rPh>
    <phoneticPr fontId="2"/>
  </si>
  <si>
    <t>厚岸町</t>
    <rPh sb="0" eb="3">
      <t>アッケシチョウ</t>
    </rPh>
    <phoneticPr fontId="2"/>
  </si>
  <si>
    <t>浜中町</t>
    <rPh sb="0" eb="2">
      <t>ハマナカ</t>
    </rPh>
    <rPh sb="2" eb="3">
      <t>チョウ</t>
    </rPh>
    <phoneticPr fontId="2"/>
  </si>
  <si>
    <t>標茶町</t>
    <rPh sb="0" eb="3">
      <t>シベチャチョウ</t>
    </rPh>
    <phoneticPr fontId="2"/>
  </si>
  <si>
    <t>弟子屈町</t>
    <rPh sb="0" eb="4">
      <t>テシカガチョウ</t>
    </rPh>
    <phoneticPr fontId="2"/>
  </si>
  <si>
    <t>鶴居村</t>
    <rPh sb="0" eb="3">
      <t>ツルイムラ</t>
    </rPh>
    <phoneticPr fontId="2"/>
  </si>
  <si>
    <t>白糠町</t>
    <rPh sb="0" eb="3">
      <t>シラヌカチョウ</t>
    </rPh>
    <phoneticPr fontId="2"/>
  </si>
  <si>
    <t>根室保健所</t>
    <rPh sb="0" eb="2">
      <t>ネムロ</t>
    </rPh>
    <rPh sb="2" eb="5">
      <t>ホケンジョ</t>
    </rPh>
    <phoneticPr fontId="2"/>
  </si>
  <si>
    <t>根室市</t>
    <rPh sb="0" eb="2">
      <t>ネムロ</t>
    </rPh>
    <rPh sb="2" eb="3">
      <t>シ</t>
    </rPh>
    <phoneticPr fontId="2"/>
  </si>
  <si>
    <t>別海町</t>
    <rPh sb="0" eb="3">
      <t>ベツカイチョウ</t>
    </rPh>
    <phoneticPr fontId="2"/>
  </si>
  <si>
    <t>中標津町</t>
    <rPh sb="0" eb="4">
      <t>ナカシベツチョウ</t>
    </rPh>
    <phoneticPr fontId="2"/>
  </si>
  <si>
    <t>標津町</t>
    <rPh sb="0" eb="3">
      <t>シベツチョウ</t>
    </rPh>
    <phoneticPr fontId="2"/>
  </si>
  <si>
    <t>羅臼町</t>
    <rPh sb="0" eb="3">
      <t>ラウスチョウ</t>
    </rPh>
    <phoneticPr fontId="2"/>
  </si>
  <si>
    <t>根室市</t>
    <rPh sb="0" eb="3">
      <t>ネムロシ</t>
    </rPh>
    <phoneticPr fontId="2"/>
  </si>
  <si>
    <t>標茶町</t>
    <rPh sb="0" eb="2">
      <t>シベチャ</t>
    </rPh>
    <rPh sb="2" eb="3">
      <t>チョウ</t>
    </rPh>
    <phoneticPr fontId="2"/>
  </si>
  <si>
    <t>第二次保健医療福祉圏</t>
  </si>
  <si>
    <t>中標津町</t>
    <rPh sb="0" eb="3">
      <t>ナカシベツ</t>
    </rPh>
    <rPh sb="3" eb="4">
      <t>チョウ</t>
    </rPh>
    <phoneticPr fontId="2"/>
  </si>
  <si>
    <t>白糠町</t>
    <rPh sb="0" eb="2">
      <t>シラヌカ</t>
    </rPh>
    <rPh sb="2" eb="3">
      <t>チョウ</t>
    </rPh>
    <phoneticPr fontId="2"/>
  </si>
  <si>
    <t>（再掲）</t>
    <phoneticPr fontId="2"/>
  </si>
  <si>
    <t>注　　「コインランドリー」は、「コインオペレーションクリーニング」を示す。</t>
    <rPh sb="0" eb="1">
      <t>チュウ</t>
    </rPh>
    <rPh sb="34" eb="35">
      <t>シメ</t>
    </rPh>
    <phoneticPr fontId="2"/>
  </si>
  <si>
    <t>第６１－１表　精神保健事業（相談等）</t>
    <rPh sb="14" eb="16">
      <t>ソウダン</t>
    </rPh>
    <rPh sb="16" eb="17">
      <t>トウ</t>
    </rPh>
    <phoneticPr fontId="2"/>
  </si>
  <si>
    <t>第６１－２表　精神保健事業（電話相談等）</t>
    <rPh sb="14" eb="16">
      <t>デンワ</t>
    </rPh>
    <rPh sb="16" eb="18">
      <t>ソウダン</t>
    </rPh>
    <rPh sb="18" eb="19">
      <t>トウ</t>
    </rPh>
    <phoneticPr fontId="2"/>
  </si>
  <si>
    <t>第６１－３表　精神保健事業（普及啓発等）</t>
    <rPh sb="14" eb="16">
      <t>フキュウ</t>
    </rPh>
    <rPh sb="16" eb="18">
      <t>ケイハツ</t>
    </rPh>
    <rPh sb="18" eb="19">
      <t>トウ</t>
    </rPh>
    <phoneticPr fontId="2"/>
  </si>
  <si>
    <t>障害児（再掲）</t>
    <rPh sb="0" eb="3">
      <t>ショウガイジ</t>
    </rPh>
    <rPh sb="4" eb="6">
      <t>サイケイ</t>
    </rPh>
    <phoneticPr fontId="2"/>
  </si>
  <si>
    <t>未熟児（再掲）</t>
    <rPh sb="0" eb="3">
      <t>ミジュクジ</t>
    </rPh>
    <rPh sb="4" eb="6">
      <t>サイケイ</t>
    </rPh>
    <phoneticPr fontId="2"/>
  </si>
  <si>
    <t>乳</t>
    <phoneticPr fontId="2"/>
  </si>
  <si>
    <t>水質検査</t>
    <rPh sb="0" eb="2">
      <t>スイシツ</t>
    </rPh>
    <rPh sb="2" eb="4">
      <t>ケンサ</t>
    </rPh>
    <phoneticPr fontId="2"/>
  </si>
  <si>
    <t>ウイルス性肝炎（Ｂ・Ｃ型）
（国）</t>
    <rPh sb="15" eb="16">
      <t>クニ</t>
    </rPh>
    <phoneticPr fontId="2"/>
  </si>
  <si>
    <t>ウイルス性肝炎（Ｂ・Ｃ型）
（北海道）</t>
    <rPh sb="15" eb="18">
      <t>ホッカイドウ</t>
    </rPh>
    <phoneticPr fontId="2"/>
  </si>
  <si>
    <t>橋本病</t>
    <phoneticPr fontId="2"/>
  </si>
  <si>
    <t>通　　　　院</t>
    <rPh sb="0" eb="1">
      <t>ツウ</t>
    </rPh>
    <rPh sb="5" eb="6">
      <t>イン</t>
    </rPh>
    <phoneticPr fontId="2"/>
  </si>
  <si>
    <t>ギャンブル</t>
    <phoneticPr fontId="2"/>
  </si>
  <si>
    <t>アルコール</t>
    <phoneticPr fontId="2"/>
  </si>
  <si>
    <t>ひきこ
もりの
（再掲）</t>
    <rPh sb="9" eb="11">
      <t>サイケイ</t>
    </rPh>
    <phoneticPr fontId="2"/>
  </si>
  <si>
    <t>市町村保健センター　　　　　　　　　　及び同様の機能を持つ
センター</t>
    <rPh sb="3" eb="5">
      <t>ホケン</t>
    </rPh>
    <rPh sb="19" eb="20">
      <t>オヨ</t>
    </rPh>
    <rPh sb="21" eb="23">
      <t>ドウヨウ</t>
    </rPh>
    <rPh sb="24" eb="26">
      <t>キノウ</t>
    </rPh>
    <rPh sb="27" eb="28">
      <t>モ</t>
    </rPh>
    <phoneticPr fontId="2"/>
  </si>
  <si>
    <t>診療放射線
X線技師</t>
    <rPh sb="7" eb="8">
      <t>セン</t>
    </rPh>
    <rPh sb="8" eb="10">
      <t>ギシ</t>
    </rPh>
    <phoneticPr fontId="2"/>
  </si>
  <si>
    <t>魚介類加工品(かん詰
・びん詰を除く)</t>
    <phoneticPr fontId="2"/>
  </si>
  <si>
    <t>けい留除外許可</t>
    <rPh sb="2" eb="3">
      <t>リュウ</t>
    </rPh>
    <rPh sb="3" eb="5">
      <t>ジョガイ</t>
    </rPh>
    <rPh sb="5" eb="7">
      <t>キョカ</t>
    </rPh>
    <phoneticPr fontId="2"/>
  </si>
  <si>
    <t>救急告示医療施設</t>
    <rPh sb="4" eb="6">
      <t>イリョウ</t>
    </rPh>
    <rPh sb="6" eb="8">
      <t>シセツ</t>
    </rPh>
    <phoneticPr fontId="2"/>
  </si>
  <si>
    <t>常勤
換算数</t>
    <rPh sb="0" eb="2">
      <t>ジョウキン</t>
    </rPh>
    <rPh sb="3" eb="5">
      <t>カンサン</t>
    </rPh>
    <rPh sb="5" eb="6">
      <t>スウ</t>
    </rPh>
    <phoneticPr fontId="2"/>
  </si>
  <si>
    <t>乳酸菌飲料製造業</t>
    <phoneticPr fontId="2"/>
  </si>
  <si>
    <t>小　計</t>
    <phoneticPr fontId="2"/>
  </si>
  <si>
    <t>小　計</t>
    <phoneticPr fontId="2"/>
  </si>
  <si>
    <t>資料　狂犬病予防四半期報告等</t>
    <rPh sb="0" eb="2">
      <t>シリョウ</t>
    </rPh>
    <rPh sb="3" eb="6">
      <t>キョウケンビョウ</t>
    </rPh>
    <rPh sb="6" eb="8">
      <t>ヨボウ</t>
    </rPh>
    <rPh sb="8" eb="11">
      <t>シハンキ</t>
    </rPh>
    <rPh sb="11" eb="13">
      <t>ホウコク</t>
    </rPh>
    <rPh sb="13" eb="14">
      <t>トウ</t>
    </rPh>
    <phoneticPr fontId="2"/>
  </si>
  <si>
    <t>注　全道の数は、平成２３年度の数値である。</t>
    <rPh sb="0" eb="1">
      <t>チュウ</t>
    </rPh>
    <rPh sb="2" eb="4">
      <t>ゼンドウ</t>
    </rPh>
    <rPh sb="5" eb="6">
      <t>カズ</t>
    </rPh>
    <rPh sb="8" eb="10">
      <t>ヘイセイ</t>
    </rPh>
    <rPh sb="12" eb="14">
      <t>ネンド</t>
    </rPh>
    <rPh sb="15" eb="17">
      <t>スウチ</t>
    </rPh>
    <phoneticPr fontId="2"/>
  </si>
  <si>
    <t>総 数</t>
    <phoneticPr fontId="2"/>
  </si>
  <si>
    <t>生理的障害及び身体的要因の
行動症候群</t>
    <rPh sb="0" eb="3">
      <t>セイリテキ</t>
    </rPh>
    <rPh sb="3" eb="5">
      <t>ショウガイ</t>
    </rPh>
    <rPh sb="5" eb="6">
      <t>オヨ</t>
    </rPh>
    <rPh sb="7" eb="10">
      <t>シンタイテキ</t>
    </rPh>
    <rPh sb="10" eb="12">
      <t>ヨウイン</t>
    </rPh>
    <rPh sb="14" eb="16">
      <t>コウドウ</t>
    </rPh>
    <rPh sb="16" eb="19">
      <t>ショウコウグン</t>
    </rPh>
    <phoneticPr fontId="2"/>
  </si>
  <si>
    <t>小児期及び青年期の行動及び
情緒障害、特定不能の精神障害</t>
    <rPh sb="0" eb="1">
      <t>ショウ</t>
    </rPh>
    <rPh sb="1" eb="2">
      <t>ジ</t>
    </rPh>
    <rPh sb="2" eb="3">
      <t>キ</t>
    </rPh>
    <rPh sb="3" eb="4">
      <t>オヨ</t>
    </rPh>
    <rPh sb="5" eb="8">
      <t>セイネンキ</t>
    </rPh>
    <rPh sb="9" eb="11">
      <t>コウドウ</t>
    </rPh>
    <rPh sb="11" eb="12">
      <t>オヨ</t>
    </rPh>
    <rPh sb="14" eb="16">
      <t>ジョウチョ</t>
    </rPh>
    <rPh sb="16" eb="18">
      <t>ショウガイ</t>
    </rPh>
    <rPh sb="19" eb="21">
      <t>トクテイ</t>
    </rPh>
    <rPh sb="21" eb="23">
      <t>フノウ</t>
    </rPh>
    <rPh sb="24" eb="26">
      <t>セイシン</t>
    </rPh>
    <rPh sb="26" eb="28">
      <t>ショウガイ</t>
    </rPh>
    <phoneticPr fontId="2"/>
  </si>
  <si>
    <t>全道</t>
    <phoneticPr fontId="2"/>
  </si>
  <si>
    <t>うつ病に関する教室等（再掲）</t>
    <rPh sb="2" eb="3">
      <t>ビョウ</t>
    </rPh>
    <rPh sb="4" eb="5">
      <t>カン</t>
    </rPh>
    <rPh sb="7" eb="9">
      <t>キョウシツ</t>
    </rPh>
    <rPh sb="9" eb="10">
      <t>トウ</t>
    </rPh>
    <rPh sb="11" eb="13">
      <t>サイケイ</t>
    </rPh>
    <phoneticPr fontId="2"/>
  </si>
  <si>
    <t>業務連絡
・事務</t>
    <rPh sb="2" eb="4">
      <t>レンラク</t>
    </rPh>
    <rPh sb="6" eb="8">
      <t>ジム</t>
    </rPh>
    <phoneticPr fontId="2"/>
  </si>
  <si>
    <t>その他の許可を
要しない営業</t>
    <rPh sb="2" eb="3">
      <t>タ</t>
    </rPh>
    <rPh sb="4" eb="6">
      <t>キョカ</t>
    </rPh>
    <rPh sb="8" eb="9">
      <t>ヨウ</t>
    </rPh>
    <rPh sb="12" eb="14">
      <t>エイギョウ</t>
    </rPh>
    <phoneticPr fontId="2"/>
  </si>
  <si>
    <t>医事・薬事</t>
    <phoneticPr fontId="2"/>
  </si>
  <si>
    <t>-</t>
    <phoneticPr fontId="2"/>
  </si>
  <si>
    <t>-</t>
    <phoneticPr fontId="2"/>
  </si>
  <si>
    <t>-</t>
    <phoneticPr fontId="2"/>
  </si>
  <si>
    <t>接食障害</t>
    <rPh sb="0" eb="2">
      <t>セッショク</t>
    </rPh>
    <rPh sb="2" eb="4">
      <t>ショウガイ</t>
    </rPh>
    <phoneticPr fontId="2"/>
  </si>
  <si>
    <t>摂食障害</t>
    <rPh sb="0" eb="2">
      <t>セッショク</t>
    </rPh>
    <rPh sb="2" eb="4">
      <t>ショウガイ</t>
    </rPh>
    <phoneticPr fontId="2"/>
  </si>
  <si>
    <t>災害</t>
    <rPh sb="0" eb="2">
      <t>サイガイ</t>
    </rPh>
    <phoneticPr fontId="2"/>
  </si>
  <si>
    <t>実数</t>
    <phoneticPr fontId="2"/>
  </si>
  <si>
    <t>シャルコー・マリー・トゥース病</t>
    <rPh sb="14" eb="15">
      <t>ビョウ</t>
    </rPh>
    <phoneticPr fontId="2"/>
  </si>
  <si>
    <t>球脊髄性筋萎縮症</t>
    <rPh sb="0" eb="1">
      <t>キュウ</t>
    </rPh>
    <rPh sb="1" eb="4">
      <t>セキズイセイ</t>
    </rPh>
    <rPh sb="4" eb="8">
      <t>キンイシュクショウ</t>
    </rPh>
    <phoneticPr fontId="2"/>
  </si>
  <si>
    <t>脊髄性筋萎縮症</t>
    <rPh sb="0" eb="3">
      <t>セキズイセイ</t>
    </rPh>
    <rPh sb="3" eb="7">
      <t>キンイシュクショウ</t>
    </rPh>
    <phoneticPr fontId="2"/>
  </si>
  <si>
    <t>原発性側索硬化症</t>
    <rPh sb="0" eb="3">
      <t>ゲンパツセイ</t>
    </rPh>
    <rPh sb="3" eb="5">
      <t>ソクサク</t>
    </rPh>
    <rPh sb="5" eb="8">
      <t>コウカショウ</t>
    </rPh>
    <phoneticPr fontId="2"/>
  </si>
  <si>
    <t>進行性核上性麻痺</t>
    <rPh sb="0" eb="3">
      <t>シンコウセイ</t>
    </rPh>
    <rPh sb="3" eb="4">
      <t>カク</t>
    </rPh>
    <rPh sb="4" eb="5">
      <t>ウエ</t>
    </rPh>
    <rPh sb="5" eb="6">
      <t>セイ</t>
    </rPh>
    <rPh sb="6" eb="8">
      <t>マヒ</t>
    </rPh>
    <phoneticPr fontId="2"/>
  </si>
  <si>
    <t>パーキンソン病</t>
    <rPh sb="6" eb="7">
      <t>ビョウ</t>
    </rPh>
    <phoneticPr fontId="2"/>
  </si>
  <si>
    <t>大脳皮質基底核変性症</t>
    <rPh sb="0" eb="2">
      <t>ダイノウ</t>
    </rPh>
    <rPh sb="2" eb="4">
      <t>ヒシツ</t>
    </rPh>
    <rPh sb="4" eb="6">
      <t>キテイ</t>
    </rPh>
    <rPh sb="6" eb="7">
      <t>カク</t>
    </rPh>
    <rPh sb="7" eb="10">
      <t>ヘンセイショウ</t>
    </rPh>
    <phoneticPr fontId="2"/>
  </si>
  <si>
    <t>ハンチンントン病</t>
    <rPh sb="7" eb="8">
      <t>ビョウ</t>
    </rPh>
    <phoneticPr fontId="2"/>
  </si>
  <si>
    <t>神経有棘赤血球症</t>
    <rPh sb="0" eb="2">
      <t>シンケイ</t>
    </rPh>
    <rPh sb="2" eb="4">
      <t>ユウキョク</t>
    </rPh>
    <rPh sb="4" eb="7">
      <t>セッケッキュウ</t>
    </rPh>
    <rPh sb="7" eb="8">
      <t>ショウ</t>
    </rPh>
    <phoneticPr fontId="2"/>
  </si>
  <si>
    <t>重症筋無力症</t>
    <rPh sb="0" eb="2">
      <t>ジュウショウ</t>
    </rPh>
    <rPh sb="2" eb="6">
      <t>キンムリョクショウ</t>
    </rPh>
    <phoneticPr fontId="2"/>
  </si>
  <si>
    <t>先天性筋無力症候群</t>
    <rPh sb="0" eb="3">
      <t>センテンセイ</t>
    </rPh>
    <rPh sb="3" eb="4">
      <t>キン</t>
    </rPh>
    <rPh sb="4" eb="6">
      <t>ムリョク</t>
    </rPh>
    <rPh sb="6" eb="9">
      <t>ショウコウグン</t>
    </rPh>
    <phoneticPr fontId="2"/>
  </si>
  <si>
    <t>多発性硬化症／視神経脊髄炎</t>
    <rPh sb="0" eb="3">
      <t>タハツセイ</t>
    </rPh>
    <rPh sb="3" eb="6">
      <t>コウカショウ</t>
    </rPh>
    <rPh sb="7" eb="10">
      <t>シシンケイ</t>
    </rPh>
    <rPh sb="10" eb="13">
      <t>セキズイエン</t>
    </rPh>
    <phoneticPr fontId="2"/>
  </si>
  <si>
    <t>封入体筋炎</t>
    <rPh sb="0" eb="2">
      <t>フウニュウ</t>
    </rPh>
    <rPh sb="2" eb="3">
      <t>タイ</t>
    </rPh>
    <rPh sb="3" eb="5">
      <t>キンエン</t>
    </rPh>
    <phoneticPr fontId="2"/>
  </si>
  <si>
    <t>クロウ・深瀬症候群</t>
    <rPh sb="4" eb="6">
      <t>フカセ</t>
    </rPh>
    <rPh sb="6" eb="9">
      <t>ショウコウグン</t>
    </rPh>
    <phoneticPr fontId="2"/>
  </si>
  <si>
    <t>多系統萎縮症</t>
    <rPh sb="0" eb="3">
      <t>タケイトウ</t>
    </rPh>
    <rPh sb="3" eb="6">
      <t>イシュクショウ</t>
    </rPh>
    <phoneticPr fontId="2"/>
  </si>
  <si>
    <t>脊髄小脳変性症（多系統萎縮症を除く。）</t>
    <rPh sb="0" eb="2">
      <t>セキズイ</t>
    </rPh>
    <rPh sb="2" eb="4">
      <t>ショウノウ</t>
    </rPh>
    <rPh sb="4" eb="7">
      <t>ヘンセイショウ</t>
    </rPh>
    <rPh sb="8" eb="11">
      <t>タケイトウ</t>
    </rPh>
    <rPh sb="11" eb="14">
      <t>イシュクショウ</t>
    </rPh>
    <rPh sb="15" eb="16">
      <t>ノゾ</t>
    </rPh>
    <phoneticPr fontId="2"/>
  </si>
  <si>
    <t>ライソゾーム病</t>
    <rPh sb="6" eb="7">
      <t>ビョウ</t>
    </rPh>
    <phoneticPr fontId="2"/>
  </si>
  <si>
    <t>副腎白質ジストロフィー</t>
    <rPh sb="0" eb="2">
      <t>フクジン</t>
    </rPh>
    <rPh sb="2" eb="4">
      <t>ハクシツ</t>
    </rPh>
    <phoneticPr fontId="2"/>
  </si>
  <si>
    <t>もやもや病</t>
    <rPh sb="4" eb="5">
      <t>ビョウ</t>
    </rPh>
    <phoneticPr fontId="2"/>
  </si>
  <si>
    <t>プリオン病</t>
    <rPh sb="4" eb="5">
      <t>ビョウ</t>
    </rPh>
    <phoneticPr fontId="2"/>
  </si>
  <si>
    <t>亜急性硬化性全脳炎</t>
    <rPh sb="0" eb="3">
      <t>アキュウセイ</t>
    </rPh>
    <rPh sb="3" eb="6">
      <t>コウカセイ</t>
    </rPh>
    <rPh sb="6" eb="7">
      <t>ゼン</t>
    </rPh>
    <rPh sb="7" eb="9">
      <t>ノウエン</t>
    </rPh>
    <phoneticPr fontId="2"/>
  </si>
  <si>
    <t>進行性多巣性白質脳症</t>
    <rPh sb="0" eb="3">
      <t>シンコウセイ</t>
    </rPh>
    <rPh sb="3" eb="6">
      <t>タソウセイ</t>
    </rPh>
    <rPh sb="6" eb="8">
      <t>ハクシツ</t>
    </rPh>
    <rPh sb="8" eb="10">
      <t>ノウショウ</t>
    </rPh>
    <phoneticPr fontId="2"/>
  </si>
  <si>
    <t>HTLVー１関連脊髄症</t>
    <rPh sb="6" eb="8">
      <t>カンレン</t>
    </rPh>
    <rPh sb="8" eb="11">
      <t>セキズイショウ</t>
    </rPh>
    <phoneticPr fontId="2"/>
  </si>
  <si>
    <t>特発性基底核石灰化症（ファール病）</t>
    <rPh sb="0" eb="3">
      <t>トクハツセイ</t>
    </rPh>
    <rPh sb="3" eb="6">
      <t>キテイカク</t>
    </rPh>
    <rPh sb="6" eb="9">
      <t>セッカイカ</t>
    </rPh>
    <rPh sb="9" eb="10">
      <t>ショウ</t>
    </rPh>
    <rPh sb="15" eb="16">
      <t>ビョウ</t>
    </rPh>
    <phoneticPr fontId="2"/>
  </si>
  <si>
    <t>全身性アミロイドーシス</t>
    <rPh sb="0" eb="3">
      <t>ゼンシンセイ</t>
    </rPh>
    <phoneticPr fontId="2"/>
  </si>
  <si>
    <t>ウルリッヒ病</t>
    <rPh sb="5" eb="6">
      <t>ビョウ</t>
    </rPh>
    <phoneticPr fontId="2"/>
  </si>
  <si>
    <t>遠位型ミオパチー</t>
    <rPh sb="0" eb="2">
      <t>エングライ</t>
    </rPh>
    <rPh sb="2" eb="3">
      <t>カタ</t>
    </rPh>
    <phoneticPr fontId="2"/>
  </si>
  <si>
    <t>自己貧食空胞性ミオパチー</t>
    <rPh sb="0" eb="2">
      <t>ジコ</t>
    </rPh>
    <rPh sb="2" eb="3">
      <t>ヒン</t>
    </rPh>
    <rPh sb="3" eb="4">
      <t>ショク</t>
    </rPh>
    <rPh sb="4" eb="5">
      <t>クウ</t>
    </rPh>
    <rPh sb="5" eb="6">
      <t>ホウ</t>
    </rPh>
    <rPh sb="6" eb="7">
      <t>セイ</t>
    </rPh>
    <phoneticPr fontId="2"/>
  </si>
  <si>
    <t>シュワルツ・ヤンペル症候群</t>
    <rPh sb="10" eb="13">
      <t>ショウコウグン</t>
    </rPh>
    <phoneticPr fontId="2"/>
  </si>
  <si>
    <t>神経繊維腫症</t>
    <rPh sb="0" eb="2">
      <t>シンケイ</t>
    </rPh>
    <rPh sb="2" eb="4">
      <t>センイ</t>
    </rPh>
    <rPh sb="4" eb="5">
      <t>シュ</t>
    </rPh>
    <rPh sb="5" eb="6">
      <t>ショウ</t>
    </rPh>
    <phoneticPr fontId="2"/>
  </si>
  <si>
    <t>天疱瘡</t>
    <rPh sb="0" eb="3">
      <t>テンポウソウ</t>
    </rPh>
    <phoneticPr fontId="2"/>
  </si>
  <si>
    <t>表皮水疱症</t>
    <rPh sb="0" eb="2">
      <t>ヒョウヒ</t>
    </rPh>
    <rPh sb="2" eb="5">
      <t>スイホウショウ</t>
    </rPh>
    <phoneticPr fontId="2"/>
  </si>
  <si>
    <t>膿疱性乾癬（汎発型）</t>
    <rPh sb="0" eb="3">
      <t>ノウホウセイ</t>
    </rPh>
    <rPh sb="3" eb="5">
      <t>カンセン</t>
    </rPh>
    <rPh sb="6" eb="8">
      <t>ハンパツ</t>
    </rPh>
    <rPh sb="8" eb="9">
      <t>カタ</t>
    </rPh>
    <phoneticPr fontId="2"/>
  </si>
  <si>
    <t>スティーヴンス・ジョンソン症候群</t>
    <rPh sb="13" eb="16">
      <t>ショウコウグン</t>
    </rPh>
    <phoneticPr fontId="2"/>
  </si>
  <si>
    <t>中毒性表皮壊死症</t>
    <rPh sb="0" eb="3">
      <t>チュウドクセイ</t>
    </rPh>
    <rPh sb="3" eb="5">
      <t>ヒョウヒ</t>
    </rPh>
    <rPh sb="5" eb="8">
      <t>エシショウ</t>
    </rPh>
    <phoneticPr fontId="2"/>
  </si>
  <si>
    <t>高安動脈炎</t>
    <rPh sb="0" eb="1">
      <t>タカ</t>
    </rPh>
    <rPh sb="1" eb="2">
      <t>ヤス</t>
    </rPh>
    <rPh sb="2" eb="5">
      <t>ドウミャクエン</t>
    </rPh>
    <phoneticPr fontId="2"/>
  </si>
  <si>
    <t>巨細胞性動脈炎</t>
    <rPh sb="0" eb="1">
      <t>キョ</t>
    </rPh>
    <rPh sb="1" eb="4">
      <t>サイボウセイ</t>
    </rPh>
    <rPh sb="4" eb="7">
      <t>ドウミャクエン</t>
    </rPh>
    <phoneticPr fontId="2"/>
  </si>
  <si>
    <t>結節性多発動脈炎</t>
    <rPh sb="0" eb="3">
      <t>ケッセツセイ</t>
    </rPh>
    <rPh sb="3" eb="5">
      <t>タハツ</t>
    </rPh>
    <rPh sb="5" eb="8">
      <t>ドウミャクエン</t>
    </rPh>
    <phoneticPr fontId="2"/>
  </si>
  <si>
    <t>顕微鏡的多発血管炎</t>
    <rPh sb="0" eb="3">
      <t>ケンビキョウ</t>
    </rPh>
    <rPh sb="3" eb="4">
      <t>テキ</t>
    </rPh>
    <rPh sb="4" eb="6">
      <t>タハツ</t>
    </rPh>
    <rPh sb="6" eb="8">
      <t>ケッカン</t>
    </rPh>
    <rPh sb="8" eb="9">
      <t>エン</t>
    </rPh>
    <phoneticPr fontId="2"/>
  </si>
  <si>
    <t>多発血管炎性肉芽腫症</t>
    <rPh sb="0" eb="2">
      <t>タハツ</t>
    </rPh>
    <rPh sb="2" eb="5">
      <t>ケッカンエン</t>
    </rPh>
    <rPh sb="5" eb="6">
      <t>セイ</t>
    </rPh>
    <rPh sb="6" eb="9">
      <t>ニクガシュ</t>
    </rPh>
    <rPh sb="9" eb="10">
      <t>ショウ</t>
    </rPh>
    <phoneticPr fontId="2"/>
  </si>
  <si>
    <t>好酸球性多発血管炎性肉芽腫症</t>
    <rPh sb="0" eb="3">
      <t>コウサンキュウ</t>
    </rPh>
    <rPh sb="3" eb="4">
      <t>セイ</t>
    </rPh>
    <rPh sb="4" eb="6">
      <t>タハツ</t>
    </rPh>
    <rPh sb="6" eb="8">
      <t>ケッカン</t>
    </rPh>
    <rPh sb="8" eb="9">
      <t>エン</t>
    </rPh>
    <rPh sb="9" eb="10">
      <t>セイ</t>
    </rPh>
    <rPh sb="10" eb="13">
      <t>ニクガシュ</t>
    </rPh>
    <rPh sb="13" eb="14">
      <t>ショウ</t>
    </rPh>
    <phoneticPr fontId="2"/>
  </si>
  <si>
    <t>悪性関節リウマチ</t>
    <rPh sb="0" eb="2">
      <t>アクセイ</t>
    </rPh>
    <rPh sb="2" eb="4">
      <t>カンセツ</t>
    </rPh>
    <phoneticPr fontId="2"/>
  </si>
  <si>
    <t>バージャー病</t>
    <rPh sb="5" eb="6">
      <t>ビョウ</t>
    </rPh>
    <phoneticPr fontId="2"/>
  </si>
  <si>
    <t>原発性抗リン脂質抗体症候群</t>
    <rPh sb="0" eb="3">
      <t>ゲンパツセイ</t>
    </rPh>
    <rPh sb="3" eb="4">
      <t>コウ</t>
    </rPh>
    <rPh sb="6" eb="8">
      <t>シシツ</t>
    </rPh>
    <rPh sb="8" eb="10">
      <t>コウタイ</t>
    </rPh>
    <rPh sb="10" eb="13">
      <t>ショウコウグン</t>
    </rPh>
    <phoneticPr fontId="2"/>
  </si>
  <si>
    <t>全身性エリテマトーデス</t>
    <rPh sb="0" eb="3">
      <t>ゼンシンセイ</t>
    </rPh>
    <phoneticPr fontId="2"/>
  </si>
  <si>
    <t>皮膚筋炎／多発性筋炎</t>
    <rPh sb="0" eb="2">
      <t>ヒフ</t>
    </rPh>
    <rPh sb="2" eb="4">
      <t>キンエン</t>
    </rPh>
    <rPh sb="5" eb="8">
      <t>タハツセイ</t>
    </rPh>
    <rPh sb="8" eb="10">
      <t>キンエン</t>
    </rPh>
    <phoneticPr fontId="2"/>
  </si>
  <si>
    <t>全身性強皮症</t>
    <rPh sb="0" eb="3">
      <t>ゼンシンセイ</t>
    </rPh>
    <rPh sb="3" eb="6">
      <t>キョウヒショウ</t>
    </rPh>
    <phoneticPr fontId="2"/>
  </si>
  <si>
    <t>シェーグレン症候群</t>
    <rPh sb="6" eb="9">
      <t>ショウコウグン</t>
    </rPh>
    <phoneticPr fontId="2"/>
  </si>
  <si>
    <t>自己免疫性溶血性貧血</t>
    <rPh sb="0" eb="2">
      <t>ジコ</t>
    </rPh>
    <rPh sb="2" eb="5">
      <t>メンエキセイ</t>
    </rPh>
    <rPh sb="5" eb="8">
      <t>ヨウケツセイ</t>
    </rPh>
    <rPh sb="8" eb="10">
      <t>ヒンケツ</t>
    </rPh>
    <phoneticPr fontId="2"/>
  </si>
  <si>
    <t>アジソン病</t>
    <rPh sb="4" eb="5">
      <t>ビョウ</t>
    </rPh>
    <phoneticPr fontId="2"/>
  </si>
  <si>
    <t>自己免疫性肝炎</t>
    <rPh sb="0" eb="2">
      <t>ジコ</t>
    </rPh>
    <rPh sb="2" eb="5">
      <t>メンエキセイ</t>
    </rPh>
    <rPh sb="5" eb="7">
      <t>カンエン</t>
    </rPh>
    <phoneticPr fontId="2"/>
  </si>
  <si>
    <t>釧路保健所</t>
    <rPh sb="0" eb="2">
      <t>クシロ</t>
    </rPh>
    <rPh sb="2" eb="5">
      <t>ホケンジョ</t>
    </rPh>
    <phoneticPr fontId="2"/>
  </si>
  <si>
    <t>根室保健所</t>
    <rPh sb="0" eb="2">
      <t>ネムロ</t>
    </rPh>
    <rPh sb="2" eb="5">
      <t>ホケンジョ</t>
    </rPh>
    <phoneticPr fontId="2"/>
  </si>
  <si>
    <t>中標津保健所</t>
    <rPh sb="0" eb="3">
      <t>ナカシベツ</t>
    </rPh>
    <rPh sb="3" eb="6">
      <t>ホケンジョ</t>
    </rPh>
    <phoneticPr fontId="2"/>
  </si>
  <si>
    <t>第５７－１表　特定疾患治療研究費受給者数（北海道）</t>
    <rPh sb="11" eb="13">
      <t>チリョウ</t>
    </rPh>
    <rPh sb="13" eb="16">
      <t>ケンキュウヒ</t>
    </rPh>
    <rPh sb="16" eb="19">
      <t>ジュキュウシャ</t>
    </rPh>
    <rPh sb="19" eb="20">
      <t>スウ</t>
    </rPh>
    <phoneticPr fontId="2"/>
  </si>
  <si>
    <t>先天性副腎皮質酵素欠損症</t>
    <rPh sb="0" eb="3">
      <t>センテンセイ</t>
    </rPh>
    <rPh sb="3" eb="5">
      <t>フクジン</t>
    </rPh>
    <rPh sb="5" eb="7">
      <t>ヒシツ</t>
    </rPh>
    <rPh sb="7" eb="9">
      <t>コウソ</t>
    </rPh>
    <rPh sb="9" eb="12">
      <t>ケッソンショウ</t>
    </rPh>
    <phoneticPr fontId="2"/>
  </si>
  <si>
    <t>突発性難聴</t>
    <rPh sb="0" eb="3">
      <t>トッパツセイ</t>
    </rPh>
    <rPh sb="3" eb="5">
      <t>ナンチョウ</t>
    </rPh>
    <phoneticPr fontId="2"/>
  </si>
  <si>
    <t>ステロイドホルモン産生異常症</t>
    <rPh sb="9" eb="11">
      <t>サンセイ</t>
    </rPh>
    <rPh sb="11" eb="13">
      <t>イジョウ</t>
    </rPh>
    <rPh sb="13" eb="14">
      <t>ショウ</t>
    </rPh>
    <phoneticPr fontId="2"/>
  </si>
  <si>
    <t>難治性肝炎</t>
    <rPh sb="0" eb="3">
      <t>ナンジセイ</t>
    </rPh>
    <rPh sb="3" eb="5">
      <t>カンエン</t>
    </rPh>
    <phoneticPr fontId="2"/>
  </si>
  <si>
    <t>後縦靱帯骨化症（特例）</t>
    <rPh sb="0" eb="2">
      <t>コウジュウ</t>
    </rPh>
    <rPh sb="2" eb="4">
      <t>ジンタイ</t>
    </rPh>
    <rPh sb="4" eb="7">
      <t>コッカショウ</t>
    </rPh>
    <rPh sb="8" eb="10">
      <t>トクレイ</t>
    </rPh>
    <phoneticPr fontId="2"/>
  </si>
  <si>
    <t>原発性硬化性胆管炎</t>
    <rPh sb="0" eb="3">
      <t>ゲンパツセイ</t>
    </rPh>
    <rPh sb="3" eb="6">
      <t>コウカセイ</t>
    </rPh>
    <rPh sb="6" eb="8">
      <t>タンカン</t>
    </rPh>
    <rPh sb="8" eb="9">
      <t>エン</t>
    </rPh>
    <phoneticPr fontId="2"/>
  </si>
  <si>
    <t>ウイルソン病</t>
    <rPh sb="5" eb="6">
      <t>ビョウ</t>
    </rPh>
    <phoneticPr fontId="2"/>
  </si>
  <si>
    <t>胆道閉鎖症</t>
    <rPh sb="0" eb="2">
      <t>タンドウ</t>
    </rPh>
    <rPh sb="2" eb="5">
      <t>ヘイサショウ</t>
    </rPh>
    <phoneticPr fontId="2"/>
  </si>
  <si>
    <t>溶血性貧血</t>
    <rPh sb="0" eb="3">
      <t>ヨウケツセイ</t>
    </rPh>
    <rPh sb="3" eb="5">
      <t>ヒンケツ</t>
    </rPh>
    <phoneticPr fontId="2"/>
  </si>
  <si>
    <t>第５７－３表　ウイルス性肝炎進行防止対策医療受給者数（国・北海道）
　　　　　　　・橋本病重症患者対策医療受給者数（北海道）</t>
    <rPh sb="11" eb="12">
      <t>セイ</t>
    </rPh>
    <rPh sb="12" eb="14">
      <t>カンエン</t>
    </rPh>
    <rPh sb="14" eb="16">
      <t>シンコウ</t>
    </rPh>
    <rPh sb="16" eb="18">
      <t>ボウシ</t>
    </rPh>
    <rPh sb="18" eb="20">
      <t>タイサク</t>
    </rPh>
    <rPh sb="20" eb="22">
      <t>イリョウ</t>
    </rPh>
    <rPh sb="22" eb="25">
      <t>ジュキュウシャ</t>
    </rPh>
    <rPh sb="25" eb="26">
      <t>スウ</t>
    </rPh>
    <rPh sb="42" eb="44">
      <t>ハシモト</t>
    </rPh>
    <rPh sb="44" eb="45">
      <t>ビョウ</t>
    </rPh>
    <rPh sb="45" eb="47">
      <t>ジュウショウ</t>
    </rPh>
    <rPh sb="47" eb="49">
      <t>カンジャ</t>
    </rPh>
    <rPh sb="49" eb="51">
      <t>タイサク</t>
    </rPh>
    <rPh sb="51" eb="53">
      <t>イリョウ</t>
    </rPh>
    <rPh sb="53" eb="56">
      <t>ジュキュウシャ</t>
    </rPh>
    <rPh sb="56" eb="57">
      <t>スウ</t>
    </rPh>
    <rPh sb="58" eb="61">
      <t>ホッカイドウ</t>
    </rPh>
    <phoneticPr fontId="2"/>
  </si>
  <si>
    <t>第５７－２表　特定疾患治療研究費受給者数（国）</t>
    <rPh sb="7" eb="9">
      <t>トクテイ</t>
    </rPh>
    <rPh sb="9" eb="11">
      <t>シッカン</t>
    </rPh>
    <rPh sb="11" eb="13">
      <t>チリョウ</t>
    </rPh>
    <rPh sb="13" eb="16">
      <t>ケンキュウヒ</t>
    </rPh>
    <rPh sb="16" eb="19">
      <t>ジュキュウシャ</t>
    </rPh>
    <rPh sb="19" eb="20">
      <t>スウ</t>
    </rPh>
    <rPh sb="21" eb="22">
      <t>クニ</t>
    </rPh>
    <phoneticPr fontId="2"/>
  </si>
  <si>
    <t>プリオン病（特例）</t>
    <rPh sb="4" eb="5">
      <t>ビョウ</t>
    </rPh>
    <rPh sb="6" eb="8">
      <t>トクレイ</t>
    </rPh>
    <phoneticPr fontId="2"/>
  </si>
  <si>
    <t>重症急性膵炎</t>
    <rPh sb="0" eb="2">
      <t>ジュウショウ</t>
    </rPh>
    <rPh sb="2" eb="4">
      <t>キュウセイ</t>
    </rPh>
    <rPh sb="4" eb="6">
      <t>スイエン</t>
    </rPh>
    <phoneticPr fontId="2"/>
  </si>
  <si>
    <t>難治性肝炎のうち劇症肝炎</t>
    <rPh sb="0" eb="3">
      <t>ナンジセイ</t>
    </rPh>
    <rPh sb="3" eb="5">
      <t>カンエン</t>
    </rPh>
    <rPh sb="8" eb="10">
      <t>ゲキショウ</t>
    </rPh>
    <rPh sb="10" eb="12">
      <t>カンエン</t>
    </rPh>
    <phoneticPr fontId="2"/>
  </si>
  <si>
    <t>スモン</t>
    <phoneticPr fontId="2"/>
  </si>
  <si>
    <t>注　　「率　　人口千対」は、平成２６年１２月末現在住民基本台帳人口を用いた。</t>
    <rPh sb="0" eb="1">
      <t>チュウ</t>
    </rPh>
    <rPh sb="4" eb="5">
      <t>リツ</t>
    </rPh>
    <rPh sb="7" eb="9">
      <t>ジンコウ</t>
    </rPh>
    <rPh sb="9" eb="10">
      <t>セン</t>
    </rPh>
    <rPh sb="10" eb="11">
      <t>タイ</t>
    </rPh>
    <rPh sb="14" eb="16">
      <t>ヘイセイ</t>
    </rPh>
    <rPh sb="18" eb="19">
      <t>ネン</t>
    </rPh>
    <rPh sb="21" eb="23">
      <t>ガツマツ</t>
    </rPh>
    <rPh sb="23" eb="25">
      <t>ゲンザイ</t>
    </rPh>
    <rPh sb="25" eb="27">
      <t>ジュウミン</t>
    </rPh>
    <rPh sb="27" eb="29">
      <t>キホン</t>
    </rPh>
    <rPh sb="29" eb="31">
      <t>ダイチョウ</t>
    </rPh>
    <rPh sb="31" eb="33">
      <t>ジンコウ</t>
    </rPh>
    <rPh sb="34" eb="35">
      <t>モチ</t>
    </rPh>
    <phoneticPr fontId="2"/>
  </si>
  <si>
    <t>高次脳機能障害
（※１）</t>
    <rPh sb="0" eb="2">
      <t>コウジ</t>
    </rPh>
    <rPh sb="2" eb="3">
      <t>ノウ</t>
    </rPh>
    <rPh sb="3" eb="5">
      <t>キノウ</t>
    </rPh>
    <rPh sb="5" eb="7">
      <t>ショウガイ</t>
    </rPh>
    <phoneticPr fontId="2"/>
  </si>
  <si>
    <t>発達障害
（※２）</t>
    <rPh sb="0" eb="2">
      <t>ハッタツ</t>
    </rPh>
    <rPh sb="2" eb="4">
      <t>ショウガイ</t>
    </rPh>
    <phoneticPr fontId="2"/>
  </si>
  <si>
    <t>資料　地域保健・健康増進事業報告</t>
    <rPh sb="3" eb="5">
      <t>チイキ</t>
    </rPh>
    <rPh sb="5" eb="7">
      <t>ホケン</t>
    </rPh>
    <rPh sb="8" eb="10">
      <t>ケンコウ</t>
    </rPh>
    <rPh sb="10" eb="12">
      <t>ゾウシン</t>
    </rPh>
    <rPh sb="12" eb="14">
      <t>ジギョウ</t>
    </rPh>
    <phoneticPr fontId="2"/>
  </si>
  <si>
    <t>　　　※１、２　保健所集計</t>
    <rPh sb="8" eb="11">
      <t>ホケンジョ</t>
    </rPh>
    <rPh sb="11" eb="13">
      <t>シュウケイ</t>
    </rPh>
    <phoneticPr fontId="2"/>
  </si>
  <si>
    <t>管理栄養士</t>
    <phoneticPr fontId="2"/>
  </si>
  <si>
    <t>注２　栄養士、管理栄養士については、有する免許の種類によりそれぞれに計上することとした。</t>
    <phoneticPr fontId="2"/>
  </si>
  <si>
    <t>注１　平成１５年度から診療所（助産所）運営状況報告が廃止されたため、病院のみの従事者数である。</t>
    <rPh sb="0" eb="1">
      <t>チュウ</t>
    </rPh>
    <rPh sb="39" eb="42">
      <t>ジュウジシャ</t>
    </rPh>
    <phoneticPr fontId="2"/>
  </si>
  <si>
    <t>配置</t>
    <rPh sb="0" eb="2">
      <t>ハイチ</t>
    </rPh>
    <phoneticPr fontId="2"/>
  </si>
  <si>
    <t>卸売</t>
    <rPh sb="0" eb="2">
      <t>オロシウ</t>
    </rPh>
    <phoneticPr fontId="2"/>
  </si>
  <si>
    <t>旧薬種商</t>
    <rPh sb="0" eb="1">
      <t>キュウ</t>
    </rPh>
    <rPh sb="1" eb="3">
      <t>ヤクシュ</t>
    </rPh>
    <rPh sb="3" eb="4">
      <t>ショウ</t>
    </rPh>
    <phoneticPr fontId="2"/>
  </si>
  <si>
    <t>特例１種</t>
    <phoneticPr fontId="2"/>
  </si>
  <si>
    <t>医療機器貸与業</t>
    <rPh sb="0" eb="2">
      <t>イリョウ</t>
    </rPh>
    <rPh sb="2" eb="4">
      <t>キキ</t>
    </rPh>
    <rPh sb="4" eb="6">
      <t>タイヨ</t>
    </rPh>
    <rPh sb="6" eb="7">
      <t>ギョウ</t>
    </rPh>
    <phoneticPr fontId="2"/>
  </si>
  <si>
    <t>道内一円</t>
    <rPh sb="0" eb="2">
      <t>ドウナイ</t>
    </rPh>
    <rPh sb="2" eb="4">
      <t>イチエン</t>
    </rPh>
    <phoneticPr fontId="2"/>
  </si>
  <si>
    <t>管内一円</t>
    <rPh sb="0" eb="2">
      <t>カンナイ</t>
    </rPh>
    <rPh sb="2" eb="4">
      <t>イチエン</t>
    </rPh>
    <phoneticPr fontId="2"/>
  </si>
  <si>
    <t>-</t>
    <phoneticPr fontId="2"/>
  </si>
  <si>
    <t>-</t>
    <phoneticPr fontId="2"/>
  </si>
  <si>
    <t>-</t>
    <phoneticPr fontId="2"/>
  </si>
  <si>
    <t>-</t>
    <phoneticPr fontId="2"/>
  </si>
  <si>
    <t>-</t>
    <phoneticPr fontId="2"/>
  </si>
  <si>
    <t>-</t>
    <phoneticPr fontId="2"/>
  </si>
  <si>
    <t>コステロ症候群</t>
  </si>
  <si>
    <t>チャージ症候群</t>
  </si>
  <si>
    <t>全身型若年性特発性関節炎</t>
  </si>
  <si>
    <t>TNF受容体関連周期性症候群</t>
  </si>
  <si>
    <t>非典型溶血性尿毒症症候群</t>
  </si>
  <si>
    <t>先天性ミオパチー</t>
  </si>
  <si>
    <t>マリネスコ・シェーグレン症候群</t>
  </si>
  <si>
    <t>筋ジストロフィー</t>
  </si>
  <si>
    <t>非ジストロフィー性ミオトニー症候群</t>
  </si>
  <si>
    <t>遺伝性周期性四肢麻痺</t>
  </si>
  <si>
    <t>アトピー性脊髄炎</t>
  </si>
  <si>
    <t>脊髄空洞症</t>
  </si>
  <si>
    <t>脊髄髄膜瘤</t>
  </si>
  <si>
    <t>アイザックス症候群</t>
  </si>
  <si>
    <t>遺伝性ジストニア</t>
  </si>
  <si>
    <t>神経フェリチン症</t>
  </si>
  <si>
    <t>脳表ヘモジデリン沈着症</t>
  </si>
  <si>
    <t>ペリー症候群</t>
  </si>
  <si>
    <t>前頭側頭葉変性症</t>
  </si>
  <si>
    <t>ビッカースタッフ脳幹脳炎</t>
  </si>
  <si>
    <t>痙攣重積型（二相性）急性脳症</t>
  </si>
  <si>
    <t>先天性無痛無汗症</t>
  </si>
  <si>
    <t>アレキサンダー病</t>
  </si>
  <si>
    <t>先天性核上性球麻痺</t>
  </si>
  <si>
    <t>メビウス症候群</t>
  </si>
  <si>
    <t>中隔視神経形成異常症/ドモルシア症候群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</si>
  <si>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</si>
  <si>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</si>
  <si>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</si>
  <si>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</si>
  <si>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</si>
  <si>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</si>
  <si>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</si>
  <si>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</si>
  <si>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</si>
  <si>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</si>
  <si>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</si>
  <si>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</si>
  <si>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</si>
  <si>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</si>
  <si>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</si>
  <si>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</si>
  <si>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</si>
  <si>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</si>
  <si>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徐波睡眠期持続性棘徐波を示すてんかん性脳症</t>
  </si>
  <si>
    <t>ランドウ・クレフナー症候群</t>
  </si>
  <si>
    <t>レット症候群</t>
  </si>
  <si>
    <t>スタージ・ウェーバー症候群</t>
  </si>
  <si>
    <t>結節性硬化症</t>
  </si>
  <si>
    <t>色素性乾皮症</t>
  </si>
  <si>
    <t>先天性魚鱗癬</t>
  </si>
  <si>
    <t>家族性良性慢性天疱瘡</t>
  </si>
  <si>
    <t>類天疱瘡（後天性表皮水疱症を含む。）</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</si>
  <si>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</si>
  <si>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</si>
  <si>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</si>
  <si>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</si>
  <si>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</si>
  <si>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</si>
  <si>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</si>
  <si>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</si>
  <si>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ウィルソン病</t>
  </si>
  <si>
    <t>低ホスファターゼ症</t>
  </si>
  <si>
    <t>VATER症候群</t>
  </si>
  <si>
    <t>那須・ハコラ病</t>
  </si>
  <si>
    <t>ウィーバー症候群</t>
  </si>
  <si>
    <t>コフィン・ローリー 症候群</t>
  </si>
  <si>
    <t>有馬症候群</t>
  </si>
  <si>
    <t>モワット・ウィルソン症候群</t>
  </si>
  <si>
    <t>ウィリアムズ症候群</t>
  </si>
  <si>
    <t>ＡＴＲ－Ｘ症候群</t>
  </si>
  <si>
    <t>クルーゾン症候群</t>
  </si>
  <si>
    <t>アペール症候群</t>
  </si>
  <si>
    <t>ファイファー症候群</t>
  </si>
  <si>
    <t>アントレー・ビクスラー症候群</t>
  </si>
  <si>
    <t>コフィン・シリス症候群</t>
  </si>
  <si>
    <t>ロスムンド・トムソン症候群</t>
  </si>
  <si>
    <t>歌舞伎症候群</t>
  </si>
  <si>
    <t>多脾症候群</t>
  </si>
  <si>
    <t>無脾症候群</t>
  </si>
  <si>
    <t>鰓耳腎症候群</t>
  </si>
  <si>
    <t>ウェルナー症候群</t>
  </si>
  <si>
    <t>コケイン症候群</t>
  </si>
  <si>
    <t>プラダｰ・ウィリ症候群</t>
  </si>
  <si>
    <t>ソトス症候群</t>
  </si>
  <si>
    <t>ヌーナン症候群</t>
  </si>
  <si>
    <t>ヤング・シンプソン症候群</t>
  </si>
  <si>
    <t>１ｐ36欠失症候群</t>
  </si>
  <si>
    <t>４p欠失症候群</t>
  </si>
  <si>
    <t>５p欠失症候群</t>
  </si>
  <si>
    <t>第14番染色体父親性ダイソミー症候群</t>
  </si>
  <si>
    <t>アンジェルマン症候群</t>
  </si>
  <si>
    <t>スミス・マギニス症候群</t>
  </si>
  <si>
    <t>22q11.2欠失症候群</t>
  </si>
  <si>
    <t>エマヌエル症候群</t>
  </si>
  <si>
    <t>注１　H27.1.1　「難病の患者に対する医療に関する法律」施行の指定難病（番号1～110）</t>
    <rPh sb="0" eb="1">
      <t>チュウ</t>
    </rPh>
    <rPh sb="12" eb="14">
      <t>ナンビョウ</t>
    </rPh>
    <rPh sb="15" eb="17">
      <t>カンジャ</t>
    </rPh>
    <rPh sb="18" eb="19">
      <t>タイ</t>
    </rPh>
    <rPh sb="21" eb="23">
      <t>イリョウ</t>
    </rPh>
    <rPh sb="24" eb="25">
      <t>カン</t>
    </rPh>
    <rPh sb="27" eb="29">
      <t>ホウリツ</t>
    </rPh>
    <rPh sb="30" eb="32">
      <t>セコウ</t>
    </rPh>
    <rPh sb="33" eb="35">
      <t>シテイ</t>
    </rPh>
    <rPh sb="35" eb="37">
      <t>ナンビョウ</t>
    </rPh>
    <rPh sb="38" eb="40">
      <t>バンゴウ</t>
    </rPh>
    <phoneticPr fontId="2"/>
  </si>
  <si>
    <t>注２　H27.7.1　「難病の患者に対する医療に関する法律」施行の指定難病（番号111～306）</t>
    <rPh sb="0" eb="1">
      <t>チュウ</t>
    </rPh>
    <rPh sb="12" eb="14">
      <t>ナンビョウ</t>
    </rPh>
    <rPh sb="15" eb="17">
      <t>カンジャ</t>
    </rPh>
    <rPh sb="18" eb="19">
      <t>タイ</t>
    </rPh>
    <rPh sb="21" eb="23">
      <t>イリョウ</t>
    </rPh>
    <rPh sb="24" eb="25">
      <t>カン</t>
    </rPh>
    <rPh sb="27" eb="29">
      <t>ホウリツ</t>
    </rPh>
    <rPh sb="30" eb="32">
      <t>セコウ</t>
    </rPh>
    <rPh sb="33" eb="35">
      <t>シテイ</t>
    </rPh>
    <rPh sb="35" eb="37">
      <t>ナンビョウ</t>
    </rPh>
    <rPh sb="38" eb="40">
      <t>バンゴウ</t>
    </rPh>
    <phoneticPr fontId="2"/>
  </si>
  <si>
    <t>平成２７年度末現在</t>
    <rPh sb="6" eb="7">
      <t>マツ</t>
    </rPh>
    <rPh sb="7" eb="9">
      <t>ゲンザイ</t>
    </rPh>
    <phoneticPr fontId="2"/>
  </si>
  <si>
    <t>平成２７年度</t>
    <phoneticPr fontId="2"/>
  </si>
  <si>
    <t>てんかん</t>
    <phoneticPr fontId="2"/>
  </si>
  <si>
    <t>てんかん</t>
    <phoneticPr fontId="2"/>
  </si>
  <si>
    <t>計</t>
    <rPh sb="0" eb="1">
      <t>ケイ</t>
    </rPh>
    <phoneticPr fontId="2"/>
  </si>
  <si>
    <t>てんかん</t>
    <phoneticPr fontId="2"/>
  </si>
  <si>
    <t>計</t>
    <rPh sb="0" eb="1">
      <t>ケイ</t>
    </rPh>
    <phoneticPr fontId="2"/>
  </si>
  <si>
    <t>平成２７年度</t>
    <phoneticPr fontId="2"/>
  </si>
  <si>
    <t>平成２７年末現在</t>
    <rPh sb="4" eb="6">
      <t>ネンマツ</t>
    </rPh>
    <rPh sb="6" eb="8">
      <t>ゲンザイ</t>
    </rPh>
    <phoneticPr fontId="2"/>
  </si>
  <si>
    <t>平成27年
10月1日
推計日本人
人口</t>
    <phoneticPr fontId="2"/>
  </si>
  <si>
    <t>平成27年
推計
総人口</t>
    <phoneticPr fontId="2"/>
  </si>
  <si>
    <t>平成２７年度</t>
    <rPh sb="4" eb="6">
      <t>ネンド</t>
    </rPh>
    <phoneticPr fontId="2"/>
  </si>
  <si>
    <t>慢性炎症性脱髄性多発神経炎／多巣性運動ニューロパチー</t>
    <rPh sb="0" eb="2">
      <t>マンセイ</t>
    </rPh>
    <rPh sb="2" eb="5">
      <t>エンショウセイ</t>
    </rPh>
    <rPh sb="5" eb="7">
      <t>ダツズイ</t>
    </rPh>
    <rPh sb="7" eb="8">
      <t>セイ</t>
    </rPh>
    <rPh sb="8" eb="10">
      <t>タハツ</t>
    </rPh>
    <rPh sb="10" eb="13">
      <t>シンケイエン</t>
    </rPh>
    <rPh sb="14" eb="15">
      <t>タ</t>
    </rPh>
    <rPh sb="15" eb="16">
      <t>ス</t>
    </rPh>
    <rPh sb="16" eb="17">
      <t>セイ</t>
    </rPh>
    <rPh sb="17" eb="19">
      <t>ウンドウ</t>
    </rPh>
    <phoneticPr fontId="2"/>
  </si>
  <si>
    <t>筋萎縮性側索硬化症</t>
    <phoneticPr fontId="2"/>
  </si>
  <si>
    <t>ベスレムミオパチー</t>
    <phoneticPr fontId="2"/>
  </si>
  <si>
    <t>混合性結合組織病</t>
  </si>
  <si>
    <t>シェーグレン症候群</t>
  </si>
  <si>
    <t>成人スチル病</t>
  </si>
  <si>
    <t>再発性多発軟骨炎</t>
  </si>
  <si>
    <t>ベーチェット病</t>
  </si>
  <si>
    <t>特発性拡張型心筋症</t>
  </si>
  <si>
    <t>肥大型心筋症</t>
  </si>
  <si>
    <t>拘束型心筋症</t>
  </si>
  <si>
    <t>再生不良性貧血</t>
  </si>
  <si>
    <t>自己免疫性溶血性貧血</t>
  </si>
  <si>
    <t>発作性夜間ヘモグロビン尿症</t>
  </si>
  <si>
    <t>特発性血小板減少性紫斑病</t>
  </si>
  <si>
    <t>血栓性血小板減少性紫斑病</t>
  </si>
  <si>
    <t>原発性免疫不全症候群</t>
  </si>
  <si>
    <t>IgＡ 腎症</t>
  </si>
  <si>
    <t>多発性嚢胞腎</t>
  </si>
  <si>
    <t>黄色靱帯骨化症</t>
  </si>
  <si>
    <t>後縦靱帯骨化症</t>
  </si>
  <si>
    <t>広範脊柱管狭窄症</t>
  </si>
  <si>
    <t>特発性大腿骨頭壊死症</t>
  </si>
  <si>
    <t>下垂体性ADH分泌異常症</t>
  </si>
  <si>
    <t>下垂体性TSH分泌亢進症</t>
  </si>
  <si>
    <t>下垂体性PRL分泌亢進症</t>
  </si>
  <si>
    <t>クッシング病</t>
  </si>
  <si>
    <t>下垂体性ゴナドトロピン分泌亢進症</t>
  </si>
  <si>
    <t>下垂体性成長ホルモン分泌亢進症</t>
  </si>
  <si>
    <t>下垂体前葉機能低下症</t>
  </si>
  <si>
    <t>家族性高コレステロール血症（ホモ接合体）</t>
  </si>
  <si>
    <t>甲状腺ホルモン不応症</t>
  </si>
  <si>
    <t>先天性副腎皮質酵素欠損症</t>
  </si>
  <si>
    <t>先天性副腎低形成症</t>
  </si>
  <si>
    <t>アジソン病</t>
  </si>
  <si>
    <t>サルコイドーシス</t>
  </si>
  <si>
    <t>特発性間質性肺炎</t>
  </si>
  <si>
    <t>肺動脈性肺高血圧症</t>
  </si>
  <si>
    <t>肺静脈閉塞症／肺毛細血管腫症</t>
  </si>
  <si>
    <t>慢性血栓塞栓性肺高血圧症</t>
  </si>
  <si>
    <t>リンパ脈管筋腫症</t>
  </si>
  <si>
    <t>網膜色素変性症</t>
  </si>
  <si>
    <t>バッド・キアリ症候群</t>
  </si>
  <si>
    <t>特発性門脈圧亢進症</t>
  </si>
  <si>
    <t>原発性胆汁性肝硬変</t>
  </si>
  <si>
    <t>原発性硬化性胆管炎</t>
  </si>
  <si>
    <t>自己免疫性肝炎</t>
  </si>
  <si>
    <t>クローン病</t>
  </si>
  <si>
    <t>潰瘍性大腸炎</t>
  </si>
  <si>
    <t>好酸球性消化管疾患</t>
  </si>
  <si>
    <t>慢性特発性偽性腸閉塞症</t>
  </si>
  <si>
    <t>巨大膀胱短小結腸腸管蠕動不全症</t>
  </si>
  <si>
    <t>腸管神経節細胞僅少症</t>
  </si>
  <si>
    <t>ルビンシュタイン・テイビ症候群</t>
  </si>
  <si>
    <t>CFC症候群</t>
    <phoneticPr fontId="2"/>
  </si>
  <si>
    <t>禿頭と変形性脊椎症を伴う常染色体劣性白質脳症</t>
  </si>
  <si>
    <t>皮質下梗塞と白質脳症を伴う常染色体優性脳動脈症</t>
  </si>
  <si>
    <t>神経軸索スフェロイド形成を伴う遺伝性びまん性白質脳症</t>
  </si>
  <si>
    <t>ブラウ症候群</t>
    <phoneticPr fontId="2"/>
  </si>
  <si>
    <t>難治頻回部分発作重積型急性脳炎</t>
    <phoneticPr fontId="2"/>
  </si>
  <si>
    <t>クリオピリン関連周期熱症候群</t>
    <phoneticPr fontId="2"/>
  </si>
  <si>
    <t>脆弱Ｘ症候群関連疾患</t>
  </si>
  <si>
    <t>脆弱X症候群</t>
  </si>
  <si>
    <t>総動脈幹遺残症</t>
  </si>
  <si>
    <t>修正大血管転位症</t>
  </si>
  <si>
    <t>完全大血管転位症</t>
  </si>
  <si>
    <t>単心室症</t>
  </si>
  <si>
    <t>左心低形成症候群</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</si>
  <si>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</si>
  <si>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</si>
  <si>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</si>
  <si>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</si>
  <si>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</si>
  <si>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</si>
  <si>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</si>
  <si>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</si>
  <si>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</si>
  <si>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抗糸球体基底膜腎炎</t>
  </si>
  <si>
    <t>一次性ネフローゼ症候群</t>
  </si>
  <si>
    <t>一次性膜性増殖性糸球体腎炎</t>
  </si>
  <si>
    <t>紫斑病性腎炎</t>
  </si>
  <si>
    <t>先天性腎性尿崩症</t>
  </si>
  <si>
    <t>間質性膀胱炎（ハンナ型）</t>
  </si>
  <si>
    <t>オスラー病</t>
  </si>
  <si>
    <t>閉塞性細気管支炎</t>
  </si>
  <si>
    <t>肺胞蛋白症（自己免疫性又は先天性）</t>
  </si>
  <si>
    <t>肺胞低換気症候群</t>
  </si>
  <si>
    <t>α1－アンチトリプシン欠乏症</t>
  </si>
  <si>
    <t>カーニー複合</t>
  </si>
  <si>
    <t>ウォルフラム症候群</t>
  </si>
  <si>
    <t>ペルオキシソーム病（副腎白質ジストロフィーを除く。）</t>
  </si>
  <si>
    <t>副甲状腺機能低下症</t>
  </si>
  <si>
    <t>偽性副甲状腺機能低下症</t>
  </si>
  <si>
    <t>副腎皮質刺激ホルモン不応症</t>
  </si>
  <si>
    <t>ビタミンＤ抵抗性くる病/骨軟化症</t>
  </si>
  <si>
    <t>ビタミンＤ依存性くる病/骨軟化症</t>
  </si>
  <si>
    <t>フェニルケトン尿症</t>
  </si>
  <si>
    <t>高チロシン血症1型</t>
  </si>
  <si>
    <t>高チロシン血症2型</t>
  </si>
  <si>
    <t>高チロシン血症3型</t>
  </si>
  <si>
    <t>メープルシロップ尿症</t>
  </si>
  <si>
    <t>プロピオン酸血症</t>
  </si>
  <si>
    <t>メチルマロン酸血症</t>
  </si>
  <si>
    <t>イソ吉草酸血症</t>
  </si>
  <si>
    <t>グルコーストランスポーター1欠損症</t>
  </si>
  <si>
    <t>グルタル酸血症1型</t>
  </si>
  <si>
    <t xml:space="preserve">グルタル酸血症2型 </t>
  </si>
  <si>
    <t>尿素サイクル異常症</t>
  </si>
  <si>
    <t>リジン尿性蛋白不耐症</t>
  </si>
  <si>
    <t>先天性葉酸吸収不全</t>
  </si>
  <si>
    <t>ポルフィリン症</t>
  </si>
  <si>
    <t xml:space="preserve">複合カルボキシラーゼ欠損症 </t>
  </si>
  <si>
    <t>肝型糖原病</t>
  </si>
  <si>
    <t>ガラクトース-1-リン酸ウリジルトランスフェラーゼ欠損症</t>
  </si>
  <si>
    <t>レシチンコレステロールアシルトランスフェラーゼ欠損症</t>
  </si>
  <si>
    <t>シトステロール血症</t>
  </si>
  <si>
    <t>タンジール病</t>
  </si>
  <si>
    <t>原発性高カイロミクロン血症</t>
  </si>
  <si>
    <t>脳腱黄色腫症</t>
  </si>
  <si>
    <t>無βリポタンパク血症</t>
  </si>
  <si>
    <t>脂肪萎縮症</t>
  </si>
  <si>
    <t>家族性地中海熱</t>
  </si>
  <si>
    <t>高ＩｇＤ症候群</t>
  </si>
  <si>
    <t>中條・西村症候群</t>
  </si>
  <si>
    <t>化膿性無菌性関節炎・壊疽性膿皮症・アクネ症候群</t>
  </si>
  <si>
    <t>慢性再発性多発性骨髄炎</t>
  </si>
  <si>
    <t>強直性脊椎炎</t>
  </si>
  <si>
    <t>進行性骨化性線維異形成症</t>
  </si>
  <si>
    <t>肋骨異常を伴う先天性側弯症</t>
  </si>
  <si>
    <t>骨形成不全症</t>
  </si>
  <si>
    <t>タナトフォリック骨異形成症</t>
  </si>
  <si>
    <t>軟骨無形成症</t>
  </si>
  <si>
    <t>リンパ管腫症/ゴーハム病</t>
  </si>
  <si>
    <t>巨大リンパ管奇形（頚部顔面病変）</t>
  </si>
  <si>
    <t>巨大静脈奇形（頚部口腔咽頭びまん性病変）</t>
  </si>
  <si>
    <t>巨大動静脈奇形（頚部顔面又は四肢病変）</t>
  </si>
  <si>
    <t>クリッペル・トレノネー・ウェーバー症候群</t>
  </si>
  <si>
    <t>先天性赤血球形成異常性貧血</t>
  </si>
  <si>
    <t>後天性赤芽球癆</t>
  </si>
  <si>
    <t>ダイアモンド・ブラックファン貧血</t>
  </si>
  <si>
    <t>ファンコニ貧血</t>
  </si>
  <si>
    <t>遺伝性鉄芽球性貧血</t>
  </si>
  <si>
    <t>エプスタイン症候群</t>
  </si>
  <si>
    <t xml:space="preserve">自己免疫性出血病XIII </t>
  </si>
  <si>
    <t>クロンカイト・カナダ症候群</t>
  </si>
  <si>
    <t>非特異性多発性小腸潰瘍症</t>
  </si>
  <si>
    <t>ヒルシュスプルング病（全結腸型又は小腸型）</t>
  </si>
  <si>
    <t>総排泄腔外反症</t>
  </si>
  <si>
    <t>総排泄腔遺残</t>
  </si>
  <si>
    <t>先天性横隔膜ヘルニア</t>
  </si>
  <si>
    <t>乳幼児肝巨大血管腫</t>
  </si>
  <si>
    <t>胆道閉鎖症</t>
  </si>
  <si>
    <t>アラジール症候群</t>
  </si>
  <si>
    <t>遺伝性膵炎</t>
  </si>
  <si>
    <t>嚢胞性線維症</t>
  </si>
  <si>
    <t>ＩｇＧ４関連疾患</t>
  </si>
  <si>
    <t>黄斑ジストロフィー</t>
  </si>
  <si>
    <t>レーベル遺伝性視神経症</t>
  </si>
  <si>
    <t>アッシャー症候群</t>
  </si>
  <si>
    <t>若年発症型両側性感音難聴</t>
  </si>
  <si>
    <t>遅発性内リンパ水腫</t>
  </si>
  <si>
    <t>好酸球性副鼻腔炎</t>
  </si>
  <si>
    <t>筋型糖原病</t>
    <phoneticPr fontId="2"/>
  </si>
  <si>
    <t>-</t>
    <phoneticPr fontId="2"/>
  </si>
  <si>
    <t>平成２７年末現在</t>
    <rPh sb="0" eb="2">
      <t>ヘイセイ</t>
    </rPh>
    <rPh sb="4" eb="5">
      <t>ネン</t>
    </rPh>
    <rPh sb="5" eb="6">
      <t>マツ</t>
    </rPh>
    <rPh sb="6" eb="8">
      <t>ゲンザイ</t>
    </rPh>
    <phoneticPr fontId="2"/>
  </si>
  <si>
    <t>平成２７年１２月末現在住民基本台帳人口</t>
    <phoneticPr fontId="2"/>
  </si>
  <si>
    <t>-</t>
    <phoneticPr fontId="2"/>
  </si>
  <si>
    <t>-</t>
    <phoneticPr fontId="2"/>
  </si>
  <si>
    <t>-</t>
    <phoneticPr fontId="2"/>
  </si>
  <si>
    <t>平成２７年</t>
    <rPh sb="0" eb="2">
      <t>ヘイセイ</t>
    </rPh>
    <rPh sb="4" eb="5">
      <t>ネン</t>
    </rPh>
    <phoneticPr fontId="2"/>
  </si>
  <si>
    <t>平成２７年
１２月末現在住民基本台帳人口</t>
    <phoneticPr fontId="2"/>
  </si>
  <si>
    <t>-</t>
    <phoneticPr fontId="2"/>
  </si>
  <si>
    <t>-</t>
    <phoneticPr fontId="2"/>
  </si>
  <si>
    <t>-</t>
    <phoneticPr fontId="2"/>
  </si>
  <si>
    <t>.0.</t>
    <phoneticPr fontId="2"/>
  </si>
  <si>
    <t>平成２７年</t>
    <phoneticPr fontId="2"/>
  </si>
  <si>
    <t>平成２７年度末現在</t>
    <rPh sb="4" eb="6">
      <t>ネンド</t>
    </rPh>
    <rPh sb="6" eb="7">
      <t>マツ</t>
    </rPh>
    <rPh sb="7" eb="9">
      <t>ゲンザイ</t>
    </rPh>
    <phoneticPr fontId="2"/>
  </si>
  <si>
    <t>平成２７年度</t>
    <phoneticPr fontId="2"/>
  </si>
  <si>
    <t>-</t>
    <phoneticPr fontId="2"/>
  </si>
  <si>
    <t>-</t>
    <phoneticPr fontId="2"/>
  </si>
  <si>
    <t>-</t>
    <phoneticPr fontId="2"/>
  </si>
  <si>
    <t>平成27年10月1日現在</t>
    <rPh sb="4" eb="5">
      <t>ネン</t>
    </rPh>
    <rPh sb="7" eb="8">
      <t>ガツ</t>
    </rPh>
    <rPh sb="9" eb="12">
      <t>ニチゲンザイ</t>
    </rPh>
    <phoneticPr fontId="2"/>
  </si>
  <si>
    <t>平成27年10月1日現在</t>
    <rPh sb="0" eb="2">
      <t>ヘイセイ</t>
    </rPh>
    <rPh sb="4" eb="5">
      <t>ネン</t>
    </rPh>
    <rPh sb="7" eb="8">
      <t>ツキ</t>
    </rPh>
    <rPh sb="9" eb="10">
      <t>ヒ</t>
    </rPh>
    <rPh sb="10" eb="12">
      <t>ゲンザイ</t>
    </rPh>
    <phoneticPr fontId="2"/>
  </si>
  <si>
    <t>平成２７年度</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</si>
  <si>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</si>
  <si>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</si>
  <si>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</si>
  <si>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</si>
  <si>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</si>
  <si>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</si>
  <si>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</si>
  <si>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</si>
  <si>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</si>
  <si>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</si>
  <si>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第５６－１表　特定医療費受給者数（国）</t>
    <rPh sb="0" eb="1">
      <t>ダイ</t>
    </rPh>
    <rPh sb="5" eb="6">
      <t>ヒョウ</t>
    </rPh>
    <rPh sb="7" eb="9">
      <t>トクテイ</t>
    </rPh>
    <rPh sb="9" eb="11">
      <t>イリョウ</t>
    </rPh>
    <rPh sb="11" eb="12">
      <t>ヒ</t>
    </rPh>
    <rPh sb="12" eb="15">
      <t>ジュキュウシャ</t>
    </rPh>
    <rPh sb="15" eb="16">
      <t>スウ</t>
    </rPh>
    <rPh sb="17" eb="18">
      <t>クニ</t>
    </rPh>
    <phoneticPr fontId="2"/>
  </si>
  <si>
    <t>第５６－２表　特定医療費受給者数（国）</t>
    <rPh sb="0" eb="1">
      <t>ダイ</t>
    </rPh>
    <rPh sb="5" eb="6">
      <t>ヒョウ</t>
    </rPh>
    <rPh sb="7" eb="9">
      <t>トクテイ</t>
    </rPh>
    <rPh sb="9" eb="11">
      <t>イリョウ</t>
    </rPh>
    <rPh sb="11" eb="12">
      <t>ヒ</t>
    </rPh>
    <rPh sb="12" eb="15">
      <t>ジュキュウシャ</t>
    </rPh>
    <rPh sb="15" eb="16">
      <t>スウ</t>
    </rPh>
    <rPh sb="17" eb="18">
      <t>クニ</t>
    </rPh>
    <phoneticPr fontId="2"/>
  </si>
  <si>
    <t>第５６－３表　特定医療費受給者数（国）</t>
    <rPh sb="0" eb="1">
      <t>ダイ</t>
    </rPh>
    <rPh sb="5" eb="6">
      <t>ヒョウ</t>
    </rPh>
    <rPh sb="7" eb="9">
      <t>トクテイ</t>
    </rPh>
    <rPh sb="9" eb="11">
      <t>イリョウ</t>
    </rPh>
    <rPh sb="11" eb="12">
      <t>ヒ</t>
    </rPh>
    <rPh sb="12" eb="15">
      <t>ジュキュウシャ</t>
    </rPh>
    <rPh sb="15" eb="16">
      <t>スウ</t>
    </rPh>
    <rPh sb="17" eb="18">
      <t>クニ</t>
    </rPh>
    <phoneticPr fontId="2"/>
  </si>
  <si>
    <t>平成２７年１２月末現在住民基本台帳人口</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</si>
  <si>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</si>
  <si>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</si>
  <si>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</si>
  <si>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</si>
  <si>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</si>
  <si>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</si>
  <si>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</si>
  <si>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</si>
  <si>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</si>
  <si>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</si>
  <si>
    <t>-</t>
    <phoneticPr fontId="2"/>
  </si>
  <si>
    <t>-</t>
    <phoneticPr fontId="2"/>
  </si>
  <si>
    <t>-</t>
    <phoneticPr fontId="2"/>
  </si>
  <si>
    <t>-</t>
    <phoneticPr fontId="2"/>
  </si>
  <si>
    <t>-</t>
    <phoneticPr fontId="2"/>
  </si>
  <si>
    <t>平成27年
10月1日
推計
日本人人口</t>
    <rPh sb="4" eb="5">
      <t>ネン</t>
    </rPh>
    <rPh sb="8" eb="9">
      <t>ガツ</t>
    </rPh>
    <rPh sb="10" eb="11">
      <t>ニチ</t>
    </rPh>
    <phoneticPr fontId="2"/>
  </si>
  <si>
    <t>平成27年10月1日推計日本人
人口</t>
    <rPh sb="0" eb="2">
      <t>ヘイセイ</t>
    </rPh>
    <rPh sb="4" eb="5">
      <t>ネン</t>
    </rPh>
    <rPh sb="7" eb="8">
      <t>ガツ</t>
    </rPh>
    <rPh sb="9" eb="10">
      <t>ニチ</t>
    </rPh>
    <rPh sb="10" eb="12">
      <t>スイケイ</t>
    </rPh>
    <rPh sb="12" eb="15">
      <t>ニホンジン</t>
    </rPh>
    <rPh sb="16" eb="18">
      <t>ジンコウ</t>
    </rPh>
    <phoneticPr fontId="2"/>
  </si>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</sst>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0_);[Red]\(0.0\)"/>
    <numFmt numFmtId="177" formatCode="#,##0.0_);[Red]\(#,##0.0\)"/>
    <numFmt numFmtId="178" formatCode="#,##0.0;[Red]\-#,##0.0"/>
    <numFmt numFmtId="179" formatCode="#,##0;[Red]#,##0"/>
  </numFmts>
  <fonts count="4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Arial"/>
      <family val="2"/>
    </font>
    <font>
      <b/>
      <sz val="9"/>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sz val="6"/>
      <name val="ＭＳ Ｐ明朝"/>
      <family val="1"/>
      <charset val="128"/>
    </font>
    <font>
      <u/>
      <sz val="5.5"/>
      <color indexed="12"/>
      <name val="ＭＳ Ｐゴシック"/>
      <family val="3"/>
      <charset val="128"/>
    </font>
    <font>
      <b/>
      <sz val="11"/>
      <color indexed="8"/>
      <name val="ＭＳ 明朝"/>
      <family val="1"/>
      <charset val="128"/>
    </font>
    <font>
      <b/>
      <sz val="11"/>
      <color indexed="10"/>
      <name val="ＭＳ 明朝"/>
      <family val="1"/>
      <charset val="128"/>
    </font>
    <font>
      <b/>
      <sz val="11"/>
      <name val="Arial"/>
      <family val="2"/>
    </font>
    <font>
      <b/>
      <strike/>
      <sz val="11"/>
      <color rgb="FFFF0000"/>
      <name val="ＭＳ 明朝"/>
      <family val="1"/>
      <charset val="128"/>
    </font>
    <font>
      <b/>
      <sz val="9"/>
      <color indexed="8"/>
      <name val="ＭＳ 明朝"/>
      <family val="1"/>
      <charset val="128"/>
    </font>
    <font>
      <b/>
      <sz val="9"/>
      <name val="ＭＳ Ｐ明朝"/>
      <family val="1"/>
      <charset val="128"/>
    </font>
    <font>
      <b/>
      <sz val="9"/>
      <name val="ＭＳ Ｐゴシック"/>
      <family val="3"/>
      <charset val="128"/>
    </font>
    <font>
      <b/>
      <sz val="9"/>
      <name val="Arial"/>
      <family val="2"/>
    </font>
    <font>
      <b/>
      <sz val="9"/>
      <color theme="1"/>
      <name val="ＭＳ Ｐゴシック"/>
      <family val="3"/>
      <charset val="128"/>
      <scheme val="minor"/>
    </font>
    <font>
      <b/>
      <sz val="11"/>
      <color rgb="FFFF0000"/>
      <name val="ＭＳ 明朝"/>
      <family val="1"/>
      <charset val="128"/>
    </font>
    <font>
      <sz val="11"/>
      <name val="ＭＳ 明朝"/>
      <family val="1"/>
      <charset val="128"/>
    </font>
    <font>
      <sz val="11"/>
      <color rgb="FFFF0000"/>
      <name val="ＭＳ 明朝"/>
      <family val="1"/>
      <charset val="128"/>
    </font>
    <font>
      <b/>
      <sz val="10"/>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9"/>
        <bgColor indexed="64"/>
      </patternFill>
    </fill>
    <fill>
      <patternFill patternType="solid">
        <fgColor indexed="13"/>
        <bgColor indexed="64"/>
      </patternFill>
    </fill>
    <fill>
      <patternFill patternType="solid">
        <fgColor indexed="65"/>
        <bgColor indexed="64"/>
      </patternFill>
    </fill>
    <fill>
      <patternFill patternType="solid">
        <fgColor rgb="FFFFFF00"/>
        <bgColor indexed="64"/>
      </patternFill>
    </fill>
    <fill>
      <patternFill patternType="solid">
        <fgColor rgb="FF00FFFF"/>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8"/>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64"/>
      </right>
      <top/>
      <bottom style="thin">
        <color indexed="64"/>
      </bottom>
      <diagonal/>
    </border>
    <border>
      <left style="thin">
        <color indexed="8"/>
      </left>
      <right style="thin">
        <color indexed="64"/>
      </right>
      <top style="thin">
        <color indexed="8"/>
      </top>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8"/>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style="thin">
        <color indexed="8"/>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8"/>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style="thin">
        <color indexed="64"/>
      </right>
      <top style="thin">
        <color indexed="64"/>
      </top>
      <bottom/>
      <diagonal/>
    </border>
    <border>
      <left/>
      <right style="thin">
        <color indexed="8"/>
      </right>
      <top/>
      <bottom/>
      <diagonal/>
    </border>
    <border>
      <left/>
      <right style="thin">
        <color indexed="8"/>
      </right>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bottom style="thin">
        <color indexed="8"/>
      </bottom>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8"/>
      </bottom>
      <diagonal/>
    </border>
    <border>
      <left style="thin">
        <color indexed="8"/>
      </left>
      <right style="thin">
        <color indexed="64"/>
      </right>
      <top/>
      <bottom style="thin">
        <color indexed="8"/>
      </bottom>
      <diagonal/>
    </border>
    <border diagonalUp="1" diagonalDown="1">
      <left style="thin">
        <color indexed="64"/>
      </left>
      <right/>
      <top style="thin">
        <color indexed="64"/>
      </top>
      <bottom style="thin">
        <color indexed="64"/>
      </bottom>
      <diagonal style="thin">
        <color indexed="64"/>
      </diagonal>
    </border>
    <border>
      <left/>
      <right style="thin">
        <color indexed="8"/>
      </right>
      <top style="thin">
        <color indexed="8"/>
      </top>
      <bottom style="thin">
        <color indexed="64"/>
      </bottom>
      <diagonal/>
    </border>
  </borders>
  <cellStyleXfs count="55">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1" fillId="0" borderId="0" applyFont="0" applyFill="0" applyBorder="0" applyAlignment="0" applyProtection="0"/>
    <xf numFmtId="0" fontId="5"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5" fillId="0" borderId="0"/>
    <xf numFmtId="0" fontId="1" fillId="0" borderId="0"/>
    <xf numFmtId="0" fontId="1" fillId="0" borderId="0">
      <alignment vertical="center"/>
    </xf>
    <xf numFmtId="0" fontId="5" fillId="0" borderId="0"/>
    <xf numFmtId="0" fontId="1" fillId="0" borderId="0"/>
    <xf numFmtId="0" fontId="1" fillId="0" borderId="0">
      <alignment vertical="center"/>
    </xf>
    <xf numFmtId="0" fontId="1" fillId="0" borderId="0"/>
    <xf numFmtId="0" fontId="5" fillId="0" borderId="0"/>
    <xf numFmtId="0" fontId="24" fillId="4" borderId="0" applyNumberFormat="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30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3" fillId="0" borderId="23" xfId="0" applyFont="1" applyFill="1" applyBorder="1" applyAlignment="1">
      <alignment horizontal="center"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Fill="1" applyBorder="1" applyAlignment="1">
      <alignment horizontal="center" vertical="center"/>
    </xf>
    <xf numFmtId="0" fontId="3" fillId="0" borderId="18"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left" vertical="center"/>
    </xf>
    <xf numFmtId="0" fontId="4" fillId="0" borderId="35" xfId="0" applyFont="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center" vertical="center"/>
    </xf>
    <xf numFmtId="0" fontId="3" fillId="0" borderId="14" xfId="0" applyFont="1" applyBorder="1" applyAlignment="1">
      <alignment vertical="center" wrapText="1"/>
    </xf>
    <xf numFmtId="0" fontId="3" fillId="0" borderId="24" xfId="0" applyFont="1" applyBorder="1" applyAlignment="1">
      <alignment vertical="center" wrapText="1"/>
    </xf>
    <xf numFmtId="0" fontId="4" fillId="0" borderId="38" xfId="0" applyFont="1" applyBorder="1" applyAlignment="1">
      <alignment horizontal="center" vertical="center"/>
    </xf>
    <xf numFmtId="0" fontId="4" fillId="0" borderId="0" xfId="0" applyFont="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40"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37" xfId="0" applyFont="1" applyBorder="1">
      <alignment vertical="center"/>
    </xf>
    <xf numFmtId="0" fontId="3" fillId="0" borderId="23" xfId="0" applyFont="1" applyFill="1" applyBorder="1" applyAlignment="1">
      <alignment horizontal="center" vertical="center" wrapText="1"/>
    </xf>
    <xf numFmtId="0" fontId="3" fillId="0" borderId="26" xfId="0" applyFont="1" applyFill="1" applyBorder="1" applyAlignment="1">
      <alignment horizontal="center" vertical="center" wrapText="1"/>
    </xf>
    <xf numFmtId="56" fontId="3" fillId="0" borderId="31" xfId="0" applyNumberFormat="1" applyFont="1" applyFill="1" applyBorder="1" applyAlignment="1">
      <alignment horizontal="center" vertical="center"/>
    </xf>
    <xf numFmtId="56" fontId="3" fillId="0" borderId="25" xfId="0" applyNumberFormat="1" applyFont="1" applyFill="1" applyBorder="1" applyAlignment="1">
      <alignment horizontal="center" vertical="center"/>
    </xf>
    <xf numFmtId="56" fontId="3" fillId="0" borderId="29" xfId="0" applyNumberFormat="1" applyFont="1" applyFill="1" applyBorder="1" applyAlignment="1">
      <alignment horizontal="center" vertical="center"/>
    </xf>
    <xf numFmtId="56" fontId="3" fillId="0" borderId="12" xfId="0" applyNumberFormat="1" applyFont="1" applyFill="1" applyBorder="1" applyAlignment="1">
      <alignment horizontal="center"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31" xfId="0" applyFont="1" applyFill="1" applyBorder="1" applyAlignment="1">
      <alignment horizontal="center" vertical="center" wrapText="1"/>
    </xf>
    <xf numFmtId="0" fontId="3" fillId="0" borderId="14" xfId="0" applyFont="1" applyBorder="1" applyAlignment="1">
      <alignment horizontal="left" vertical="center"/>
    </xf>
    <xf numFmtId="0" fontId="4" fillId="0" borderId="4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17" fontId="3" fillId="0" borderId="33" xfId="0" applyNumberFormat="1" applyFont="1" applyFill="1" applyBorder="1" applyAlignment="1">
      <alignment horizontal="center" vertical="center"/>
    </xf>
    <xf numFmtId="0" fontId="4" fillId="0" borderId="11" xfId="0" applyFont="1" applyBorder="1" applyAlignment="1">
      <alignment horizontal="center" vertical="center"/>
    </xf>
    <xf numFmtId="0" fontId="0" fillId="0" borderId="22" xfId="0" applyBorder="1" applyAlignment="1">
      <alignment vertical="center"/>
    </xf>
    <xf numFmtId="0" fontId="0" fillId="0" borderId="50" xfId="0" applyBorder="1" applyAlignment="1">
      <alignment vertical="center"/>
    </xf>
    <xf numFmtId="38" fontId="7" fillId="0" borderId="0" xfId="35" applyFont="1" applyAlignment="1"/>
    <xf numFmtId="38" fontId="7" fillId="0" borderId="0" xfId="34" applyFont="1" applyFill="1" applyAlignment="1">
      <alignment horizontal="right"/>
    </xf>
    <xf numFmtId="38" fontId="7" fillId="0" borderId="0" xfId="34" applyFont="1" applyFill="1" applyAlignment="1"/>
    <xf numFmtId="38" fontId="7" fillId="0" borderId="0" xfId="34" applyFont="1" applyFill="1" applyBorder="1" applyAlignment="1"/>
    <xf numFmtId="38" fontId="6" fillId="0" borderId="0" xfId="35" applyFont="1" applyFill="1" applyAlignment="1">
      <alignment horizontal="left"/>
    </xf>
    <xf numFmtId="38" fontId="7" fillId="0" borderId="0" xfId="35" applyFont="1" applyBorder="1" applyAlignment="1">
      <alignment horizontal="right"/>
    </xf>
    <xf numFmtId="38" fontId="7" fillId="0" borderId="0" xfId="35" applyFont="1" applyFill="1" applyAlignment="1">
      <alignment horizontal="right"/>
    </xf>
    <xf numFmtId="38" fontId="6" fillId="0" borderId="0" xfId="35" applyFont="1" applyFill="1" applyAlignment="1"/>
    <xf numFmtId="38" fontId="6" fillId="0" borderId="0" xfId="35" applyFont="1" applyFill="1" applyBorder="1" applyAlignment="1"/>
    <xf numFmtId="38" fontId="7" fillId="0" borderId="0" xfId="35" applyFont="1" applyBorder="1" applyAlignment="1"/>
    <xf numFmtId="38" fontId="7" fillId="0" borderId="0" xfId="35" applyFont="1" applyFill="1" applyBorder="1" applyAlignment="1"/>
    <xf numFmtId="38" fontId="7" fillId="0" borderId="0" xfId="35" applyFont="1" applyFill="1" applyAlignment="1"/>
    <xf numFmtId="179" fontId="7" fillId="0" borderId="0" xfId="35" applyNumberFormat="1" applyFont="1" applyFill="1" applyAlignment="1"/>
    <xf numFmtId="38" fontId="7" fillId="0" borderId="0" xfId="35" applyFont="1" applyFill="1" applyBorder="1" applyAlignment="1">
      <alignment horizontal="left" vertical="center"/>
    </xf>
    <xf numFmtId="38" fontId="25" fillId="0" borderId="0" xfId="35" applyFont="1"/>
    <xf numFmtId="38" fontId="6" fillId="0" borderId="23" xfId="35" applyFont="1" applyFill="1" applyBorder="1" applyAlignment="1">
      <alignment horizontal="centerContinuous" vertical="center"/>
    </xf>
    <xf numFmtId="38" fontId="6" fillId="0" borderId="0" xfId="35" applyFont="1" applyFill="1" applyBorder="1" applyAlignment="1">
      <alignment vertical="top" textRotation="255"/>
    </xf>
    <xf numFmtId="38" fontId="6" fillId="24" borderId="54" xfId="35" applyFont="1" applyFill="1" applyBorder="1" applyAlignment="1" applyProtection="1">
      <alignment horizontal="right" vertical="center"/>
    </xf>
    <xf numFmtId="38" fontId="6" fillId="0" borderId="0" xfId="35" applyFont="1" applyFill="1" applyBorder="1" applyAlignment="1">
      <alignment horizontal="right" vertical="center"/>
    </xf>
    <xf numFmtId="38" fontId="6" fillId="0" borderId="23" xfId="35" applyFont="1" applyFill="1" applyBorder="1" applyAlignment="1" applyProtection="1">
      <alignment horizontal="right" vertical="center"/>
    </xf>
    <xf numFmtId="38" fontId="7" fillId="0" borderId="0" xfId="34" applyFont="1" applyFill="1" applyBorder="1" applyAlignment="1">
      <alignment horizontal="left"/>
    </xf>
    <xf numFmtId="38" fontId="7" fillId="0" borderId="0" xfId="34" applyFont="1" applyFill="1" applyAlignment="1">
      <alignment horizontal="left"/>
    </xf>
    <xf numFmtId="38" fontId="7" fillId="0" borderId="0" xfId="34" applyFont="1" applyFill="1" applyBorder="1" applyAlignment="1">
      <alignment horizontal="right"/>
    </xf>
    <xf numFmtId="38" fontId="7" fillId="0" borderId="0" xfId="34" applyFont="1" applyFill="1" applyBorder="1" applyAlignment="1">
      <alignment horizontal="left" vertical="center"/>
    </xf>
    <xf numFmtId="179" fontId="7" fillId="0" borderId="0" xfId="35" applyNumberFormat="1" applyFont="1" applyFill="1" applyAlignment="1">
      <alignment horizontal="left" vertical="center"/>
    </xf>
    <xf numFmtId="38" fontId="7" fillId="0" borderId="0" xfId="35" applyFont="1" applyAlignment="1">
      <alignment horizontal="left" vertical="center"/>
    </xf>
    <xf numFmtId="178" fontId="7" fillId="0" borderId="0" xfId="35" applyNumberFormat="1" applyFont="1" applyAlignment="1"/>
    <xf numFmtId="38" fontId="7" fillId="0" borderId="0" xfId="35" applyFont="1" applyFill="1" applyAlignment="1">
      <alignment horizontal="left" vertical="center"/>
    </xf>
    <xf numFmtId="38" fontId="7" fillId="0" borderId="0" xfId="35" applyFont="1" applyBorder="1" applyAlignment="1">
      <alignment horizontal="center" vertical="center"/>
    </xf>
    <xf numFmtId="38" fontId="28" fillId="0" borderId="0" xfId="35" applyFont="1" applyFill="1" applyBorder="1" applyAlignment="1">
      <alignment horizontal="left"/>
    </xf>
    <xf numFmtId="38" fontId="7" fillId="0" borderId="0" xfId="35" applyFont="1" applyFill="1" applyAlignment="1">
      <alignment horizontal="left"/>
    </xf>
    <xf numFmtId="38" fontId="29" fillId="0" borderId="0" xfId="35" applyFont="1" applyFill="1" applyAlignment="1"/>
    <xf numFmtId="38" fontId="25" fillId="0" borderId="0" xfId="35" applyFont="1" applyFill="1"/>
    <xf numFmtId="38" fontId="7" fillId="0" borderId="0" xfId="35" applyFont="1" applyAlignment="1">
      <alignment horizontal="left"/>
    </xf>
    <xf numFmtId="38" fontId="6" fillId="24" borderId="23" xfId="35" applyFont="1" applyFill="1" applyBorder="1" applyAlignment="1">
      <alignment horizontal="right" vertical="center"/>
    </xf>
    <xf numFmtId="38" fontId="6" fillId="0" borderId="0" xfId="35" applyFont="1" applyFill="1" applyBorder="1" applyAlignment="1" applyProtection="1">
      <alignment horizontal="right" vertical="center"/>
    </xf>
    <xf numFmtId="38" fontId="7" fillId="0" borderId="0" xfId="35" applyFont="1" applyBorder="1" applyAlignment="1">
      <alignment horizontal="left" vertical="center"/>
    </xf>
    <xf numFmtId="0" fontId="7" fillId="0" borderId="0" xfId="45" applyFont="1" applyBorder="1" applyAlignment="1">
      <alignment horizontal="left"/>
    </xf>
    <xf numFmtId="38" fontId="25" fillId="0" borderId="0" xfId="35" applyFont="1" applyAlignment="1">
      <alignment horizontal="left"/>
    </xf>
    <xf numFmtId="38" fontId="7" fillId="0" borderId="0" xfId="35" applyFont="1" applyFill="1" applyBorder="1" applyAlignment="1">
      <alignment horizontal="left"/>
    </xf>
    <xf numFmtId="38" fontId="7" fillId="0" borderId="0" xfId="35" applyFont="1" applyBorder="1" applyAlignment="1">
      <alignment horizontal="right" vertical="center"/>
    </xf>
    <xf numFmtId="0" fontId="7" fillId="0" borderId="0" xfId="48" applyFont="1"/>
    <xf numFmtId="0" fontId="25" fillId="0" borderId="0" xfId="45" applyFont="1" applyBorder="1"/>
    <xf numFmtId="0" fontId="7" fillId="0" borderId="0" xfId="45" applyFont="1" applyAlignment="1">
      <alignment horizontal="left"/>
    </xf>
    <xf numFmtId="0" fontId="25" fillId="0" borderId="0" xfId="45" applyFont="1"/>
    <xf numFmtId="38" fontId="7" fillId="0" borderId="0" xfId="35" applyFont="1" applyBorder="1" applyAlignment="1">
      <alignment horizontal="distributed" vertical="center"/>
    </xf>
    <xf numFmtId="0" fontId="25" fillId="0" borderId="0" xfId="45" applyFont="1" applyFill="1" applyBorder="1"/>
    <xf numFmtId="178" fontId="7" fillId="0" borderId="0" xfId="35" applyNumberFormat="1" applyFont="1" applyBorder="1" applyAlignment="1"/>
    <xf numFmtId="178" fontId="7" fillId="0" borderId="0" xfId="35" applyNumberFormat="1" applyFont="1" applyFill="1" applyBorder="1" applyAlignment="1">
      <alignment horizontal="right"/>
    </xf>
    <xf numFmtId="38" fontId="25" fillId="0" borderId="0" xfId="35" applyFont="1" applyBorder="1"/>
    <xf numFmtId="38" fontId="7" fillId="0" borderId="0" xfId="35" applyFont="1" applyFill="1" applyBorder="1" applyAlignment="1" applyProtection="1">
      <alignment horizontal="right" vertical="center"/>
      <protection locked="0"/>
    </xf>
    <xf numFmtId="176" fontId="7" fillId="0" borderId="0" xfId="35" applyNumberFormat="1" applyFont="1" applyFill="1" applyBorder="1" applyAlignment="1">
      <alignment horizontal="right"/>
    </xf>
    <xf numFmtId="176" fontId="7" fillId="0" borderId="0" xfId="35" applyNumberFormat="1" applyFont="1" applyAlignment="1"/>
    <xf numFmtId="38" fontId="7" fillId="0" borderId="0" xfId="35" applyFont="1" applyAlignment="1">
      <alignment horizontal="right"/>
    </xf>
    <xf numFmtId="176" fontId="7" fillId="0" borderId="0" xfId="35" applyNumberFormat="1" applyFont="1" applyAlignment="1">
      <alignment horizontal="left"/>
    </xf>
    <xf numFmtId="38" fontId="7" fillId="0" borderId="0" xfId="35" applyNumberFormat="1" applyFont="1" applyFill="1" applyBorder="1" applyAlignment="1">
      <alignment vertical="center"/>
    </xf>
    <xf numFmtId="38" fontId="7" fillId="0" borderId="0" xfId="35" applyNumberFormat="1" applyFont="1" applyFill="1" applyBorder="1" applyAlignment="1">
      <alignment horizontal="right" vertical="center"/>
    </xf>
    <xf numFmtId="38" fontId="7" fillId="0" borderId="0" xfId="35" applyNumberFormat="1" applyFont="1" applyFill="1" applyBorder="1" applyAlignment="1">
      <alignment horizontal="right"/>
    </xf>
    <xf numFmtId="0" fontId="7" fillId="0" borderId="0" xfId="45" applyFont="1" applyBorder="1"/>
    <xf numFmtId="38" fontId="7" fillId="0" borderId="0" xfId="35" applyFont="1" applyFill="1" applyBorder="1" applyAlignment="1" applyProtection="1">
      <alignment horizontal="right" vertical="center"/>
    </xf>
    <xf numFmtId="178" fontId="7" fillId="0" borderId="0" xfId="35" applyNumberFormat="1" applyFont="1" applyFill="1" applyBorder="1" applyAlignment="1">
      <alignment horizontal="right" vertical="center"/>
    </xf>
    <xf numFmtId="178" fontId="7" fillId="0" borderId="0" xfId="35" applyNumberFormat="1" applyFont="1" applyFill="1" applyBorder="1" applyAlignment="1">
      <alignment horizontal="right" vertical="center" wrapText="1"/>
    </xf>
    <xf numFmtId="178" fontId="7" fillId="0" borderId="0" xfId="35" applyNumberFormat="1" applyFont="1" applyFill="1" applyAlignment="1">
      <alignment horizontal="left"/>
    </xf>
    <xf numFmtId="0" fontId="7" fillId="0" borderId="0" xfId="45" applyNumberFormat="1" applyFont="1" applyBorder="1" applyAlignment="1"/>
    <xf numFmtId="0" fontId="7" fillId="0" borderId="0" xfId="45" applyNumberFormat="1" applyFont="1" applyAlignment="1">
      <alignment horizontal="left"/>
    </xf>
    <xf numFmtId="0" fontId="7" fillId="0" borderId="0" xfId="45" applyNumberFormat="1" applyFont="1" applyAlignment="1"/>
    <xf numFmtId="3" fontId="7" fillId="0" borderId="0" xfId="45" applyNumberFormat="1" applyFont="1" applyFill="1" applyBorder="1" applyAlignment="1">
      <alignment horizontal="right" vertical="center"/>
    </xf>
    <xf numFmtId="3" fontId="28" fillId="0" borderId="0" xfId="45" applyNumberFormat="1" applyFont="1" applyFill="1" applyBorder="1" applyAlignment="1">
      <alignment horizontal="right" vertical="center"/>
    </xf>
    <xf numFmtId="38" fontId="25" fillId="0" borderId="0" xfId="35" applyFont="1" applyAlignment="1">
      <alignment horizontal="right"/>
    </xf>
    <xf numFmtId="38" fontId="7" fillId="0" borderId="0" xfId="35" applyFont="1" applyAlignment="1">
      <alignment horizontal="center"/>
    </xf>
    <xf numFmtId="38" fontId="7" fillId="0" borderId="0" xfId="35" applyFont="1" applyFill="1" applyAlignment="1">
      <alignment horizontal="right" vertical="center"/>
    </xf>
    <xf numFmtId="178" fontId="7" fillId="0" borderId="0" xfId="35" applyNumberFormat="1" applyFont="1" applyFill="1" applyAlignment="1">
      <alignment horizontal="center"/>
    </xf>
    <xf numFmtId="178" fontId="7" fillId="0" borderId="0" xfId="35" applyNumberFormat="1" applyFont="1" applyAlignment="1">
      <alignment horizontal="center"/>
    </xf>
    <xf numFmtId="38" fontId="7" fillId="0" borderId="0" xfId="35" applyFont="1" applyFill="1" applyBorder="1" applyAlignment="1">
      <alignment vertical="center"/>
    </xf>
    <xf numFmtId="38" fontId="30" fillId="0" borderId="0" xfId="35" applyFont="1" applyFill="1" applyBorder="1"/>
    <xf numFmtId="179" fontId="7" fillId="0" borderId="0" xfId="35" applyNumberFormat="1" applyFont="1" applyFill="1" applyBorder="1" applyAlignment="1"/>
    <xf numFmtId="179" fontId="7" fillId="0" borderId="0" xfId="35" applyNumberFormat="1" applyFont="1" applyFill="1" applyBorder="1"/>
    <xf numFmtId="179" fontId="7" fillId="0" borderId="0" xfId="35" applyNumberFormat="1" applyFont="1" applyFill="1" applyAlignment="1">
      <alignment horizontal="left"/>
    </xf>
    <xf numFmtId="179" fontId="7" fillId="0" borderId="0" xfId="35" applyNumberFormat="1" applyFont="1" applyFill="1"/>
    <xf numFmtId="0" fontId="7" fillId="0" borderId="0" xfId="45" applyFont="1"/>
    <xf numFmtId="38" fontId="7" fillId="0" borderId="0" xfId="35" applyFont="1" applyFill="1" applyBorder="1"/>
    <xf numFmtId="38" fontId="6" fillId="28" borderId="23" xfId="35" applyFont="1" applyFill="1" applyBorder="1" applyAlignment="1">
      <alignment horizontal="left" vertical="center"/>
    </xf>
    <xf numFmtId="38" fontId="6" fillId="28" borderId="23" xfId="35" applyFont="1" applyFill="1" applyBorder="1" applyAlignment="1">
      <alignment horizontal="left" vertical="center" shrinkToFit="1"/>
    </xf>
    <xf numFmtId="38" fontId="6" fillId="28" borderId="54" xfId="34" applyFont="1" applyFill="1" applyBorder="1" applyAlignment="1">
      <alignment horizontal="left" vertical="center"/>
    </xf>
    <xf numFmtId="38" fontId="6" fillId="0" borderId="23" xfId="35" applyFont="1" applyBorder="1" applyAlignment="1">
      <alignment horizontal="left" vertical="center"/>
    </xf>
    <xf numFmtId="38" fontId="6" fillId="28" borderId="23" xfId="34" applyFont="1" applyFill="1" applyBorder="1" applyAlignment="1">
      <alignment horizontal="left" vertical="center"/>
    </xf>
    <xf numFmtId="38" fontId="6" fillId="28" borderId="54" xfId="34" applyFont="1" applyFill="1" applyBorder="1" applyAlignment="1">
      <alignment horizontal="left" vertical="center" shrinkToFit="1"/>
    </xf>
    <xf numFmtId="38" fontId="6" fillId="0" borderId="29" xfId="35" applyFont="1" applyBorder="1" applyAlignment="1">
      <alignment horizontal="left" vertical="center"/>
    </xf>
    <xf numFmtId="38" fontId="6" fillId="0" borderId="62" xfId="34" applyFont="1" applyFill="1" applyBorder="1" applyAlignment="1">
      <alignment horizontal="left" vertical="center"/>
    </xf>
    <xf numFmtId="38" fontId="6" fillId="0" borderId="12" xfId="35" applyFont="1" applyBorder="1" applyAlignment="1">
      <alignment horizontal="left" vertical="center"/>
    </xf>
    <xf numFmtId="38" fontId="6" fillId="0" borderId="31" xfId="35" applyFont="1" applyBorder="1" applyAlignment="1">
      <alignment horizontal="left" vertical="center"/>
    </xf>
    <xf numFmtId="38" fontId="6" fillId="28" borderId="62" xfId="34" applyFont="1" applyFill="1" applyBorder="1" applyAlignment="1">
      <alignment horizontal="left" vertical="center"/>
    </xf>
    <xf numFmtId="38" fontId="6" fillId="0" borderId="59" xfId="34" applyFont="1" applyFill="1" applyBorder="1" applyAlignment="1">
      <alignment horizontal="left" vertical="center"/>
    </xf>
    <xf numFmtId="178" fontId="6" fillId="0" borderId="12" xfId="35" applyNumberFormat="1" applyFont="1" applyFill="1" applyBorder="1" applyAlignment="1">
      <alignment horizontal="left" vertical="center"/>
    </xf>
    <xf numFmtId="38" fontId="6" fillId="0" borderId="54" xfId="35" applyFont="1" applyBorder="1" applyAlignment="1">
      <alignment horizontal="left" vertical="center"/>
    </xf>
    <xf numFmtId="38" fontId="6" fillId="28" borderId="64" xfId="35" applyFont="1" applyFill="1" applyBorder="1" applyAlignment="1">
      <alignment horizontal="left" vertical="center"/>
    </xf>
    <xf numFmtId="38" fontId="6" fillId="28" borderId="20" xfId="35" applyFont="1" applyFill="1" applyBorder="1" applyAlignment="1">
      <alignment horizontal="left" vertical="center"/>
    </xf>
    <xf numFmtId="178" fontId="6" fillId="0" borderId="29" xfId="35" applyNumberFormat="1" applyFont="1" applyBorder="1" applyAlignment="1">
      <alignment horizontal="left" vertical="center"/>
    </xf>
    <xf numFmtId="178" fontId="6" fillId="0" borderId="31" xfId="35" applyNumberFormat="1" applyFont="1" applyBorder="1" applyAlignment="1">
      <alignment horizontal="left" vertical="center"/>
    </xf>
    <xf numFmtId="38" fontId="6" fillId="31" borderId="54" xfId="35" applyFont="1" applyFill="1" applyBorder="1" applyAlignment="1" applyProtection="1">
      <alignment horizontal="right" vertical="center"/>
    </xf>
    <xf numFmtId="38" fontId="6" fillId="0" borderId="29" xfId="34" applyFont="1" applyFill="1" applyBorder="1" applyAlignment="1">
      <alignment horizontal="left" vertical="center"/>
    </xf>
    <xf numFmtId="38" fontId="7" fillId="32" borderId="0" xfId="34" applyFont="1" applyFill="1" applyBorder="1" applyAlignment="1">
      <alignment horizontal="left" vertical="center"/>
    </xf>
    <xf numFmtId="38" fontId="7" fillId="32" borderId="0" xfId="34" applyFont="1" applyFill="1" applyBorder="1" applyAlignment="1">
      <alignment vertical="center"/>
    </xf>
    <xf numFmtId="38" fontId="7" fillId="32" borderId="0" xfId="35" applyFont="1" applyFill="1" applyBorder="1" applyAlignment="1">
      <alignment horizontal="left" vertical="center"/>
    </xf>
    <xf numFmtId="38" fontId="6" fillId="0" borderId="31" xfId="34" applyFont="1" applyFill="1" applyBorder="1" applyAlignment="1">
      <alignment horizontal="left" vertical="center"/>
    </xf>
    <xf numFmtId="38" fontId="7" fillId="32" borderId="58" xfId="35" applyFont="1" applyFill="1" applyBorder="1" applyAlignment="1">
      <alignment horizontal="left" vertical="center"/>
    </xf>
    <xf numFmtId="38" fontId="7" fillId="32" borderId="58" xfId="35" applyFont="1" applyFill="1" applyBorder="1" applyAlignment="1">
      <alignment horizontal="center" vertical="center"/>
    </xf>
    <xf numFmtId="178" fontId="7" fillId="32" borderId="0" xfId="35" applyNumberFormat="1" applyFont="1" applyFill="1" applyBorder="1" applyAlignment="1">
      <alignment horizontal="left" vertical="center"/>
    </xf>
    <xf numFmtId="178" fontId="7" fillId="32" borderId="0" xfId="35" applyNumberFormat="1" applyFont="1" applyFill="1" applyAlignment="1">
      <alignment horizontal="center" vertical="center"/>
    </xf>
    <xf numFmtId="38" fontId="7" fillId="32" borderId="0" xfId="35" applyFont="1" applyFill="1" applyBorder="1" applyAlignment="1">
      <alignment horizontal="right"/>
    </xf>
    <xf numFmtId="38" fontId="7" fillId="32" borderId="56" xfId="35" applyFont="1" applyFill="1" applyBorder="1" applyAlignment="1">
      <alignment horizontal="left" vertical="center"/>
    </xf>
    <xf numFmtId="38" fontId="7" fillId="32" borderId="0" xfId="35" applyFont="1" applyFill="1" applyAlignment="1">
      <alignment horizontal="left" vertical="center"/>
    </xf>
    <xf numFmtId="176" fontId="7" fillId="32" borderId="0" xfId="35" applyNumberFormat="1" applyFont="1" applyFill="1" applyBorder="1" applyAlignment="1">
      <alignment horizontal="right"/>
    </xf>
    <xf numFmtId="38" fontId="7" fillId="32" borderId="0" xfId="35" applyFont="1" applyFill="1" applyBorder="1" applyAlignment="1">
      <alignment horizontal="center" vertical="center"/>
    </xf>
    <xf numFmtId="38" fontId="31" fillId="32" borderId="0" xfId="35" applyFont="1" applyFill="1" applyBorder="1" applyAlignment="1">
      <alignment horizontal="left"/>
    </xf>
    <xf numFmtId="38" fontId="7" fillId="0" borderId="0" xfId="35" applyFont="1" applyFill="1" applyBorder="1" applyAlignment="1">
      <alignment horizontal="right"/>
    </xf>
    <xf numFmtId="179" fontId="7" fillId="0" borderId="0" xfId="35" applyNumberFormat="1" applyFont="1" applyFill="1" applyAlignment="1">
      <alignment vertical="center"/>
    </xf>
    <xf numFmtId="38" fontId="7" fillId="0" borderId="0" xfId="35" applyFont="1" applyFill="1" applyAlignment="1">
      <alignment vertical="center"/>
    </xf>
    <xf numFmtId="38" fontId="25" fillId="0" borderId="0" xfId="35" applyFont="1" applyFill="1" applyBorder="1" applyAlignment="1">
      <alignment horizontal="center" vertical="center"/>
    </xf>
    <xf numFmtId="38" fontId="25" fillId="0" borderId="0" xfId="35" applyFont="1" applyFill="1" applyAlignment="1">
      <alignment horizontal="right" vertical="center"/>
    </xf>
    <xf numFmtId="38" fontId="7" fillId="32" borderId="0" xfId="34" applyFont="1" applyFill="1" applyAlignment="1">
      <alignment horizontal="right" vertical="center"/>
    </xf>
    <xf numFmtId="38" fontId="7" fillId="32" borderId="0" xfId="34" applyFont="1" applyFill="1" applyAlignment="1">
      <alignment vertical="center"/>
    </xf>
    <xf numFmtId="38" fontId="7" fillId="0" borderId="0" xfId="34" applyFont="1" applyFill="1" applyAlignment="1">
      <alignment vertical="center"/>
    </xf>
    <xf numFmtId="38" fontId="7" fillId="0" borderId="0" xfId="34" applyFont="1" applyFill="1" applyBorder="1" applyAlignment="1">
      <alignment vertical="center"/>
    </xf>
    <xf numFmtId="38" fontId="7" fillId="0" borderId="0" xfId="34" applyFont="1" applyFill="1" applyAlignment="1">
      <alignment horizontal="right" vertical="center"/>
    </xf>
    <xf numFmtId="38" fontId="7" fillId="0" borderId="0" xfId="34" applyFont="1" applyFill="1" applyAlignment="1">
      <alignment vertical="center" wrapText="1"/>
    </xf>
    <xf numFmtId="38" fontId="7" fillId="32" borderId="0" xfId="35" applyFont="1" applyFill="1" applyAlignment="1">
      <alignment vertical="center"/>
    </xf>
    <xf numFmtId="38" fontId="28" fillId="32" borderId="58" xfId="35" applyFont="1" applyFill="1" applyBorder="1" applyAlignment="1">
      <alignment vertical="center"/>
    </xf>
    <xf numFmtId="38" fontId="7" fillId="32" borderId="0" xfId="35" applyFont="1" applyFill="1" applyBorder="1" applyAlignment="1">
      <alignment vertical="center"/>
    </xf>
    <xf numFmtId="38" fontId="7" fillId="32" borderId="58" xfId="35" applyFont="1" applyFill="1" applyBorder="1" applyAlignment="1">
      <alignment vertical="center"/>
    </xf>
    <xf numFmtId="38" fontId="7" fillId="0" borderId="0" xfId="35" applyFont="1" applyBorder="1" applyAlignment="1">
      <alignment vertical="center"/>
    </xf>
    <xf numFmtId="178" fontId="7" fillId="32" borderId="0" xfId="35" applyNumberFormat="1" applyFont="1" applyFill="1" applyAlignment="1">
      <alignment vertical="center"/>
    </xf>
    <xf numFmtId="38" fontId="7" fillId="0" borderId="0" xfId="35" applyFont="1" applyAlignment="1">
      <alignment vertical="center"/>
    </xf>
    <xf numFmtId="178" fontId="7" fillId="0" borderId="0" xfId="35" applyNumberFormat="1" applyFont="1" applyFill="1" applyBorder="1" applyAlignment="1">
      <alignment horizontal="left" vertical="center"/>
    </xf>
    <xf numFmtId="0" fontId="7" fillId="0" borderId="0" xfId="45" applyFont="1" applyFill="1" applyAlignment="1">
      <alignment horizontal="left" vertical="center"/>
    </xf>
    <xf numFmtId="38" fontId="25" fillId="32" borderId="0" xfId="35" applyFont="1" applyFill="1" applyAlignment="1">
      <alignment vertical="center"/>
    </xf>
    <xf numFmtId="38" fontId="25" fillId="0" borderId="0" xfId="35" applyFont="1" applyAlignment="1">
      <alignment vertical="center"/>
    </xf>
    <xf numFmtId="38" fontId="7" fillId="0" borderId="58" xfId="35" applyFont="1" applyFill="1" applyBorder="1" applyAlignment="1">
      <alignment horizontal="left" vertical="center"/>
    </xf>
    <xf numFmtId="38" fontId="7" fillId="0" borderId="0" xfId="35" applyFont="1" applyFill="1" applyBorder="1" applyAlignment="1">
      <alignment horizontal="right" vertical="center"/>
    </xf>
    <xf numFmtId="38" fontId="7" fillId="32" borderId="0" xfId="34" applyFont="1" applyFill="1" applyBorder="1" applyAlignment="1">
      <alignment horizontal="right" vertical="center"/>
    </xf>
    <xf numFmtId="178" fontId="7" fillId="0" borderId="0" xfId="35" applyNumberFormat="1" applyFont="1" applyFill="1" applyBorder="1" applyAlignment="1">
      <alignment horizontal="center" vertical="center"/>
    </xf>
    <xf numFmtId="38" fontId="7" fillId="32" borderId="56" xfId="35" applyFont="1" applyFill="1" applyBorder="1" applyAlignment="1">
      <alignment horizontal="right" vertical="center"/>
    </xf>
    <xf numFmtId="38" fontId="7" fillId="0" borderId="0" xfId="35" applyFont="1" applyFill="1" applyBorder="1" applyAlignment="1">
      <alignment horizontal="center" vertical="center"/>
    </xf>
    <xf numFmtId="38" fontId="7" fillId="0" borderId="0" xfId="35" applyFont="1" applyBorder="1" applyAlignment="1">
      <alignment horizontal="left"/>
    </xf>
    <xf numFmtId="38" fontId="6" fillId="0" borderId="54" xfId="35" applyFont="1" applyFill="1" applyBorder="1" applyAlignment="1">
      <alignment horizontal="center" vertical="center"/>
    </xf>
    <xf numFmtId="38" fontId="6" fillId="0" borderId="60" xfId="35" applyFont="1" applyFill="1" applyBorder="1" applyAlignment="1">
      <alignment horizontal="center" vertical="center"/>
    </xf>
    <xf numFmtId="38" fontId="6" fillId="0" borderId="55" xfId="35" applyFont="1" applyFill="1" applyBorder="1" applyAlignment="1">
      <alignment horizontal="center" vertical="center"/>
    </xf>
    <xf numFmtId="38" fontId="7" fillId="32" borderId="58" xfId="35" applyFont="1" applyFill="1" applyBorder="1" applyAlignment="1">
      <alignment horizontal="right" vertical="center"/>
    </xf>
    <xf numFmtId="38" fontId="6" fillId="0" borderId="23" xfId="35" applyFont="1" applyFill="1" applyBorder="1" applyAlignment="1">
      <alignment horizontal="center" vertical="center"/>
    </xf>
    <xf numFmtId="38" fontId="6" fillId="0" borderId="23" xfId="35" applyFont="1" applyFill="1" applyBorder="1" applyAlignment="1">
      <alignment horizontal="center" vertical="top" textRotation="255" wrapText="1"/>
    </xf>
    <xf numFmtId="38" fontId="7" fillId="0" borderId="58" xfId="35" applyFont="1" applyFill="1" applyBorder="1" applyAlignment="1">
      <alignment horizontal="center" vertical="center"/>
    </xf>
    <xf numFmtId="176" fontId="7" fillId="32" borderId="0" xfId="35" applyNumberFormat="1" applyFont="1" applyFill="1" applyBorder="1" applyAlignment="1">
      <alignment horizontal="left" vertical="center"/>
    </xf>
    <xf numFmtId="179" fontId="6" fillId="0" borderId="0" xfId="35" applyNumberFormat="1" applyFont="1" applyFill="1" applyBorder="1" applyAlignment="1">
      <alignment horizontal="center" vertical="center"/>
    </xf>
    <xf numFmtId="179" fontId="6" fillId="0" borderId="70" xfId="35" applyNumberFormat="1" applyFont="1" applyFill="1" applyBorder="1" applyAlignment="1">
      <alignment horizontal="center" vertical="top" textRotation="255" wrapText="1"/>
    </xf>
    <xf numFmtId="179" fontId="6" fillId="0" borderId="80" xfId="35" applyNumberFormat="1" applyFont="1" applyFill="1" applyBorder="1" applyAlignment="1">
      <alignment horizontal="center" vertical="top" textRotation="255" wrapText="1"/>
    </xf>
    <xf numFmtId="179" fontId="6" fillId="0" borderId="64" xfId="35" applyNumberFormat="1" applyFont="1" applyFill="1" applyBorder="1" applyAlignment="1">
      <alignment horizontal="center" vertical="top" textRotation="255" wrapText="1"/>
    </xf>
    <xf numFmtId="179" fontId="6" fillId="0" borderId="0" xfId="35" applyNumberFormat="1" applyFont="1" applyFill="1" applyBorder="1" applyAlignment="1">
      <alignment vertical="center"/>
    </xf>
    <xf numFmtId="38" fontId="6" fillId="0" borderId="29" xfId="35" applyFont="1" applyFill="1" applyBorder="1" applyAlignment="1">
      <alignment horizontal="left"/>
    </xf>
    <xf numFmtId="38" fontId="6" fillId="0" borderId="12" xfId="35" applyFont="1" applyFill="1" applyBorder="1" applyAlignment="1">
      <alignment horizontal="left"/>
    </xf>
    <xf numFmtId="38" fontId="6" fillId="0" borderId="70" xfId="35" applyFont="1" applyFill="1" applyBorder="1" applyAlignment="1">
      <alignment horizontal="center" vertical="center"/>
    </xf>
    <xf numFmtId="38" fontId="6" fillId="0" borderId="80" xfId="35" applyFont="1" applyFill="1" applyBorder="1" applyAlignment="1">
      <alignment horizontal="center" vertical="center"/>
    </xf>
    <xf numFmtId="38" fontId="6" fillId="0" borderId="31" xfId="35" applyFont="1" applyFill="1" applyBorder="1" applyAlignment="1">
      <alignment horizontal="left" vertical="top" textRotation="255"/>
    </xf>
    <xf numFmtId="38" fontId="6" fillId="24" borderId="31" xfId="35" applyFont="1" applyFill="1" applyBorder="1" applyAlignment="1">
      <alignment horizontal="left" vertical="center"/>
    </xf>
    <xf numFmtId="38" fontId="6" fillId="24" borderId="65" xfId="35" applyFont="1" applyFill="1" applyBorder="1" applyAlignment="1">
      <alignment horizontal="right" vertical="center"/>
    </xf>
    <xf numFmtId="38" fontId="6" fillId="24" borderId="70" xfId="35" applyFont="1" applyFill="1" applyBorder="1" applyAlignment="1">
      <alignment horizontal="right" vertical="center"/>
    </xf>
    <xf numFmtId="38" fontId="6" fillId="24" borderId="98" xfId="35" applyFont="1" applyFill="1" applyBorder="1" applyAlignment="1">
      <alignment horizontal="right" vertical="center"/>
    </xf>
    <xf numFmtId="38" fontId="6" fillId="31" borderId="23" xfId="35" applyFont="1" applyFill="1" applyBorder="1" applyAlignment="1">
      <alignment horizontal="right" vertical="center"/>
    </xf>
    <xf numFmtId="38" fontId="6" fillId="0" borderId="23" xfId="35" applyFont="1" applyFill="1" applyBorder="1" applyAlignment="1">
      <alignment horizontal="right" vertical="center"/>
    </xf>
    <xf numFmtId="38" fontId="6" fillId="0" borderId="61" xfId="35" applyFont="1" applyFill="1" applyBorder="1" applyAlignment="1">
      <alignment horizontal="left" vertical="center"/>
    </xf>
    <xf numFmtId="38" fontId="6" fillId="0" borderId="0" xfId="35" applyFont="1" applyFill="1" applyBorder="1" applyAlignment="1">
      <alignment horizontal="center" vertical="center" wrapText="1"/>
    </xf>
    <xf numFmtId="38" fontId="6" fillId="0" borderId="72" xfId="35" applyFont="1" applyFill="1" applyBorder="1" applyAlignment="1">
      <alignment horizontal="center" vertical="center" wrapText="1"/>
    </xf>
    <xf numFmtId="38" fontId="6" fillId="0" borderId="71" xfId="35" applyFont="1" applyFill="1" applyBorder="1" applyAlignment="1">
      <alignment horizontal="center" vertical="center" wrapText="1"/>
    </xf>
    <xf numFmtId="38" fontId="6" fillId="31" borderId="31" xfId="35" applyFont="1" applyFill="1" applyBorder="1" applyAlignment="1">
      <alignment horizontal="right" vertical="center"/>
    </xf>
    <xf numFmtId="38" fontId="6" fillId="31" borderId="23" xfId="35" applyFont="1" applyFill="1" applyBorder="1" applyAlignment="1">
      <alignment horizontal="right" vertical="center" shrinkToFit="1"/>
    </xf>
    <xf numFmtId="38" fontId="6" fillId="0" borderId="0" xfId="35" applyFont="1" applyFill="1" applyBorder="1" applyAlignment="1">
      <alignment horizontal="left" vertical="center"/>
    </xf>
    <xf numFmtId="38" fontId="7" fillId="0" borderId="0" xfId="35" applyFont="1" applyFill="1" applyAlignment="1">
      <alignment vertical="center" wrapText="1"/>
    </xf>
    <xf numFmtId="38" fontId="6" fillId="0" borderId="54" xfId="35" applyFont="1" applyFill="1" applyBorder="1" applyAlignment="1">
      <alignment horizontal="center"/>
    </xf>
    <xf numFmtId="38" fontId="6" fillId="0" borderId="29" xfId="35" applyFont="1" applyFill="1" applyBorder="1" applyAlignment="1">
      <alignment horizontal="right"/>
    </xf>
    <xf numFmtId="38" fontId="6" fillId="0" borderId="0" xfId="35" applyFont="1" applyFill="1" applyAlignment="1">
      <alignment wrapText="1"/>
    </xf>
    <xf numFmtId="38" fontId="6" fillId="0" borderId="0" xfId="35" applyFont="1" applyFill="1" applyAlignment="1">
      <alignment horizontal="right"/>
    </xf>
    <xf numFmtId="38" fontId="6" fillId="0" borderId="12" xfId="35" applyFont="1" applyFill="1" applyBorder="1" applyAlignment="1">
      <alignment horizontal="left" vertical="center"/>
    </xf>
    <xf numFmtId="38" fontId="6" fillId="0" borderId="0" xfId="35" applyFont="1" applyFill="1" applyAlignment="1">
      <alignment horizontal="right" vertical="center"/>
    </xf>
    <xf numFmtId="49" fontId="6" fillId="0" borderId="12" xfId="35" applyNumberFormat="1" applyFont="1" applyFill="1" applyBorder="1" applyAlignment="1">
      <alignment horizontal="center" vertical="center" textRotation="255" wrapText="1"/>
    </xf>
    <xf numFmtId="0" fontId="6" fillId="0" borderId="12" xfId="35" applyNumberFormat="1" applyFont="1" applyFill="1" applyBorder="1" applyAlignment="1">
      <alignment horizontal="center" vertical="center" textRotation="255"/>
    </xf>
    <xf numFmtId="38" fontId="6" fillId="0" borderId="12" xfId="35" applyFont="1" applyFill="1" applyBorder="1" applyAlignment="1">
      <alignment horizontal="center" vertical="center" textRotation="255"/>
    </xf>
    <xf numFmtId="38" fontId="6" fillId="24" borderId="23" xfId="35" applyFont="1" applyFill="1" applyBorder="1" applyAlignment="1">
      <alignment horizontal="left" vertical="center"/>
    </xf>
    <xf numFmtId="178" fontId="6" fillId="24" borderId="23" xfId="35" applyNumberFormat="1" applyFont="1" applyFill="1" applyBorder="1" applyAlignment="1">
      <alignment horizontal="right" vertical="center"/>
    </xf>
    <xf numFmtId="178" fontId="6" fillId="30" borderId="23" xfId="35" applyNumberFormat="1" applyFont="1" applyFill="1" applyBorder="1" applyAlignment="1">
      <alignment horizontal="right" vertical="center"/>
    </xf>
    <xf numFmtId="38" fontId="6" fillId="0" borderId="0" xfId="35" applyFont="1" applyFill="1" applyAlignment="1">
      <alignment horizontal="left" vertical="center"/>
    </xf>
    <xf numFmtId="178" fontId="6" fillId="0" borderId="0" xfId="35" applyNumberFormat="1" applyFont="1" applyFill="1" applyBorder="1" applyAlignment="1">
      <alignment horizontal="right" vertical="center"/>
    </xf>
    <xf numFmtId="178" fontId="6" fillId="0" borderId="0" xfId="35" applyNumberFormat="1" applyFont="1" applyFill="1" applyAlignment="1">
      <alignment horizontal="center" vertical="center"/>
    </xf>
    <xf numFmtId="38" fontId="6" fillId="0" borderId="29" xfId="35" applyFont="1" applyBorder="1" applyAlignment="1">
      <alignment horizontal="left"/>
    </xf>
    <xf numFmtId="38" fontId="6" fillId="0" borderId="54" xfId="35" applyFont="1" applyBorder="1" applyAlignment="1">
      <alignment horizontal="center"/>
    </xf>
    <xf numFmtId="38" fontId="6" fillId="0" borderId="29" xfId="35" quotePrefix="1" applyFont="1" applyBorder="1" applyAlignment="1">
      <alignment horizontal="center"/>
    </xf>
    <xf numFmtId="38" fontId="6" fillId="0" borderId="12" xfId="35" applyFont="1" applyBorder="1" applyAlignment="1">
      <alignment horizontal="left"/>
    </xf>
    <xf numFmtId="38" fontId="6" fillId="0" borderId="0" xfId="35" applyFont="1" applyFill="1" applyBorder="1" applyAlignment="1">
      <alignment horizontal="right" wrapText="1"/>
    </xf>
    <xf numFmtId="38" fontId="6" fillId="0" borderId="29" xfId="35" applyFont="1" applyFill="1" applyBorder="1" applyAlignment="1">
      <alignment horizontal="center" vertical="center"/>
    </xf>
    <xf numFmtId="38" fontId="6" fillId="0" borderId="29" xfId="35" applyFont="1" applyFill="1" applyBorder="1" applyAlignment="1">
      <alignment horizontal="center" vertical="center" textRotation="255"/>
    </xf>
    <xf numFmtId="38" fontId="6" fillId="31" borderId="0" xfId="35" applyFont="1" applyFill="1" applyBorder="1" applyAlignment="1">
      <alignment horizontal="center" vertical="center"/>
    </xf>
    <xf numFmtId="38" fontId="6" fillId="0" borderId="0" xfId="35" applyFont="1" applyFill="1" applyBorder="1" applyAlignment="1">
      <alignment horizontal="right" vertical="center" wrapText="1"/>
    </xf>
    <xf numFmtId="0" fontId="6" fillId="0" borderId="20" xfId="35" applyNumberFormat="1" applyFont="1" applyFill="1" applyBorder="1" applyAlignment="1">
      <alignment horizontal="center" vertical="center" textRotation="255"/>
    </xf>
    <xf numFmtId="0" fontId="6" fillId="0" borderId="31" xfId="35" applyNumberFormat="1" applyFont="1" applyFill="1" applyBorder="1" applyAlignment="1">
      <alignment horizontal="center" vertical="center" textRotation="255"/>
    </xf>
    <xf numFmtId="38" fontId="6" fillId="0" borderId="13" xfId="35" applyFont="1" applyFill="1" applyBorder="1" applyAlignment="1">
      <alignment horizontal="center" vertical="center" textRotation="255"/>
    </xf>
    <xf numFmtId="38" fontId="6" fillId="0" borderId="20" xfId="35" applyFont="1" applyFill="1" applyBorder="1" applyAlignment="1">
      <alignment horizontal="center" vertical="center" textRotation="255"/>
    </xf>
    <xf numFmtId="38" fontId="6" fillId="0" borderId="31" xfId="35" applyFont="1" applyFill="1" applyBorder="1" applyAlignment="1">
      <alignment horizontal="center" vertical="center" textRotation="255"/>
    </xf>
    <xf numFmtId="38" fontId="6" fillId="31" borderId="13" xfId="35" applyFont="1" applyFill="1" applyBorder="1" applyAlignment="1">
      <alignment horizontal="center" vertical="distributed" textRotation="255" justifyLastLine="1"/>
    </xf>
    <xf numFmtId="38" fontId="6" fillId="0" borderId="0" xfId="35" applyFont="1" applyFill="1" applyBorder="1" applyAlignment="1">
      <alignment horizontal="left" wrapText="1"/>
    </xf>
    <xf numFmtId="38" fontId="6" fillId="24" borderId="31" xfId="35" applyFont="1" applyFill="1" applyBorder="1" applyAlignment="1">
      <alignment horizontal="right" vertical="center"/>
    </xf>
    <xf numFmtId="38" fontId="6" fillId="27" borderId="0" xfId="35" applyFont="1" applyFill="1" applyAlignment="1">
      <alignment horizontal="right" vertical="center"/>
    </xf>
    <xf numFmtId="38" fontId="6" fillId="0" borderId="0" xfId="35" applyFont="1" applyAlignment="1">
      <alignment horizontal="left" vertical="center"/>
    </xf>
    <xf numFmtId="38" fontId="6" fillId="0" borderId="0" xfId="35" applyFont="1" applyAlignment="1">
      <alignment horizontal="right" vertical="center"/>
    </xf>
    <xf numFmtId="178" fontId="6" fillId="0" borderId="0" xfId="35" applyNumberFormat="1" applyFont="1" applyAlignment="1">
      <alignment horizontal="center" vertical="center"/>
    </xf>
    <xf numFmtId="38" fontId="6" fillId="0" borderId="29" xfId="35" quotePrefix="1" applyFont="1" applyFill="1" applyBorder="1" applyAlignment="1">
      <alignment horizontal="center"/>
    </xf>
    <xf numFmtId="38" fontId="6" fillId="0" borderId="0" xfId="35" applyFont="1" applyFill="1" applyBorder="1" applyAlignment="1">
      <alignment wrapText="1"/>
    </xf>
    <xf numFmtId="38" fontId="34" fillId="0" borderId="0" xfId="35" applyFont="1" applyBorder="1" applyAlignment="1">
      <alignment horizontal="right"/>
    </xf>
    <xf numFmtId="38" fontId="34" fillId="0" borderId="0" xfId="35" applyFont="1" applyAlignment="1">
      <alignment horizontal="right"/>
    </xf>
    <xf numFmtId="38" fontId="33" fillId="24" borderId="23" xfId="35" applyFont="1" applyFill="1" applyBorder="1" applyAlignment="1">
      <alignment horizontal="left" vertical="center"/>
    </xf>
    <xf numFmtId="38" fontId="34" fillId="26" borderId="0" xfId="35" applyFont="1" applyFill="1" applyAlignment="1">
      <alignment horizontal="right" vertical="center"/>
    </xf>
    <xf numFmtId="38" fontId="34" fillId="0" borderId="0" xfId="35" applyFont="1" applyAlignment="1">
      <alignment horizontal="right" vertical="center"/>
    </xf>
    <xf numFmtId="38" fontId="6" fillId="0" borderId="29" xfId="34" applyFont="1" applyFill="1" applyBorder="1" applyAlignment="1">
      <alignment horizontal="left"/>
    </xf>
    <xf numFmtId="38" fontId="6" fillId="0" borderId="31" xfId="35" applyFont="1" applyBorder="1" applyAlignment="1">
      <alignment horizontal="left"/>
    </xf>
    <xf numFmtId="38" fontId="6" fillId="0" borderId="62" xfId="34" applyFont="1" applyFill="1" applyBorder="1" applyAlignment="1">
      <alignment horizontal="left"/>
    </xf>
    <xf numFmtId="38" fontId="6" fillId="0" borderId="0" xfId="34" applyFont="1" applyFill="1" applyAlignment="1"/>
    <xf numFmtId="38" fontId="6" fillId="32" borderId="20" xfId="34" applyFont="1" applyFill="1" applyBorder="1" applyAlignment="1">
      <alignment horizontal="left"/>
    </xf>
    <xf numFmtId="38" fontId="6" fillId="32" borderId="55" xfId="34" applyFont="1" applyFill="1" applyBorder="1" applyAlignment="1">
      <alignment wrapText="1"/>
    </xf>
    <xf numFmtId="38" fontId="6" fillId="0" borderId="0" xfId="34" applyFont="1" applyFill="1" applyAlignment="1">
      <alignment wrapText="1"/>
    </xf>
    <xf numFmtId="38" fontId="6" fillId="32" borderId="20" xfId="34" applyFont="1" applyFill="1" applyBorder="1" applyAlignment="1">
      <alignment horizontal="left" wrapText="1"/>
    </xf>
    <xf numFmtId="38" fontId="6" fillId="0" borderId="31" xfId="34" applyFont="1" applyFill="1" applyBorder="1" applyAlignment="1">
      <alignment horizontal="center" vertical="center" wrapText="1"/>
    </xf>
    <xf numFmtId="38" fontId="6" fillId="0" borderId="23" xfId="34" applyFont="1" applyFill="1" applyBorder="1" applyAlignment="1">
      <alignment horizontal="center" vertical="center" wrapText="1" shrinkToFit="1"/>
    </xf>
    <xf numFmtId="38" fontId="6" fillId="24" borderId="59" xfId="34" applyFont="1" applyFill="1" applyBorder="1" applyAlignment="1">
      <alignment horizontal="left" vertical="center"/>
    </xf>
    <xf numFmtId="38" fontId="6" fillId="24" borderId="23" xfId="34" applyFont="1" applyFill="1" applyBorder="1" applyAlignment="1">
      <alignment horizontal="right" vertical="center"/>
    </xf>
    <xf numFmtId="38" fontId="6" fillId="24" borderId="54" xfId="34" applyFont="1" applyFill="1" applyBorder="1" applyAlignment="1">
      <alignment horizontal="right" vertical="center"/>
    </xf>
    <xf numFmtId="38" fontId="6" fillId="24" borderId="55" xfId="34" applyFont="1" applyFill="1" applyBorder="1" applyAlignment="1">
      <alignment horizontal="right" vertical="center"/>
    </xf>
    <xf numFmtId="38" fontId="6" fillId="24" borderId="23" xfId="34" applyFont="1" applyFill="1" applyBorder="1" applyAlignment="1">
      <alignment vertical="center"/>
    </xf>
    <xf numFmtId="38" fontId="6" fillId="0" borderId="0" xfId="34" applyFont="1" applyFill="1" applyAlignment="1">
      <alignment vertical="center"/>
    </xf>
    <xf numFmtId="38" fontId="6" fillId="28" borderId="23" xfId="35" applyFont="1" applyFill="1" applyBorder="1" applyAlignment="1">
      <alignment horizontal="right" vertical="center"/>
    </xf>
    <xf numFmtId="38" fontId="6" fillId="0" borderId="29" xfId="34" applyFont="1" applyFill="1" applyBorder="1" applyAlignment="1">
      <alignment horizontal="right" vertical="center"/>
    </xf>
    <xf numFmtId="38" fontId="6" fillId="31" borderId="29" xfId="34" applyFont="1" applyFill="1" applyBorder="1" applyAlignment="1">
      <alignment horizontal="right" vertical="center"/>
    </xf>
    <xf numFmtId="38" fontId="6" fillId="0" borderId="62" xfId="34" applyFont="1" applyFill="1" applyBorder="1" applyAlignment="1">
      <alignment horizontal="right" vertical="center"/>
    </xf>
    <xf numFmtId="38" fontId="6" fillId="0" borderId="57" xfId="34" applyFont="1" applyFill="1" applyBorder="1" applyAlignment="1">
      <alignment horizontal="right" vertical="center"/>
    </xf>
    <xf numFmtId="38" fontId="6" fillId="0" borderId="0" xfId="34" applyFont="1" applyFill="1" applyBorder="1" applyAlignment="1">
      <alignment horizontal="right" vertical="center"/>
    </xf>
    <xf numFmtId="38" fontId="6" fillId="0" borderId="0" xfId="34" applyFont="1" applyFill="1" applyBorder="1" applyAlignment="1">
      <alignment vertical="center"/>
    </xf>
    <xf numFmtId="38" fontId="6" fillId="0" borderId="12" xfId="34" applyFont="1" applyFill="1" applyBorder="1" applyAlignment="1">
      <alignment horizontal="right" vertical="center"/>
    </xf>
    <xf numFmtId="38" fontId="6" fillId="31" borderId="12" xfId="34" applyFont="1" applyFill="1" applyBorder="1" applyAlignment="1">
      <alignment horizontal="right" vertical="center"/>
    </xf>
    <xf numFmtId="38" fontId="6" fillId="0" borderId="31" xfId="34" applyFont="1" applyFill="1" applyBorder="1" applyAlignment="1">
      <alignment horizontal="right" vertical="center"/>
    </xf>
    <xf numFmtId="38" fontId="6" fillId="31" borderId="31" xfId="34" applyFont="1" applyFill="1" applyBorder="1" applyAlignment="1">
      <alignment horizontal="right" vertical="center"/>
    </xf>
    <xf numFmtId="38" fontId="6" fillId="28" borderId="23" xfId="34" applyFont="1" applyFill="1" applyBorder="1" applyAlignment="1">
      <alignment horizontal="right" vertical="center"/>
    </xf>
    <xf numFmtId="38" fontId="6" fillId="32" borderId="0" xfId="34" applyFont="1" applyFill="1" applyBorder="1" applyAlignment="1">
      <alignment horizontal="left" vertical="center"/>
    </xf>
    <xf numFmtId="38" fontId="6" fillId="32" borderId="0" xfId="34" applyFont="1" applyFill="1" applyBorder="1" applyAlignment="1">
      <alignment horizontal="right" vertical="center"/>
    </xf>
    <xf numFmtId="38" fontId="6" fillId="0" borderId="0" xfId="34" applyFont="1" applyFill="1" applyBorder="1" applyAlignment="1"/>
    <xf numFmtId="0" fontId="6" fillId="0" borderId="0" xfId="51" applyNumberFormat="1" applyFont="1" applyFill="1" applyAlignment="1"/>
    <xf numFmtId="0" fontId="6" fillId="0" borderId="0" xfId="51" applyNumberFormat="1" applyFont="1" applyFill="1" applyBorder="1" applyAlignment="1"/>
    <xf numFmtId="38" fontId="6" fillId="32" borderId="59" xfId="34" applyFont="1" applyFill="1" applyBorder="1" applyAlignment="1">
      <alignment horizontal="center" vertical="center" wrapText="1"/>
    </xf>
    <xf numFmtId="38" fontId="6" fillId="32" borderId="31" xfId="34" applyFont="1" applyFill="1" applyBorder="1" applyAlignment="1">
      <alignment horizontal="center" vertical="center" wrapText="1"/>
    </xf>
    <xf numFmtId="38" fontId="6" fillId="24" borderId="20" xfId="35" applyFont="1" applyFill="1" applyBorder="1" applyAlignment="1">
      <alignment horizontal="right" vertical="center"/>
    </xf>
    <xf numFmtId="38" fontId="6" fillId="24" borderId="54" xfId="35" applyFont="1" applyFill="1" applyBorder="1" applyAlignment="1">
      <alignment horizontal="right" vertical="center"/>
    </xf>
    <xf numFmtId="38" fontId="6" fillId="32" borderId="12" xfId="34" applyFont="1" applyFill="1" applyBorder="1" applyAlignment="1">
      <alignment horizontal="left"/>
    </xf>
    <xf numFmtId="38" fontId="6" fillId="32" borderId="12" xfId="34" applyFont="1" applyFill="1" applyBorder="1" applyAlignment="1">
      <alignment horizontal="left" wrapText="1"/>
    </xf>
    <xf numFmtId="0" fontId="6" fillId="32" borderId="59" xfId="51" applyFont="1" applyFill="1" applyBorder="1" applyAlignment="1">
      <alignment horizontal="left" vertical="center" wrapText="1"/>
    </xf>
    <xf numFmtId="0" fontId="6" fillId="32" borderId="56" xfId="51" applyFont="1" applyFill="1" applyBorder="1" applyAlignment="1">
      <alignment horizontal="left" vertical="center" wrapText="1"/>
    </xf>
    <xf numFmtId="38" fontId="6" fillId="0" borderId="31" xfId="34" applyFont="1" applyFill="1" applyBorder="1" applyAlignment="1">
      <alignment horizontal="left" wrapText="1"/>
    </xf>
    <xf numFmtId="38" fontId="6" fillId="0" borderId="23" xfId="34" applyFont="1" applyFill="1" applyBorder="1" applyAlignment="1">
      <alignment horizontal="center" vertical="center" wrapText="1"/>
    </xf>
    <xf numFmtId="38" fontId="6" fillId="0" borderId="55" xfId="34" applyFont="1" applyFill="1" applyBorder="1" applyAlignment="1">
      <alignment horizontal="center" vertical="center" wrapText="1"/>
    </xf>
    <xf numFmtId="38" fontId="6" fillId="24" borderId="31" xfId="34" applyFont="1" applyFill="1" applyBorder="1" applyAlignment="1">
      <alignment horizontal="left" vertical="center"/>
    </xf>
    <xf numFmtId="38" fontId="6" fillId="0" borderId="20" xfId="35" applyFont="1" applyBorder="1" applyAlignment="1">
      <alignment horizontal="left" wrapText="1"/>
    </xf>
    <xf numFmtId="38" fontId="6" fillId="0" borderId="0" xfId="35" applyFont="1" applyBorder="1" applyAlignment="1"/>
    <xf numFmtId="38" fontId="6" fillId="32" borderId="20" xfId="35" applyFont="1" applyFill="1" applyBorder="1" applyAlignment="1">
      <alignment horizontal="left" wrapText="1"/>
    </xf>
    <xf numFmtId="38" fontId="6" fillId="0" borderId="31" xfId="35" applyFont="1" applyBorder="1" applyAlignment="1">
      <alignment horizontal="left" wrapText="1"/>
    </xf>
    <xf numFmtId="38" fontId="6" fillId="31" borderId="65" xfId="35" applyFont="1" applyFill="1" applyBorder="1" applyAlignment="1">
      <alignment horizontal="center" vertical="center"/>
    </xf>
    <xf numFmtId="38" fontId="6" fillId="31" borderId="70" xfId="35" applyFont="1" applyFill="1" applyBorder="1" applyAlignment="1">
      <alignment horizontal="center" vertical="center"/>
    </xf>
    <xf numFmtId="38" fontId="6" fillId="0" borderId="70" xfId="35" applyFont="1" applyBorder="1" applyAlignment="1">
      <alignment horizontal="center" vertical="center"/>
    </xf>
    <xf numFmtId="38" fontId="6" fillId="0" borderId="12" xfId="35" applyFont="1" applyBorder="1" applyAlignment="1">
      <alignment horizontal="center" vertical="center"/>
    </xf>
    <xf numFmtId="38" fontId="6" fillId="0" borderId="0" xfId="35" applyFont="1" applyBorder="1" applyAlignment="1">
      <alignment horizontal="center" vertical="center"/>
    </xf>
    <xf numFmtId="38" fontId="6" fillId="0" borderId="29" xfId="35" applyFont="1" applyBorder="1" applyAlignment="1">
      <alignment horizontal="center" vertical="center"/>
    </xf>
    <xf numFmtId="38" fontId="6" fillId="0" borderId="65" xfId="35" applyFont="1" applyBorder="1" applyAlignment="1">
      <alignment horizontal="center" vertical="center"/>
    </xf>
    <xf numFmtId="38" fontId="6" fillId="0" borderId="64" xfId="35" applyFont="1" applyBorder="1" applyAlignment="1">
      <alignment horizontal="center" vertical="center"/>
    </xf>
    <xf numFmtId="38" fontId="6" fillId="0" borderId="80" xfId="35" applyFont="1" applyBorder="1" applyAlignment="1">
      <alignment horizontal="center" vertical="center"/>
    </xf>
    <xf numFmtId="38" fontId="6" fillId="0" borderId="65" xfId="35" applyFont="1" applyFill="1" applyBorder="1" applyAlignment="1">
      <alignment horizontal="center" vertical="center"/>
    </xf>
    <xf numFmtId="38" fontId="6" fillId="0" borderId="97" xfId="35" applyFont="1" applyBorder="1" applyAlignment="1">
      <alignment horizontal="center" vertical="center"/>
    </xf>
    <xf numFmtId="38" fontId="6" fillId="0" borderId="23" xfId="35" applyFont="1" applyBorder="1" applyAlignment="1">
      <alignment horizontal="center" vertical="center"/>
    </xf>
    <xf numFmtId="38" fontId="6" fillId="24" borderId="23" xfId="35" applyFont="1" applyFill="1" applyBorder="1" applyAlignment="1">
      <alignment horizontal="left" vertical="center" wrapText="1"/>
    </xf>
    <xf numFmtId="38" fontId="6" fillId="24" borderId="23" xfId="35" applyFont="1" applyFill="1" applyBorder="1" applyAlignment="1">
      <alignment horizontal="right" vertical="center" wrapText="1"/>
    </xf>
    <xf numFmtId="38" fontId="6" fillId="24" borderId="54" xfId="35" applyFont="1" applyFill="1" applyBorder="1" applyAlignment="1">
      <alignment horizontal="right" vertical="center" wrapText="1"/>
    </xf>
    <xf numFmtId="38" fontId="6" fillId="0" borderId="0" xfId="35" applyFont="1" applyBorder="1" applyAlignment="1">
      <alignment horizontal="right" vertical="center"/>
    </xf>
    <xf numFmtId="3" fontId="6" fillId="28" borderId="55" xfId="45" applyNumberFormat="1" applyFont="1" applyFill="1" applyBorder="1" applyAlignment="1">
      <alignment horizontal="right" vertical="center"/>
    </xf>
    <xf numFmtId="0" fontId="6" fillId="0" borderId="0" xfId="45" applyNumberFormat="1" applyFont="1" applyBorder="1" applyAlignment="1">
      <alignment vertical="center"/>
    </xf>
    <xf numFmtId="3" fontId="6" fillId="31" borderId="29" xfId="45" applyNumberFormat="1" applyFont="1" applyFill="1" applyBorder="1" applyAlignment="1">
      <alignment horizontal="right" vertical="center"/>
    </xf>
    <xf numFmtId="3" fontId="6" fillId="0" borderId="29" xfId="45" applyNumberFormat="1" applyFont="1" applyFill="1" applyBorder="1" applyAlignment="1">
      <alignment horizontal="right" vertical="center"/>
    </xf>
    <xf numFmtId="3" fontId="6" fillId="31" borderId="12" xfId="45" applyNumberFormat="1" applyFont="1" applyFill="1" applyBorder="1" applyAlignment="1">
      <alignment horizontal="right" vertical="center"/>
    </xf>
    <xf numFmtId="3" fontId="6" fillId="0" borderId="12" xfId="45" applyNumberFormat="1" applyFont="1" applyFill="1" applyBorder="1" applyAlignment="1">
      <alignment horizontal="right" vertical="center"/>
    </xf>
    <xf numFmtId="3" fontId="6" fillId="31" borderId="31" xfId="45" applyNumberFormat="1" applyFont="1" applyFill="1" applyBorder="1" applyAlignment="1">
      <alignment horizontal="right" vertical="center"/>
    </xf>
    <xf numFmtId="3" fontId="6" fillId="0" borderId="31" xfId="45" applyNumberFormat="1" applyFont="1" applyFill="1" applyBorder="1" applyAlignment="1">
      <alignment horizontal="right" vertical="center"/>
    </xf>
    <xf numFmtId="3" fontId="6" fillId="28" borderId="23" xfId="45" applyNumberFormat="1" applyFont="1" applyFill="1" applyBorder="1" applyAlignment="1">
      <alignment horizontal="right" vertical="center"/>
    </xf>
    <xf numFmtId="0" fontId="6" fillId="32" borderId="0" xfId="45" applyNumberFormat="1" applyFont="1" applyFill="1" applyAlignment="1">
      <alignment horizontal="left" vertical="center"/>
    </xf>
    <xf numFmtId="3" fontId="6" fillId="32" borderId="0" xfId="45" applyNumberFormat="1" applyFont="1" applyFill="1" applyBorder="1" applyAlignment="1">
      <alignment horizontal="right" vertical="center"/>
    </xf>
    <xf numFmtId="3" fontId="32" fillId="32" borderId="0" xfId="45" applyNumberFormat="1" applyFont="1" applyFill="1" applyBorder="1" applyAlignment="1">
      <alignment horizontal="right" vertical="center"/>
    </xf>
    <xf numFmtId="38" fontId="6" fillId="0" borderId="90" xfId="35" applyFont="1" applyBorder="1" applyAlignment="1">
      <alignment horizontal="center" vertical="center"/>
    </xf>
    <xf numFmtId="178" fontId="6" fillId="0" borderId="29" xfId="35" applyNumberFormat="1" applyFont="1" applyFill="1" applyBorder="1" applyAlignment="1">
      <alignment horizontal="left"/>
    </xf>
    <xf numFmtId="178" fontId="6" fillId="32" borderId="12" xfId="35" applyNumberFormat="1" applyFont="1" applyFill="1" applyBorder="1" applyAlignment="1">
      <alignment horizontal="left"/>
    </xf>
    <xf numFmtId="178" fontId="6" fillId="32" borderId="12" xfId="35" applyNumberFormat="1" applyFont="1" applyFill="1" applyBorder="1" applyAlignment="1">
      <alignment horizontal="left" wrapText="1"/>
    </xf>
    <xf numFmtId="38" fontId="6" fillId="0" borderId="31" xfId="35" applyFont="1" applyFill="1" applyBorder="1" applyAlignment="1">
      <alignment horizontal="left" wrapText="1"/>
    </xf>
    <xf numFmtId="178" fontId="6" fillId="0" borderId="0" xfId="35" applyNumberFormat="1" applyFont="1" applyFill="1" applyAlignment="1">
      <alignment horizontal="center" vertical="center" wrapText="1"/>
    </xf>
    <xf numFmtId="178" fontId="6" fillId="0" borderId="23" xfId="35" applyNumberFormat="1" applyFont="1" applyFill="1" applyBorder="1" applyAlignment="1">
      <alignment horizontal="center" vertical="center" wrapText="1"/>
    </xf>
    <xf numFmtId="0" fontId="6" fillId="24" borderId="23" xfId="50" applyFont="1" applyFill="1" applyBorder="1" applyAlignment="1">
      <alignment vertical="center"/>
    </xf>
    <xf numFmtId="177" fontId="6" fillId="24" borderId="23" xfId="50" applyNumberFormat="1" applyFont="1" applyFill="1" applyBorder="1" applyAlignment="1">
      <alignment horizontal="right" vertical="center"/>
    </xf>
    <xf numFmtId="177" fontId="6" fillId="24" borderId="55" xfId="50" applyNumberFormat="1" applyFont="1" applyFill="1" applyBorder="1" applyAlignment="1">
      <alignment horizontal="right" vertical="center"/>
    </xf>
    <xf numFmtId="177" fontId="6" fillId="24" borderId="23" xfId="50" applyNumberFormat="1" applyFont="1" applyFill="1" applyBorder="1" applyAlignment="1">
      <alignment horizontal="right" vertical="center" wrapText="1"/>
    </xf>
    <xf numFmtId="178" fontId="6" fillId="28" borderId="23" xfId="35" applyNumberFormat="1" applyFont="1" applyFill="1" applyBorder="1" applyAlignment="1">
      <alignment horizontal="right" vertical="center"/>
    </xf>
    <xf numFmtId="178" fontId="6" fillId="0" borderId="29" xfId="35" applyNumberFormat="1" applyFont="1" applyFill="1" applyBorder="1" applyAlignment="1">
      <alignment horizontal="right" vertical="center"/>
    </xf>
    <xf numFmtId="178" fontId="6" fillId="0" borderId="12" xfId="35" applyNumberFormat="1" applyFont="1" applyFill="1" applyBorder="1" applyAlignment="1">
      <alignment horizontal="right" vertical="center"/>
    </xf>
    <xf numFmtId="178" fontId="6" fillId="0" borderId="31" xfId="35" applyNumberFormat="1" applyFont="1" applyFill="1" applyBorder="1" applyAlignment="1">
      <alignment horizontal="right" vertical="center"/>
    </xf>
    <xf numFmtId="178" fontId="6" fillId="32" borderId="0" xfId="35" applyNumberFormat="1" applyFont="1" applyFill="1" applyAlignment="1">
      <alignment horizontal="left" vertical="center"/>
    </xf>
    <xf numFmtId="178" fontId="6" fillId="32" borderId="0" xfId="35" applyNumberFormat="1" applyFont="1" applyFill="1" applyBorder="1" applyAlignment="1">
      <alignment horizontal="right" vertical="center"/>
    </xf>
    <xf numFmtId="178" fontId="6" fillId="32" borderId="0" xfId="35" applyNumberFormat="1" applyFont="1" applyFill="1" applyBorder="1" applyAlignment="1">
      <alignment horizontal="right" vertical="center" wrapText="1"/>
    </xf>
    <xf numFmtId="38" fontId="6" fillId="0" borderId="12" xfId="35" applyFont="1" applyBorder="1" applyAlignment="1">
      <alignment horizontal="left" wrapText="1"/>
    </xf>
    <xf numFmtId="38" fontId="6" fillId="0" borderId="0" xfId="35" applyFont="1" applyAlignment="1">
      <alignment wrapText="1"/>
    </xf>
    <xf numFmtId="38" fontId="6" fillId="32" borderId="12" xfId="35" applyFont="1" applyFill="1" applyBorder="1" applyAlignment="1">
      <alignment horizontal="left" wrapText="1"/>
    </xf>
    <xf numFmtId="38" fontId="6" fillId="0" borderId="70" xfId="35" applyFont="1" applyBorder="1" applyAlignment="1">
      <alignment horizontal="center" vertical="top" textRotation="255" wrapText="1"/>
    </xf>
    <xf numFmtId="0" fontId="6" fillId="24" borderId="23" xfId="48" applyFont="1" applyFill="1" applyBorder="1" applyAlignment="1">
      <alignment vertical="center"/>
    </xf>
    <xf numFmtId="38" fontId="6" fillId="0" borderId="0" xfId="35" applyFont="1" applyBorder="1" applyAlignment="1">
      <alignment vertical="center"/>
    </xf>
    <xf numFmtId="38" fontId="6" fillId="0" borderId="0" xfId="35" applyFont="1" applyAlignment="1">
      <alignment vertical="center" wrapText="1"/>
    </xf>
    <xf numFmtId="38" fontId="6" fillId="0" borderId="0" xfId="35" applyFont="1" applyAlignment="1">
      <alignment vertical="center"/>
    </xf>
    <xf numFmtId="38" fontId="6" fillId="31" borderId="29" xfId="35" applyFont="1" applyFill="1" applyBorder="1" applyAlignment="1" applyProtection="1">
      <alignment horizontal="right" vertical="center"/>
    </xf>
    <xf numFmtId="38" fontId="6" fillId="0" borderId="29" xfId="35" applyFont="1" applyFill="1" applyBorder="1" applyAlignment="1">
      <alignment horizontal="right" vertical="center"/>
    </xf>
    <xf numFmtId="38" fontId="6" fillId="31" borderId="29" xfId="35" applyFont="1" applyFill="1" applyBorder="1" applyAlignment="1">
      <alignment horizontal="right" vertical="center"/>
    </xf>
    <xf numFmtId="38" fontId="6" fillId="31" borderId="12" xfId="35" applyFont="1" applyFill="1" applyBorder="1" applyAlignment="1" applyProtection="1">
      <alignment horizontal="right" vertical="center"/>
    </xf>
    <xf numFmtId="38" fontId="6" fillId="0" borderId="12" xfId="35" applyFont="1" applyFill="1" applyBorder="1" applyAlignment="1">
      <alignment horizontal="right" vertical="center"/>
    </xf>
    <xf numFmtId="38" fontId="6" fillId="31" borderId="12" xfId="35" applyFont="1" applyFill="1" applyBorder="1" applyAlignment="1">
      <alignment horizontal="right" vertical="center"/>
    </xf>
    <xf numFmtId="38" fontId="6" fillId="31" borderId="31" xfId="35" applyFont="1" applyFill="1" applyBorder="1" applyAlignment="1" applyProtection="1">
      <alignment horizontal="right" vertical="center"/>
    </xf>
    <xf numFmtId="38" fontId="6" fillId="0" borderId="31" xfId="35" applyFont="1" applyFill="1" applyBorder="1" applyAlignment="1">
      <alignment horizontal="right" vertical="center"/>
    </xf>
    <xf numFmtId="38" fontId="6" fillId="31" borderId="23" xfId="35" applyFont="1" applyFill="1" applyBorder="1" applyAlignment="1" applyProtection="1">
      <alignment horizontal="right" vertical="center"/>
    </xf>
    <xf numFmtId="38" fontId="6" fillId="32" borderId="0" xfId="35" applyFont="1" applyFill="1" applyBorder="1" applyAlignment="1">
      <alignment horizontal="left" vertical="center"/>
    </xf>
    <xf numFmtId="38" fontId="6" fillId="32" borderId="0" xfId="35" applyFont="1" applyFill="1" applyBorder="1" applyAlignment="1" applyProtection="1">
      <alignment horizontal="right" vertical="center"/>
    </xf>
    <xf numFmtId="38" fontId="6" fillId="32" borderId="0" xfId="35" applyFont="1" applyFill="1" applyBorder="1" applyAlignment="1">
      <alignment horizontal="right" vertical="center"/>
    </xf>
    <xf numFmtId="38" fontId="6" fillId="32" borderId="0" xfId="35" applyFont="1" applyFill="1" applyAlignment="1">
      <alignment horizontal="left" vertical="center"/>
    </xf>
    <xf numFmtId="38" fontId="6" fillId="0" borderId="29" xfId="35" applyFont="1" applyBorder="1" applyAlignment="1">
      <alignment horizontal="right"/>
    </xf>
    <xf numFmtId="38" fontId="6" fillId="0" borderId="62" xfId="35" applyFont="1" applyFill="1" applyBorder="1" applyAlignment="1">
      <alignment horizontal="centerContinuous" vertical="center"/>
    </xf>
    <xf numFmtId="38" fontId="6" fillId="32" borderId="12" xfId="35" applyFont="1" applyFill="1" applyBorder="1" applyAlignment="1">
      <alignment horizontal="right"/>
    </xf>
    <xf numFmtId="38" fontId="6" fillId="0" borderId="74" xfId="35" applyFont="1" applyFill="1" applyBorder="1" applyAlignment="1">
      <alignment horizontal="centerContinuous" vertical="center"/>
    </xf>
    <xf numFmtId="38" fontId="6" fillId="0" borderId="95" xfId="35" applyFont="1" applyFill="1" applyBorder="1" applyAlignment="1">
      <alignment horizontal="centerContinuous" vertical="center"/>
    </xf>
    <xf numFmtId="38" fontId="6" fillId="0" borderId="96" xfId="35" applyFont="1" applyFill="1" applyBorder="1" applyAlignment="1">
      <alignment horizontal="centerContinuous" vertical="center"/>
    </xf>
    <xf numFmtId="38" fontId="6" fillId="0" borderId="61" xfId="35" applyFont="1" applyFill="1" applyBorder="1" applyAlignment="1">
      <alignment horizontal="centerContinuous" vertical="center"/>
    </xf>
    <xf numFmtId="38" fontId="6" fillId="0" borderId="54" xfId="35" applyFont="1" applyFill="1" applyBorder="1" applyAlignment="1">
      <alignment horizontal="centerContinuous" vertical="center"/>
    </xf>
    <xf numFmtId="38" fontId="6" fillId="0" borderId="55" xfId="35" applyFont="1" applyFill="1" applyBorder="1" applyAlignment="1">
      <alignment horizontal="centerContinuous" vertical="center"/>
    </xf>
    <xf numFmtId="38" fontId="6" fillId="0" borderId="57" xfId="35" applyFont="1" applyFill="1" applyBorder="1" applyAlignment="1">
      <alignment horizontal="center" vertical="center"/>
    </xf>
    <xf numFmtId="178" fontId="6" fillId="30" borderId="23" xfId="35" applyNumberFormat="1" applyFont="1" applyFill="1" applyBorder="1" applyAlignment="1">
      <alignment horizontal="center" vertical="center" wrapText="1"/>
    </xf>
    <xf numFmtId="38" fontId="6" fillId="24" borderId="23" xfId="35" applyFont="1" applyFill="1" applyBorder="1" applyAlignment="1">
      <alignment horizontal="center" vertical="center"/>
    </xf>
    <xf numFmtId="38" fontId="6" fillId="0" borderId="12" xfId="35" applyFont="1" applyFill="1" applyBorder="1" applyAlignment="1">
      <alignment horizontal="center" vertical="center"/>
    </xf>
    <xf numFmtId="38" fontId="6" fillId="0" borderId="31" xfId="35" applyFont="1" applyFill="1" applyBorder="1" applyAlignment="1">
      <alignment horizontal="center" vertical="center"/>
    </xf>
    <xf numFmtId="38" fontId="6" fillId="24" borderId="31" xfId="35" applyNumberFormat="1" applyFont="1" applyFill="1" applyBorder="1" applyAlignment="1">
      <alignment horizontal="left" vertical="center"/>
    </xf>
    <xf numFmtId="38" fontId="6" fillId="24" borderId="23" xfId="45" applyNumberFormat="1" applyFont="1" applyFill="1" applyBorder="1" applyAlignment="1">
      <alignment horizontal="right" vertical="center"/>
    </xf>
    <xf numFmtId="178" fontId="6" fillId="24" borderId="55" xfId="35" applyNumberFormat="1" applyFont="1" applyFill="1" applyBorder="1" applyAlignment="1">
      <alignment horizontal="right" vertical="center"/>
    </xf>
    <xf numFmtId="178" fontId="6" fillId="24" borderId="60" xfId="35" applyNumberFormat="1" applyFont="1" applyFill="1" applyBorder="1" applyAlignment="1">
      <alignment horizontal="right" vertical="center"/>
    </xf>
    <xf numFmtId="38" fontId="6" fillId="24" borderId="55" xfId="45" applyNumberFormat="1" applyFont="1" applyFill="1" applyBorder="1" applyAlignment="1">
      <alignment horizontal="right" vertical="center"/>
    </xf>
    <xf numFmtId="38" fontId="6" fillId="0" borderId="117" xfId="35" applyNumberFormat="1" applyFont="1" applyFill="1" applyBorder="1" applyAlignment="1">
      <alignment horizontal="right" vertical="center"/>
    </xf>
    <xf numFmtId="38" fontId="6" fillId="0" borderId="52" xfId="45" applyNumberFormat="1" applyFont="1" applyBorder="1" applyAlignment="1">
      <alignment vertical="center"/>
    </xf>
    <xf numFmtId="38" fontId="6" fillId="0" borderId="0" xfId="45" applyNumberFormat="1" applyFont="1" applyAlignment="1">
      <alignment vertical="center"/>
    </xf>
    <xf numFmtId="38" fontId="6" fillId="28" borderId="55" xfId="35" applyFont="1" applyFill="1" applyBorder="1" applyAlignment="1">
      <alignment horizontal="right" vertical="center"/>
    </xf>
    <xf numFmtId="178" fontId="6" fillId="28" borderId="55" xfId="35" applyNumberFormat="1" applyFont="1" applyFill="1" applyBorder="1" applyAlignment="1">
      <alignment horizontal="right" vertical="center"/>
    </xf>
    <xf numFmtId="178" fontId="6" fillId="28" borderId="60" xfId="35" applyNumberFormat="1" applyFont="1" applyFill="1" applyBorder="1" applyAlignment="1">
      <alignment horizontal="right" vertical="center"/>
    </xf>
    <xf numFmtId="38" fontId="6" fillId="0" borderId="12" xfId="35" applyNumberFormat="1" applyFont="1" applyFill="1" applyBorder="1" applyAlignment="1">
      <alignment horizontal="right" vertical="center"/>
    </xf>
    <xf numFmtId="38" fontId="6" fillId="0" borderId="29" xfId="35" applyFont="1" applyBorder="1" applyAlignment="1">
      <alignment horizontal="right" vertical="center"/>
    </xf>
    <xf numFmtId="178" fontId="6" fillId="30" borderId="29" xfId="35" applyNumberFormat="1" applyFont="1" applyFill="1" applyBorder="1" applyAlignment="1">
      <alignment horizontal="right" vertical="center"/>
    </xf>
    <xf numFmtId="38" fontId="6" fillId="0" borderId="12" xfId="35" applyFont="1" applyBorder="1" applyAlignment="1">
      <alignment horizontal="right" vertical="center"/>
    </xf>
    <xf numFmtId="178" fontId="6" fillId="30" borderId="12" xfId="35" applyNumberFormat="1" applyFont="1" applyFill="1" applyBorder="1" applyAlignment="1">
      <alignment horizontal="right" vertical="center"/>
    </xf>
    <xf numFmtId="38" fontId="6" fillId="0" borderId="31" xfId="35" applyFont="1" applyBorder="1" applyAlignment="1">
      <alignment horizontal="right" vertical="center"/>
    </xf>
    <xf numFmtId="178" fontId="6" fillId="30" borderId="31" xfId="35" applyNumberFormat="1" applyFont="1" applyFill="1" applyBorder="1" applyAlignment="1">
      <alignment horizontal="right" vertical="center"/>
    </xf>
    <xf numFmtId="38" fontId="6" fillId="0" borderId="23" xfId="35" applyFont="1" applyBorder="1" applyAlignment="1">
      <alignment horizontal="right" vertical="center"/>
    </xf>
    <xf numFmtId="38" fontId="6" fillId="0" borderId="31" xfId="35" applyNumberFormat="1" applyFont="1" applyFill="1" applyBorder="1" applyAlignment="1">
      <alignment horizontal="right" vertical="center"/>
    </xf>
    <xf numFmtId="38" fontId="6" fillId="32" borderId="0" xfId="35" applyFont="1" applyFill="1" applyBorder="1" applyAlignment="1">
      <alignment vertical="center"/>
    </xf>
    <xf numFmtId="38" fontId="6" fillId="32" borderId="0" xfId="35" applyNumberFormat="1" applyFont="1" applyFill="1" applyBorder="1" applyAlignment="1">
      <alignment horizontal="right" vertical="center"/>
    </xf>
    <xf numFmtId="38" fontId="6" fillId="32" borderId="29" xfId="35" applyFont="1" applyFill="1" applyBorder="1" applyAlignment="1">
      <alignment horizontal="left"/>
    </xf>
    <xf numFmtId="178" fontId="6" fillId="30" borderId="54" xfId="35" applyNumberFormat="1" applyFont="1" applyFill="1" applyBorder="1" applyAlignment="1">
      <alignment horizontal="center" vertical="center" wrapText="1"/>
    </xf>
    <xf numFmtId="38" fontId="6" fillId="24" borderId="23" xfId="35" applyNumberFormat="1" applyFont="1" applyFill="1" applyBorder="1" applyAlignment="1">
      <alignment horizontal="right" vertical="center"/>
    </xf>
    <xf numFmtId="38" fontId="6" fillId="0" borderId="117" xfId="35" applyFont="1" applyFill="1" applyBorder="1" applyAlignment="1">
      <alignment horizontal="center" vertical="center" wrapText="1"/>
    </xf>
    <xf numFmtId="38" fontId="6" fillId="0" borderId="52" xfId="35" applyFont="1" applyFill="1" applyBorder="1" applyAlignment="1">
      <alignment horizontal="right" vertical="center"/>
    </xf>
    <xf numFmtId="178" fontId="6" fillId="0" borderId="23" xfId="35" applyNumberFormat="1" applyFont="1" applyFill="1" applyBorder="1" applyAlignment="1">
      <alignment horizontal="right" vertical="center"/>
    </xf>
    <xf numFmtId="38" fontId="6" fillId="0" borderId="23" xfId="35" applyNumberFormat="1" applyFont="1" applyFill="1" applyBorder="1" applyAlignment="1">
      <alignment horizontal="right" vertical="center"/>
    </xf>
    <xf numFmtId="38" fontId="6" fillId="28" borderId="23" xfId="35" applyNumberFormat="1" applyFont="1" applyFill="1" applyBorder="1" applyAlignment="1">
      <alignment horizontal="right" vertical="center"/>
    </xf>
    <xf numFmtId="178" fontId="6" fillId="28" borderId="54" xfId="35" applyNumberFormat="1" applyFont="1" applyFill="1" applyBorder="1" applyAlignment="1">
      <alignment horizontal="right" vertical="center"/>
    </xf>
    <xf numFmtId="38" fontId="6" fillId="0" borderId="0" xfId="35" applyFont="1" applyFill="1" applyBorder="1" applyAlignment="1">
      <alignment vertical="center"/>
    </xf>
    <xf numFmtId="38" fontId="6" fillId="0" borderId="0" xfId="35" applyFont="1" applyFill="1" applyAlignment="1">
      <alignment vertical="center"/>
    </xf>
    <xf numFmtId="38" fontId="6" fillId="0" borderId="29" xfId="35" applyNumberFormat="1" applyFont="1" applyFill="1" applyBorder="1" applyAlignment="1">
      <alignment horizontal="right" vertical="center"/>
    </xf>
    <xf numFmtId="38" fontId="6" fillId="0" borderId="12" xfId="35" applyFont="1" applyFill="1" applyBorder="1" applyAlignment="1" applyProtection="1">
      <alignment horizontal="right" vertical="center"/>
      <protection locked="0"/>
    </xf>
    <xf numFmtId="38" fontId="6" fillId="0" borderId="31" xfId="35" applyFont="1" applyFill="1" applyBorder="1" applyAlignment="1" applyProtection="1">
      <alignment horizontal="right" vertical="center"/>
      <protection locked="0"/>
    </xf>
    <xf numFmtId="0" fontId="7" fillId="0" borderId="0" xfId="45" applyFont="1" applyAlignment="1">
      <alignment vertical="center"/>
    </xf>
    <xf numFmtId="0" fontId="6" fillId="0" borderId="0" xfId="45" applyFont="1" applyFill="1" applyAlignment="1">
      <alignment horizontal="left"/>
    </xf>
    <xf numFmtId="38" fontId="6" fillId="0" borderId="23" xfId="35" applyFont="1" applyFill="1" applyBorder="1" applyAlignment="1">
      <alignment horizontal="center" vertical="center" wrapText="1"/>
    </xf>
    <xf numFmtId="0" fontId="6" fillId="0" borderId="0" xfId="45" applyFont="1"/>
    <xf numFmtId="38" fontId="6" fillId="24" borderId="29" xfId="35" applyFont="1" applyFill="1" applyBorder="1" applyAlignment="1">
      <alignment horizontal="left" vertical="center" shrinkToFit="1"/>
    </xf>
    <xf numFmtId="38" fontId="6" fillId="24" borderId="29" xfId="53" applyNumberFormat="1" applyFont="1" applyFill="1" applyBorder="1" applyAlignment="1">
      <alignment horizontal="right" vertical="center"/>
    </xf>
    <xf numFmtId="38" fontId="6" fillId="24" borderId="62" xfId="53" applyNumberFormat="1" applyFont="1" applyFill="1" applyBorder="1" applyAlignment="1">
      <alignment horizontal="right" vertical="center"/>
    </xf>
    <xf numFmtId="38" fontId="6" fillId="24" borderId="57" xfId="53" applyNumberFormat="1" applyFont="1" applyFill="1" applyBorder="1" applyAlignment="1">
      <alignment horizontal="right" vertical="center"/>
    </xf>
    <xf numFmtId="0" fontId="6" fillId="0" borderId="0" xfId="45" applyFont="1" applyAlignment="1">
      <alignment vertical="center"/>
    </xf>
    <xf numFmtId="38" fontId="6" fillId="24" borderId="31" xfId="35" applyFont="1" applyFill="1" applyBorder="1" applyAlignment="1">
      <alignment horizontal="left" vertical="center" shrinkToFit="1"/>
    </xf>
    <xf numFmtId="38" fontId="6" fillId="24" borderId="31" xfId="53" applyNumberFormat="1" applyFont="1" applyFill="1" applyBorder="1" applyAlignment="1">
      <alignment horizontal="right" vertical="center"/>
    </xf>
    <xf numFmtId="38" fontId="6" fillId="24" borderId="59" xfId="53" applyNumberFormat="1" applyFont="1" applyFill="1" applyBorder="1" applyAlignment="1">
      <alignment horizontal="right" vertical="center"/>
    </xf>
    <xf numFmtId="38" fontId="6" fillId="24" borderId="12" xfId="53" applyNumberFormat="1" applyFont="1" applyFill="1" applyBorder="1" applyAlignment="1">
      <alignment horizontal="right" vertical="center"/>
    </xf>
    <xf numFmtId="38" fontId="6" fillId="24" borderId="63" xfId="53" applyNumberFormat="1" applyFont="1" applyFill="1" applyBorder="1" applyAlignment="1">
      <alignment horizontal="right" vertical="center"/>
    </xf>
    <xf numFmtId="38" fontId="6" fillId="0" borderId="29" xfId="35" applyFont="1" applyFill="1" applyBorder="1" applyAlignment="1">
      <alignment horizontal="left" vertical="center" shrinkToFit="1"/>
    </xf>
    <xf numFmtId="38" fontId="6" fillId="0" borderId="12" xfId="53" applyNumberFormat="1" applyFont="1" applyFill="1" applyBorder="1" applyAlignment="1">
      <alignment horizontal="right" vertical="center"/>
    </xf>
    <xf numFmtId="38" fontId="6" fillId="0" borderId="13" xfId="53" applyNumberFormat="1" applyFont="1" applyFill="1" applyBorder="1" applyAlignment="1">
      <alignment horizontal="right" vertical="center"/>
    </xf>
    <xf numFmtId="38" fontId="6" fillId="0" borderId="31" xfId="35" applyFont="1" applyFill="1" applyBorder="1" applyAlignment="1">
      <alignment horizontal="left" vertical="center" shrinkToFit="1"/>
    </xf>
    <xf numFmtId="38" fontId="6" fillId="28" borderId="29" xfId="35" applyFont="1" applyFill="1" applyBorder="1" applyAlignment="1">
      <alignment horizontal="left" vertical="center" shrinkToFit="1"/>
    </xf>
    <xf numFmtId="38" fontId="6" fillId="28" borderId="29" xfId="53" applyNumberFormat="1" applyFont="1" applyFill="1" applyBorder="1" applyAlignment="1">
      <alignment horizontal="right" vertical="center"/>
    </xf>
    <xf numFmtId="38" fontId="6" fillId="28" borderId="57" xfId="53" applyNumberFormat="1" applyFont="1" applyFill="1" applyBorder="1" applyAlignment="1">
      <alignment horizontal="right" vertical="center"/>
    </xf>
    <xf numFmtId="38" fontId="6" fillId="28" borderId="31" xfId="35" applyFont="1" applyFill="1" applyBorder="1" applyAlignment="1">
      <alignment horizontal="left" vertical="center" shrinkToFit="1"/>
    </xf>
    <xf numFmtId="38" fontId="6" fillId="28" borderId="31" xfId="53" applyNumberFormat="1" applyFont="1" applyFill="1" applyBorder="1" applyAlignment="1">
      <alignment horizontal="right" vertical="center"/>
    </xf>
    <xf numFmtId="38" fontId="6" fillId="28" borderId="12" xfId="53" applyNumberFormat="1" applyFont="1" applyFill="1" applyBorder="1" applyAlignment="1">
      <alignment horizontal="right" vertical="center"/>
    </xf>
    <xf numFmtId="38" fontId="6" fillId="28" borderId="63" xfId="53" applyNumberFormat="1" applyFont="1" applyFill="1" applyBorder="1" applyAlignment="1">
      <alignment horizontal="right" vertical="center"/>
    </xf>
    <xf numFmtId="38" fontId="6" fillId="0" borderId="23" xfId="35" applyFont="1" applyFill="1" applyBorder="1" applyAlignment="1">
      <alignment horizontal="center" vertical="center" textRotation="255" wrapText="1"/>
    </xf>
    <xf numFmtId="38" fontId="6" fillId="0" borderId="23" xfId="35" applyFont="1" applyBorder="1" applyAlignment="1">
      <alignment horizontal="center" vertical="center" textRotation="255" wrapText="1"/>
    </xf>
    <xf numFmtId="0" fontId="6" fillId="0" borderId="23" xfId="45" applyFont="1" applyBorder="1" applyAlignment="1">
      <alignment horizontal="center" vertical="center" textRotation="255" wrapText="1"/>
    </xf>
    <xf numFmtId="38" fontId="6" fillId="0" borderId="0" xfId="35" applyFont="1" applyFill="1" applyBorder="1" applyAlignment="1" applyProtection="1">
      <alignment horizontal="right" vertical="center"/>
      <protection locked="0"/>
    </xf>
    <xf numFmtId="38" fontId="6" fillId="0" borderId="0" xfId="35" applyFont="1" applyAlignment="1"/>
    <xf numFmtId="38" fontId="6" fillId="0" borderId="29" xfId="35" applyFont="1" applyBorder="1" applyAlignment="1">
      <alignment horizontal="left" wrapText="1"/>
    </xf>
    <xf numFmtId="38" fontId="6" fillId="0" borderId="62" xfId="35" applyFont="1" applyBorder="1" applyAlignment="1">
      <alignment horizontal="centerContinuous" vertical="center"/>
    </xf>
    <xf numFmtId="176" fontId="6" fillId="0" borderId="61" xfId="35" applyNumberFormat="1" applyFont="1" applyBorder="1" applyAlignment="1">
      <alignment horizontal="centerContinuous" vertical="center"/>
    </xf>
    <xf numFmtId="38" fontId="6" fillId="0" borderId="61" xfId="35" applyFont="1" applyBorder="1" applyAlignment="1">
      <alignment horizontal="centerContinuous" vertical="center" wrapText="1"/>
    </xf>
    <xf numFmtId="176" fontId="6" fillId="0" borderId="61" xfId="35" applyNumberFormat="1" applyFont="1" applyBorder="1" applyAlignment="1">
      <alignment horizontal="centerContinuous" vertical="center" wrapText="1"/>
    </xf>
    <xf numFmtId="38" fontId="6" fillId="32" borderId="59" xfId="35" applyFont="1" applyFill="1" applyBorder="1" applyAlignment="1">
      <alignment horizontal="center" vertical="center" wrapText="1"/>
    </xf>
    <xf numFmtId="176" fontId="6" fillId="32" borderId="56" xfId="35" applyNumberFormat="1" applyFont="1" applyFill="1" applyBorder="1" applyAlignment="1">
      <alignment horizontal="center" vertical="center" wrapText="1"/>
    </xf>
    <xf numFmtId="176" fontId="6" fillId="32" borderId="63" xfId="35" applyNumberFormat="1" applyFont="1" applyFill="1" applyBorder="1" applyAlignment="1">
      <alignment horizontal="center" vertical="center" wrapText="1"/>
    </xf>
    <xf numFmtId="38" fontId="6" fillId="32" borderId="59" xfId="35" applyFont="1" applyFill="1" applyBorder="1" applyAlignment="1">
      <alignment horizontal="left" vertical="center" wrapText="1"/>
    </xf>
    <xf numFmtId="176" fontId="6" fillId="32" borderId="63" xfId="35" applyNumberFormat="1" applyFont="1" applyFill="1" applyBorder="1" applyAlignment="1">
      <alignment horizontal="left" vertical="center" wrapText="1"/>
    </xf>
    <xf numFmtId="38" fontId="6" fillId="32" borderId="56" xfId="35" applyFont="1" applyFill="1" applyBorder="1" applyAlignment="1">
      <alignment horizontal="center" vertical="center" wrapText="1"/>
    </xf>
    <xf numFmtId="38" fontId="6" fillId="0" borderId="31" xfId="35" applyFont="1" applyBorder="1" applyAlignment="1">
      <alignment horizontal="center" vertical="center" wrapText="1"/>
    </xf>
    <xf numFmtId="176" fontId="6" fillId="30" borderId="31" xfId="35" applyNumberFormat="1" applyFont="1" applyFill="1" applyBorder="1" applyAlignment="1">
      <alignment horizontal="center" vertical="center" wrapText="1"/>
    </xf>
    <xf numFmtId="177" fontId="6" fillId="24" borderId="23" xfId="35" applyNumberFormat="1" applyFont="1" applyFill="1" applyBorder="1" applyAlignment="1">
      <alignment horizontal="right" vertical="center"/>
    </xf>
    <xf numFmtId="176" fontId="6" fillId="32" borderId="0" xfId="35" applyNumberFormat="1" applyFont="1" applyFill="1" applyBorder="1" applyAlignment="1">
      <alignment horizontal="right" vertical="center"/>
    </xf>
    <xf numFmtId="38" fontId="6" fillId="32" borderId="31" xfId="35" applyFont="1" applyFill="1" applyBorder="1" applyAlignment="1">
      <alignment horizontal="left"/>
    </xf>
    <xf numFmtId="38" fontId="6" fillId="0" borderId="72" xfId="35" applyFont="1" applyFill="1" applyBorder="1" applyAlignment="1">
      <alignment horizontal="center" vertical="center"/>
    </xf>
    <xf numFmtId="38" fontId="6" fillId="0" borderId="66" xfId="35" applyFont="1" applyFill="1" applyBorder="1" applyAlignment="1">
      <alignment horizontal="center" vertical="center" wrapText="1"/>
    </xf>
    <xf numFmtId="38" fontId="6" fillId="0" borderId="70" xfId="35" applyFont="1" applyFill="1" applyBorder="1" applyAlignment="1">
      <alignment horizontal="center" vertical="center" wrapText="1"/>
    </xf>
    <xf numFmtId="38" fontId="6" fillId="24" borderId="70" xfId="35" applyNumberFormat="1" applyFont="1" applyFill="1" applyBorder="1" applyAlignment="1">
      <alignment horizontal="right" vertical="center"/>
    </xf>
    <xf numFmtId="38" fontId="6" fillId="24" borderId="94" xfId="35" applyNumberFormat="1" applyFont="1" applyFill="1" applyBorder="1" applyAlignment="1">
      <alignment horizontal="right" vertical="center"/>
    </xf>
    <xf numFmtId="38" fontId="6" fillId="24" borderId="0" xfId="35" applyFont="1" applyFill="1" applyBorder="1" applyAlignment="1">
      <alignment horizontal="right" vertical="center"/>
    </xf>
    <xf numFmtId="38" fontId="6" fillId="24" borderId="29" xfId="35" applyFont="1" applyFill="1" applyBorder="1" applyAlignment="1">
      <alignment horizontal="right" vertical="center"/>
    </xf>
    <xf numFmtId="38" fontId="6" fillId="32" borderId="62" xfId="35" applyFont="1" applyFill="1" applyBorder="1" applyAlignment="1">
      <alignment horizontal="left" vertical="center"/>
    </xf>
    <xf numFmtId="38" fontId="6" fillId="0" borderId="54" xfId="35" applyFont="1" applyBorder="1" applyAlignment="1">
      <alignment horizontal="centerContinuous" vertical="center"/>
    </xf>
    <xf numFmtId="38" fontId="6" fillId="0" borderId="60" xfId="35" applyFont="1" applyBorder="1" applyAlignment="1">
      <alignment horizontal="centerContinuous" vertical="center"/>
    </xf>
    <xf numFmtId="38" fontId="6" fillId="0" borderId="55" xfId="35" applyFont="1" applyBorder="1" applyAlignment="1">
      <alignment horizontal="centerContinuous" vertical="center"/>
    </xf>
    <xf numFmtId="38" fontId="6" fillId="0" borderId="71" xfId="35" applyFont="1" applyBorder="1" applyAlignment="1">
      <alignment horizontal="center" vertical="center" wrapText="1"/>
    </xf>
    <xf numFmtId="38" fontId="6" fillId="0" borderId="12" xfId="35" applyFont="1" applyBorder="1" applyAlignment="1">
      <alignment horizontal="left" vertical="center" wrapText="1"/>
    </xf>
    <xf numFmtId="38" fontId="6" fillId="0" borderId="85" xfId="35" applyFont="1" applyBorder="1" applyAlignment="1">
      <alignment horizontal="center" vertical="top" textRotation="255"/>
    </xf>
    <xf numFmtId="38" fontId="6" fillId="0" borderId="83" xfId="35" applyFont="1" applyBorder="1" applyAlignment="1">
      <alignment horizontal="center" vertical="top" textRotation="255" wrapText="1"/>
    </xf>
    <xf numFmtId="38" fontId="6" fillId="0" borderId="0" xfId="35" applyFont="1" applyBorder="1" applyAlignment="1">
      <alignment horizontal="center" vertical="top" textRotation="255"/>
    </xf>
    <xf numFmtId="38" fontId="6" fillId="0" borderId="29" xfId="35" applyFont="1" applyBorder="1" applyAlignment="1">
      <alignment horizontal="center" vertical="top" textRotation="255"/>
    </xf>
    <xf numFmtId="38" fontId="6" fillId="0" borderId="23" xfId="35" applyFont="1" applyBorder="1" applyAlignment="1">
      <alignment horizontal="center" vertical="top" textRotation="255"/>
    </xf>
    <xf numFmtId="38" fontId="6" fillId="0" borderId="23" xfId="35" applyFont="1" applyBorder="1" applyAlignment="1">
      <alignment horizontal="center" vertical="top" textRotation="255" wrapText="1"/>
    </xf>
    <xf numFmtId="38" fontId="6" fillId="24" borderId="54" xfId="35" applyFont="1" applyFill="1" applyBorder="1" applyAlignment="1">
      <alignment horizontal="left" vertical="center"/>
    </xf>
    <xf numFmtId="38" fontId="6" fillId="24" borderId="60" xfId="35" applyFont="1" applyFill="1" applyBorder="1" applyAlignment="1">
      <alignment horizontal="right" vertical="center"/>
    </xf>
    <xf numFmtId="38" fontId="6" fillId="24" borderId="86" xfId="35" applyFont="1" applyFill="1" applyBorder="1" applyAlignment="1">
      <alignment horizontal="right" vertical="center"/>
    </xf>
    <xf numFmtId="38" fontId="6" fillId="24" borderId="87" xfId="35" applyFont="1" applyFill="1" applyBorder="1" applyAlignment="1">
      <alignment horizontal="right" vertical="center"/>
    </xf>
    <xf numFmtId="38" fontId="6" fillId="24" borderId="56" xfId="35" applyFont="1" applyFill="1" applyBorder="1" applyAlignment="1">
      <alignment horizontal="right" vertical="center"/>
    </xf>
    <xf numFmtId="38" fontId="6" fillId="24" borderId="59" xfId="35" applyFont="1" applyFill="1" applyBorder="1" applyAlignment="1">
      <alignment horizontal="right" vertical="center"/>
    </xf>
    <xf numFmtId="38" fontId="6" fillId="24" borderId="55" xfId="35" applyFont="1" applyFill="1" applyBorder="1" applyAlignment="1">
      <alignment horizontal="right" vertical="center"/>
    </xf>
    <xf numFmtId="0" fontId="25" fillId="0" borderId="0" xfId="45" applyFont="1" applyBorder="1" applyAlignment="1">
      <alignment vertical="center"/>
    </xf>
    <xf numFmtId="38" fontId="6" fillId="0" borderId="0" xfId="35" applyFont="1" applyBorder="1" applyAlignment="1">
      <alignment horizontal="left" vertical="center"/>
    </xf>
    <xf numFmtId="0" fontId="34" fillId="0" borderId="0" xfId="45" applyFont="1" applyBorder="1" applyAlignment="1">
      <alignment vertical="center"/>
    </xf>
    <xf numFmtId="38" fontId="6" fillId="0" borderId="67" xfId="35" applyFont="1" applyBorder="1" applyAlignment="1">
      <alignment horizontal="centerContinuous" vertical="center"/>
    </xf>
    <xf numFmtId="38" fontId="6" fillId="0" borderId="69" xfId="35" applyFont="1" applyBorder="1" applyAlignment="1">
      <alignment horizontal="centerContinuous" vertical="center"/>
    </xf>
    <xf numFmtId="38" fontId="6" fillId="0" borderId="68" xfId="35" applyFont="1" applyBorder="1" applyAlignment="1">
      <alignment horizontal="centerContinuous" vertical="center"/>
    </xf>
    <xf numFmtId="38" fontId="6" fillId="0" borderId="72" xfId="35" applyFont="1" applyBorder="1" applyAlignment="1"/>
    <xf numFmtId="38" fontId="6" fillId="32" borderId="12" xfId="35" applyFont="1" applyFill="1" applyBorder="1" applyAlignment="1">
      <alignment horizontal="left" vertical="center"/>
    </xf>
    <xf numFmtId="38" fontId="6" fillId="0" borderId="67" xfId="35" applyFont="1" applyBorder="1" applyAlignment="1">
      <alignment horizontal="centerContinuous" vertical="center" wrapText="1"/>
    </xf>
    <xf numFmtId="38" fontId="6" fillId="0" borderId="68" xfId="35" applyFont="1" applyBorder="1" applyAlignment="1">
      <alignment horizontal="centerContinuous" vertical="center" wrapText="1"/>
    </xf>
    <xf numFmtId="38" fontId="6" fillId="0" borderId="72" xfId="35" applyFont="1" applyBorder="1" applyAlignment="1">
      <alignment wrapText="1"/>
    </xf>
    <xf numFmtId="38" fontId="6" fillId="0" borderId="0" xfId="35" applyFont="1" applyBorder="1" applyAlignment="1">
      <alignment wrapText="1"/>
    </xf>
    <xf numFmtId="38" fontId="6" fillId="0" borderId="70" xfId="35" applyFont="1" applyBorder="1" applyAlignment="1">
      <alignment horizontal="center" vertical="top" textRotation="255"/>
    </xf>
    <xf numFmtId="38" fontId="6" fillId="0" borderId="72" xfId="35" applyFont="1" applyBorder="1" applyAlignment="1">
      <alignment horizontal="right" vertical="center"/>
    </xf>
    <xf numFmtId="38" fontId="6" fillId="28" borderId="59" xfId="35" applyFont="1" applyFill="1" applyBorder="1" applyAlignment="1">
      <alignment horizontal="left" vertical="center"/>
    </xf>
    <xf numFmtId="38" fontId="6" fillId="0" borderId="61" xfId="35" applyFont="1" applyBorder="1" applyAlignment="1"/>
    <xf numFmtId="38" fontId="6" fillId="0" borderId="31" xfId="35" applyFont="1" applyBorder="1" applyAlignment="1">
      <alignment horizontal="left" vertical="top" wrapText="1"/>
    </xf>
    <xf numFmtId="38" fontId="6" fillId="0" borderId="0" xfId="35" applyFont="1" applyBorder="1" applyAlignment="1">
      <alignment vertical="top" wrapText="1"/>
    </xf>
    <xf numFmtId="38" fontId="6" fillId="0" borderId="64" xfId="35" applyFont="1" applyBorder="1" applyAlignment="1">
      <alignment horizontal="center" vertical="top" textRotation="255" wrapText="1"/>
    </xf>
    <xf numFmtId="38" fontId="6" fillId="0" borderId="0" xfId="35" applyFont="1" applyAlignment="1">
      <alignment vertical="top" wrapText="1"/>
    </xf>
    <xf numFmtId="38" fontId="6" fillId="24" borderId="20" xfId="35" applyFont="1" applyFill="1" applyBorder="1" applyAlignment="1">
      <alignment horizontal="left" vertical="center"/>
    </xf>
    <xf numFmtId="38" fontId="6" fillId="24" borderId="70" xfId="35" applyFont="1" applyFill="1" applyBorder="1" applyAlignment="1">
      <alignment horizontal="centerContinuous" vertical="center"/>
    </xf>
    <xf numFmtId="38" fontId="6" fillId="24" borderId="65" xfId="35" applyFont="1" applyFill="1" applyBorder="1" applyAlignment="1">
      <alignment horizontal="centerContinuous" vertical="center"/>
    </xf>
    <xf numFmtId="38" fontId="6" fillId="24" borderId="80" xfId="35" applyFont="1" applyFill="1" applyBorder="1" applyAlignment="1">
      <alignment horizontal="right" vertical="center"/>
    </xf>
    <xf numFmtId="38" fontId="6" fillId="24" borderId="64" xfId="35" applyFont="1" applyFill="1" applyBorder="1" applyAlignment="1">
      <alignment horizontal="right" vertical="center"/>
    </xf>
    <xf numFmtId="38" fontId="6" fillId="24" borderId="29" xfId="35" applyFont="1" applyFill="1" applyBorder="1" applyAlignment="1">
      <alignment horizontal="centerContinuous" vertical="center"/>
    </xf>
    <xf numFmtId="38" fontId="6" fillId="24" borderId="65" xfId="35" applyFont="1" applyFill="1" applyBorder="1" applyAlignment="1">
      <alignment horizontal="center" vertical="center"/>
    </xf>
    <xf numFmtId="38" fontId="6" fillId="24" borderId="31" xfId="35" applyFont="1" applyFill="1" applyBorder="1" applyAlignment="1">
      <alignment horizontal="centerContinuous" vertical="center"/>
    </xf>
    <xf numFmtId="38" fontId="6" fillId="0" borderId="72" xfId="35" applyFont="1" applyBorder="1" applyAlignment="1">
      <alignment horizontal="centerContinuous" vertical="center"/>
    </xf>
    <xf numFmtId="38" fontId="6" fillId="0" borderId="65" xfId="35" applyFont="1" applyBorder="1" applyAlignment="1">
      <alignment horizontal="centerContinuous" vertical="center"/>
    </xf>
    <xf numFmtId="38" fontId="6" fillId="0" borderId="70" xfId="35" applyFont="1" applyBorder="1" applyAlignment="1">
      <alignment horizontal="right" vertical="center"/>
    </xf>
    <xf numFmtId="38" fontId="6" fillId="0" borderId="29" xfId="35" applyFont="1" applyBorder="1" applyAlignment="1">
      <alignment horizontal="centerContinuous" vertical="center"/>
    </xf>
    <xf numFmtId="38" fontId="6" fillId="0" borderId="31" xfId="35" applyFont="1" applyBorder="1" applyAlignment="1">
      <alignment horizontal="centerContinuous" vertical="center"/>
    </xf>
    <xf numFmtId="38" fontId="6" fillId="0" borderId="81" xfId="35" applyFont="1" applyFill="1" applyBorder="1" applyAlignment="1">
      <alignment horizontal="center" vertical="center"/>
    </xf>
    <xf numFmtId="38" fontId="6" fillId="0" borderId="82" xfId="35" applyFont="1" applyBorder="1" applyAlignment="1">
      <alignment horizontal="right" vertical="center"/>
    </xf>
    <xf numFmtId="38" fontId="6" fillId="0" borderId="84" xfId="35" applyFont="1" applyBorder="1" applyAlignment="1">
      <alignment horizontal="right" vertical="center"/>
    </xf>
    <xf numFmtId="38" fontId="6" fillId="0" borderId="0" xfId="35" applyFont="1" applyBorder="1" applyAlignment="1">
      <alignment horizontal="centerContinuous" vertical="center"/>
    </xf>
    <xf numFmtId="38" fontId="6" fillId="0" borderId="0" xfId="35" applyFont="1" applyFill="1" applyBorder="1" applyAlignment="1">
      <alignment horizontal="center" vertical="center"/>
    </xf>
    <xf numFmtId="49" fontId="6" fillId="0" borderId="0" xfId="48" applyNumberFormat="1" applyFont="1" applyAlignment="1">
      <alignment vertical="center" wrapText="1"/>
    </xf>
    <xf numFmtId="0" fontId="6" fillId="0" borderId="0" xfId="48" applyFont="1" applyAlignment="1">
      <alignment vertical="center" wrapText="1"/>
    </xf>
    <xf numFmtId="49" fontId="6" fillId="0" borderId="0" xfId="48" applyNumberFormat="1" applyFont="1" applyBorder="1" applyAlignment="1">
      <alignment vertical="center" wrapText="1"/>
    </xf>
    <xf numFmtId="0" fontId="6" fillId="0" borderId="0" xfId="48" applyFont="1" applyBorder="1" applyAlignment="1">
      <alignment vertical="center" wrapText="1"/>
    </xf>
    <xf numFmtId="0" fontId="6" fillId="0" borderId="0" xfId="48" applyFont="1" applyAlignment="1">
      <alignment vertical="center"/>
    </xf>
    <xf numFmtId="49" fontId="6" fillId="0" borderId="0" xfId="48" applyNumberFormat="1" applyFont="1" applyBorder="1" applyAlignment="1">
      <alignment horizontal="center" vertical="center" wrapText="1"/>
    </xf>
    <xf numFmtId="38" fontId="6" fillId="0" borderId="60" xfId="35" applyFont="1" applyFill="1" applyBorder="1" applyAlignment="1">
      <alignment horizontal="centerContinuous" vertical="center"/>
    </xf>
    <xf numFmtId="38" fontId="6" fillId="0" borderId="60" xfId="35" applyFont="1" applyFill="1" applyBorder="1" applyAlignment="1">
      <alignment horizontal="centerContinuous" vertical="center" wrapText="1"/>
    </xf>
    <xf numFmtId="38" fontId="6" fillId="25" borderId="60" xfId="35" applyFont="1" applyFill="1" applyBorder="1" applyAlignment="1">
      <alignment horizontal="centerContinuous" vertical="center" wrapText="1"/>
    </xf>
    <xf numFmtId="38" fontId="6" fillId="25" borderId="61" xfId="35" applyFont="1" applyFill="1" applyBorder="1" applyAlignment="1">
      <alignment horizontal="centerContinuous" vertical="center" wrapText="1"/>
    </xf>
    <xf numFmtId="38" fontId="6" fillId="0" borderId="57" xfId="35" applyFont="1" applyBorder="1" applyAlignment="1">
      <alignment horizontal="centerContinuous" vertical="center"/>
    </xf>
    <xf numFmtId="38" fontId="6" fillId="25" borderId="54" xfId="35" applyFont="1" applyFill="1" applyBorder="1" applyAlignment="1">
      <alignment horizontal="centerContinuous" vertical="center" wrapText="1"/>
    </xf>
    <xf numFmtId="38" fontId="6" fillId="25" borderId="71" xfId="35" applyFont="1" applyFill="1" applyBorder="1" applyAlignment="1">
      <alignment horizontal="center" vertical="top" textRotation="255" wrapText="1"/>
    </xf>
    <xf numFmtId="38" fontId="6" fillId="25" borderId="72" xfId="35" applyFont="1" applyFill="1" applyBorder="1" applyAlignment="1">
      <alignment horizontal="center" vertical="top" textRotation="255" wrapText="1"/>
    </xf>
    <xf numFmtId="38" fontId="6" fillId="0" borderId="12" xfId="35" applyFont="1" applyBorder="1" applyAlignment="1">
      <alignment horizontal="center" vertical="top" textRotation="255"/>
    </xf>
    <xf numFmtId="38" fontId="6" fillId="29" borderId="23" xfId="35" applyFont="1" applyFill="1" applyBorder="1" applyAlignment="1">
      <alignment horizontal="left" vertical="center"/>
    </xf>
    <xf numFmtId="3" fontId="6" fillId="29" borderId="23" xfId="48" applyNumberFormat="1" applyFont="1" applyFill="1" applyBorder="1" applyAlignment="1">
      <alignment horizontal="right" vertical="center"/>
    </xf>
    <xf numFmtId="38" fontId="6" fillId="29" borderId="31" xfId="35" applyFont="1" applyFill="1" applyBorder="1" applyAlignment="1">
      <alignment horizontal="right" vertical="center"/>
    </xf>
    <xf numFmtId="38" fontId="6" fillId="29" borderId="23" xfId="35" applyFont="1" applyFill="1" applyBorder="1" applyAlignment="1">
      <alignment horizontal="right" vertical="center"/>
    </xf>
    <xf numFmtId="38" fontId="6" fillId="0" borderId="70" xfId="35" applyFont="1" applyBorder="1" applyAlignment="1">
      <alignment horizontal="left" vertical="center" wrapText="1"/>
    </xf>
    <xf numFmtId="38" fontId="6" fillId="32" borderId="57" xfId="35" applyFont="1" applyFill="1" applyBorder="1" applyAlignment="1">
      <alignment vertical="center" wrapText="1"/>
    </xf>
    <xf numFmtId="38" fontId="34" fillId="0" borderId="0" xfId="35" applyFont="1"/>
    <xf numFmtId="38" fontId="6" fillId="32" borderId="72" xfId="35" applyFont="1" applyFill="1" applyBorder="1" applyAlignment="1">
      <alignment horizontal="left" vertical="center"/>
    </xf>
    <xf numFmtId="38" fontId="34" fillId="32" borderId="20" xfId="35" applyFont="1" applyFill="1" applyBorder="1"/>
    <xf numFmtId="38" fontId="6" fillId="32" borderId="0" xfId="35" applyFont="1" applyFill="1" applyBorder="1" applyAlignment="1">
      <alignment horizontal="center" vertical="center"/>
    </xf>
    <xf numFmtId="38" fontId="6" fillId="32" borderId="58" xfId="35" applyFont="1" applyFill="1" applyBorder="1" applyAlignment="1">
      <alignment horizontal="center" vertical="center"/>
    </xf>
    <xf numFmtId="38" fontId="6" fillId="32" borderId="75" xfId="35" applyFont="1" applyFill="1" applyBorder="1" applyAlignment="1">
      <alignment horizontal="center" vertical="center"/>
    </xf>
    <xf numFmtId="38" fontId="6" fillId="32" borderId="76" xfId="35" applyFont="1" applyFill="1" applyBorder="1" applyAlignment="1">
      <alignment horizontal="center" vertical="center"/>
    </xf>
    <xf numFmtId="38" fontId="6" fillId="32" borderId="76" xfId="35" applyFont="1" applyFill="1" applyBorder="1" applyAlignment="1">
      <alignment horizontal="centerContinuous" vertical="top" wrapText="1"/>
    </xf>
    <xf numFmtId="38" fontId="6" fillId="32" borderId="75" xfId="35" applyFont="1" applyFill="1" applyBorder="1" applyAlignment="1">
      <alignment horizontal="centerContinuous" vertical="top" wrapText="1"/>
    </xf>
    <xf numFmtId="38" fontId="6" fillId="32" borderId="77" xfId="35" applyFont="1" applyFill="1" applyBorder="1" applyAlignment="1">
      <alignment horizontal="center" vertical="center"/>
    </xf>
    <xf numFmtId="38" fontId="6" fillId="0" borderId="72" xfId="35" applyFont="1" applyBorder="1" applyAlignment="1">
      <alignment horizontal="left" vertical="center" wrapText="1"/>
    </xf>
    <xf numFmtId="38" fontId="6" fillId="0" borderId="56" xfId="35" applyFont="1" applyFill="1" applyBorder="1" applyAlignment="1">
      <alignment horizontal="center" vertical="center"/>
    </xf>
    <xf numFmtId="38" fontId="6" fillId="0" borderId="79" xfId="35" applyFont="1" applyFill="1" applyBorder="1" applyAlignment="1">
      <alignment horizontal="center" vertical="center"/>
    </xf>
    <xf numFmtId="38" fontId="6" fillId="0" borderId="64" xfId="35" applyFont="1" applyFill="1" applyBorder="1" applyAlignment="1">
      <alignment horizontal="center" vertical="center"/>
    </xf>
    <xf numFmtId="38" fontId="6" fillId="31" borderId="72" xfId="35" applyFont="1" applyFill="1" applyBorder="1" applyAlignment="1">
      <alignment horizontal="center" vertical="center"/>
    </xf>
    <xf numFmtId="38" fontId="34" fillId="0" borderId="0" xfId="35" applyFont="1" applyAlignment="1">
      <alignment vertical="center"/>
    </xf>
    <xf numFmtId="38" fontId="6" fillId="28" borderId="31" xfId="35" applyFont="1" applyFill="1" applyBorder="1" applyAlignment="1">
      <alignment horizontal="right" vertical="center"/>
    </xf>
    <xf numFmtId="38" fontId="6" fillId="0" borderId="59" xfId="35" applyFont="1" applyBorder="1" applyAlignment="1">
      <alignment vertical="top" wrapText="1"/>
    </xf>
    <xf numFmtId="38" fontId="6" fillId="0" borderId="63" xfId="35" applyFont="1" applyBorder="1" applyAlignment="1">
      <alignment vertical="top" wrapText="1"/>
    </xf>
    <xf numFmtId="38" fontId="6" fillId="0" borderId="78" xfId="35" applyFont="1" applyBorder="1" applyAlignment="1">
      <alignment vertical="top" wrapText="1"/>
    </xf>
    <xf numFmtId="38" fontId="6" fillId="0" borderId="75" xfId="35" applyFont="1" applyBorder="1" applyAlignment="1">
      <alignment vertical="top" wrapText="1"/>
    </xf>
    <xf numFmtId="38" fontId="6" fillId="0" borderId="29" xfId="35" applyFont="1" applyFill="1" applyBorder="1" applyAlignment="1">
      <alignment horizontal="left" vertical="center"/>
    </xf>
    <xf numFmtId="38" fontId="6" fillId="0" borderId="67" xfId="35" applyFont="1" applyFill="1" applyBorder="1" applyAlignment="1">
      <alignment horizontal="center" vertical="center"/>
    </xf>
    <xf numFmtId="38" fontId="6" fillId="0" borderId="67" xfId="35" applyFont="1" applyFill="1" applyBorder="1" applyAlignment="1">
      <alignment horizontal="centerContinuous" vertical="center" wrapText="1"/>
    </xf>
    <xf numFmtId="38" fontId="6" fillId="0" borderId="68" xfId="35" applyFont="1" applyFill="1" applyBorder="1" applyAlignment="1">
      <alignment horizontal="centerContinuous" vertical="center"/>
    </xf>
    <xf numFmtId="38" fontId="6" fillId="0" borderId="67" xfId="35" applyFont="1" applyFill="1" applyBorder="1" applyAlignment="1">
      <alignment horizontal="centerContinuous" vertical="center"/>
    </xf>
    <xf numFmtId="38" fontId="6" fillId="0" borderId="69" xfId="35" applyFont="1" applyFill="1" applyBorder="1" applyAlignment="1">
      <alignment horizontal="centerContinuous" vertical="center"/>
    </xf>
    <xf numFmtId="38" fontId="6" fillId="0" borderId="101" xfId="35" applyFont="1" applyFill="1" applyBorder="1" applyAlignment="1">
      <alignment horizontal="centerContinuous" vertical="center"/>
    </xf>
    <xf numFmtId="38" fontId="6" fillId="0" borderId="66" xfId="35" applyFont="1" applyFill="1" applyBorder="1" applyAlignment="1">
      <alignment horizontal="centerContinuous" vertical="center"/>
    </xf>
    <xf numFmtId="38" fontId="6" fillId="0" borderId="82" xfId="35" applyFont="1" applyFill="1" applyBorder="1" applyAlignment="1">
      <alignment horizontal="center" vertical="top" textRotation="255" wrapText="1"/>
    </xf>
    <xf numFmtId="38" fontId="6" fillId="0" borderId="83" xfId="35" applyFont="1" applyFill="1" applyBorder="1" applyAlignment="1">
      <alignment horizontal="center" vertical="top" textRotation="255" wrapText="1"/>
    </xf>
    <xf numFmtId="38" fontId="6" fillId="0" borderId="66" xfId="35" applyFont="1" applyFill="1" applyBorder="1" applyAlignment="1">
      <alignment horizontal="center" vertical="top" textRotation="255" wrapText="1"/>
    </xf>
    <xf numFmtId="38" fontId="32" fillId="0" borderId="0" xfId="35" applyFont="1" applyFill="1" applyBorder="1" applyAlignment="1">
      <alignment horizontal="left" vertical="center"/>
    </xf>
    <xf numFmtId="179" fontId="6" fillId="0" borderId="0" xfId="35" applyNumberFormat="1" applyFont="1" applyFill="1"/>
    <xf numFmtId="179" fontId="6" fillId="0" borderId="0" xfId="35" applyNumberFormat="1" applyFont="1" applyFill="1" applyAlignment="1">
      <alignment vertical="top" textRotation="255" wrapText="1"/>
    </xf>
    <xf numFmtId="179" fontId="6" fillId="0" borderId="0" xfId="35" applyNumberFormat="1" applyFont="1" applyFill="1" applyAlignment="1">
      <alignment vertical="center"/>
    </xf>
    <xf numFmtId="38" fontId="25" fillId="0" borderId="0" xfId="35" applyFont="1" applyFill="1" applyAlignment="1">
      <alignment vertical="center"/>
    </xf>
    <xf numFmtId="38" fontId="34" fillId="0" borderId="0" xfId="35" applyFont="1" applyFill="1"/>
    <xf numFmtId="38" fontId="34" fillId="0" borderId="31" xfId="35" applyFont="1" applyFill="1" applyBorder="1" applyAlignment="1">
      <alignment horizontal="left"/>
    </xf>
    <xf numFmtId="38" fontId="34" fillId="0" borderId="0" xfId="35" applyFont="1" applyFill="1" applyAlignment="1">
      <alignment vertical="center"/>
    </xf>
    <xf numFmtId="38" fontId="25" fillId="0" borderId="0" xfId="35" applyFont="1" applyFill="1" applyAlignment="1"/>
    <xf numFmtId="38" fontId="25" fillId="0" borderId="0" xfId="35" applyFont="1" applyFill="1" applyAlignment="1">
      <alignment horizontal="left"/>
    </xf>
    <xf numFmtId="38" fontId="34" fillId="0" borderId="0" xfId="35" applyFont="1" applyFill="1" applyAlignment="1"/>
    <xf numFmtId="0" fontId="25" fillId="0" borderId="0" xfId="49" applyFont="1" applyFill="1">
      <alignment vertical="center"/>
    </xf>
    <xf numFmtId="38" fontId="34" fillId="0" borderId="0" xfId="35" applyFont="1" applyFill="1" applyAlignment="1">
      <alignment horizontal="left"/>
    </xf>
    <xf numFmtId="38" fontId="6" fillId="0" borderId="0" xfId="35" applyFont="1"/>
    <xf numFmtId="38" fontId="6" fillId="0" borderId="0" xfId="35" applyFont="1" applyAlignment="1">
      <alignment vertical="top" textRotation="255"/>
    </xf>
    <xf numFmtId="38" fontId="7" fillId="0" borderId="0" xfId="35" applyFont="1"/>
    <xf numFmtId="38" fontId="7" fillId="0" borderId="0" xfId="35" applyFont="1" applyBorder="1"/>
    <xf numFmtId="38" fontId="34" fillId="0" borderId="0" xfId="35" applyFont="1" applyAlignment="1">
      <alignment vertical="top" wrapText="1"/>
    </xf>
    <xf numFmtId="0" fontId="34" fillId="0" borderId="0" xfId="48" applyFont="1" applyAlignment="1">
      <alignment vertical="center" wrapText="1"/>
    </xf>
    <xf numFmtId="0" fontId="34" fillId="0" borderId="0" xfId="48" applyFont="1" applyAlignment="1">
      <alignment vertical="center"/>
    </xf>
    <xf numFmtId="49" fontId="25" fillId="0" borderId="0" xfId="48" applyNumberFormat="1" applyFont="1"/>
    <xf numFmtId="0" fontId="25" fillId="0" borderId="0" xfId="48" applyFont="1"/>
    <xf numFmtId="0" fontId="25" fillId="0" borderId="0" xfId="45" applyFont="1" applyFill="1" applyAlignment="1">
      <alignment vertical="center"/>
    </xf>
    <xf numFmtId="0" fontId="34" fillId="0" borderId="0" xfId="45" applyFont="1"/>
    <xf numFmtId="0" fontId="34" fillId="0" borderId="0" xfId="45" applyFont="1" applyAlignment="1">
      <alignment vertical="center"/>
    </xf>
    <xf numFmtId="0" fontId="25" fillId="0" borderId="0" xfId="45" applyFont="1" applyAlignment="1">
      <alignment horizontal="left"/>
    </xf>
    <xf numFmtId="0" fontId="25" fillId="0" borderId="0" xfId="45" applyFont="1" applyBorder="1" applyAlignment="1">
      <alignment horizontal="left"/>
    </xf>
    <xf numFmtId="0" fontId="25" fillId="0" borderId="0" xfId="45" applyFont="1" applyAlignment="1">
      <alignment vertical="center"/>
    </xf>
    <xf numFmtId="0" fontId="34" fillId="0" borderId="0" xfId="45" applyFont="1" applyBorder="1"/>
    <xf numFmtId="0" fontId="34" fillId="0" borderId="20" xfId="45" applyFont="1" applyBorder="1" applyAlignment="1">
      <alignment horizontal="left"/>
    </xf>
    <xf numFmtId="0" fontId="34" fillId="0" borderId="0" xfId="45" applyFont="1" applyBorder="1" applyAlignment="1">
      <alignment horizontal="right" vertical="center"/>
    </xf>
    <xf numFmtId="0" fontId="34" fillId="0" borderId="0" xfId="45" applyFont="1" applyAlignment="1">
      <alignment horizontal="right" vertical="center"/>
    </xf>
    <xf numFmtId="0" fontId="34" fillId="32" borderId="20" xfId="45" applyFont="1" applyFill="1" applyBorder="1" applyAlignment="1">
      <alignment horizontal="left"/>
    </xf>
    <xf numFmtId="0" fontId="7" fillId="0" borderId="0" xfId="48" applyFont="1" applyFill="1" applyAlignment="1">
      <alignment horizontal="left" vertical="center"/>
    </xf>
    <xf numFmtId="0" fontId="6" fillId="0" borderId="0" xfId="48" applyFont="1"/>
    <xf numFmtId="0" fontId="7" fillId="0" borderId="0" xfId="48" applyFont="1" applyAlignment="1">
      <alignment horizontal="left"/>
    </xf>
    <xf numFmtId="176" fontId="7" fillId="0" borderId="0" xfId="48" applyNumberFormat="1" applyFont="1"/>
    <xf numFmtId="38" fontId="6" fillId="31" borderId="114" xfId="53" applyNumberFormat="1" applyFont="1" applyFill="1" applyBorder="1" applyAlignment="1">
      <alignment vertical="center"/>
    </xf>
    <xf numFmtId="0" fontId="7" fillId="0" borderId="0" xfId="45" applyFont="1" applyAlignment="1">
      <alignment horizontal="left" vertical="center"/>
    </xf>
    <xf numFmtId="0" fontId="25" fillId="0" borderId="0" xfId="0" applyFont="1" applyAlignment="1">
      <alignment vertical="center"/>
    </xf>
    <xf numFmtId="0" fontId="34" fillId="0" borderId="0" xfId="0" applyFont="1">
      <alignment vertical="center"/>
    </xf>
    <xf numFmtId="0" fontId="6" fillId="0" borderId="0" xfId="45" applyFont="1" applyFill="1" applyAlignment="1">
      <alignment vertical="center"/>
    </xf>
    <xf numFmtId="0" fontId="34" fillId="0" borderId="57" xfId="45" applyFont="1" applyFill="1" applyBorder="1" applyAlignment="1">
      <alignment horizontal="centerContinuous"/>
    </xf>
    <xf numFmtId="0" fontId="34" fillId="0" borderId="20" xfId="45" applyFont="1" applyFill="1" applyBorder="1" applyAlignment="1"/>
    <xf numFmtId="0" fontId="34" fillId="0" borderId="13" xfId="45" applyFont="1" applyFill="1" applyBorder="1" applyAlignment="1"/>
    <xf numFmtId="0" fontId="6" fillId="0" borderId="0" xfId="45" applyFont="1" applyFill="1"/>
    <xf numFmtId="0" fontId="6" fillId="0" borderId="31" xfId="45" applyFont="1" applyFill="1" applyBorder="1" applyAlignment="1">
      <alignment horizontal="center"/>
    </xf>
    <xf numFmtId="0" fontId="6" fillId="0" borderId="0" xfId="45" applyFont="1" applyFill="1" applyAlignment="1">
      <alignment horizontal="center"/>
    </xf>
    <xf numFmtId="178" fontId="7" fillId="0" borderId="0" xfId="45" applyNumberFormat="1" applyFont="1"/>
    <xf numFmtId="178" fontId="7" fillId="0" borderId="0" xfId="35" applyNumberFormat="1" applyFont="1"/>
    <xf numFmtId="0" fontId="25" fillId="0" borderId="0" xfId="48" applyFont="1" applyAlignment="1">
      <alignment vertical="center"/>
    </xf>
    <xf numFmtId="0" fontId="34" fillId="0" borderId="0" xfId="48" applyFont="1" applyAlignment="1">
      <alignment wrapText="1"/>
    </xf>
    <xf numFmtId="0" fontId="25" fillId="0" borderId="0" xfId="48" applyFont="1" applyAlignment="1">
      <alignment horizontal="left"/>
    </xf>
    <xf numFmtId="0" fontId="25" fillId="0" borderId="0" xfId="46" applyFont="1" applyFill="1" applyAlignment="1">
      <alignment vertical="center"/>
    </xf>
    <xf numFmtId="0" fontId="34" fillId="0" borderId="0" xfId="46" applyFont="1" applyFill="1">
      <alignment vertical="center"/>
    </xf>
    <xf numFmtId="0" fontId="34" fillId="0" borderId="0" xfId="46" applyFont="1" applyFill="1" applyAlignment="1">
      <alignment vertical="center"/>
    </xf>
    <xf numFmtId="0" fontId="25" fillId="0" borderId="0" xfId="46" applyFont="1" applyFill="1">
      <alignment vertical="center"/>
    </xf>
    <xf numFmtId="0" fontId="25" fillId="0" borderId="0" xfId="46" applyFont="1" applyFill="1" applyAlignment="1">
      <alignment vertical="center" wrapText="1"/>
    </xf>
    <xf numFmtId="179" fontId="35" fillId="0" borderId="0" xfId="34" applyNumberFormat="1" applyFont="1" applyFill="1" applyAlignment="1"/>
    <xf numFmtId="179" fontId="30" fillId="0" borderId="0" xfId="34" applyNumberFormat="1" applyFont="1" applyFill="1" applyAlignment="1"/>
    <xf numFmtId="179" fontId="35" fillId="0" borderId="0" xfId="34" applyNumberFormat="1" applyFont="1" applyFill="1" applyAlignment="1">
      <alignment vertical="center"/>
    </xf>
    <xf numFmtId="38" fontId="6" fillId="32" borderId="60" xfId="34" applyFont="1" applyFill="1" applyBorder="1" applyAlignment="1"/>
    <xf numFmtId="38" fontId="6" fillId="0" borderId="29" xfId="34" applyFont="1" applyFill="1" applyBorder="1" applyAlignment="1">
      <alignment vertical="center"/>
    </xf>
    <xf numFmtId="38" fontId="6" fillId="32" borderId="0" xfId="34" applyFont="1" applyFill="1" applyBorder="1" applyAlignment="1">
      <alignment vertical="center"/>
    </xf>
    <xf numFmtId="179" fontId="30" fillId="0" borderId="0" xfId="35" applyNumberFormat="1" applyFont="1" applyFill="1" applyAlignment="1">
      <alignment horizontal="left"/>
    </xf>
    <xf numFmtId="179" fontId="30" fillId="0" borderId="0" xfId="35" applyNumberFormat="1" applyFont="1" applyFill="1"/>
    <xf numFmtId="179" fontId="30" fillId="0" borderId="0" xfId="35" applyNumberFormat="1" applyFont="1" applyAlignment="1">
      <alignment horizontal="left"/>
    </xf>
    <xf numFmtId="179" fontId="30" fillId="0" borderId="0" xfId="35" applyNumberFormat="1" applyFont="1"/>
    <xf numFmtId="38" fontId="35" fillId="0" borderId="0" xfId="35" applyFont="1" applyFill="1" applyBorder="1"/>
    <xf numFmtId="38" fontId="35" fillId="0" borderId="0" xfId="35" applyFont="1" applyFill="1" applyBorder="1" applyAlignment="1">
      <alignment vertical="top" textRotation="255"/>
    </xf>
    <xf numFmtId="38" fontId="35" fillId="0" borderId="0" xfId="35" applyFont="1" applyFill="1" applyBorder="1" applyAlignment="1">
      <alignment vertical="center"/>
    </xf>
    <xf numFmtId="38" fontId="30" fillId="0" borderId="0" xfId="35" applyFont="1" applyFill="1" applyAlignment="1">
      <alignment horizontal="left"/>
    </xf>
    <xf numFmtId="38" fontId="30" fillId="0" borderId="0" xfId="35" applyFont="1" applyFill="1"/>
    <xf numFmtId="38" fontId="30" fillId="0" borderId="0" xfId="35" applyFont="1" applyFill="1" applyBorder="1" applyAlignment="1">
      <alignment vertical="center"/>
    </xf>
    <xf numFmtId="0" fontId="35" fillId="0" borderId="60" xfId="51" applyFont="1" applyFill="1" applyBorder="1" applyAlignment="1">
      <alignment horizontal="center" vertical="center"/>
    </xf>
    <xf numFmtId="179" fontId="7" fillId="0" borderId="0" xfId="35" applyNumberFormat="1" applyFont="1" applyFill="1" applyBorder="1" applyAlignment="1">
      <alignment horizontal="right" vertical="center"/>
    </xf>
    <xf numFmtId="38" fontId="6" fillId="0" borderId="72" xfId="35" applyFont="1" applyFill="1" applyBorder="1" applyAlignment="1">
      <alignment horizontal="center" vertical="center"/>
    </xf>
    <xf numFmtId="38" fontId="6" fillId="0" borderId="0" xfId="35" applyFont="1" applyBorder="1" applyAlignment="1">
      <alignment horizontal="left" vertical="center"/>
    </xf>
    <xf numFmtId="38" fontId="6" fillId="24" borderId="31" xfId="35" applyFont="1" applyFill="1" applyBorder="1" applyAlignment="1">
      <alignment horizontal="left" vertical="center"/>
    </xf>
    <xf numFmtId="179" fontId="37" fillId="0" borderId="0" xfId="35" applyNumberFormat="1" applyFont="1" applyFill="1" applyAlignment="1"/>
    <xf numFmtId="179" fontId="7" fillId="0" borderId="0" xfId="35" applyNumberFormat="1" applyFont="1" applyFill="1" applyAlignment="1">
      <alignment horizontal="right"/>
    </xf>
    <xf numFmtId="179" fontId="38" fillId="0" borderId="0" xfId="35" applyNumberFormat="1" applyFont="1" applyFill="1"/>
    <xf numFmtId="179" fontId="7" fillId="0" borderId="29" xfId="35" applyNumberFormat="1" applyFont="1" applyFill="1" applyBorder="1" applyAlignment="1">
      <alignment horizontal="left"/>
    </xf>
    <xf numFmtId="179" fontId="7" fillId="0" borderId="70" xfId="35" applyNumberFormat="1" applyFont="1" applyFill="1" applyBorder="1" applyAlignment="1">
      <alignment horizontal="centerContinuous" vertical="center"/>
    </xf>
    <xf numFmtId="179" fontId="7" fillId="0" borderId="65" xfId="35" applyNumberFormat="1" applyFont="1" applyFill="1" applyBorder="1" applyAlignment="1">
      <alignment horizontal="centerContinuous" vertical="center"/>
    </xf>
    <xf numFmtId="179" fontId="7" fillId="0" borderId="65" xfId="35" applyNumberFormat="1" applyFont="1" applyFill="1" applyBorder="1" applyAlignment="1"/>
    <xf numFmtId="179" fontId="7" fillId="0" borderId="95" xfId="35" applyNumberFormat="1" applyFont="1" applyFill="1" applyBorder="1" applyAlignment="1"/>
    <xf numFmtId="179" fontId="38" fillId="0" borderId="95" xfId="35" applyNumberFormat="1" applyFont="1" applyFill="1" applyBorder="1"/>
    <xf numFmtId="179" fontId="7" fillId="0" borderId="12" xfId="35" applyNumberFormat="1" applyFont="1" applyFill="1" applyBorder="1" applyAlignment="1">
      <alignment horizontal="left"/>
    </xf>
    <xf numFmtId="179" fontId="7" fillId="0" borderId="31" xfId="35" applyNumberFormat="1" applyFont="1" applyFill="1" applyBorder="1" applyAlignment="1">
      <alignment horizontal="left" vertical="top" textRotation="255" wrapText="1"/>
    </xf>
    <xf numFmtId="179" fontId="7" fillId="24" borderId="31" xfId="35" applyNumberFormat="1" applyFont="1" applyFill="1" applyBorder="1" applyAlignment="1">
      <alignment horizontal="left"/>
    </xf>
    <xf numFmtId="179" fontId="7" fillId="24" borderId="70" xfId="35" applyNumberFormat="1" applyFont="1" applyFill="1" applyBorder="1" applyAlignment="1">
      <alignment horizontal="right" vertical="center"/>
    </xf>
    <xf numFmtId="179" fontId="7" fillId="24" borderId="80" xfId="35" applyNumberFormat="1" applyFont="1" applyFill="1" applyBorder="1" applyAlignment="1">
      <alignment horizontal="right" vertical="center"/>
    </xf>
    <xf numFmtId="179" fontId="7" fillId="24" borderId="64" xfId="35" applyNumberFormat="1" applyFont="1" applyFill="1" applyBorder="1" applyAlignment="1">
      <alignment horizontal="right" vertical="center"/>
    </xf>
    <xf numFmtId="179" fontId="7" fillId="0" borderId="23" xfId="35" applyNumberFormat="1" applyFont="1" applyFill="1" applyBorder="1" applyAlignment="1">
      <alignment horizontal="right"/>
    </xf>
    <xf numFmtId="179" fontId="7" fillId="0" borderId="0" xfId="35" applyNumberFormat="1" applyFont="1" applyFill="1" applyBorder="1" applyAlignment="1">
      <alignment horizontal="left" vertical="center"/>
    </xf>
    <xf numFmtId="179" fontId="7" fillId="0" borderId="0" xfId="35" applyNumberFormat="1" applyFont="1" applyFill="1" applyBorder="1" applyAlignment="1">
      <alignment horizontal="right"/>
    </xf>
    <xf numFmtId="179" fontId="7" fillId="0" borderId="0" xfId="35" applyNumberFormat="1" applyFont="1" applyFill="1" applyBorder="1" applyAlignment="1">
      <alignment horizontal="left"/>
    </xf>
    <xf numFmtId="179" fontId="37" fillId="0" borderId="0" xfId="35" applyNumberFormat="1" applyFont="1" applyFill="1"/>
    <xf numFmtId="179" fontId="39" fillId="0" borderId="0" xfId="35" applyNumberFormat="1" applyFont="1" applyFill="1"/>
    <xf numFmtId="179" fontId="7" fillId="0" borderId="70" xfId="35" applyNumberFormat="1" applyFont="1" applyFill="1" applyBorder="1" applyAlignment="1">
      <alignment horizontal="center" vertical="center"/>
    </xf>
    <xf numFmtId="179" fontId="7" fillId="0" borderId="80" xfId="35" applyNumberFormat="1" applyFont="1" applyFill="1" applyBorder="1" applyAlignment="1">
      <alignment horizontal="center" vertical="center"/>
    </xf>
    <xf numFmtId="179" fontId="7" fillId="0" borderId="64" xfId="35" applyNumberFormat="1" applyFont="1" applyFill="1" applyBorder="1" applyAlignment="1">
      <alignment horizontal="center" vertical="center"/>
    </xf>
    <xf numFmtId="179" fontId="7" fillId="0" borderId="97" xfId="35" applyNumberFormat="1" applyFont="1" applyFill="1" applyBorder="1" applyAlignment="1">
      <alignment horizontal="center" vertical="center"/>
    </xf>
    <xf numFmtId="49" fontId="6" fillId="0" borderId="70" xfId="35" applyNumberFormat="1" applyFont="1" applyFill="1" applyBorder="1" applyAlignment="1">
      <alignment horizontal="center" vertical="top" textRotation="255" wrapText="1"/>
    </xf>
    <xf numFmtId="179" fontId="6" fillId="0" borderId="23" xfId="35" applyNumberFormat="1" applyFont="1" applyFill="1" applyBorder="1" applyAlignment="1">
      <alignment vertical="top" textRotation="255" wrapText="1"/>
    </xf>
    <xf numFmtId="179" fontId="7" fillId="28" borderId="23" xfId="35" applyNumberFormat="1" applyFont="1" applyFill="1" applyBorder="1" applyAlignment="1">
      <alignment horizontal="left" vertical="center"/>
    </xf>
    <xf numFmtId="179" fontId="7" fillId="29" borderId="0" xfId="35" applyNumberFormat="1" applyFont="1" applyFill="1" applyBorder="1" applyAlignment="1">
      <alignment horizontal="center" vertical="top" textRotation="255" wrapText="1"/>
    </xf>
    <xf numFmtId="179" fontId="7" fillId="29" borderId="65" xfId="35" applyNumberFormat="1" applyFont="1" applyFill="1" applyBorder="1" applyAlignment="1">
      <alignment horizontal="right" vertical="center"/>
    </xf>
    <xf numFmtId="179" fontId="7" fillId="29" borderId="23" xfId="35" applyNumberFormat="1" applyFont="1" applyFill="1" applyBorder="1" applyAlignment="1">
      <alignment horizontal="right" vertical="center"/>
    </xf>
    <xf numFmtId="179" fontId="7" fillId="29" borderId="65" xfId="35" applyNumberFormat="1" applyFont="1" applyFill="1" applyBorder="1" applyAlignment="1">
      <alignment horizontal="center" vertical="center"/>
    </xf>
    <xf numFmtId="179" fontId="7" fillId="29" borderId="0" xfId="35" applyNumberFormat="1" applyFont="1" applyFill="1" applyBorder="1" applyAlignment="1">
      <alignment horizontal="center" vertical="center"/>
    </xf>
    <xf numFmtId="38" fontId="7" fillId="0" borderId="72" xfId="35" applyFont="1" applyFill="1" applyBorder="1" applyAlignment="1">
      <alignment horizontal="center" vertical="center"/>
    </xf>
    <xf numFmtId="38" fontId="7" fillId="0" borderId="94" xfId="35" applyFont="1" applyFill="1" applyBorder="1" applyAlignment="1">
      <alignment horizontal="center" vertical="center"/>
    </xf>
    <xf numFmtId="38" fontId="7" fillId="0" borderId="70" xfId="35" applyFont="1" applyFill="1" applyBorder="1" applyAlignment="1">
      <alignment horizontal="center" vertical="top" textRotation="255" wrapText="1"/>
    </xf>
    <xf numFmtId="38" fontId="7" fillId="0" borderId="29" xfId="35" applyFont="1" applyFill="1" applyBorder="1" applyAlignment="1">
      <alignment horizontal="center" vertical="top" textRotation="255" wrapText="1"/>
    </xf>
    <xf numFmtId="38" fontId="7" fillId="0" borderId="88" xfId="35" applyFont="1" applyFill="1" applyBorder="1" applyAlignment="1">
      <alignment horizontal="center" vertical="top" textRotation="255" wrapText="1"/>
    </xf>
    <xf numFmtId="38" fontId="7" fillId="0" borderId="71" xfId="35" applyFont="1" applyFill="1" applyBorder="1" applyAlignment="1">
      <alignment horizontal="center" vertical="center"/>
    </xf>
    <xf numFmtId="38" fontId="6" fillId="32" borderId="59" xfId="35" applyFont="1" applyFill="1" applyBorder="1" applyAlignment="1">
      <alignment vertical="center"/>
    </xf>
    <xf numFmtId="38" fontId="6" fillId="32" borderId="63" xfId="35" applyFont="1" applyFill="1" applyBorder="1" applyAlignment="1">
      <alignment vertical="center"/>
    </xf>
    <xf numFmtId="38" fontId="40" fillId="0" borderId="93" xfId="35" applyFont="1" applyFill="1" applyBorder="1" applyAlignment="1">
      <alignment horizontal="center" vertical="center"/>
    </xf>
    <xf numFmtId="38" fontId="40" fillId="0" borderId="72" xfId="35" applyFont="1" applyFill="1" applyBorder="1" applyAlignment="1">
      <alignment horizontal="center" vertical="center"/>
    </xf>
    <xf numFmtId="38" fontId="6" fillId="0" borderId="12" xfId="35" quotePrefix="1" applyFont="1" applyFill="1" applyBorder="1" applyAlignment="1">
      <alignment horizontal="right" vertical="center"/>
    </xf>
    <xf numFmtId="38" fontId="6" fillId="0" borderId="23" xfId="35" applyFont="1" applyFill="1" applyBorder="1" applyAlignment="1">
      <alignment horizontal="left" vertical="center"/>
    </xf>
    <xf numFmtId="38" fontId="6" fillId="0" borderId="23" xfId="35" applyFont="1" applyFill="1" applyBorder="1" applyAlignment="1">
      <alignment horizontal="right"/>
    </xf>
    <xf numFmtId="0" fontId="34" fillId="0" borderId="0" xfId="45" applyFont="1" applyFill="1" applyAlignment="1">
      <alignment vertical="center"/>
    </xf>
    <xf numFmtId="176" fontId="6" fillId="0" borderId="20" xfId="35" applyNumberFormat="1" applyFont="1" applyFill="1" applyBorder="1" applyAlignment="1">
      <alignment horizontal="right" vertical="center"/>
    </xf>
    <xf numFmtId="176" fontId="6" fillId="0" borderId="0" xfId="35" applyNumberFormat="1" applyFont="1" applyFill="1" applyBorder="1" applyAlignment="1">
      <alignment horizontal="right" vertical="center"/>
    </xf>
    <xf numFmtId="38" fontId="6" fillId="28" borderId="29" xfId="35" applyFont="1" applyFill="1" applyBorder="1" applyAlignment="1">
      <alignment horizontal="right" vertical="center"/>
    </xf>
    <xf numFmtId="38" fontId="6" fillId="0" borderId="12" xfId="34" quotePrefix="1" applyFont="1" applyFill="1" applyBorder="1" applyAlignment="1">
      <alignment horizontal="right" vertical="center"/>
    </xf>
    <xf numFmtId="38" fontId="6" fillId="0" borderId="29" xfId="35" quotePrefix="1" applyFont="1" applyFill="1" applyBorder="1" applyAlignment="1">
      <alignment horizontal="right" vertical="center"/>
    </xf>
    <xf numFmtId="38" fontId="6" fillId="0" borderId="29" xfId="35" applyFont="1" applyBorder="1" applyAlignment="1">
      <alignment horizontal="right" vertical="center"/>
    </xf>
    <xf numFmtId="38" fontId="6" fillId="0" borderId="12" xfId="35" applyFont="1" applyBorder="1" applyAlignment="1">
      <alignment horizontal="right" vertical="center"/>
    </xf>
    <xf numFmtId="38" fontId="6" fillId="0" borderId="31" xfId="35" applyFont="1" applyBorder="1" applyAlignment="1">
      <alignment horizontal="right" vertical="center"/>
    </xf>
    <xf numFmtId="38" fontId="6" fillId="0" borderId="23" xfId="35" applyFont="1" applyFill="1" applyBorder="1" applyAlignment="1" applyProtection="1">
      <alignment vertical="center"/>
      <protection locked="0"/>
    </xf>
    <xf numFmtId="38" fontId="6" fillId="0" borderId="23" xfId="35" applyFont="1" applyFill="1" applyBorder="1" applyAlignment="1" applyProtection="1">
      <alignment horizontal="right" vertical="center"/>
      <protection locked="0"/>
    </xf>
    <xf numFmtId="38" fontId="6" fillId="0" borderId="29" xfId="35" applyFont="1" applyFill="1" applyBorder="1" applyAlignment="1" applyProtection="1">
      <alignment horizontal="right" vertical="center"/>
      <protection locked="0"/>
    </xf>
    <xf numFmtId="179" fontId="7" fillId="0" borderId="0" xfId="35" applyNumberFormat="1" applyFont="1" applyFill="1" applyBorder="1" applyAlignment="1">
      <alignment horizontal="right"/>
    </xf>
    <xf numFmtId="38" fontId="6" fillId="0" borderId="0" xfId="35" applyFont="1" applyBorder="1" applyAlignment="1">
      <alignment horizontal="left" vertical="center"/>
    </xf>
    <xf numFmtId="0" fontId="6" fillId="0" borderId="70" xfId="35" applyNumberFormat="1" applyFont="1" applyFill="1" applyBorder="1" applyAlignment="1">
      <alignment horizontal="center" vertical="top" textRotation="255" wrapText="1"/>
    </xf>
    <xf numFmtId="0" fontId="6" fillId="0" borderId="80" xfId="35" applyNumberFormat="1" applyFont="1" applyFill="1" applyBorder="1" applyAlignment="1">
      <alignment horizontal="center" vertical="top" textRotation="255" wrapText="1"/>
    </xf>
    <xf numFmtId="0" fontId="6" fillId="0" borderId="64" xfId="35" applyNumberFormat="1" applyFont="1" applyFill="1" applyBorder="1" applyAlignment="1">
      <alignment horizontal="center" vertical="top" textRotation="255" wrapText="1"/>
    </xf>
    <xf numFmtId="0" fontId="6" fillId="0" borderId="23" xfId="35" applyNumberFormat="1" applyFont="1" applyFill="1" applyBorder="1" applyAlignment="1">
      <alignment vertical="top" textRotation="255" wrapText="1"/>
    </xf>
    <xf numFmtId="38" fontId="6" fillId="0" borderId="59" xfId="34" applyFont="1" applyFill="1" applyBorder="1" applyAlignment="1">
      <alignment horizontal="right" vertical="center"/>
    </xf>
    <xf numFmtId="38" fontId="6" fillId="0" borderId="63" xfId="34" applyFont="1" applyFill="1" applyBorder="1" applyAlignment="1">
      <alignment horizontal="right" vertical="center"/>
    </xf>
    <xf numFmtId="38" fontId="6" fillId="28" borderId="31" xfId="34" applyFont="1" applyFill="1" applyBorder="1" applyAlignment="1">
      <alignment horizontal="right" vertical="center"/>
    </xf>
    <xf numFmtId="38" fontId="6" fillId="0" borderId="20" xfId="34" applyFont="1" applyFill="1" applyBorder="1" applyAlignment="1">
      <alignment horizontal="right" vertical="center"/>
    </xf>
    <xf numFmtId="38" fontId="6" fillId="0" borderId="13" xfId="34" applyFont="1" applyFill="1" applyBorder="1" applyAlignment="1">
      <alignment horizontal="right" vertical="center"/>
    </xf>
    <xf numFmtId="38" fontId="6" fillId="0" borderId="13" xfId="34" quotePrefix="1" applyFont="1" applyFill="1" applyBorder="1" applyAlignment="1">
      <alignment horizontal="right" vertical="center"/>
    </xf>
    <xf numFmtId="38" fontId="6" fillId="0" borderId="62" xfId="34" applyFont="1" applyFill="1" applyBorder="1" applyAlignment="1">
      <alignment vertical="center"/>
    </xf>
    <xf numFmtId="38" fontId="6" fillId="0" borderId="20" xfId="34" applyFont="1" applyFill="1" applyBorder="1" applyAlignment="1">
      <alignment vertical="center"/>
    </xf>
    <xf numFmtId="38" fontId="6" fillId="0" borderId="59" xfId="34" applyFont="1" applyFill="1" applyBorder="1" applyAlignment="1">
      <alignment vertical="center"/>
    </xf>
    <xf numFmtId="38" fontId="6" fillId="28" borderId="12" xfId="34" applyFont="1" applyFill="1" applyBorder="1" applyAlignment="1">
      <alignment horizontal="right" vertical="center"/>
    </xf>
    <xf numFmtId="38" fontId="6" fillId="0" borderId="29" xfId="35" applyFont="1" applyFill="1" applyBorder="1" applyAlignment="1">
      <alignment horizontal="right" vertical="center"/>
    </xf>
    <xf numFmtId="38" fontId="6" fillId="0" borderId="31" xfId="35" applyFont="1" applyFill="1" applyBorder="1" applyAlignment="1">
      <alignment horizontal="right" vertical="center"/>
    </xf>
    <xf numFmtId="38" fontId="6" fillId="0" borderId="29" xfId="35" applyFont="1" applyFill="1" applyBorder="1" applyAlignment="1">
      <alignment horizontal="right" vertical="center"/>
    </xf>
    <xf numFmtId="38" fontId="6" fillId="0" borderId="31" xfId="35" applyFont="1" applyFill="1" applyBorder="1" applyAlignment="1">
      <alignment horizontal="right" vertical="center"/>
    </xf>
    <xf numFmtId="38" fontId="6" fillId="30" borderId="29" xfId="53" applyNumberFormat="1" applyFont="1" applyFill="1" applyBorder="1" applyAlignment="1">
      <alignment horizontal="right" vertical="center"/>
    </xf>
    <xf numFmtId="38" fontId="6" fillId="30" borderId="12" xfId="53" applyNumberFormat="1" applyFont="1" applyFill="1" applyBorder="1" applyAlignment="1">
      <alignment horizontal="right" vertical="center"/>
    </xf>
    <xf numFmtId="38" fontId="6" fillId="0" borderId="29" xfId="35" applyFont="1" applyFill="1" applyBorder="1" applyAlignment="1">
      <alignment horizontal="right" vertical="center"/>
    </xf>
    <xf numFmtId="38" fontId="6" fillId="0" borderId="31" xfId="35" applyFont="1" applyFill="1" applyBorder="1" applyAlignment="1">
      <alignment horizontal="right" vertical="center"/>
    </xf>
    <xf numFmtId="38" fontId="6" fillId="0" borderId="31" xfId="35" applyFont="1" applyFill="1" applyBorder="1" applyAlignment="1">
      <alignment horizontal="right" vertical="center"/>
    </xf>
    <xf numFmtId="38" fontId="6" fillId="0" borderId="20" xfId="35" applyFont="1" applyFill="1" applyBorder="1" applyAlignment="1">
      <alignment horizontal="right" vertical="center"/>
    </xf>
    <xf numFmtId="38" fontId="6" fillId="0" borderId="13" xfId="35" applyFont="1" applyFill="1" applyBorder="1" applyAlignment="1">
      <alignment horizontal="right" vertical="center"/>
    </xf>
    <xf numFmtId="0" fontId="3" fillId="0" borderId="99"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3" fillId="0" borderId="100"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0" fillId="0" borderId="16" xfId="0" applyBorder="1" applyAlignment="1">
      <alignment vertical="center"/>
    </xf>
    <xf numFmtId="0" fontId="0" fillId="0" borderId="24" xfId="0" applyBorder="1" applyAlignment="1">
      <alignment vertical="center"/>
    </xf>
    <xf numFmtId="0" fontId="3" fillId="0" borderId="47" xfId="0" applyFont="1" applyBorder="1" applyAlignment="1">
      <alignment horizontal="center" vertical="center" wrapText="1"/>
    </xf>
    <xf numFmtId="0" fontId="0" fillId="0" borderId="22" xfId="0" applyBorder="1" applyAlignment="1">
      <alignment vertical="center" wrapText="1"/>
    </xf>
    <xf numFmtId="0" fontId="0" fillId="0" borderId="21" xfId="0" applyBorder="1" applyAlignment="1">
      <alignment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179" fontId="7" fillId="0" borderId="0" xfId="35" applyNumberFormat="1" applyFont="1" applyFill="1" applyBorder="1" applyAlignment="1">
      <alignment horizontal="right"/>
    </xf>
    <xf numFmtId="38" fontId="7" fillId="0" borderId="0" xfId="35" applyFont="1" applyFill="1" applyBorder="1" applyAlignment="1">
      <alignment horizontal="right" vertical="center"/>
    </xf>
    <xf numFmtId="38" fontId="6" fillId="31" borderId="64" xfId="35" applyFont="1" applyFill="1" applyBorder="1" applyAlignment="1">
      <alignment horizontal="center" vertical="center" textRotation="255"/>
    </xf>
    <xf numFmtId="38" fontId="6" fillId="31" borderId="85" xfId="35" applyFont="1" applyFill="1" applyBorder="1" applyAlignment="1">
      <alignment horizontal="center" vertical="center" textRotation="255"/>
    </xf>
    <xf numFmtId="38" fontId="6" fillId="31" borderId="104" xfId="35" applyFont="1" applyFill="1" applyBorder="1" applyAlignment="1">
      <alignment horizontal="center" vertical="center" textRotation="255"/>
    </xf>
    <xf numFmtId="38" fontId="6" fillId="0" borderId="23" xfId="35" applyFont="1" applyFill="1" applyBorder="1" applyAlignment="1">
      <alignment horizontal="center" vertical="center"/>
    </xf>
    <xf numFmtId="38" fontId="7" fillId="0" borderId="0" xfId="35" applyFont="1" applyFill="1" applyAlignment="1">
      <alignment horizontal="left" vertical="center" wrapText="1"/>
    </xf>
    <xf numFmtId="38" fontId="6" fillId="31" borderId="29" xfId="35" applyFont="1" applyFill="1" applyBorder="1" applyAlignment="1">
      <alignment horizontal="center" vertical="center" textRotation="255"/>
    </xf>
    <xf numFmtId="38" fontId="6" fillId="31" borderId="12" xfId="35" applyFont="1" applyFill="1" applyBorder="1" applyAlignment="1">
      <alignment horizontal="center" vertical="center" textRotation="255"/>
    </xf>
    <xf numFmtId="38" fontId="6" fillId="31" borderId="31" xfId="35" applyFont="1" applyFill="1" applyBorder="1" applyAlignment="1">
      <alignment horizontal="center" vertical="center" textRotation="255"/>
    </xf>
    <xf numFmtId="38" fontId="6" fillId="0" borderId="67" xfId="35" applyFont="1" applyFill="1" applyBorder="1" applyAlignment="1">
      <alignment horizontal="center" vertical="center"/>
    </xf>
    <xf numFmtId="38" fontId="6" fillId="0" borderId="69" xfId="35" applyFont="1" applyFill="1" applyBorder="1" applyAlignment="1">
      <alignment horizontal="center" vertical="center"/>
    </xf>
    <xf numFmtId="38" fontId="6" fillId="0" borderId="68" xfId="35" applyFont="1" applyFill="1" applyBorder="1" applyAlignment="1">
      <alignment horizontal="center" vertical="center"/>
    </xf>
    <xf numFmtId="38" fontId="6" fillId="0" borderId="29" xfId="35" applyFont="1" applyFill="1" applyBorder="1" applyAlignment="1">
      <alignment horizontal="center" vertical="center" textRotation="255"/>
    </xf>
    <xf numFmtId="0" fontId="35" fillId="0" borderId="12" xfId="51" applyFont="1" applyFill="1" applyBorder="1" applyAlignment="1">
      <alignment vertical="center" textRotation="255"/>
    </xf>
    <xf numFmtId="0" fontId="35" fillId="0" borderId="31" xfId="51" applyFont="1" applyFill="1" applyBorder="1" applyAlignment="1">
      <alignment vertical="center" textRotation="255"/>
    </xf>
    <xf numFmtId="38" fontId="6" fillId="0" borderId="12" xfId="35" applyFont="1" applyFill="1" applyBorder="1" applyAlignment="1">
      <alignment horizontal="center" vertical="center" textRotation="255"/>
    </xf>
    <xf numFmtId="38" fontId="6" fillId="0" borderId="31" xfId="35" applyFont="1" applyFill="1" applyBorder="1" applyAlignment="1">
      <alignment horizontal="center" vertical="center" textRotation="255"/>
    </xf>
    <xf numFmtId="38" fontId="6" fillId="0" borderId="29" xfId="35" applyFont="1" applyFill="1" applyBorder="1" applyAlignment="1">
      <alignment horizontal="center" vertical="top" textRotation="255" wrapText="1" indent="1"/>
    </xf>
    <xf numFmtId="38" fontId="6" fillId="0" borderId="12" xfId="35" applyFont="1" applyFill="1" applyBorder="1" applyAlignment="1">
      <alignment horizontal="center" vertical="top" textRotation="255" wrapText="1" indent="1"/>
    </xf>
    <xf numFmtId="38" fontId="6" fillId="0" borderId="31" xfId="35" applyFont="1" applyFill="1" applyBorder="1" applyAlignment="1">
      <alignment horizontal="center" vertical="top" textRotation="255" wrapText="1" indent="1"/>
    </xf>
    <xf numFmtId="38" fontId="6" fillId="0" borderId="54" xfId="35" applyFont="1" applyFill="1" applyBorder="1" applyAlignment="1">
      <alignment horizontal="center" vertical="center"/>
    </xf>
    <xf numFmtId="0" fontId="35" fillId="0" borderId="55" xfId="51" applyFont="1" applyFill="1" applyBorder="1" applyAlignment="1">
      <alignment horizontal="center" vertical="center"/>
    </xf>
    <xf numFmtId="0" fontId="6" fillId="0" borderId="54" xfId="35" applyNumberFormat="1" applyFont="1" applyFill="1" applyBorder="1" applyAlignment="1">
      <alignment horizontal="center" vertical="center"/>
    </xf>
    <xf numFmtId="0" fontId="35" fillId="0" borderId="60" xfId="51" applyFont="1" applyFill="1" applyBorder="1" applyAlignment="1">
      <alignment horizontal="center"/>
    </xf>
    <xf numFmtId="0" fontId="35" fillId="0" borderId="55" xfId="51" applyFont="1" applyFill="1" applyBorder="1" applyAlignment="1">
      <alignment horizontal="center"/>
    </xf>
    <xf numFmtId="0" fontId="35" fillId="0" borderId="60" xfId="51" applyFont="1" applyFill="1" applyBorder="1" applyAlignment="1">
      <alignment horizontal="center" vertical="center"/>
    </xf>
    <xf numFmtId="38" fontId="6" fillId="31" borderId="29" xfId="35" applyFont="1" applyFill="1" applyBorder="1" applyAlignment="1">
      <alignment horizontal="center" vertical="distributed" textRotation="255" justifyLastLine="1"/>
    </xf>
    <xf numFmtId="38" fontId="6" fillId="31" borderId="12" xfId="35" applyFont="1" applyFill="1" applyBorder="1" applyAlignment="1">
      <alignment horizontal="center" vertical="distributed" textRotation="255" justifyLastLine="1"/>
    </xf>
    <xf numFmtId="38" fontId="6" fillId="31" borderId="31" xfId="35" applyFont="1" applyFill="1" applyBorder="1" applyAlignment="1">
      <alignment horizontal="center" vertical="distributed" textRotation="255" justifyLastLine="1"/>
    </xf>
    <xf numFmtId="178" fontId="6" fillId="30" borderId="29" xfId="35" applyNumberFormat="1" applyFont="1" applyFill="1" applyBorder="1" applyAlignment="1">
      <alignment horizontal="center" vertical="center" textRotation="255"/>
    </xf>
    <xf numFmtId="178" fontId="6" fillId="30" borderId="12" xfId="35" applyNumberFormat="1" applyFont="1" applyFill="1" applyBorder="1" applyAlignment="1">
      <alignment horizontal="center" vertical="center" textRotation="255"/>
    </xf>
    <xf numFmtId="178" fontId="6" fillId="30" borderId="31" xfId="35" applyNumberFormat="1" applyFont="1" applyFill="1" applyBorder="1" applyAlignment="1">
      <alignment horizontal="center" vertical="center" textRotation="255"/>
    </xf>
    <xf numFmtId="38" fontId="6" fillId="0" borderId="60" xfId="35" applyFont="1" applyFill="1" applyBorder="1" applyAlignment="1">
      <alignment horizontal="center" vertical="center"/>
    </xf>
    <xf numFmtId="38" fontId="6" fillId="0" borderId="55" xfId="35" applyFont="1" applyFill="1" applyBorder="1" applyAlignment="1">
      <alignment horizontal="center" vertical="center"/>
    </xf>
    <xf numFmtId="0" fontId="6" fillId="0" borderId="29" xfId="35" applyNumberFormat="1" applyFont="1" applyFill="1" applyBorder="1" applyAlignment="1">
      <alignment horizontal="center" vertical="center" textRotation="255"/>
    </xf>
    <xf numFmtId="0" fontId="6" fillId="0" borderId="31" xfId="35" applyNumberFormat="1" applyFont="1" applyFill="1" applyBorder="1" applyAlignment="1">
      <alignment horizontal="center" vertical="center" textRotation="255"/>
    </xf>
    <xf numFmtId="38" fontId="7" fillId="0" borderId="56" xfId="35" applyFont="1" applyFill="1" applyBorder="1" applyAlignment="1">
      <alignment horizontal="right" vertical="center"/>
    </xf>
    <xf numFmtId="38" fontId="6" fillId="0" borderId="62" xfId="35" applyFont="1" applyFill="1" applyBorder="1" applyAlignment="1">
      <alignment horizontal="center" vertical="center" textRotation="255"/>
    </xf>
    <xf numFmtId="38" fontId="6" fillId="0" borderId="20" xfId="35" applyFont="1" applyFill="1" applyBorder="1" applyAlignment="1">
      <alignment horizontal="center" vertical="center" textRotation="255"/>
    </xf>
    <xf numFmtId="38" fontId="6" fillId="0" borderId="59" xfId="35" applyFont="1" applyFill="1" applyBorder="1" applyAlignment="1">
      <alignment horizontal="center" vertical="center" textRotation="255"/>
    </xf>
    <xf numFmtId="38" fontId="6" fillId="0" borderId="23" xfId="35" applyFont="1" applyFill="1" applyBorder="1" applyAlignment="1">
      <alignment horizontal="center" vertical="center" textRotation="255"/>
    </xf>
    <xf numFmtId="38" fontId="6" fillId="31" borderId="57" xfId="35" applyFont="1" applyFill="1" applyBorder="1" applyAlignment="1">
      <alignment horizontal="center" vertical="distributed" textRotation="255" justifyLastLine="1"/>
    </xf>
    <xf numFmtId="38" fontId="6" fillId="31" borderId="63" xfId="35" applyFont="1" applyFill="1" applyBorder="1" applyAlignment="1">
      <alignment horizontal="center" vertical="distributed" textRotation="255" justifyLastLine="1"/>
    </xf>
    <xf numFmtId="0" fontId="35" fillId="0" borderId="61" xfId="51" applyFont="1" applyFill="1" applyBorder="1" applyAlignment="1">
      <alignment horizontal="center"/>
    </xf>
    <xf numFmtId="0" fontId="35" fillId="0" borderId="57" xfId="51" applyFont="1" applyFill="1" applyBorder="1" applyAlignment="1">
      <alignment horizontal="center"/>
    </xf>
    <xf numFmtId="38" fontId="6" fillId="25" borderId="29" xfId="35" applyFont="1" applyFill="1" applyBorder="1" applyAlignment="1">
      <alignment horizontal="center" vertical="center" textRotation="255"/>
    </xf>
    <xf numFmtId="38" fontId="6" fillId="25" borderId="12" xfId="35" applyFont="1" applyFill="1" applyBorder="1" applyAlignment="1">
      <alignment horizontal="center" vertical="center" textRotation="255"/>
    </xf>
    <xf numFmtId="38" fontId="6" fillId="25" borderId="31" xfId="35" applyFont="1" applyFill="1" applyBorder="1" applyAlignment="1">
      <alignment horizontal="center" vertical="center" textRotation="255"/>
    </xf>
    <xf numFmtId="38" fontId="6" fillId="0" borderId="62" xfId="35" applyFont="1" applyFill="1" applyBorder="1" applyAlignment="1">
      <alignment horizontal="center" vertical="center"/>
    </xf>
    <xf numFmtId="38" fontId="6" fillId="0" borderId="61" xfId="35" applyFont="1" applyFill="1" applyBorder="1" applyAlignment="1">
      <alignment horizontal="center" vertical="center"/>
    </xf>
    <xf numFmtId="38" fontId="6" fillId="25" borderId="62" xfId="35" applyFont="1" applyFill="1" applyBorder="1" applyAlignment="1">
      <alignment horizontal="center" vertical="center" textRotation="255"/>
    </xf>
    <xf numFmtId="38" fontId="6" fillId="25" borderId="20" xfId="35" applyFont="1" applyFill="1" applyBorder="1" applyAlignment="1">
      <alignment horizontal="center" vertical="center" textRotation="255"/>
    </xf>
    <xf numFmtId="38" fontId="6" fillId="25" borderId="59" xfId="35" applyFont="1" applyFill="1" applyBorder="1" applyAlignment="1">
      <alignment horizontal="center" vertical="center" textRotation="255"/>
    </xf>
    <xf numFmtId="38" fontId="6" fillId="25" borderId="29" xfId="35" applyFont="1" applyFill="1" applyBorder="1" applyAlignment="1">
      <alignment horizontal="center" vertical="top" textRotation="255" wrapText="1" indent="1"/>
    </xf>
    <xf numFmtId="38" fontId="6" fillId="25" borderId="12" xfId="35" applyFont="1" applyFill="1" applyBorder="1" applyAlignment="1">
      <alignment horizontal="center" vertical="top" textRotation="255" wrapText="1" indent="1"/>
    </xf>
    <xf numFmtId="38" fontId="6" fillId="25" borderId="31" xfId="35" applyFont="1" applyFill="1" applyBorder="1" applyAlignment="1">
      <alignment horizontal="center" vertical="top" textRotation="255" wrapText="1" indent="1"/>
    </xf>
    <xf numFmtId="38" fontId="6" fillId="0" borderId="29" xfId="35" applyFont="1" applyFill="1" applyBorder="1" applyAlignment="1">
      <alignment vertical="top" textRotation="255" wrapText="1" indent="1"/>
    </xf>
    <xf numFmtId="38" fontId="6" fillId="0" borderId="12" xfId="35" applyFont="1" applyFill="1" applyBorder="1" applyAlignment="1">
      <alignment vertical="top" textRotation="255" wrapText="1" indent="1"/>
    </xf>
    <xf numFmtId="38" fontId="6" fillId="0" borderId="31" xfId="35" applyFont="1" applyFill="1" applyBorder="1" applyAlignment="1">
      <alignment vertical="top" textRotation="255" wrapText="1" indent="1"/>
    </xf>
    <xf numFmtId="0" fontId="35" fillId="0" borderId="12" xfId="51" applyFont="1" applyFill="1" applyBorder="1" applyAlignment="1">
      <alignment vertical="center"/>
    </xf>
    <xf numFmtId="0" fontId="35" fillId="0" borderId="31" xfId="51" applyFont="1" applyFill="1" applyBorder="1" applyAlignment="1">
      <alignment vertical="center"/>
    </xf>
    <xf numFmtId="38" fontId="33" fillId="0" borderId="29" xfId="35" applyFont="1" applyBorder="1" applyAlignment="1">
      <alignment horizontal="left" vertical="top" textRotation="255"/>
    </xf>
    <xf numFmtId="38" fontId="33" fillId="0" borderId="12" xfId="35" applyFont="1" applyBorder="1" applyAlignment="1">
      <alignment horizontal="left" vertical="top" textRotation="255"/>
    </xf>
    <xf numFmtId="38" fontId="33" fillId="0" borderId="31" xfId="35" applyFont="1" applyBorder="1" applyAlignment="1">
      <alignment horizontal="left" vertical="top" textRotation="255"/>
    </xf>
    <xf numFmtId="38" fontId="33" fillId="0" borderId="54" xfId="35" applyFont="1" applyFill="1" applyBorder="1" applyAlignment="1">
      <alignment horizontal="center" vertical="top"/>
    </xf>
    <xf numFmtId="38" fontId="33" fillId="0" borderId="60" xfId="35" applyFont="1" applyFill="1" applyBorder="1" applyAlignment="1">
      <alignment horizontal="center" vertical="top"/>
    </xf>
    <xf numFmtId="38" fontId="33" fillId="0" borderId="55" xfId="35" applyFont="1" applyFill="1" applyBorder="1" applyAlignment="1">
      <alignment horizontal="center" vertical="top"/>
    </xf>
    <xf numFmtId="38" fontId="33" fillId="0" borderId="29" xfId="35" applyFont="1" applyFill="1" applyBorder="1" applyAlignment="1">
      <alignment horizontal="center" vertical="top" textRotation="255"/>
    </xf>
    <xf numFmtId="38" fontId="33" fillId="0" borderId="12" xfId="35" applyFont="1" applyFill="1" applyBorder="1" applyAlignment="1">
      <alignment horizontal="center" vertical="top" textRotation="255"/>
    </xf>
    <xf numFmtId="38" fontId="33" fillId="0" borderId="31" xfId="35" applyFont="1" applyFill="1" applyBorder="1" applyAlignment="1">
      <alignment horizontal="center" vertical="top" textRotation="255"/>
    </xf>
    <xf numFmtId="38" fontId="33" fillId="31" borderId="29" xfId="35" applyFont="1" applyFill="1" applyBorder="1" applyAlignment="1">
      <alignment horizontal="center" vertical="top" textRotation="255"/>
    </xf>
    <xf numFmtId="0" fontId="35" fillId="31" borderId="12" xfId="44" applyFont="1" applyFill="1" applyBorder="1" applyAlignment="1">
      <alignment horizontal="center" vertical="top" textRotation="255"/>
    </xf>
    <xf numFmtId="0" fontId="35" fillId="31" borderId="31" xfId="44" applyFont="1" applyFill="1" applyBorder="1" applyAlignment="1">
      <alignment horizontal="center" vertical="top" textRotation="255"/>
    </xf>
    <xf numFmtId="38" fontId="33" fillId="0" borderId="29" xfId="35" applyFont="1" applyFill="1" applyBorder="1" applyAlignment="1">
      <alignment horizontal="center" vertical="top" textRotation="255" shrinkToFit="1"/>
    </xf>
    <xf numFmtId="38" fontId="33" fillId="0" borderId="12" xfId="35" applyFont="1" applyFill="1" applyBorder="1" applyAlignment="1">
      <alignment horizontal="center" vertical="top" textRotation="255" shrinkToFit="1"/>
    </xf>
    <xf numFmtId="38" fontId="33" fillId="0" borderId="31" xfId="35" applyFont="1" applyFill="1" applyBorder="1" applyAlignment="1">
      <alignment horizontal="center" vertical="top" textRotation="255" shrinkToFit="1"/>
    </xf>
    <xf numFmtId="38" fontId="6" fillId="0" borderId="29" xfId="35" applyFont="1" applyFill="1" applyBorder="1" applyAlignment="1">
      <alignment horizontal="center" vertical="top" textRotation="255" shrinkToFit="1"/>
    </xf>
    <xf numFmtId="38" fontId="33" fillId="31" borderId="62" xfId="35" applyFont="1" applyFill="1" applyBorder="1" applyAlignment="1">
      <alignment horizontal="center" vertical="top" textRotation="255"/>
    </xf>
    <xf numFmtId="38" fontId="33" fillId="31" borderId="20" xfId="35" applyFont="1" applyFill="1" applyBorder="1" applyAlignment="1">
      <alignment horizontal="center" vertical="top" textRotation="255"/>
    </xf>
    <xf numFmtId="38" fontId="33" fillId="31" borderId="59" xfId="35" applyFont="1" applyFill="1" applyBorder="1" applyAlignment="1">
      <alignment horizontal="center" vertical="top" textRotation="255"/>
    </xf>
    <xf numFmtId="38" fontId="33" fillId="0" borderId="29" xfId="35" applyFont="1" applyFill="1" applyBorder="1" applyAlignment="1">
      <alignment horizontal="center" vertical="top" textRotation="255" wrapText="1" shrinkToFit="1"/>
    </xf>
    <xf numFmtId="38" fontId="33" fillId="0" borderId="12" xfId="35" applyFont="1" applyFill="1" applyBorder="1" applyAlignment="1">
      <alignment horizontal="center" vertical="top" textRotation="255" wrapText="1" shrinkToFit="1"/>
    </xf>
    <xf numFmtId="38" fontId="33" fillId="0" borderId="31" xfId="35" applyFont="1" applyFill="1" applyBorder="1" applyAlignment="1">
      <alignment horizontal="center" vertical="top" textRotation="255" wrapText="1" shrinkToFit="1"/>
    </xf>
    <xf numFmtId="38" fontId="33" fillId="0" borderId="57" xfId="35" applyFont="1" applyFill="1" applyBorder="1" applyAlignment="1">
      <alignment horizontal="center" vertical="top" textRotation="255" shrinkToFit="1"/>
    </xf>
    <xf numFmtId="38" fontId="33" fillId="0" borderId="13" xfId="35" applyFont="1" applyFill="1" applyBorder="1" applyAlignment="1">
      <alignment horizontal="center" vertical="top" textRotation="255" shrinkToFit="1"/>
    </xf>
    <xf numFmtId="38" fontId="33" fillId="0" borderId="63" xfId="35" applyFont="1" applyFill="1" applyBorder="1" applyAlignment="1">
      <alignment horizontal="center" vertical="top" textRotation="255" shrinkToFit="1"/>
    </xf>
    <xf numFmtId="38" fontId="33" fillId="31" borderId="12" xfId="35" applyFont="1" applyFill="1" applyBorder="1" applyAlignment="1">
      <alignment horizontal="center" vertical="top" textRotation="255"/>
    </xf>
    <xf numFmtId="38" fontId="33" fillId="31" borderId="31" xfId="35" applyFont="1" applyFill="1" applyBorder="1" applyAlignment="1">
      <alignment horizontal="center" vertical="top" textRotation="255"/>
    </xf>
    <xf numFmtId="38" fontId="6" fillId="0" borderId="57" xfId="34" applyFont="1" applyFill="1" applyBorder="1" applyAlignment="1">
      <alignment horizontal="center" vertical="center" textRotation="255"/>
    </xf>
    <xf numFmtId="38" fontId="6" fillId="0" borderId="13" xfId="34" applyFont="1" applyFill="1" applyBorder="1" applyAlignment="1">
      <alignment horizontal="center" vertical="center" textRotation="255"/>
    </xf>
    <xf numFmtId="38" fontId="6" fillId="0" borderId="63" xfId="34" applyFont="1" applyFill="1" applyBorder="1" applyAlignment="1">
      <alignment horizontal="center" vertical="center" textRotation="255"/>
    </xf>
    <xf numFmtId="38" fontId="6" fillId="0" borderId="12" xfId="34" applyFont="1" applyFill="1" applyBorder="1" applyAlignment="1">
      <alignment vertical="top" textRotation="255" wrapText="1"/>
    </xf>
    <xf numFmtId="38" fontId="6" fillId="0" borderId="31" xfId="34" applyFont="1" applyFill="1" applyBorder="1" applyAlignment="1">
      <alignment vertical="top" textRotation="255" wrapText="1"/>
    </xf>
    <xf numFmtId="38" fontId="6" fillId="0" borderId="29" xfId="34" applyFont="1" applyFill="1" applyBorder="1" applyAlignment="1">
      <alignment horizontal="center" vertical="center" textRotation="255" wrapText="1"/>
    </xf>
    <xf numFmtId="38" fontId="6" fillId="0" borderId="12" xfId="34" applyFont="1" applyFill="1" applyBorder="1" applyAlignment="1">
      <alignment horizontal="center" vertical="center" textRotation="255" wrapText="1"/>
    </xf>
    <xf numFmtId="38" fontId="6" fillId="0" borderId="31" xfId="34" applyFont="1" applyFill="1" applyBorder="1" applyAlignment="1">
      <alignment horizontal="center" vertical="center" textRotation="255" wrapText="1"/>
    </xf>
    <xf numFmtId="38" fontId="6" fillId="0" borderId="20" xfId="34" applyFont="1" applyFill="1" applyBorder="1" applyAlignment="1">
      <alignment horizontal="left" wrapText="1"/>
    </xf>
    <xf numFmtId="38" fontId="6" fillId="0" borderId="59" xfId="34" applyFont="1" applyFill="1" applyBorder="1" applyAlignment="1">
      <alignment horizontal="left" wrapText="1"/>
    </xf>
    <xf numFmtId="38" fontId="6" fillId="0" borderId="29" xfId="34" applyFont="1" applyFill="1" applyBorder="1" applyAlignment="1">
      <alignment vertical="center" textRotation="255"/>
    </xf>
    <xf numFmtId="38" fontId="6" fillId="0" borderId="12" xfId="34" applyFont="1" applyFill="1" applyBorder="1" applyAlignment="1">
      <alignment vertical="center" textRotation="255"/>
    </xf>
    <xf numFmtId="38" fontId="6" fillId="0" borderId="31" xfId="34" applyFont="1" applyFill="1" applyBorder="1" applyAlignment="1">
      <alignment vertical="center" textRotation="255"/>
    </xf>
    <xf numFmtId="38" fontId="6" fillId="0" borderId="54" xfId="34" applyFont="1" applyFill="1" applyBorder="1" applyAlignment="1">
      <alignment horizontal="center" vertical="center" wrapText="1"/>
    </xf>
    <xf numFmtId="38" fontId="6" fillId="0" borderId="60" xfId="34" applyFont="1" applyFill="1" applyBorder="1" applyAlignment="1">
      <alignment horizontal="center" vertical="center" wrapText="1"/>
    </xf>
    <xf numFmtId="38" fontId="6" fillId="0" borderId="55" xfId="34" applyFont="1" applyFill="1" applyBorder="1" applyAlignment="1">
      <alignment horizontal="center" vertical="center" wrapText="1"/>
    </xf>
    <xf numFmtId="38" fontId="6" fillId="0" borderId="23" xfId="34" applyFont="1" applyFill="1" applyBorder="1" applyAlignment="1">
      <alignment horizontal="center" vertical="center" textRotation="255" wrapText="1"/>
    </xf>
    <xf numFmtId="38" fontId="6" fillId="0" borderId="23" xfId="34" applyFont="1" applyFill="1" applyBorder="1" applyAlignment="1">
      <alignment horizontal="center" vertical="center" textRotation="255"/>
    </xf>
    <xf numFmtId="0" fontId="34" fillId="0" borderId="12" xfId="0" applyFont="1" applyBorder="1" applyAlignment="1">
      <alignment horizontal="center" vertical="center" textRotation="255" wrapText="1"/>
    </xf>
    <xf numFmtId="0" fontId="34" fillId="0" borderId="31" xfId="0" applyFont="1" applyBorder="1" applyAlignment="1">
      <alignment horizontal="center" vertical="center" textRotation="255" wrapText="1"/>
    </xf>
    <xf numFmtId="0" fontId="6" fillId="0" borderId="60" xfId="51" applyFont="1" applyFill="1" applyBorder="1" applyAlignment="1">
      <alignment horizontal="center" vertical="center"/>
    </xf>
    <xf numFmtId="38" fontId="6" fillId="32" borderId="62" xfId="34" applyFont="1" applyFill="1" applyBorder="1" applyAlignment="1">
      <alignment horizontal="center" vertical="center" wrapText="1"/>
    </xf>
    <xf numFmtId="38" fontId="6" fillId="32" borderId="57" xfId="34" applyFont="1" applyFill="1" applyBorder="1" applyAlignment="1">
      <alignment horizontal="center" vertical="center" wrapText="1"/>
    </xf>
    <xf numFmtId="38" fontId="6" fillId="0" borderId="62" xfId="34" applyFont="1" applyFill="1" applyBorder="1" applyAlignment="1">
      <alignment horizontal="center" vertical="center"/>
    </xf>
    <xf numFmtId="38" fontId="6" fillId="0" borderId="61" xfId="34" applyFont="1" applyFill="1" applyBorder="1" applyAlignment="1">
      <alignment horizontal="center" vertical="center"/>
    </xf>
    <xf numFmtId="38" fontId="6" fillId="0" borderId="57" xfId="34" applyFont="1" applyFill="1" applyBorder="1" applyAlignment="1">
      <alignment horizontal="center" vertical="center"/>
    </xf>
    <xf numFmtId="38" fontId="6" fillId="0" borderId="54" xfId="34" applyFont="1" applyFill="1" applyBorder="1" applyAlignment="1">
      <alignment horizontal="center" vertical="center"/>
    </xf>
    <xf numFmtId="38" fontId="6" fillId="0" borderId="60" xfId="34" applyFont="1" applyFill="1" applyBorder="1" applyAlignment="1">
      <alignment horizontal="center" vertical="center"/>
    </xf>
    <xf numFmtId="38" fontId="6" fillId="0" borderId="55" xfId="34" applyFont="1" applyFill="1" applyBorder="1" applyAlignment="1">
      <alignment horizontal="center" vertical="center"/>
    </xf>
    <xf numFmtId="38" fontId="6" fillId="0" borderId="62" xfId="34" applyFont="1" applyFill="1" applyBorder="1" applyAlignment="1">
      <alignment horizontal="center" vertical="center" textRotation="255" wrapText="1"/>
    </xf>
    <xf numFmtId="38" fontId="6" fillId="0" borderId="59" xfId="34" applyFont="1" applyFill="1" applyBorder="1" applyAlignment="1">
      <alignment horizontal="center" vertical="center" textRotation="255" wrapText="1"/>
    </xf>
    <xf numFmtId="38" fontId="6" fillId="32" borderId="55" xfId="34" applyFont="1" applyFill="1" applyBorder="1" applyAlignment="1">
      <alignment horizontal="center" vertical="center" wrapText="1"/>
    </xf>
    <xf numFmtId="38" fontId="6" fillId="31" borderId="62" xfId="34" applyFont="1" applyFill="1" applyBorder="1" applyAlignment="1">
      <alignment horizontal="left" vertical="center" textRotation="255"/>
    </xf>
    <xf numFmtId="38" fontId="6" fillId="31" borderId="61" xfId="34" applyFont="1" applyFill="1" applyBorder="1" applyAlignment="1">
      <alignment horizontal="left" vertical="center" textRotation="255"/>
    </xf>
    <xf numFmtId="38" fontId="6" fillId="31" borderId="57" xfId="34" applyFont="1" applyFill="1" applyBorder="1" applyAlignment="1">
      <alignment horizontal="left" vertical="center" textRotation="255"/>
    </xf>
    <xf numFmtId="38" fontId="6" fillId="31" borderId="62" xfId="34" applyFont="1" applyFill="1" applyBorder="1" applyAlignment="1">
      <alignment horizontal="center" vertical="center" textRotation="255" wrapText="1"/>
    </xf>
    <xf numFmtId="38" fontId="6" fillId="31" borderId="61" xfId="34" applyFont="1" applyFill="1" applyBorder="1" applyAlignment="1">
      <alignment horizontal="center" vertical="center" textRotation="255" wrapText="1"/>
    </xf>
    <xf numFmtId="38" fontId="6" fillId="31" borderId="57" xfId="34" applyFont="1" applyFill="1" applyBorder="1" applyAlignment="1">
      <alignment horizontal="center" vertical="center" textRotation="255" wrapText="1"/>
    </xf>
    <xf numFmtId="38" fontId="6" fillId="31" borderId="12" xfId="34" applyFont="1" applyFill="1" applyBorder="1" applyAlignment="1">
      <alignment horizontal="center" vertical="center" textRotation="255" wrapText="1"/>
    </xf>
    <xf numFmtId="38" fontId="6" fillId="31" borderId="31" xfId="34" applyFont="1" applyFill="1" applyBorder="1" applyAlignment="1">
      <alignment horizontal="center" vertical="center" textRotation="255" wrapText="1"/>
    </xf>
    <xf numFmtId="0" fontId="34" fillId="31" borderId="12" xfId="0" applyFont="1" applyFill="1" applyBorder="1" applyAlignment="1">
      <alignment horizontal="center" vertical="center" textRotation="255" wrapText="1"/>
    </xf>
    <xf numFmtId="0" fontId="34" fillId="31" borderId="31" xfId="0" applyFont="1" applyFill="1" applyBorder="1" applyAlignment="1">
      <alignment horizontal="center" vertical="center" textRotation="255" wrapText="1"/>
    </xf>
    <xf numFmtId="38" fontId="6" fillId="0" borderId="57" xfId="34" applyFont="1" applyFill="1" applyBorder="1" applyAlignment="1">
      <alignment horizontal="center" vertical="center" textRotation="255" wrapText="1"/>
    </xf>
    <xf numFmtId="38" fontId="6" fillId="0" borderId="63" xfId="34" applyFont="1" applyFill="1" applyBorder="1" applyAlignment="1">
      <alignment horizontal="center" vertical="center" textRotation="255" wrapText="1"/>
    </xf>
    <xf numFmtId="38" fontId="6" fillId="0" borderId="29" xfId="34" applyFont="1" applyFill="1" applyBorder="1" applyAlignment="1">
      <alignment horizontal="center" vertical="center" wrapText="1" shrinkToFit="1"/>
    </xf>
    <xf numFmtId="38" fontId="6" fillId="0" borderId="31" xfId="34" applyFont="1" applyFill="1" applyBorder="1" applyAlignment="1">
      <alignment horizontal="center" vertical="center" wrapText="1" shrinkToFit="1"/>
    </xf>
    <xf numFmtId="38" fontId="6" fillId="0" borderId="98" xfId="34" applyFont="1" applyFill="1" applyBorder="1" applyAlignment="1">
      <alignment horizontal="center" vertical="center" textRotation="255"/>
    </xf>
    <xf numFmtId="38" fontId="6" fillId="0" borderId="12" xfId="34" applyFont="1" applyFill="1" applyBorder="1" applyAlignment="1">
      <alignment horizontal="center" vertical="center" textRotation="255"/>
    </xf>
    <xf numFmtId="38" fontId="6" fillId="0" borderId="31" xfId="34" applyFont="1" applyFill="1" applyBorder="1" applyAlignment="1">
      <alignment horizontal="center" vertical="center" textRotation="255"/>
    </xf>
    <xf numFmtId="0" fontId="34" fillId="32" borderId="57" xfId="0" applyFont="1" applyFill="1" applyBorder="1" applyAlignment="1">
      <alignment vertical="center" wrapText="1"/>
    </xf>
    <xf numFmtId="0" fontId="34" fillId="32" borderId="20" xfId="0" applyFont="1" applyFill="1" applyBorder="1" applyAlignment="1">
      <alignment vertical="center" wrapText="1"/>
    </xf>
    <xf numFmtId="0" fontId="34" fillId="32" borderId="13" xfId="0" applyFont="1" applyFill="1" applyBorder="1" applyAlignment="1">
      <alignment vertical="center" wrapText="1"/>
    </xf>
    <xf numFmtId="38" fontId="6" fillId="0" borderId="62" xfId="34" applyFont="1" applyFill="1" applyBorder="1" applyAlignment="1">
      <alignment horizontal="center" vertical="center" wrapText="1"/>
    </xf>
    <xf numFmtId="38" fontId="6" fillId="0" borderId="57" xfId="34" applyFont="1" applyFill="1" applyBorder="1" applyAlignment="1">
      <alignment horizontal="center" vertical="center" wrapText="1"/>
    </xf>
    <xf numFmtId="0" fontId="34" fillId="32" borderId="20" xfId="0" applyFont="1" applyFill="1" applyBorder="1" applyAlignment="1">
      <alignment horizontal="left"/>
    </xf>
    <xf numFmtId="0" fontId="34" fillId="32" borderId="59" xfId="0" applyFont="1" applyFill="1" applyBorder="1" applyAlignment="1">
      <alignment horizontal="left"/>
    </xf>
    <xf numFmtId="38" fontId="7" fillId="32" borderId="0" xfId="34" applyFont="1" applyFill="1" applyBorder="1" applyAlignment="1">
      <alignment horizontal="right" vertical="center"/>
    </xf>
    <xf numFmtId="0" fontId="6" fillId="0" borderId="62" xfId="51" applyFont="1" applyFill="1" applyBorder="1" applyAlignment="1">
      <alignment horizontal="center" vertical="center" wrapText="1"/>
    </xf>
    <xf numFmtId="0" fontId="6" fillId="0" borderId="61" xfId="51" applyFont="1" applyFill="1" applyBorder="1" applyAlignment="1">
      <alignment horizontal="center" vertical="center" wrapText="1"/>
    </xf>
    <xf numFmtId="0" fontId="6" fillId="0" borderId="57" xfId="51" applyFont="1" applyFill="1" applyBorder="1" applyAlignment="1">
      <alignment horizontal="center" vertical="center" wrapText="1"/>
    </xf>
    <xf numFmtId="0" fontId="6" fillId="0" borderId="20" xfId="51" applyFont="1" applyFill="1" applyBorder="1" applyAlignment="1">
      <alignment horizontal="center" vertical="center" wrapText="1"/>
    </xf>
    <xf numFmtId="0" fontId="6" fillId="0" borderId="0" xfId="51" applyFont="1" applyFill="1" applyBorder="1" applyAlignment="1">
      <alignment horizontal="center" vertical="center" wrapText="1"/>
    </xf>
    <xf numFmtId="0" fontId="6" fillId="0" borderId="13" xfId="51" applyFont="1" applyFill="1" applyBorder="1" applyAlignment="1">
      <alignment horizontal="center" vertical="center" wrapText="1"/>
    </xf>
    <xf numFmtId="0" fontId="6" fillId="0" borderId="54" xfId="51" applyFont="1" applyFill="1" applyBorder="1" applyAlignment="1">
      <alignment horizontal="center" vertical="center" wrapText="1"/>
    </xf>
    <xf numFmtId="0" fontId="6" fillId="0" borderId="55" xfId="51" applyFont="1" applyFill="1" applyBorder="1" applyAlignment="1">
      <alignment horizontal="center" vertical="center" wrapText="1"/>
    </xf>
    <xf numFmtId="0" fontId="6" fillId="0" borderId="62" xfId="51" applyFont="1" applyFill="1" applyBorder="1" applyAlignment="1">
      <alignment horizontal="left" vertical="center" wrapText="1"/>
    </xf>
    <xf numFmtId="0" fontId="6" fillId="0" borderId="57" xfId="51" applyFont="1" applyFill="1" applyBorder="1" applyAlignment="1">
      <alignment horizontal="left" vertical="center" wrapText="1"/>
    </xf>
    <xf numFmtId="0" fontId="6" fillId="0" borderId="20" xfId="51" applyFont="1" applyFill="1" applyBorder="1" applyAlignment="1">
      <alignment horizontal="left" vertical="center" wrapText="1"/>
    </xf>
    <xf numFmtId="0" fontId="6" fillId="0" borderId="13" xfId="51" applyFont="1" applyFill="1" applyBorder="1" applyAlignment="1">
      <alignment horizontal="left" vertical="center" wrapText="1"/>
    </xf>
    <xf numFmtId="0" fontId="6" fillId="0" borderId="59" xfId="51" applyFont="1" applyFill="1" applyBorder="1" applyAlignment="1">
      <alignment horizontal="left" vertical="center" wrapText="1"/>
    </xf>
    <xf numFmtId="0" fontId="6" fillId="0" borderId="63" xfId="51" applyFont="1" applyFill="1" applyBorder="1" applyAlignment="1">
      <alignment horizontal="left" vertical="center" wrapText="1"/>
    </xf>
    <xf numFmtId="38" fontId="6" fillId="0" borderId="103" xfId="34" applyFont="1" applyFill="1" applyBorder="1" applyAlignment="1">
      <alignment horizontal="center" vertical="top" textRotation="255"/>
    </xf>
    <xf numFmtId="38" fontId="6" fillId="0" borderId="85" xfId="34" applyFont="1" applyFill="1" applyBorder="1" applyAlignment="1">
      <alignment horizontal="center" vertical="top" textRotation="255"/>
    </xf>
    <xf numFmtId="38" fontId="6" fillId="0" borderId="85" xfId="34" applyFont="1" applyFill="1" applyBorder="1" applyAlignment="1">
      <alignment vertical="top" textRotation="255"/>
    </xf>
    <xf numFmtId="0" fontId="35" fillId="0" borderId="104" xfId="51" applyFont="1" applyFill="1" applyBorder="1" applyAlignment="1">
      <alignment vertical="top" textRotation="255"/>
    </xf>
    <xf numFmtId="38" fontId="6" fillId="0" borderId="105" xfId="34" applyFont="1" applyFill="1" applyBorder="1" applyAlignment="1">
      <alignment horizontal="center" vertical="top" textRotation="255" wrapText="1"/>
    </xf>
    <xf numFmtId="38" fontId="6" fillId="0" borderId="71" xfId="34" applyFont="1" applyFill="1" applyBorder="1" applyAlignment="1">
      <alignment horizontal="center" vertical="top" textRotation="255" wrapText="1"/>
    </xf>
    <xf numFmtId="38" fontId="6" fillId="0" borderId="71" xfId="34" applyFont="1" applyFill="1" applyBorder="1" applyAlignment="1">
      <alignment vertical="top" textRotation="255" wrapText="1"/>
    </xf>
    <xf numFmtId="0" fontId="35" fillId="0" borderId="106" xfId="51" applyFont="1" applyFill="1" applyBorder="1" applyAlignment="1">
      <alignment vertical="top" textRotation="255" wrapText="1"/>
    </xf>
    <xf numFmtId="38" fontId="6" fillId="0" borderId="107" xfId="34" applyFont="1" applyFill="1" applyBorder="1" applyAlignment="1">
      <alignment horizontal="center" vertical="top" textRotation="255" wrapText="1"/>
    </xf>
    <xf numFmtId="38" fontId="6" fillId="0" borderId="94" xfId="34" applyFont="1" applyFill="1" applyBorder="1" applyAlignment="1">
      <alignment horizontal="center" vertical="top" textRotation="255" wrapText="1"/>
    </xf>
    <xf numFmtId="38" fontId="6" fillId="0" borderId="94" xfId="34" applyFont="1" applyFill="1" applyBorder="1" applyAlignment="1">
      <alignment vertical="top" textRotation="255" wrapText="1"/>
    </xf>
    <xf numFmtId="0" fontId="35" fillId="0" borderId="79" xfId="51" applyFont="1" applyFill="1" applyBorder="1" applyAlignment="1">
      <alignment vertical="top" textRotation="255" wrapText="1"/>
    </xf>
    <xf numFmtId="38" fontId="6" fillId="0" borderId="23" xfId="34" applyFont="1" applyFill="1" applyBorder="1" applyAlignment="1">
      <alignment horizontal="center" vertical="top" textRotation="255" wrapText="1"/>
    </xf>
    <xf numFmtId="38" fontId="6" fillId="0" borderId="29" xfId="34" applyFont="1" applyFill="1" applyBorder="1" applyAlignment="1">
      <alignment horizontal="center" vertical="center"/>
    </xf>
    <xf numFmtId="38" fontId="6" fillId="0" borderId="29" xfId="34" applyFont="1" applyFill="1" applyBorder="1" applyAlignment="1">
      <alignment vertical="center"/>
    </xf>
    <xf numFmtId="38" fontId="6" fillId="0" borderId="61" xfId="34" applyFont="1" applyFill="1" applyBorder="1" applyAlignment="1">
      <alignment vertical="center"/>
    </xf>
    <xf numFmtId="38" fontId="6" fillId="0" borderId="55" xfId="34" applyFont="1" applyFill="1" applyBorder="1" applyAlignment="1">
      <alignment horizontal="center" vertical="top" textRotation="255" wrapText="1"/>
    </xf>
    <xf numFmtId="38" fontId="6" fillId="0" borderId="70" xfId="35" applyFont="1" applyBorder="1" applyAlignment="1">
      <alignment horizontal="center" vertical="center"/>
    </xf>
    <xf numFmtId="38" fontId="6" fillId="0" borderId="91" xfId="35" applyFont="1" applyBorder="1" applyAlignment="1">
      <alignment horizontal="center" vertical="center"/>
    </xf>
    <xf numFmtId="38" fontId="6" fillId="0" borderId="72" xfId="35" applyFont="1" applyBorder="1" applyAlignment="1">
      <alignment horizontal="center" vertical="center"/>
    </xf>
    <xf numFmtId="38" fontId="6" fillId="0" borderId="108" xfId="35" applyFont="1" applyBorder="1" applyAlignment="1">
      <alignment horizontal="center" vertical="center"/>
    </xf>
    <xf numFmtId="38" fontId="6" fillId="0" borderId="92" xfId="35" applyFont="1" applyBorder="1" applyAlignment="1">
      <alignment horizontal="center" vertical="center"/>
    </xf>
    <xf numFmtId="38" fontId="6" fillId="0" borderId="109" xfId="35" applyFont="1" applyBorder="1" applyAlignment="1">
      <alignment horizontal="center" vertical="center"/>
    </xf>
    <xf numFmtId="38" fontId="6" fillId="0" borderId="62" xfId="35" applyFont="1" applyBorder="1" applyAlignment="1">
      <alignment horizontal="center" vertical="center"/>
    </xf>
    <xf numFmtId="38" fontId="6" fillId="0" borderId="57" xfId="35" applyFont="1" applyBorder="1" applyAlignment="1">
      <alignment horizontal="center" vertical="center"/>
    </xf>
    <xf numFmtId="38" fontId="6" fillId="0" borderId="78" xfId="35" applyFont="1" applyBorder="1" applyAlignment="1">
      <alignment horizontal="center" vertical="center"/>
    </xf>
    <xf numFmtId="38" fontId="6" fillId="0" borderId="77" xfId="35" applyFont="1" applyBorder="1" applyAlignment="1">
      <alignment horizontal="center" vertical="center"/>
    </xf>
    <xf numFmtId="38" fontId="6" fillId="0" borderId="64" xfId="35" applyFont="1" applyBorder="1" applyAlignment="1">
      <alignment horizontal="center" vertical="center"/>
    </xf>
    <xf numFmtId="38" fontId="6" fillId="0" borderId="90" xfId="35" applyFont="1" applyBorder="1" applyAlignment="1">
      <alignment horizontal="center" vertical="center"/>
    </xf>
    <xf numFmtId="38" fontId="6" fillId="0" borderId="20" xfId="35" applyFont="1" applyBorder="1" applyAlignment="1">
      <alignment horizontal="center" vertical="center"/>
    </xf>
    <xf numFmtId="38" fontId="6" fillId="0" borderId="13" xfId="35" applyFont="1" applyBorder="1" applyAlignment="1">
      <alignment horizontal="center" vertical="center"/>
    </xf>
    <xf numFmtId="38" fontId="6" fillId="0" borderId="62" xfId="35" applyFont="1" applyFill="1" applyBorder="1" applyAlignment="1">
      <alignment horizontal="center" vertical="center" shrinkToFit="1"/>
    </xf>
    <xf numFmtId="38" fontId="6" fillId="0" borderId="61" xfId="35" applyFont="1" applyFill="1" applyBorder="1" applyAlignment="1">
      <alignment horizontal="center" vertical="center" shrinkToFit="1"/>
    </xf>
    <xf numFmtId="38" fontId="6" fillId="0" borderId="20" xfId="35" applyFont="1" applyFill="1" applyBorder="1" applyAlignment="1">
      <alignment horizontal="center" vertical="center" shrinkToFit="1"/>
    </xf>
    <xf numFmtId="38" fontId="6" fillId="0" borderId="0" xfId="35" applyFont="1" applyFill="1" applyBorder="1" applyAlignment="1">
      <alignment horizontal="center" vertical="center" shrinkToFit="1"/>
    </xf>
    <xf numFmtId="0" fontId="34" fillId="0" borderId="61" xfId="45" applyFont="1" applyBorder="1" applyAlignment="1">
      <alignment horizontal="center" vertical="center"/>
    </xf>
    <xf numFmtId="0" fontId="34" fillId="0" borderId="57" xfId="45" applyFont="1" applyBorder="1" applyAlignment="1">
      <alignment horizontal="center" vertical="center"/>
    </xf>
    <xf numFmtId="38" fontId="6" fillId="31" borderId="64" xfId="35" applyFont="1" applyFill="1" applyBorder="1" applyAlignment="1">
      <alignment horizontal="center" vertical="center"/>
    </xf>
    <xf numFmtId="38" fontId="6" fillId="31" borderId="91" xfId="35" applyFont="1" applyFill="1" applyBorder="1" applyAlignment="1">
      <alignment horizontal="center" vertical="center"/>
    </xf>
    <xf numFmtId="38" fontId="6" fillId="31" borderId="78" xfId="35" applyFont="1" applyFill="1" applyBorder="1" applyAlignment="1">
      <alignment horizontal="center" vertical="center"/>
    </xf>
    <xf numFmtId="38" fontId="6" fillId="31" borderId="75" xfId="35" applyFont="1" applyFill="1" applyBorder="1" applyAlignment="1">
      <alignment horizontal="center" vertical="center"/>
    </xf>
    <xf numFmtId="38" fontId="6" fillId="0" borderId="76" xfId="35" applyFont="1" applyBorder="1" applyAlignment="1">
      <alignment horizontal="center" vertical="center"/>
    </xf>
    <xf numFmtId="38" fontId="6" fillId="0" borderId="75" xfId="35" applyFont="1" applyBorder="1" applyAlignment="1">
      <alignment horizontal="center" vertical="center"/>
    </xf>
    <xf numFmtId="38" fontId="6" fillId="0" borderId="65" xfId="35" applyFont="1" applyBorder="1" applyAlignment="1">
      <alignment horizontal="center" vertical="center"/>
    </xf>
    <xf numFmtId="38" fontId="6" fillId="0" borderId="58" xfId="35" applyFont="1" applyBorder="1" applyAlignment="1">
      <alignment horizontal="center" vertical="center"/>
    </xf>
    <xf numFmtId="38" fontId="6" fillId="0" borderId="82" xfId="35" applyFont="1" applyBorder="1" applyAlignment="1">
      <alignment horizontal="center" vertical="center"/>
    </xf>
    <xf numFmtId="38" fontId="6" fillId="0" borderId="81" xfId="35" applyFont="1" applyBorder="1" applyAlignment="1">
      <alignment horizontal="center" vertical="center"/>
    </xf>
    <xf numFmtId="38" fontId="6" fillId="0" borderId="118" xfId="35" applyFont="1" applyBorder="1" applyAlignment="1">
      <alignment horizontal="center" vertical="center"/>
    </xf>
    <xf numFmtId="38" fontId="6" fillId="0" borderId="72" xfId="35" applyFont="1" applyFill="1" applyBorder="1" applyAlignment="1">
      <alignment horizontal="center" vertical="center" shrinkToFit="1"/>
    </xf>
    <xf numFmtId="38" fontId="6" fillId="0" borderId="76" xfId="35" applyFont="1" applyFill="1" applyBorder="1" applyAlignment="1">
      <alignment horizontal="center" vertical="center" shrinkToFit="1"/>
    </xf>
    <xf numFmtId="38" fontId="6" fillId="0" borderId="58" xfId="35" applyFont="1" applyFill="1" applyBorder="1" applyAlignment="1">
      <alignment horizontal="center" vertical="center" shrinkToFit="1"/>
    </xf>
    <xf numFmtId="0" fontId="34" fillId="0" borderId="60" xfId="0" applyFont="1" applyFill="1" applyBorder="1" applyAlignment="1">
      <alignment horizontal="center" vertical="center"/>
    </xf>
    <xf numFmtId="0" fontId="34" fillId="0" borderId="55" xfId="0" applyFont="1" applyFill="1" applyBorder="1" applyAlignment="1">
      <alignment horizontal="center" vertical="center"/>
    </xf>
    <xf numFmtId="178" fontId="7" fillId="32" borderId="56" xfId="35" applyNumberFormat="1" applyFont="1" applyFill="1" applyBorder="1" applyAlignment="1">
      <alignment horizontal="right" vertical="center"/>
    </xf>
    <xf numFmtId="178" fontId="6" fillId="0" borderId="65" xfId="35" applyNumberFormat="1" applyFont="1" applyFill="1" applyBorder="1" applyAlignment="1">
      <alignment horizontal="center" vertical="center" wrapText="1"/>
    </xf>
    <xf numFmtId="178" fontId="6" fillId="0" borderId="0" xfId="35" applyNumberFormat="1" applyFont="1" applyFill="1" applyBorder="1" applyAlignment="1">
      <alignment horizontal="center" vertical="center"/>
    </xf>
    <xf numFmtId="178" fontId="6" fillId="0" borderId="56" xfId="35" applyNumberFormat="1" applyFont="1" applyFill="1" applyBorder="1" applyAlignment="1">
      <alignment horizontal="center" vertical="center"/>
    </xf>
    <xf numFmtId="178" fontId="6" fillId="0" borderId="54" xfId="35" applyNumberFormat="1" applyFont="1" applyFill="1" applyBorder="1" applyAlignment="1">
      <alignment horizontal="center" vertical="center"/>
    </xf>
    <xf numFmtId="178" fontId="6" fillId="0" borderId="60" xfId="35" applyNumberFormat="1" applyFont="1" applyFill="1" applyBorder="1" applyAlignment="1">
      <alignment horizontal="center" vertical="center"/>
    </xf>
    <xf numFmtId="178" fontId="6" fillId="0" borderId="55" xfId="35" applyNumberFormat="1" applyFont="1" applyFill="1" applyBorder="1" applyAlignment="1">
      <alignment horizontal="center" vertical="center"/>
    </xf>
    <xf numFmtId="178" fontId="6" fillId="0" borderId="72" xfId="35" applyNumberFormat="1" applyFont="1" applyFill="1" applyBorder="1" applyAlignment="1">
      <alignment horizontal="center" vertical="center"/>
    </xf>
    <xf numFmtId="178" fontId="6" fillId="0" borderId="108" xfId="35" applyNumberFormat="1" applyFont="1" applyFill="1" applyBorder="1" applyAlignment="1">
      <alignment horizontal="center" vertical="center"/>
    </xf>
    <xf numFmtId="178" fontId="6" fillId="0" borderId="74" xfId="35" applyNumberFormat="1" applyFont="1" applyFill="1" applyBorder="1" applyAlignment="1">
      <alignment horizontal="center" vertical="center"/>
    </xf>
    <xf numFmtId="178" fontId="6" fillId="0" borderId="61" xfId="35" applyNumberFormat="1" applyFont="1" applyFill="1" applyBorder="1" applyAlignment="1">
      <alignment horizontal="center" vertical="center"/>
    </xf>
    <xf numFmtId="178" fontId="6" fillId="0" borderId="73" xfId="35" applyNumberFormat="1" applyFont="1" applyFill="1" applyBorder="1" applyAlignment="1">
      <alignment horizontal="center" vertical="center"/>
    </xf>
    <xf numFmtId="178" fontId="6" fillId="0" borderId="110" xfId="35" applyNumberFormat="1" applyFont="1" applyFill="1" applyBorder="1" applyAlignment="1">
      <alignment horizontal="center" vertical="center"/>
    </xf>
    <xf numFmtId="178" fontId="6" fillId="0" borderId="95" xfId="35" applyNumberFormat="1" applyFont="1" applyFill="1" applyBorder="1" applyAlignment="1">
      <alignment horizontal="center" vertical="center"/>
    </xf>
    <xf numFmtId="178" fontId="6" fillId="0" borderId="111" xfId="35" applyNumberFormat="1" applyFont="1" applyFill="1" applyBorder="1" applyAlignment="1">
      <alignment horizontal="center" vertical="center"/>
    </xf>
    <xf numFmtId="178" fontId="6" fillId="0" borderId="103" xfId="35" applyNumberFormat="1" applyFont="1" applyFill="1" applyBorder="1" applyAlignment="1">
      <alignment horizontal="center" vertical="center" wrapText="1"/>
    </xf>
    <xf numFmtId="178" fontId="6" fillId="0" borderId="104" xfId="35" applyNumberFormat="1" applyFont="1" applyFill="1" applyBorder="1" applyAlignment="1">
      <alignment horizontal="center" vertical="center"/>
    </xf>
    <xf numFmtId="178" fontId="6" fillId="0" borderId="105" xfId="35" applyNumberFormat="1" applyFont="1" applyFill="1" applyBorder="1" applyAlignment="1">
      <alignment horizontal="center" vertical="center" wrapText="1"/>
    </xf>
    <xf numFmtId="178" fontId="6" fillId="0" borderId="106" xfId="35" applyNumberFormat="1" applyFont="1" applyFill="1" applyBorder="1" applyAlignment="1">
      <alignment horizontal="center" vertical="center"/>
    </xf>
    <xf numFmtId="178" fontId="6" fillId="0" borderId="107" xfId="35" applyNumberFormat="1" applyFont="1" applyFill="1" applyBorder="1" applyAlignment="1">
      <alignment horizontal="center" vertical="center" wrapText="1"/>
    </xf>
    <xf numFmtId="178" fontId="6" fillId="0" borderId="79" xfId="35" applyNumberFormat="1" applyFont="1" applyFill="1" applyBorder="1" applyAlignment="1">
      <alignment horizontal="center" vertical="center" wrapText="1"/>
    </xf>
    <xf numFmtId="178" fontId="6" fillId="0" borderId="74" xfId="35" applyNumberFormat="1" applyFont="1" applyFill="1" applyBorder="1" applyAlignment="1">
      <alignment horizontal="center" vertical="center" wrapText="1"/>
    </xf>
    <xf numFmtId="178" fontId="6" fillId="0" borderId="92" xfId="35" applyNumberFormat="1" applyFont="1" applyFill="1" applyBorder="1" applyAlignment="1">
      <alignment horizontal="center" vertical="center"/>
    </xf>
    <xf numFmtId="178" fontId="6" fillId="0" borderId="107" xfId="35" applyNumberFormat="1" applyFont="1" applyFill="1" applyBorder="1" applyAlignment="1">
      <alignment horizontal="center" vertical="center"/>
    </xf>
    <xf numFmtId="178" fontId="6" fillId="0" borderId="79" xfId="35" applyNumberFormat="1" applyFont="1" applyFill="1" applyBorder="1" applyAlignment="1">
      <alignment horizontal="center" vertical="center"/>
    </xf>
    <xf numFmtId="178" fontId="6" fillId="0" borderId="69" xfId="35" applyNumberFormat="1" applyFont="1" applyFill="1" applyBorder="1" applyAlignment="1">
      <alignment horizontal="center" vertical="center" wrapText="1"/>
    </xf>
    <xf numFmtId="178" fontId="6" fillId="0" borderId="91" xfId="35" applyNumberFormat="1" applyFont="1" applyFill="1" applyBorder="1" applyAlignment="1">
      <alignment horizontal="center" vertical="center" wrapText="1"/>
    </xf>
    <xf numFmtId="178" fontId="6" fillId="0" borderId="67" xfId="35" applyNumberFormat="1" applyFont="1" applyFill="1" applyBorder="1" applyAlignment="1">
      <alignment horizontal="center" vertical="center" wrapText="1"/>
    </xf>
    <xf numFmtId="178" fontId="6" fillId="0" borderId="88" xfId="35" applyNumberFormat="1" applyFont="1" applyFill="1" applyBorder="1" applyAlignment="1">
      <alignment horizontal="center" vertical="center" wrapText="1"/>
    </xf>
    <xf numFmtId="178" fontId="6" fillId="0" borderId="109" xfId="35" applyNumberFormat="1" applyFont="1" applyFill="1" applyBorder="1" applyAlignment="1">
      <alignment horizontal="center" vertical="center"/>
    </xf>
    <xf numFmtId="178" fontId="6" fillId="0" borderId="29" xfId="35" applyNumberFormat="1" applyFont="1" applyFill="1" applyBorder="1" applyAlignment="1">
      <alignment horizontal="center" vertical="center"/>
    </xf>
    <xf numFmtId="178" fontId="6" fillId="0" borderId="12" xfId="35" applyNumberFormat="1" applyFont="1" applyFill="1" applyBorder="1" applyAlignment="1">
      <alignment horizontal="center" vertical="center"/>
    </xf>
    <xf numFmtId="178" fontId="6" fillId="0" borderId="31" xfId="35" applyNumberFormat="1" applyFont="1" applyFill="1" applyBorder="1" applyAlignment="1">
      <alignment horizontal="center" vertical="center"/>
    </xf>
    <xf numFmtId="178" fontId="6" fillId="0" borderId="85" xfId="35" applyNumberFormat="1" applyFont="1" applyFill="1" applyBorder="1" applyAlignment="1">
      <alignment horizontal="center" vertical="center" wrapText="1"/>
    </xf>
    <xf numFmtId="178" fontId="6" fillId="0" borderId="104" xfId="35" applyNumberFormat="1" applyFont="1" applyFill="1" applyBorder="1" applyAlignment="1">
      <alignment horizontal="center" vertical="center" wrapText="1"/>
    </xf>
    <xf numFmtId="178" fontId="6" fillId="0" borderId="72" xfId="35" applyNumberFormat="1" applyFont="1" applyFill="1" applyBorder="1" applyAlignment="1">
      <alignment horizontal="center" vertical="center" wrapText="1"/>
    </xf>
    <xf numFmtId="38" fontId="6" fillId="0" borderId="88" xfId="35" applyFont="1" applyBorder="1" applyAlignment="1">
      <alignment horizontal="center" vertical="top" textRotation="255" wrapText="1"/>
    </xf>
    <xf numFmtId="38" fontId="6" fillId="0" borderId="93" xfId="35" applyFont="1" applyBorder="1" applyAlignment="1">
      <alignment horizontal="center" vertical="top" textRotation="255" wrapText="1"/>
    </xf>
    <xf numFmtId="38" fontId="6" fillId="0" borderId="67" xfId="35" applyFont="1" applyBorder="1" applyAlignment="1">
      <alignment horizontal="center" vertical="center" wrapText="1"/>
    </xf>
    <xf numFmtId="38" fontId="6" fillId="0" borderId="69" xfId="35" applyFont="1" applyBorder="1" applyAlignment="1">
      <alignment horizontal="center" vertical="center" wrapText="1"/>
    </xf>
    <xf numFmtId="38" fontId="6" fillId="0" borderId="68" xfId="35" applyFont="1" applyBorder="1" applyAlignment="1">
      <alignment horizontal="center" vertical="center" wrapText="1"/>
    </xf>
    <xf numFmtId="38" fontId="6" fillId="0" borderId="102" xfId="35" applyFont="1" applyBorder="1" applyAlignment="1">
      <alignment horizontal="center" vertical="center" wrapText="1"/>
    </xf>
    <xf numFmtId="38" fontId="6" fillId="0" borderId="88" xfId="35" applyFont="1" applyFill="1" applyBorder="1" applyAlignment="1">
      <alignment horizontal="center" vertical="top" textRotation="255" wrapText="1"/>
    </xf>
    <xf numFmtId="38" fontId="6" fillId="0" borderId="93" xfId="35" applyFont="1" applyFill="1" applyBorder="1" applyAlignment="1">
      <alignment horizontal="center" vertical="top" textRotation="255" wrapText="1"/>
    </xf>
    <xf numFmtId="38" fontId="6" fillId="31" borderId="89" xfId="35" applyFont="1" applyFill="1" applyBorder="1" applyAlignment="1">
      <alignment horizontal="center" vertical="center" wrapText="1"/>
    </xf>
    <xf numFmtId="38" fontId="6" fillId="31" borderId="112" xfId="35" applyFont="1" applyFill="1" applyBorder="1" applyAlignment="1">
      <alignment horizontal="center" vertical="center" wrapText="1"/>
    </xf>
    <xf numFmtId="38" fontId="6" fillId="0" borderId="88" xfId="35" applyFont="1" applyBorder="1" applyAlignment="1">
      <alignment horizontal="center" vertical="top" wrapText="1"/>
    </xf>
    <xf numFmtId="38" fontId="6" fillId="0" borderId="93" xfId="35" applyFont="1" applyBorder="1" applyAlignment="1">
      <alignment horizontal="center" vertical="top" wrapText="1"/>
    </xf>
    <xf numFmtId="38" fontId="6" fillId="31" borderId="88" xfId="35" applyFont="1" applyFill="1" applyBorder="1" applyAlignment="1">
      <alignment horizontal="center" vertical="center" wrapText="1"/>
    </xf>
    <xf numFmtId="38" fontId="6" fillId="31" borderId="93" xfId="35" applyFont="1" applyFill="1" applyBorder="1" applyAlignment="1">
      <alignment horizontal="center" vertical="center" wrapText="1"/>
    </xf>
    <xf numFmtId="38" fontId="6" fillId="0" borderId="106" xfId="35" applyFont="1" applyBorder="1" applyAlignment="1">
      <alignment horizontal="center" vertical="top" wrapText="1"/>
    </xf>
    <xf numFmtId="38" fontId="6" fillId="0" borderId="29" xfId="35" applyFont="1" applyBorder="1" applyAlignment="1">
      <alignment horizontal="center" vertical="top" textRotation="255" wrapText="1"/>
    </xf>
    <xf numFmtId="38" fontId="6" fillId="0" borderId="12" xfId="35" applyFont="1" applyBorder="1" applyAlignment="1">
      <alignment horizontal="center" vertical="top" textRotation="255" wrapText="1"/>
    </xf>
    <xf numFmtId="38" fontId="6" fillId="0" borderId="113" xfId="35" applyFont="1" applyBorder="1" applyAlignment="1">
      <alignment horizontal="center" vertical="top" textRotation="255" wrapText="1"/>
    </xf>
    <xf numFmtId="38" fontId="6" fillId="0" borderId="71" xfId="35" applyFont="1" applyBorder="1" applyAlignment="1">
      <alignment horizontal="center" vertical="top" textRotation="255" wrapText="1"/>
    </xf>
    <xf numFmtId="38" fontId="6" fillId="0" borderId="71" xfId="35" applyFont="1" applyFill="1" applyBorder="1" applyAlignment="1">
      <alignment horizontal="center" vertical="top" textRotation="255" wrapText="1"/>
    </xf>
    <xf numFmtId="38" fontId="6" fillId="0" borderId="70" xfId="35" applyFont="1" applyBorder="1" applyAlignment="1">
      <alignment horizontal="center" vertical="center" wrapText="1"/>
    </xf>
    <xf numFmtId="38" fontId="6" fillId="0" borderId="91" xfId="35" applyFont="1" applyBorder="1" applyAlignment="1">
      <alignment horizontal="center" vertical="center" wrapText="1"/>
    </xf>
    <xf numFmtId="38" fontId="6" fillId="0" borderId="76" xfId="35" applyFont="1" applyBorder="1" applyAlignment="1">
      <alignment horizontal="center" vertical="center" wrapText="1"/>
    </xf>
    <xf numFmtId="38" fontId="6" fillId="0" borderId="75" xfId="35" applyFont="1" applyBorder="1" applyAlignment="1">
      <alignment horizontal="center" vertical="center" wrapText="1"/>
    </xf>
    <xf numFmtId="38" fontId="6" fillId="0" borderId="70" xfId="35" applyFont="1" applyBorder="1" applyAlignment="1">
      <alignment horizontal="center" vertical="top" textRotation="255" wrapText="1"/>
    </xf>
    <xf numFmtId="38" fontId="6" fillId="0" borderId="72" xfId="35" applyFont="1" applyBorder="1" applyAlignment="1">
      <alignment horizontal="center" vertical="top" textRotation="255" wrapText="1"/>
    </xf>
    <xf numFmtId="38" fontId="6" fillId="0" borderId="76" xfId="35" applyFont="1" applyBorder="1" applyAlignment="1">
      <alignment horizontal="center" vertical="top" textRotation="255" wrapText="1"/>
    </xf>
    <xf numFmtId="0" fontId="6" fillId="0" borderId="0" xfId="45" applyFont="1" applyFill="1" applyAlignment="1">
      <alignment horizontal="center" wrapText="1"/>
    </xf>
    <xf numFmtId="38" fontId="7" fillId="32" borderId="56" xfId="35" applyFont="1" applyFill="1" applyBorder="1" applyAlignment="1">
      <alignment horizontal="right" vertical="center"/>
    </xf>
    <xf numFmtId="38" fontId="6" fillId="0" borderId="0" xfId="35" applyFont="1" applyFill="1" applyBorder="1" applyAlignment="1">
      <alignment horizontal="center" vertical="center"/>
    </xf>
    <xf numFmtId="38" fontId="6" fillId="0" borderId="108" xfId="35" applyFont="1" applyFill="1" applyBorder="1" applyAlignment="1">
      <alignment horizontal="center" vertical="center"/>
    </xf>
    <xf numFmtId="38" fontId="6" fillId="24" borderId="72" xfId="35" applyFont="1" applyFill="1" applyBorder="1" applyAlignment="1">
      <alignment horizontal="center" vertical="center"/>
    </xf>
    <xf numFmtId="38" fontId="6" fillId="24" borderId="75" xfId="35" applyFont="1" applyFill="1" applyBorder="1" applyAlignment="1">
      <alignment horizontal="center" vertical="center"/>
    </xf>
    <xf numFmtId="38" fontId="6" fillId="0" borderId="72" xfId="35" applyFont="1" applyFill="1" applyBorder="1" applyAlignment="1">
      <alignment horizontal="center" vertical="center"/>
    </xf>
    <xf numFmtId="38" fontId="6" fillId="0" borderId="75" xfId="35" applyFont="1" applyFill="1" applyBorder="1" applyAlignment="1">
      <alignment horizontal="center" vertical="center"/>
    </xf>
    <xf numFmtId="38" fontId="6" fillId="0" borderId="59" xfId="35" applyFont="1" applyFill="1" applyBorder="1" applyAlignment="1">
      <alignment horizontal="center" vertical="center"/>
    </xf>
    <xf numFmtId="38" fontId="6" fillId="0" borderId="63" xfId="35" applyFont="1" applyFill="1" applyBorder="1" applyAlignment="1">
      <alignment horizontal="center" vertical="center"/>
    </xf>
    <xf numFmtId="38" fontId="6" fillId="0" borderId="54" xfId="35" applyFont="1" applyBorder="1" applyAlignment="1">
      <alignment horizontal="center" vertical="center"/>
    </xf>
    <xf numFmtId="38" fontId="6" fillId="0" borderId="60" xfId="35" applyFont="1" applyBorder="1" applyAlignment="1">
      <alignment horizontal="center" vertical="center"/>
    </xf>
    <xf numFmtId="38" fontId="6" fillId="0" borderId="55" xfId="35" applyFont="1" applyBorder="1" applyAlignment="1">
      <alignment horizontal="center" vertical="center"/>
    </xf>
    <xf numFmtId="38" fontId="6" fillId="0" borderId="20" xfId="35" applyNumberFormat="1" applyFont="1" applyFill="1" applyBorder="1" applyAlignment="1">
      <alignment horizontal="center" wrapText="1"/>
    </xf>
    <xf numFmtId="38" fontId="6" fillId="0" borderId="29" xfId="35" applyFont="1" applyFill="1" applyBorder="1" applyAlignment="1">
      <alignment horizontal="right" vertical="center"/>
    </xf>
    <xf numFmtId="38" fontId="6" fillId="0" borderId="31" xfId="35" applyFont="1" applyFill="1" applyBorder="1" applyAlignment="1">
      <alignment horizontal="right" vertical="center"/>
    </xf>
    <xf numFmtId="38" fontId="7" fillId="0" borderId="0" xfId="35" applyFont="1" applyBorder="1" applyAlignment="1">
      <alignment horizontal="left" wrapText="1"/>
    </xf>
    <xf numFmtId="38" fontId="7" fillId="0" borderId="0" xfId="35" applyFont="1" applyBorder="1" applyAlignment="1">
      <alignment horizontal="left"/>
    </xf>
    <xf numFmtId="38" fontId="6" fillId="0" borderId="64" xfId="35" applyFont="1" applyBorder="1" applyAlignment="1">
      <alignment horizontal="center" vertical="center" wrapText="1"/>
    </xf>
    <xf numFmtId="38" fontId="6" fillId="0" borderId="65" xfId="35" applyFont="1" applyBorder="1" applyAlignment="1">
      <alignment horizontal="center" vertical="center" wrapText="1"/>
    </xf>
    <xf numFmtId="0" fontId="36" fillId="0" borderId="0" xfId="0" applyFont="1" applyAlignment="1">
      <alignment horizontal="center" vertical="center" wrapText="1"/>
    </xf>
    <xf numFmtId="178" fontId="7" fillId="32" borderId="0" xfId="35" applyNumberFormat="1" applyFont="1" applyFill="1" applyBorder="1" applyAlignment="1">
      <alignment horizontal="right" vertical="center"/>
    </xf>
    <xf numFmtId="38" fontId="6" fillId="0" borderId="62" xfId="35" applyFont="1" applyBorder="1" applyAlignment="1">
      <alignment horizontal="center" vertical="center" wrapText="1"/>
    </xf>
    <xf numFmtId="38" fontId="6" fillId="0" borderId="57" xfId="35" applyFont="1" applyBorder="1" applyAlignment="1">
      <alignment horizontal="center" vertical="center" wrapText="1"/>
    </xf>
    <xf numFmtId="38" fontId="6" fillId="28" borderId="29" xfId="35" applyFont="1" applyFill="1" applyBorder="1" applyAlignment="1">
      <alignment horizontal="left" vertical="center"/>
    </xf>
    <xf numFmtId="38" fontId="6" fillId="28" borderId="31" xfId="35" applyFont="1" applyFill="1" applyBorder="1" applyAlignment="1">
      <alignment horizontal="left" vertical="center"/>
    </xf>
    <xf numFmtId="38" fontId="6" fillId="24" borderId="29" xfId="35" applyFont="1" applyFill="1" applyBorder="1" applyAlignment="1">
      <alignment horizontal="left" vertical="center"/>
    </xf>
    <xf numFmtId="38" fontId="6" fillId="24" borderId="31" xfId="35" applyFont="1" applyFill="1" applyBorder="1" applyAlignment="1">
      <alignment horizontal="left" vertical="center"/>
    </xf>
    <xf numFmtId="178" fontId="7" fillId="0" borderId="56" xfId="35" applyNumberFormat="1" applyFont="1" applyFill="1" applyBorder="1" applyAlignment="1">
      <alignment horizontal="right" vertical="center"/>
    </xf>
    <xf numFmtId="38" fontId="6" fillId="0" borderId="23" xfId="35" applyFont="1" applyBorder="1" applyAlignment="1">
      <alignment horizontal="center" vertical="center" textRotation="255" wrapText="1"/>
    </xf>
    <xf numFmtId="38" fontId="6" fillId="31" borderId="23" xfId="35" applyFont="1" applyFill="1" applyBorder="1" applyAlignment="1">
      <alignment horizontal="center" vertical="center" textRotation="255" wrapText="1"/>
    </xf>
    <xf numFmtId="38" fontId="6" fillId="31" borderId="29" xfId="35" applyFont="1" applyFill="1" applyBorder="1" applyAlignment="1">
      <alignment horizontal="center" vertical="center" textRotation="255" wrapText="1"/>
    </xf>
    <xf numFmtId="38" fontId="6" fillId="0" borderId="0" xfId="35" applyFont="1" applyBorder="1" applyAlignment="1">
      <alignment horizontal="left" vertical="center" wrapText="1"/>
    </xf>
    <xf numFmtId="38" fontId="6" fillId="0" borderId="0" xfId="35" applyFont="1" applyBorder="1" applyAlignment="1">
      <alignment horizontal="left" vertical="center"/>
    </xf>
    <xf numFmtId="0" fontId="6" fillId="0" borderId="23" xfId="45" applyFont="1" applyBorder="1" applyAlignment="1">
      <alignment horizontal="center" vertical="center" textRotation="255" wrapText="1"/>
    </xf>
    <xf numFmtId="38" fontId="6" fillId="0" borderId="29" xfId="35" applyFont="1" applyFill="1" applyBorder="1" applyAlignment="1">
      <alignment vertical="center" wrapText="1"/>
    </xf>
    <xf numFmtId="38" fontId="6" fillId="0" borderId="31" xfId="35" applyFont="1" applyFill="1" applyBorder="1" applyAlignment="1">
      <alignment vertical="center" wrapText="1"/>
    </xf>
    <xf numFmtId="38" fontId="6" fillId="0" borderId="0" xfId="35" applyFont="1" applyAlignment="1">
      <alignment vertical="center" wrapText="1"/>
    </xf>
    <xf numFmtId="176" fontId="7" fillId="32" borderId="56" xfId="35" applyNumberFormat="1" applyFont="1" applyFill="1" applyBorder="1" applyAlignment="1">
      <alignment horizontal="right" vertical="center"/>
    </xf>
    <xf numFmtId="38" fontId="6" fillId="0" borderId="20" xfId="35" applyFont="1" applyFill="1" applyBorder="1" applyAlignment="1">
      <alignment horizontal="center" wrapText="1"/>
    </xf>
    <xf numFmtId="38" fontId="6" fillId="32" borderId="62" xfId="35" applyFont="1" applyFill="1" applyBorder="1" applyAlignment="1">
      <alignment horizontal="center" vertical="center"/>
    </xf>
    <xf numFmtId="38" fontId="6" fillId="32" borderId="57" xfId="35" applyFont="1" applyFill="1" applyBorder="1" applyAlignment="1">
      <alignment horizontal="center" vertical="center"/>
    </xf>
    <xf numFmtId="38" fontId="7" fillId="32" borderId="58" xfId="35" applyFont="1" applyFill="1" applyBorder="1" applyAlignment="1">
      <alignment horizontal="right" vertical="center"/>
    </xf>
    <xf numFmtId="38" fontId="6" fillId="0" borderId="90" xfId="35" applyFont="1" applyFill="1" applyBorder="1" applyAlignment="1">
      <alignment horizontal="center" vertical="center"/>
    </xf>
    <xf numFmtId="38" fontId="6" fillId="0" borderId="64" xfId="35" applyFont="1" applyFill="1" applyBorder="1" applyAlignment="1">
      <alignment horizontal="center" vertical="center"/>
    </xf>
    <xf numFmtId="38" fontId="6" fillId="0" borderId="112" xfId="35" applyFont="1" applyFill="1" applyBorder="1" applyAlignment="1">
      <alignment horizontal="center" vertical="center"/>
    </xf>
    <xf numFmtId="38" fontId="6" fillId="0" borderId="69" xfId="35" applyFont="1" applyFill="1" applyBorder="1" applyAlignment="1">
      <alignment horizontal="center" vertical="center" wrapText="1"/>
    </xf>
    <xf numFmtId="38" fontId="6" fillId="0" borderId="68" xfId="35" applyFont="1" applyFill="1" applyBorder="1" applyAlignment="1">
      <alignment horizontal="center" vertical="center" wrapText="1"/>
    </xf>
    <xf numFmtId="38" fontId="6" fillId="0" borderId="67" xfId="35" applyFont="1" applyFill="1" applyBorder="1" applyAlignment="1">
      <alignment horizontal="center" vertical="center" wrapText="1"/>
    </xf>
    <xf numFmtId="0" fontId="3" fillId="0" borderId="68" xfId="45" applyFont="1" applyFill="1" applyBorder="1" applyAlignment="1">
      <alignment horizontal="center" vertical="center" wrapText="1"/>
    </xf>
    <xf numFmtId="38" fontId="6" fillId="0" borderId="102" xfId="35" applyFont="1" applyBorder="1" applyAlignment="1">
      <alignment horizontal="center" vertical="center"/>
    </xf>
    <xf numFmtId="38" fontId="6" fillId="0" borderId="69" xfId="35" applyFont="1" applyBorder="1" applyAlignment="1">
      <alignment horizontal="center" vertical="center"/>
    </xf>
    <xf numFmtId="38" fontId="6" fillId="0" borderId="29" xfId="35" applyFont="1" applyBorder="1" applyAlignment="1">
      <alignment horizontal="center" vertical="center" wrapText="1"/>
    </xf>
    <xf numFmtId="38" fontId="6" fillId="0" borderId="12" xfId="35" applyFont="1" applyBorder="1" applyAlignment="1">
      <alignment horizontal="center" vertical="center"/>
    </xf>
    <xf numFmtId="38" fontId="7" fillId="32" borderId="0" xfId="35" applyFont="1" applyFill="1" applyAlignment="1">
      <alignment horizontal="right" vertical="center"/>
    </xf>
    <xf numFmtId="38" fontId="6" fillId="0" borderId="31" xfId="35" applyFont="1" applyBorder="1" applyAlignment="1">
      <alignment horizontal="center" vertical="top" textRotation="255" wrapText="1"/>
    </xf>
    <xf numFmtId="38" fontId="6" fillId="0" borderId="105" xfId="35" applyFont="1" applyBorder="1" applyAlignment="1">
      <alignment horizontal="center" vertical="top" textRotation="255"/>
    </xf>
    <xf numFmtId="38" fontId="6" fillId="0" borderId="71" xfId="35" applyFont="1" applyBorder="1" applyAlignment="1">
      <alignment horizontal="center" vertical="top" textRotation="255"/>
    </xf>
    <xf numFmtId="38" fontId="6" fillId="0" borderId="80" xfId="35" applyFont="1" applyBorder="1" applyAlignment="1">
      <alignment horizontal="center" vertical="top" textRotation="255"/>
    </xf>
    <xf numFmtId="38" fontId="6" fillId="0" borderId="94" xfId="35" applyFont="1" applyBorder="1" applyAlignment="1">
      <alignment horizontal="center" vertical="top" textRotation="255"/>
    </xf>
    <xf numFmtId="38" fontId="6" fillId="31" borderId="89" xfId="35" applyFont="1" applyFill="1" applyBorder="1" applyAlignment="1">
      <alignment horizontal="center" vertical="center"/>
    </xf>
    <xf numFmtId="38" fontId="6" fillId="31" borderId="85" xfId="35" applyFont="1" applyFill="1" applyBorder="1" applyAlignment="1">
      <alignment horizontal="center" vertical="center"/>
    </xf>
    <xf numFmtId="38" fontId="6" fillId="0" borderId="105" xfId="35" applyFont="1" applyBorder="1" applyAlignment="1">
      <alignment horizontal="center" vertical="top" textRotation="255" wrapText="1"/>
    </xf>
    <xf numFmtId="38" fontId="6" fillId="0" borderId="73" xfId="35" applyFont="1" applyBorder="1" applyAlignment="1">
      <alignment horizontal="center" vertical="top" textRotation="255"/>
    </xf>
    <xf numFmtId="38" fontId="6" fillId="0" borderId="108" xfId="35" applyFont="1" applyBorder="1" applyAlignment="1">
      <alignment horizontal="center" vertical="top" textRotation="255"/>
    </xf>
    <xf numFmtId="38" fontId="6" fillId="0" borderId="115" xfId="35" applyFont="1" applyBorder="1" applyAlignment="1">
      <alignment horizontal="center" vertical="center"/>
    </xf>
    <xf numFmtId="38" fontId="6" fillId="0" borderId="95" xfId="35" applyFont="1" applyBorder="1" applyAlignment="1">
      <alignment horizontal="center" vertical="center"/>
    </xf>
    <xf numFmtId="38" fontId="6" fillId="0" borderId="96" xfId="35" applyFont="1" applyBorder="1" applyAlignment="1">
      <alignment horizontal="center" vertical="center"/>
    </xf>
    <xf numFmtId="38" fontId="6" fillId="0" borderId="88" xfId="35" applyFont="1" applyBorder="1" applyAlignment="1">
      <alignment horizontal="center" vertical="top" textRotation="255"/>
    </xf>
    <xf numFmtId="38" fontId="6" fillId="31" borderId="103" xfId="35" applyFont="1" applyFill="1" applyBorder="1" applyAlignment="1">
      <alignment horizontal="center" vertical="center"/>
    </xf>
    <xf numFmtId="38" fontId="6" fillId="0" borderId="110" xfId="35" applyFont="1" applyFill="1" applyBorder="1" applyAlignment="1">
      <alignment horizontal="center" vertical="center"/>
    </xf>
    <xf numFmtId="38" fontId="6" fillId="0" borderId="95" xfId="35" applyFont="1" applyFill="1" applyBorder="1" applyAlignment="1">
      <alignment horizontal="center" vertical="center"/>
    </xf>
    <xf numFmtId="38" fontId="6" fillId="0" borderId="111" xfId="35" applyFont="1" applyFill="1" applyBorder="1" applyAlignment="1">
      <alignment horizontal="center" vertical="center"/>
    </xf>
    <xf numFmtId="38" fontId="6" fillId="0" borderId="110" xfId="35" applyFont="1" applyBorder="1" applyAlignment="1">
      <alignment horizontal="center" vertical="center"/>
    </xf>
    <xf numFmtId="38" fontId="6" fillId="0" borderId="111" xfId="35" applyFont="1" applyBorder="1" applyAlignment="1">
      <alignment horizontal="center" vertical="center"/>
    </xf>
    <xf numFmtId="38" fontId="6" fillId="0" borderId="88" xfId="35" applyFont="1" applyFill="1" applyBorder="1" applyAlignment="1">
      <alignment horizontal="center" vertical="top" textRotation="255"/>
    </xf>
    <xf numFmtId="38" fontId="6" fillId="0" borderId="71" xfId="35" applyFont="1" applyFill="1" applyBorder="1" applyAlignment="1">
      <alignment horizontal="center" vertical="top" textRotation="255"/>
    </xf>
    <xf numFmtId="38" fontId="6" fillId="31" borderId="88" xfId="35" applyFont="1" applyFill="1" applyBorder="1" applyAlignment="1">
      <alignment horizontal="center" vertical="center"/>
    </xf>
    <xf numFmtId="38" fontId="6" fillId="31" borderId="71" xfId="35" applyFont="1" applyFill="1" applyBorder="1" applyAlignment="1">
      <alignment horizontal="center" vertical="center"/>
    </xf>
    <xf numFmtId="38" fontId="6" fillId="0" borderId="29" xfId="35" applyFont="1" applyBorder="1" applyAlignment="1">
      <alignment horizontal="center" vertical="top" textRotation="255"/>
    </xf>
    <xf numFmtId="38" fontId="6" fillId="0" borderId="12" xfId="35" applyFont="1" applyBorder="1" applyAlignment="1">
      <alignment horizontal="center" vertical="top" textRotation="255"/>
    </xf>
    <xf numFmtId="38" fontId="6" fillId="0" borderId="61" xfId="35" applyFont="1" applyBorder="1" applyAlignment="1">
      <alignment horizontal="center" vertical="center"/>
    </xf>
    <xf numFmtId="38" fontId="6" fillId="0" borderId="74" xfId="35" applyFont="1" applyBorder="1" applyAlignment="1">
      <alignment horizontal="center" vertical="top" textRotation="255"/>
    </xf>
    <xf numFmtId="38" fontId="6" fillId="0" borderId="72" xfId="35" applyFont="1" applyBorder="1" applyAlignment="1">
      <alignment horizontal="center" vertical="top" textRotation="255"/>
    </xf>
    <xf numFmtId="38" fontId="6" fillId="0" borderId="29" xfId="35" applyFont="1" applyBorder="1" applyAlignment="1">
      <alignment horizontal="center" vertical="center"/>
    </xf>
    <xf numFmtId="0" fontId="34" fillId="0" borderId="29" xfId="45" applyFont="1" applyBorder="1" applyAlignment="1">
      <alignment horizontal="center" vertical="center"/>
    </xf>
    <xf numFmtId="38" fontId="6" fillId="32" borderId="64" xfId="35" applyFont="1" applyFill="1" applyBorder="1" applyAlignment="1">
      <alignment horizontal="center" vertical="top"/>
    </xf>
    <xf numFmtId="0" fontId="34" fillId="32" borderId="90" xfId="45" applyFont="1" applyFill="1" applyBorder="1" applyAlignment="1">
      <alignment horizontal="center" vertical="top"/>
    </xf>
    <xf numFmtId="38" fontId="6" fillId="0" borderId="89" xfId="35" applyFont="1" applyBorder="1" applyAlignment="1">
      <alignment horizontal="center" vertical="top" textRotation="255" wrapText="1"/>
    </xf>
    <xf numFmtId="38" fontId="6" fillId="0" borderId="104" xfId="35" applyFont="1" applyBorder="1" applyAlignment="1">
      <alignment horizontal="center" vertical="top" textRotation="255" wrapText="1"/>
    </xf>
    <xf numFmtId="38" fontId="6" fillId="0" borderId="107" xfId="35" applyFont="1" applyBorder="1" applyAlignment="1">
      <alignment horizontal="center" vertical="top" textRotation="255"/>
    </xf>
    <xf numFmtId="38" fontId="6" fillId="24" borderId="89" xfId="35" applyFont="1" applyFill="1" applyBorder="1" applyAlignment="1">
      <alignment horizontal="center" vertical="center"/>
    </xf>
    <xf numFmtId="38" fontId="6" fillId="24" borderId="85" xfId="35" applyFont="1" applyFill="1" applyBorder="1" applyAlignment="1">
      <alignment horizontal="center" vertical="center"/>
    </xf>
    <xf numFmtId="38" fontId="6" fillId="24" borderId="103" xfId="35" applyFont="1" applyFill="1" applyBorder="1" applyAlignment="1">
      <alignment horizontal="center" vertical="center"/>
    </xf>
    <xf numFmtId="38" fontId="6" fillId="24" borderId="88" xfId="35" applyFont="1" applyFill="1" applyBorder="1" applyAlignment="1">
      <alignment horizontal="center" vertical="center"/>
    </xf>
    <xf numFmtId="38" fontId="6" fillId="24" borderId="71" xfId="35" applyFont="1" applyFill="1" applyBorder="1" applyAlignment="1">
      <alignment horizontal="center" vertical="center"/>
    </xf>
    <xf numFmtId="38" fontId="6" fillId="0" borderId="73" xfId="35" applyFont="1" applyBorder="1" applyAlignment="1">
      <alignment horizontal="center" vertical="center"/>
    </xf>
    <xf numFmtId="38" fontId="6" fillId="0" borderId="62" xfId="35" applyFont="1" applyBorder="1" applyAlignment="1">
      <alignment horizontal="center" vertical="top"/>
    </xf>
    <xf numFmtId="0" fontId="34" fillId="0" borderId="57" xfId="45" applyFont="1" applyBorder="1" applyAlignment="1">
      <alignment horizontal="center" vertical="top"/>
    </xf>
    <xf numFmtId="0" fontId="34" fillId="0" borderId="55" xfId="45" applyFont="1" applyBorder="1" applyAlignment="1">
      <alignment horizontal="center" vertical="center"/>
    </xf>
    <xf numFmtId="38" fontId="6" fillId="24" borderId="89" xfId="35" applyFont="1" applyFill="1" applyBorder="1" applyAlignment="1">
      <alignment horizontal="center" vertical="center" textRotation="255" wrapText="1"/>
    </xf>
    <xf numFmtId="38" fontId="6" fillId="24" borderId="85" xfId="35" applyFont="1" applyFill="1" applyBorder="1" applyAlignment="1">
      <alignment horizontal="center" vertical="center" textRotation="255" wrapText="1"/>
    </xf>
    <xf numFmtId="38" fontId="6" fillId="24" borderId="104" xfId="35" applyFont="1" applyFill="1" applyBorder="1" applyAlignment="1">
      <alignment horizontal="center" vertical="center" textRotation="255" wrapText="1"/>
    </xf>
    <xf numFmtId="38" fontId="7" fillId="0" borderId="58" xfId="35" applyFont="1" applyFill="1" applyBorder="1" applyAlignment="1">
      <alignment horizontal="right" vertical="center"/>
    </xf>
    <xf numFmtId="38" fontId="6" fillId="0" borderId="106" xfId="35" applyFont="1" applyBorder="1" applyAlignment="1">
      <alignment horizontal="center" vertical="top" textRotation="255" wrapText="1"/>
    </xf>
    <xf numFmtId="38" fontId="6" fillId="24" borderId="88" xfId="35" applyFont="1" applyFill="1" applyBorder="1" applyAlignment="1">
      <alignment horizontal="center" vertical="center" textRotation="255" wrapText="1"/>
    </xf>
    <xf numFmtId="38" fontId="6" fillId="24" borderId="106" xfId="35" applyFont="1" applyFill="1" applyBorder="1" applyAlignment="1">
      <alignment horizontal="center" vertical="center" textRotation="255" wrapText="1"/>
    </xf>
    <xf numFmtId="38" fontId="6" fillId="24" borderId="71" xfId="35" applyFont="1" applyFill="1" applyBorder="1" applyAlignment="1">
      <alignment horizontal="center" vertical="center" textRotation="255" wrapText="1"/>
    </xf>
    <xf numFmtId="38" fontId="6" fillId="0" borderId="110" xfId="35" applyFont="1" applyBorder="1" applyAlignment="1">
      <alignment horizontal="center" vertical="center" wrapText="1"/>
    </xf>
    <xf numFmtId="38" fontId="6" fillId="0" borderId="95" xfId="35" applyFont="1" applyBorder="1" applyAlignment="1">
      <alignment horizontal="center" vertical="center" wrapText="1"/>
    </xf>
    <xf numFmtId="38" fontId="6" fillId="0" borderId="111" xfId="35" applyFont="1" applyBorder="1" applyAlignment="1">
      <alignment horizontal="center" vertical="center" wrapText="1"/>
    </xf>
    <xf numFmtId="9" fontId="6" fillId="0" borderId="105" xfId="28" applyFont="1" applyBorder="1" applyAlignment="1">
      <alignment horizontal="center" vertical="top" textRotation="255" wrapText="1"/>
    </xf>
    <xf numFmtId="9" fontId="6" fillId="0" borderId="71" xfId="28" applyFont="1" applyBorder="1" applyAlignment="1">
      <alignment horizontal="center" vertical="top" textRotation="255" wrapText="1"/>
    </xf>
    <xf numFmtId="9" fontId="6" fillId="0" borderId="93" xfId="28" applyFont="1" applyBorder="1" applyAlignment="1">
      <alignment horizontal="center" vertical="top" textRotation="255" wrapText="1"/>
    </xf>
    <xf numFmtId="38" fontId="6" fillId="0" borderId="105" xfId="35" applyFont="1" applyFill="1" applyBorder="1" applyAlignment="1">
      <alignment horizontal="center" vertical="top" textRotation="255" wrapText="1"/>
    </xf>
    <xf numFmtId="38" fontId="6" fillId="24" borderId="29" xfId="35" applyFont="1" applyFill="1" applyBorder="1" applyAlignment="1">
      <alignment horizontal="center" vertical="center" textRotation="255" wrapText="1"/>
    </xf>
    <xf numFmtId="38" fontId="6" fillId="24" borderId="12" xfId="35" applyFont="1" applyFill="1" applyBorder="1" applyAlignment="1">
      <alignment horizontal="center" vertical="center" textRotation="255" wrapText="1"/>
    </xf>
    <xf numFmtId="38" fontId="6" fillId="24" borderId="31" xfId="35" applyFont="1" applyFill="1" applyBorder="1" applyAlignment="1">
      <alignment horizontal="center" vertical="center" textRotation="255" wrapText="1"/>
    </xf>
    <xf numFmtId="0" fontId="34" fillId="0" borderId="93" xfId="48" applyFont="1" applyBorder="1" applyAlignment="1">
      <alignment horizontal="center" wrapText="1"/>
    </xf>
    <xf numFmtId="38" fontId="6" fillId="0" borderId="103" xfId="35" applyFont="1" applyBorder="1" applyAlignment="1">
      <alignment horizontal="center" vertical="top" textRotation="255" wrapText="1"/>
    </xf>
    <xf numFmtId="38" fontId="6" fillId="0" borderId="85" xfId="35" applyFont="1" applyBorder="1" applyAlignment="1">
      <alignment horizontal="center" vertical="top" textRotation="255" wrapText="1"/>
    </xf>
    <xf numFmtId="38" fontId="6" fillId="0" borderId="112" xfId="35" applyFont="1" applyBorder="1" applyAlignment="1">
      <alignment horizontal="center" vertical="top" textRotation="255" wrapText="1"/>
    </xf>
    <xf numFmtId="38" fontId="6" fillId="0" borderId="74" xfId="35" applyFont="1" applyBorder="1" applyAlignment="1">
      <alignment horizontal="center" vertical="top" textRotation="255" wrapText="1"/>
    </xf>
    <xf numFmtId="38" fontId="6" fillId="0" borderId="107" xfId="35" applyFont="1" applyBorder="1" applyAlignment="1">
      <alignment horizontal="center" vertical="top" textRotation="255" wrapText="1"/>
    </xf>
    <xf numFmtId="38" fontId="6" fillId="0" borderId="94" xfId="35" applyFont="1" applyBorder="1" applyAlignment="1">
      <alignment horizontal="center" vertical="top" textRotation="255" wrapText="1"/>
    </xf>
    <xf numFmtId="38" fontId="6" fillId="0" borderId="116" xfId="35" applyFont="1" applyBorder="1" applyAlignment="1">
      <alignment horizontal="center" vertical="top" textRotation="255" wrapText="1"/>
    </xf>
    <xf numFmtId="49" fontId="6" fillId="0" borderId="23" xfId="48" applyNumberFormat="1" applyFont="1" applyBorder="1" applyAlignment="1">
      <alignment vertical="center" wrapText="1"/>
    </xf>
    <xf numFmtId="49" fontId="6" fillId="0" borderId="54" xfId="48" applyNumberFormat="1" applyFont="1" applyBorder="1" applyAlignment="1">
      <alignment horizontal="left" vertical="center" wrapText="1"/>
    </xf>
    <xf numFmtId="49" fontId="6" fillId="0" borderId="60" xfId="48" applyNumberFormat="1" applyFont="1" applyBorder="1" applyAlignment="1">
      <alignment horizontal="left" vertical="center" wrapText="1"/>
    </xf>
    <xf numFmtId="49" fontId="6" fillId="0" borderId="55" xfId="48" applyNumberFormat="1" applyFont="1" applyBorder="1" applyAlignment="1">
      <alignment horizontal="left" vertical="center" wrapText="1"/>
    </xf>
    <xf numFmtId="0" fontId="34" fillId="0" borderId="93" xfId="48" applyFont="1" applyBorder="1" applyAlignment="1">
      <alignment horizontal="center"/>
    </xf>
    <xf numFmtId="0" fontId="34" fillId="0" borderId="93" xfId="48" applyFont="1" applyBorder="1" applyAlignment="1">
      <alignment horizontal="center" vertical="top" textRotation="255" wrapText="1"/>
    </xf>
    <xf numFmtId="0" fontId="34" fillId="0" borderId="95" xfId="48" applyFont="1" applyBorder="1" applyAlignment="1">
      <alignment horizontal="center" vertical="center"/>
    </xf>
    <xf numFmtId="0" fontId="34" fillId="0" borderId="96" xfId="48" applyFont="1" applyBorder="1" applyAlignment="1">
      <alignment horizontal="center" vertical="center"/>
    </xf>
    <xf numFmtId="0" fontId="34" fillId="0" borderId="116" xfId="48" applyFont="1" applyBorder="1" applyAlignment="1">
      <alignment horizontal="center"/>
    </xf>
    <xf numFmtId="38" fontId="6" fillId="0" borderId="29" xfId="35" applyFont="1" applyBorder="1" applyAlignment="1">
      <alignment horizontal="center" vertical="top" wrapText="1"/>
    </xf>
    <xf numFmtId="0" fontId="34" fillId="0" borderId="12" xfId="48" applyFont="1" applyBorder="1" applyAlignment="1">
      <alignment horizontal="center" vertical="top" wrapText="1"/>
    </xf>
    <xf numFmtId="0" fontId="34" fillId="0" borderId="113" xfId="48" applyFont="1" applyBorder="1" applyAlignment="1">
      <alignment horizontal="center" vertical="top" wrapText="1"/>
    </xf>
    <xf numFmtId="38" fontId="6" fillId="0" borderId="73" xfId="35" applyFont="1" applyBorder="1" applyAlignment="1">
      <alignment horizontal="center" vertical="top" textRotation="255" wrapText="1"/>
    </xf>
    <xf numFmtId="38" fontId="6" fillId="0" borderId="108" xfId="35" applyFont="1" applyBorder="1" applyAlignment="1">
      <alignment horizontal="center" vertical="top" textRotation="255" wrapText="1"/>
    </xf>
    <xf numFmtId="38" fontId="6" fillId="0" borderId="75" xfId="35" applyFont="1" applyBorder="1" applyAlignment="1">
      <alignment horizontal="center" vertical="top" textRotation="255" wrapText="1"/>
    </xf>
    <xf numFmtId="0" fontId="6" fillId="0" borderId="54" xfId="48" applyFont="1" applyBorder="1" applyAlignment="1">
      <alignment horizontal="center" vertical="center"/>
    </xf>
    <xf numFmtId="0" fontId="6" fillId="0" borderId="60" xfId="48" applyFont="1" applyBorder="1" applyAlignment="1">
      <alignment horizontal="center" vertical="center"/>
    </xf>
    <xf numFmtId="0" fontId="6" fillId="0" borderId="55" xfId="48" applyFont="1" applyBorder="1" applyAlignment="1">
      <alignment horizontal="center" vertical="center"/>
    </xf>
    <xf numFmtId="0" fontId="34" fillId="0" borderId="61" xfId="48" applyFont="1" applyBorder="1" applyAlignment="1">
      <alignment horizontal="center" vertical="center"/>
    </xf>
    <xf numFmtId="0" fontId="34" fillId="0" borderId="57" xfId="48" applyFont="1" applyBorder="1" applyAlignment="1">
      <alignment horizontal="center" vertical="center"/>
    </xf>
    <xf numFmtId="0" fontId="6" fillId="0" borderId="115" xfId="48" applyFont="1" applyBorder="1" applyAlignment="1">
      <alignment horizontal="center" vertical="center"/>
    </xf>
    <xf numFmtId="0" fontId="6" fillId="0" borderId="95" xfId="48" applyFont="1" applyBorder="1" applyAlignment="1">
      <alignment horizontal="center" vertical="center"/>
    </xf>
    <xf numFmtId="38" fontId="6" fillId="25" borderId="74" xfId="35" applyFont="1" applyFill="1" applyBorder="1" applyAlignment="1">
      <alignment horizontal="center" vertical="top" textRotation="255" wrapText="1"/>
    </xf>
    <xf numFmtId="38" fontId="6" fillId="25" borderId="106" xfId="35" applyFont="1" applyFill="1" applyBorder="1" applyAlignment="1">
      <alignment horizontal="center" vertical="top" textRotation="255" wrapText="1"/>
    </xf>
    <xf numFmtId="38" fontId="6" fillId="0" borderId="103" xfId="35" applyFont="1" applyFill="1" applyBorder="1" applyAlignment="1">
      <alignment horizontal="center" vertical="top" textRotation="255"/>
    </xf>
    <xf numFmtId="38" fontId="6" fillId="0" borderId="104" xfId="35" applyFont="1" applyFill="1" applyBorder="1" applyAlignment="1">
      <alignment horizontal="center" vertical="top" textRotation="255"/>
    </xf>
    <xf numFmtId="38" fontId="6" fillId="0" borderId="105" xfId="35" applyFont="1" applyFill="1" applyBorder="1" applyAlignment="1">
      <alignment horizontal="center" vertical="top" textRotation="255"/>
    </xf>
    <xf numFmtId="38" fontId="6" fillId="0" borderId="106" xfId="35" applyFont="1" applyFill="1" applyBorder="1" applyAlignment="1">
      <alignment horizontal="center" vertical="top" textRotation="255"/>
    </xf>
    <xf numFmtId="38" fontId="6" fillId="0" borderId="107" xfId="35" applyFont="1" applyFill="1" applyBorder="1" applyAlignment="1">
      <alignment horizontal="center" vertical="top" textRotation="255"/>
    </xf>
    <xf numFmtId="38" fontId="6" fillId="0" borderId="79" xfId="35" applyFont="1" applyFill="1" applyBorder="1" applyAlignment="1">
      <alignment horizontal="center" vertical="top" textRotation="255"/>
    </xf>
    <xf numFmtId="38" fontId="6" fillId="0" borderId="106" xfId="35" applyFont="1" applyFill="1" applyBorder="1" applyAlignment="1">
      <alignment horizontal="center" vertical="top" textRotation="255" wrapText="1"/>
    </xf>
    <xf numFmtId="38" fontId="6" fillId="25" borderId="29" xfId="35" applyFont="1" applyFill="1" applyBorder="1" applyAlignment="1">
      <alignment horizontal="center" vertical="top" textRotation="255" wrapText="1"/>
    </xf>
    <xf numFmtId="38" fontId="6" fillId="25" borderId="12" xfId="35" applyFont="1" applyFill="1" applyBorder="1" applyAlignment="1">
      <alignment horizontal="center" vertical="top" textRotation="255" wrapText="1"/>
    </xf>
    <xf numFmtId="38" fontId="6" fillId="25" borderId="31" xfId="35" applyFont="1" applyFill="1" applyBorder="1" applyAlignment="1">
      <alignment horizontal="center" vertical="top" textRotation="255" wrapText="1"/>
    </xf>
    <xf numFmtId="38" fontId="6" fillId="0" borderId="73" xfId="35" applyFont="1" applyFill="1" applyBorder="1" applyAlignment="1">
      <alignment horizontal="center" vertical="top" textRotation="255" wrapText="1"/>
    </xf>
    <xf numFmtId="38" fontId="6" fillId="0" borderId="109" xfId="35" applyFont="1" applyFill="1" applyBorder="1" applyAlignment="1">
      <alignment horizontal="center" vertical="top" textRotation="255" wrapText="1"/>
    </xf>
    <xf numFmtId="38" fontId="6" fillId="0" borderId="61" xfId="35" applyFont="1" applyBorder="1" applyAlignment="1">
      <alignment horizontal="center" vertical="center" wrapText="1"/>
    </xf>
    <xf numFmtId="38" fontId="6" fillId="0" borderId="23" xfId="35" applyFont="1" applyBorder="1" applyAlignment="1">
      <alignment horizontal="center" vertical="center" wrapText="1"/>
    </xf>
    <xf numFmtId="38" fontId="6" fillId="0" borderId="54" xfId="35" applyFont="1" applyBorder="1" applyAlignment="1">
      <alignment horizontal="center" vertical="center" wrapText="1"/>
    </xf>
    <xf numFmtId="38" fontId="6" fillId="31" borderId="62" xfId="35" applyFont="1" applyFill="1" applyBorder="1" applyAlignment="1">
      <alignment horizontal="center" vertical="center"/>
    </xf>
    <xf numFmtId="38" fontId="6" fillId="31" borderId="57" xfId="35" applyFont="1" applyFill="1" applyBorder="1" applyAlignment="1">
      <alignment horizontal="center" vertical="center"/>
    </xf>
    <xf numFmtId="38" fontId="6" fillId="31" borderId="59" xfId="35" applyFont="1" applyFill="1" applyBorder="1" applyAlignment="1">
      <alignment horizontal="center" vertical="center"/>
    </xf>
    <xf numFmtId="38" fontId="6" fillId="31" borderId="63" xfId="35" applyFont="1" applyFill="1" applyBorder="1" applyAlignment="1">
      <alignment horizontal="center" vertical="center"/>
    </xf>
    <xf numFmtId="38" fontId="6" fillId="0" borderId="74" xfId="35" applyFont="1" applyBorder="1" applyAlignment="1">
      <alignment horizontal="center" vertical="center"/>
    </xf>
    <xf numFmtId="38" fontId="6" fillId="0" borderId="74" xfId="35" applyFont="1" applyBorder="1" applyAlignment="1">
      <alignment horizontal="center" vertical="center" wrapText="1"/>
    </xf>
    <xf numFmtId="38" fontId="6" fillId="0" borderId="73" xfId="35" applyFont="1" applyBorder="1" applyAlignment="1">
      <alignment horizontal="center" vertical="center" wrapText="1"/>
    </xf>
    <xf numFmtId="38" fontId="6" fillId="32" borderId="54" xfId="35" applyFont="1" applyFill="1" applyBorder="1" applyAlignment="1">
      <alignment horizontal="center" vertical="center" wrapText="1"/>
    </xf>
    <xf numFmtId="38" fontId="6" fillId="32" borderId="60" xfId="35" applyFont="1" applyFill="1" applyBorder="1" applyAlignment="1">
      <alignment horizontal="center" vertical="center" wrapText="1"/>
    </xf>
    <xf numFmtId="38" fontId="6" fillId="32" borderId="55" xfId="35" applyFont="1" applyFill="1" applyBorder="1" applyAlignment="1">
      <alignment horizontal="center" vertical="center" wrapText="1"/>
    </xf>
    <xf numFmtId="38" fontId="6" fillId="0" borderId="23" xfId="35" applyFont="1" applyFill="1" applyBorder="1" applyAlignment="1">
      <alignment horizontal="center" vertical="top" textRotation="255"/>
    </xf>
    <xf numFmtId="0" fontId="34" fillId="0" borderId="23" xfId="49" applyFont="1" applyFill="1" applyBorder="1" applyAlignment="1">
      <alignment vertical="top" textRotation="255"/>
    </xf>
    <xf numFmtId="38" fontId="6" fillId="0" borderId="23" xfId="35" applyFont="1" applyFill="1" applyBorder="1" applyAlignment="1">
      <alignment horizontal="center" vertical="top" textRotation="255" wrapText="1"/>
    </xf>
    <xf numFmtId="38" fontId="6" fillId="0" borderId="88" xfId="35" applyFont="1" applyFill="1" applyBorder="1" applyAlignment="1">
      <alignment horizontal="center"/>
    </xf>
    <xf numFmtId="38" fontId="6" fillId="0" borderId="71" xfId="35" applyFont="1" applyFill="1" applyBorder="1" applyAlignment="1">
      <alignment horizontal="center"/>
    </xf>
    <xf numFmtId="38" fontId="6" fillId="0" borderId="106" xfId="35" applyFont="1" applyFill="1" applyBorder="1" applyAlignment="1">
      <alignment horizontal="center"/>
    </xf>
    <xf numFmtId="38" fontId="6" fillId="31" borderId="70" xfId="35" applyFont="1" applyFill="1" applyBorder="1" applyAlignment="1">
      <alignment horizontal="center" vertical="top" textRotation="255"/>
    </xf>
    <xf numFmtId="38" fontId="6" fillId="31" borderId="72" xfId="35" applyFont="1" applyFill="1" applyBorder="1" applyAlignment="1">
      <alignment horizontal="center" vertical="top" textRotation="255"/>
    </xf>
    <xf numFmtId="38" fontId="6" fillId="31" borderId="92" xfId="35" applyFont="1" applyFill="1" applyBorder="1" applyAlignment="1">
      <alignment horizontal="center" vertical="top" textRotation="255"/>
    </xf>
    <xf numFmtId="38" fontId="6" fillId="0" borderId="29" xfId="35" applyFont="1" applyFill="1" applyBorder="1" applyAlignment="1">
      <alignment horizontal="center" vertical="top" textRotation="255" wrapText="1"/>
    </xf>
    <xf numFmtId="38" fontId="6" fillId="0" borderId="12" xfId="35" applyFont="1" applyFill="1" applyBorder="1" applyAlignment="1">
      <alignment horizontal="center" vertical="top" textRotation="255" wrapText="1"/>
    </xf>
    <xf numFmtId="38" fontId="6" fillId="0" borderId="31" xfId="35" applyFont="1" applyFill="1" applyBorder="1" applyAlignment="1">
      <alignment horizontal="center" vertical="top" textRotation="255" wrapText="1"/>
    </xf>
    <xf numFmtId="38" fontId="6" fillId="0" borderId="57" xfId="35" applyFont="1" applyFill="1" applyBorder="1" applyAlignment="1">
      <alignment horizontal="center" vertical="center"/>
    </xf>
    <xf numFmtId="38" fontId="6" fillId="0" borderId="78" xfId="35" applyFont="1" applyFill="1" applyBorder="1" applyAlignment="1">
      <alignment horizontal="center" vertical="center"/>
    </xf>
    <xf numFmtId="38" fontId="6" fillId="0" borderId="58" xfId="35" applyFont="1" applyFill="1" applyBorder="1" applyAlignment="1">
      <alignment horizontal="center" vertical="center"/>
    </xf>
    <xf numFmtId="38" fontId="6" fillId="0" borderId="96" xfId="35" applyFont="1" applyFill="1" applyBorder="1" applyAlignment="1">
      <alignment horizontal="center" vertical="center"/>
    </xf>
    <xf numFmtId="38" fontId="6" fillId="0" borderId="29" xfId="35" applyFont="1" applyFill="1" applyBorder="1" applyAlignment="1">
      <alignment horizontal="center" vertical="top" textRotation="255"/>
    </xf>
    <xf numFmtId="0" fontId="34" fillId="0" borderId="12" xfId="49" applyFont="1" applyFill="1" applyBorder="1" applyAlignment="1">
      <alignment horizontal="center" vertical="top" textRotation="255"/>
    </xf>
    <xf numFmtId="0" fontId="34" fillId="0" borderId="31" xfId="49" applyFont="1" applyFill="1" applyBorder="1" applyAlignment="1">
      <alignment horizontal="center" vertical="top" textRotation="255"/>
    </xf>
    <xf numFmtId="38" fontId="6" fillId="0" borderId="12" xfId="35" applyFont="1" applyFill="1" applyBorder="1" applyAlignment="1">
      <alignment horizontal="center" vertical="top" textRotation="255"/>
    </xf>
    <xf numFmtId="38" fontId="6" fillId="0" borderId="31" xfId="35" applyFont="1" applyFill="1" applyBorder="1" applyAlignment="1">
      <alignment horizontal="center" vertical="top" textRotation="255"/>
    </xf>
    <xf numFmtId="38" fontId="6" fillId="0" borderId="65" xfId="35" applyFont="1" applyFill="1" applyBorder="1" applyAlignment="1">
      <alignment horizontal="center" vertical="center" wrapText="1"/>
    </xf>
    <xf numFmtId="0" fontId="35" fillId="0" borderId="90" xfId="47" applyFont="1" applyBorder="1" applyAlignment="1">
      <alignment vertical="center"/>
    </xf>
    <xf numFmtId="38" fontId="6" fillId="0" borderId="65" xfId="35" applyFont="1" applyFill="1" applyBorder="1" applyAlignment="1">
      <alignment horizontal="center" vertical="center"/>
    </xf>
    <xf numFmtId="38" fontId="6" fillId="0" borderId="66" xfId="35" applyFont="1" applyFill="1" applyBorder="1" applyAlignment="1">
      <alignment horizontal="center" vertical="top" textRotation="255"/>
    </xf>
    <xf numFmtId="38" fontId="6" fillId="0" borderId="66" xfId="35" applyFont="1" applyFill="1" applyBorder="1" applyAlignment="1">
      <alignment horizontal="center" vertical="top" textRotation="255" wrapText="1"/>
    </xf>
    <xf numFmtId="38" fontId="6" fillId="0" borderId="66" xfId="35" applyFont="1" applyFill="1" applyBorder="1" applyAlignment="1">
      <alignment horizontal="center" vertical="center"/>
    </xf>
    <xf numFmtId="0" fontId="34" fillId="0" borderId="66" xfId="49" applyFont="1" applyFill="1" applyBorder="1" applyAlignment="1">
      <alignment horizontal="center" vertical="center"/>
    </xf>
    <xf numFmtId="38" fontId="6" fillId="0" borderId="80" xfId="35" applyFont="1" applyFill="1" applyBorder="1" applyAlignment="1">
      <alignment horizontal="center" vertical="top" textRotation="255"/>
    </xf>
    <xf numFmtId="38" fontId="6" fillId="0" borderId="94" xfId="35" applyFont="1" applyFill="1" applyBorder="1" applyAlignment="1">
      <alignment horizontal="center" vertical="top" textRotation="255"/>
    </xf>
    <xf numFmtId="38" fontId="6" fillId="0" borderId="89" xfId="35" applyFont="1" applyFill="1" applyBorder="1" applyAlignment="1">
      <alignment horizontal="center" vertical="top" textRotation="255"/>
    </xf>
    <xf numFmtId="38" fontId="6" fillId="0" borderId="85" xfId="35" applyFont="1" applyFill="1" applyBorder="1" applyAlignment="1">
      <alignment horizontal="center" vertical="top" textRotation="255"/>
    </xf>
    <xf numFmtId="0" fontId="34" fillId="0" borderId="71" xfId="49" applyFont="1" applyFill="1" applyBorder="1" applyAlignment="1">
      <alignment horizontal="center" vertical="top" textRotation="255"/>
    </xf>
    <xf numFmtId="0" fontId="34" fillId="0" borderId="106" xfId="49" applyFont="1" applyFill="1" applyBorder="1" applyAlignment="1">
      <alignment horizontal="center" vertical="top" textRotation="255"/>
    </xf>
    <xf numFmtId="0" fontId="34" fillId="0" borderId="71" xfId="49" applyFont="1" applyFill="1" applyBorder="1" applyAlignment="1">
      <alignment horizontal="center" vertical="top" textRotation="255" wrapText="1"/>
    </xf>
    <xf numFmtId="0" fontId="34" fillId="0" borderId="106" xfId="49" applyFont="1" applyFill="1" applyBorder="1" applyAlignment="1">
      <alignment horizontal="center" vertical="top" textRotation="255" wrapText="1"/>
    </xf>
    <xf numFmtId="0" fontId="35" fillId="0" borderId="75" xfId="47" applyFont="1" applyBorder="1" applyAlignment="1">
      <alignment horizontal="center" vertical="center"/>
    </xf>
    <xf numFmtId="38" fontId="6" fillId="0" borderId="76" xfId="35" applyFont="1" applyFill="1" applyBorder="1" applyAlignment="1">
      <alignment horizontal="center" vertical="center" wrapText="1"/>
    </xf>
    <xf numFmtId="38" fontId="6" fillId="0" borderId="58" xfId="35" applyFont="1" applyFill="1" applyBorder="1" applyAlignment="1">
      <alignment horizontal="center" vertical="center" wrapText="1"/>
    </xf>
    <xf numFmtId="38" fontId="6" fillId="0" borderId="91" xfId="35" applyFont="1" applyFill="1" applyBorder="1" applyAlignment="1">
      <alignment horizontal="center" vertical="top" textRotation="255" wrapText="1"/>
    </xf>
    <xf numFmtId="0" fontId="34" fillId="0" borderId="109" xfId="49" applyFont="1" applyFill="1" applyBorder="1" applyAlignment="1">
      <alignment horizontal="center" vertical="top" textRotation="255" wrapText="1"/>
    </xf>
    <xf numFmtId="38" fontId="6" fillId="0" borderId="70" xfId="35" applyFont="1" applyFill="1" applyBorder="1" applyAlignment="1">
      <alignment horizontal="center" vertical="top" textRotation="255" wrapText="1"/>
    </xf>
    <xf numFmtId="0" fontId="34" fillId="0" borderId="92" xfId="49" applyFont="1" applyFill="1" applyBorder="1" applyAlignment="1">
      <alignment horizontal="center" vertical="top" textRotation="255"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xfId="53" builtinId="7"/>
    <cellStyle name="通貨 2" xfId="54"/>
    <cellStyle name="入力" xfId="43" builtinId="20" customBuiltin="1"/>
    <cellStyle name="標準" xfId="0" builtinId="0"/>
    <cellStyle name="標準 2" xfId="44"/>
    <cellStyle name="標準 3" xfId="45"/>
    <cellStyle name="標準_○⑲様式（改正検討）一覧" xfId="46"/>
    <cellStyle name="標準_19年報改正原稿(編みなし）" xfId="47"/>
    <cellStyle name="標準_19年報原稿 6(62～80)" xfId="48"/>
    <cellStyle name="標準_⑲様式79・80表（改正検討）後" xfId="49"/>
    <cellStyle name="標準_Sheet1" xfId="50"/>
    <cellStyle name="標準_改正案（精神保健57～61)後志" xfId="51"/>
    <cellStyle name="良い" xfId="52" builtinId="26" customBuiltin="1"/>
  </cellStyles>
  <dxfs count="0"/>
  <tableStyles count="0" defaultTableStyle="TableStyleMedium9" defaultPivotStyle="PivotStyleLight16"/>
  <colors>
    <mruColors>
      <color rgb="FFCCFFFF"/>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17</xdr:col>
      <xdr:colOff>457200</xdr:colOff>
      <xdr:row>8</xdr:row>
      <xdr:rowOff>161925</xdr:rowOff>
    </xdr:from>
    <xdr:to>
      <xdr:col>19</xdr:col>
      <xdr:colOff>0</xdr:colOff>
      <xdr:row>10</xdr:row>
      <xdr:rowOff>8659</xdr:rowOff>
    </xdr:to>
    <xdr:cxnSp macro="">
      <xdr:nvCxnSpPr>
        <xdr:cNvPr id="3" name="直線コネクタ 2"/>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9</xdr:row>
      <xdr:rowOff>0</xdr:rowOff>
    </xdr:from>
    <xdr:to>
      <xdr:col>20</xdr:col>
      <xdr:colOff>10390</xdr:colOff>
      <xdr:row>10</xdr:row>
      <xdr:rowOff>37234</xdr:rowOff>
    </xdr:to>
    <xdr:cxnSp macro="">
      <xdr:nvCxnSpPr>
        <xdr:cNvPr id="5" name="直線コネクタ 4"/>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457200</xdr:colOff>
      <xdr:row>9</xdr:row>
      <xdr:rowOff>161925</xdr:rowOff>
    </xdr:from>
    <xdr:to>
      <xdr:col>19</xdr:col>
      <xdr:colOff>0</xdr:colOff>
      <xdr:row>11</xdr:row>
      <xdr:rowOff>8659</xdr:rowOff>
    </xdr:to>
    <xdr:cxnSp macro="">
      <xdr:nvCxnSpPr>
        <xdr:cNvPr id="6" name="直線コネクタ 5"/>
        <xdr:cNvCxnSpPr/>
      </xdr:nvCxnSpPr>
      <xdr:spPr>
        <a:xfrm>
          <a:off x="8772525" y="32385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10</xdr:row>
      <xdr:rowOff>0</xdr:rowOff>
    </xdr:from>
    <xdr:to>
      <xdr:col>20</xdr:col>
      <xdr:colOff>10390</xdr:colOff>
      <xdr:row>11</xdr:row>
      <xdr:rowOff>37234</xdr:rowOff>
    </xdr:to>
    <xdr:cxnSp macro="">
      <xdr:nvCxnSpPr>
        <xdr:cNvPr id="7" name="直線コネクタ 6"/>
        <xdr:cNvCxnSpPr/>
      </xdr:nvCxnSpPr>
      <xdr:spPr>
        <a:xfrm>
          <a:off x="8797636" y="32731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457200</xdr:colOff>
      <xdr:row>10</xdr:row>
      <xdr:rowOff>161925</xdr:rowOff>
    </xdr:from>
    <xdr:to>
      <xdr:col>19</xdr:col>
      <xdr:colOff>0</xdr:colOff>
      <xdr:row>12</xdr:row>
      <xdr:rowOff>8659</xdr:rowOff>
    </xdr:to>
    <xdr:cxnSp macro="">
      <xdr:nvCxnSpPr>
        <xdr:cNvPr id="8" name="直線コネクタ 7"/>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9" name="直線コネクタ 8"/>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457200</xdr:colOff>
      <xdr:row>11</xdr:row>
      <xdr:rowOff>161925</xdr:rowOff>
    </xdr:from>
    <xdr:to>
      <xdr:col>19</xdr:col>
      <xdr:colOff>0</xdr:colOff>
      <xdr:row>13</xdr:row>
      <xdr:rowOff>8659</xdr:rowOff>
    </xdr:to>
    <xdr:cxnSp macro="">
      <xdr:nvCxnSpPr>
        <xdr:cNvPr id="10" name="直線コネクタ 9"/>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1" name="直線コネクタ 10"/>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457200</xdr:colOff>
      <xdr:row>12</xdr:row>
      <xdr:rowOff>161925</xdr:rowOff>
    </xdr:from>
    <xdr:to>
      <xdr:col>19</xdr:col>
      <xdr:colOff>0</xdr:colOff>
      <xdr:row>14</xdr:row>
      <xdr:rowOff>8659</xdr:rowOff>
    </xdr:to>
    <xdr:cxnSp macro="">
      <xdr:nvCxnSpPr>
        <xdr:cNvPr id="12" name="直線コネクタ 11"/>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3" name="直線コネクタ 12"/>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457200</xdr:colOff>
      <xdr:row>13</xdr:row>
      <xdr:rowOff>161925</xdr:rowOff>
    </xdr:from>
    <xdr:to>
      <xdr:col>19</xdr:col>
      <xdr:colOff>0</xdr:colOff>
      <xdr:row>15</xdr:row>
      <xdr:rowOff>8659</xdr:rowOff>
    </xdr:to>
    <xdr:cxnSp macro="">
      <xdr:nvCxnSpPr>
        <xdr:cNvPr id="14" name="直線コネクタ 13"/>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5" name="直線コネクタ 14"/>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457200</xdr:colOff>
      <xdr:row>14</xdr:row>
      <xdr:rowOff>161925</xdr:rowOff>
    </xdr:from>
    <xdr:to>
      <xdr:col>19</xdr:col>
      <xdr:colOff>0</xdr:colOff>
      <xdr:row>16</xdr:row>
      <xdr:rowOff>8659</xdr:rowOff>
    </xdr:to>
    <xdr:cxnSp macro="">
      <xdr:nvCxnSpPr>
        <xdr:cNvPr id="16" name="直線コネクタ 15"/>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17" name="直線コネクタ 16"/>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457200</xdr:colOff>
      <xdr:row>15</xdr:row>
      <xdr:rowOff>161925</xdr:rowOff>
    </xdr:from>
    <xdr:to>
      <xdr:col>19</xdr:col>
      <xdr:colOff>0</xdr:colOff>
      <xdr:row>17</xdr:row>
      <xdr:rowOff>8659</xdr:rowOff>
    </xdr:to>
    <xdr:cxnSp macro="">
      <xdr:nvCxnSpPr>
        <xdr:cNvPr id="22" name="直線コネクタ 21"/>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16</xdr:row>
      <xdr:rowOff>0</xdr:rowOff>
    </xdr:from>
    <xdr:to>
      <xdr:col>20</xdr:col>
      <xdr:colOff>9525</xdr:colOff>
      <xdr:row>17</xdr:row>
      <xdr:rowOff>9525</xdr:rowOff>
    </xdr:to>
    <xdr:cxnSp macro="">
      <xdr:nvCxnSpPr>
        <xdr:cNvPr id="23" name="直線コネクタ 22"/>
        <xdr:cNvCxnSpPr/>
      </xdr:nvCxnSpPr>
      <xdr:spPr>
        <a:xfrm>
          <a:off x="8782050" y="4410075"/>
          <a:ext cx="47625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8</xdr:row>
      <xdr:rowOff>161925</xdr:rowOff>
    </xdr:from>
    <xdr:to>
      <xdr:col>40</xdr:col>
      <xdr:colOff>0</xdr:colOff>
      <xdr:row>10</xdr:row>
      <xdr:rowOff>8659</xdr:rowOff>
    </xdr:to>
    <xdr:cxnSp macro="">
      <xdr:nvCxnSpPr>
        <xdr:cNvPr id="27" name="直線コネクタ 26"/>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9</xdr:row>
      <xdr:rowOff>0</xdr:rowOff>
    </xdr:from>
    <xdr:to>
      <xdr:col>41</xdr:col>
      <xdr:colOff>10390</xdr:colOff>
      <xdr:row>10</xdr:row>
      <xdr:rowOff>37234</xdr:rowOff>
    </xdr:to>
    <xdr:cxnSp macro="">
      <xdr:nvCxnSpPr>
        <xdr:cNvPr id="28" name="直線コネクタ 27"/>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9</xdr:row>
      <xdr:rowOff>161925</xdr:rowOff>
    </xdr:from>
    <xdr:to>
      <xdr:col>40</xdr:col>
      <xdr:colOff>0</xdr:colOff>
      <xdr:row>11</xdr:row>
      <xdr:rowOff>8659</xdr:rowOff>
    </xdr:to>
    <xdr:cxnSp macro="">
      <xdr:nvCxnSpPr>
        <xdr:cNvPr id="29" name="直線コネクタ 28"/>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10</xdr:row>
      <xdr:rowOff>0</xdr:rowOff>
    </xdr:from>
    <xdr:to>
      <xdr:col>41</xdr:col>
      <xdr:colOff>10390</xdr:colOff>
      <xdr:row>11</xdr:row>
      <xdr:rowOff>37234</xdr:rowOff>
    </xdr:to>
    <xdr:cxnSp macro="">
      <xdr:nvCxnSpPr>
        <xdr:cNvPr id="30" name="直線コネクタ 29"/>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10</xdr:row>
      <xdr:rowOff>161925</xdr:rowOff>
    </xdr:from>
    <xdr:to>
      <xdr:col>40</xdr:col>
      <xdr:colOff>0</xdr:colOff>
      <xdr:row>12</xdr:row>
      <xdr:rowOff>8659</xdr:rowOff>
    </xdr:to>
    <xdr:cxnSp macro="">
      <xdr:nvCxnSpPr>
        <xdr:cNvPr id="31" name="直線コネクタ 30"/>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11</xdr:row>
      <xdr:rowOff>0</xdr:rowOff>
    </xdr:from>
    <xdr:to>
      <xdr:col>41</xdr:col>
      <xdr:colOff>10390</xdr:colOff>
      <xdr:row>12</xdr:row>
      <xdr:rowOff>37234</xdr:rowOff>
    </xdr:to>
    <xdr:cxnSp macro="">
      <xdr:nvCxnSpPr>
        <xdr:cNvPr id="32" name="直線コネクタ 31"/>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12</xdr:row>
      <xdr:rowOff>161925</xdr:rowOff>
    </xdr:from>
    <xdr:to>
      <xdr:col>40</xdr:col>
      <xdr:colOff>0</xdr:colOff>
      <xdr:row>14</xdr:row>
      <xdr:rowOff>8659</xdr:rowOff>
    </xdr:to>
    <xdr:cxnSp macro="">
      <xdr:nvCxnSpPr>
        <xdr:cNvPr id="33" name="直線コネクタ 32"/>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13</xdr:row>
      <xdr:rowOff>0</xdr:rowOff>
    </xdr:from>
    <xdr:to>
      <xdr:col>41</xdr:col>
      <xdr:colOff>10390</xdr:colOff>
      <xdr:row>14</xdr:row>
      <xdr:rowOff>37234</xdr:rowOff>
    </xdr:to>
    <xdr:cxnSp macro="">
      <xdr:nvCxnSpPr>
        <xdr:cNvPr id="34" name="直線コネクタ 33"/>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11</xdr:row>
      <xdr:rowOff>161925</xdr:rowOff>
    </xdr:from>
    <xdr:to>
      <xdr:col>40</xdr:col>
      <xdr:colOff>0</xdr:colOff>
      <xdr:row>13</xdr:row>
      <xdr:rowOff>8659</xdr:rowOff>
    </xdr:to>
    <xdr:cxnSp macro="">
      <xdr:nvCxnSpPr>
        <xdr:cNvPr id="35" name="直線コネクタ 34"/>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12</xdr:row>
      <xdr:rowOff>0</xdr:rowOff>
    </xdr:from>
    <xdr:to>
      <xdr:col>41</xdr:col>
      <xdr:colOff>10390</xdr:colOff>
      <xdr:row>13</xdr:row>
      <xdr:rowOff>37234</xdr:rowOff>
    </xdr:to>
    <xdr:cxnSp macro="">
      <xdr:nvCxnSpPr>
        <xdr:cNvPr id="36" name="直線コネクタ 35"/>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13</xdr:row>
      <xdr:rowOff>161925</xdr:rowOff>
    </xdr:from>
    <xdr:to>
      <xdr:col>40</xdr:col>
      <xdr:colOff>0</xdr:colOff>
      <xdr:row>15</xdr:row>
      <xdr:rowOff>8659</xdr:rowOff>
    </xdr:to>
    <xdr:cxnSp macro="">
      <xdr:nvCxnSpPr>
        <xdr:cNvPr id="39" name="直線コネクタ 38"/>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14</xdr:row>
      <xdr:rowOff>0</xdr:rowOff>
    </xdr:from>
    <xdr:to>
      <xdr:col>41</xdr:col>
      <xdr:colOff>10390</xdr:colOff>
      <xdr:row>15</xdr:row>
      <xdr:rowOff>37234</xdr:rowOff>
    </xdr:to>
    <xdr:cxnSp macro="">
      <xdr:nvCxnSpPr>
        <xdr:cNvPr id="40" name="直線コネクタ 39"/>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14</xdr:row>
      <xdr:rowOff>161925</xdr:rowOff>
    </xdr:from>
    <xdr:to>
      <xdr:col>40</xdr:col>
      <xdr:colOff>0</xdr:colOff>
      <xdr:row>16</xdr:row>
      <xdr:rowOff>8659</xdr:rowOff>
    </xdr:to>
    <xdr:cxnSp macro="">
      <xdr:nvCxnSpPr>
        <xdr:cNvPr id="41" name="直線コネクタ 40"/>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15</xdr:row>
      <xdr:rowOff>0</xdr:rowOff>
    </xdr:from>
    <xdr:to>
      <xdr:col>41</xdr:col>
      <xdr:colOff>10390</xdr:colOff>
      <xdr:row>16</xdr:row>
      <xdr:rowOff>37234</xdr:rowOff>
    </xdr:to>
    <xdr:cxnSp macro="">
      <xdr:nvCxnSpPr>
        <xdr:cNvPr id="42" name="直線コネクタ 41"/>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15</xdr:row>
      <xdr:rowOff>161925</xdr:rowOff>
    </xdr:from>
    <xdr:to>
      <xdr:col>40</xdr:col>
      <xdr:colOff>0</xdr:colOff>
      <xdr:row>17</xdr:row>
      <xdr:rowOff>8659</xdr:rowOff>
    </xdr:to>
    <xdr:cxnSp macro="">
      <xdr:nvCxnSpPr>
        <xdr:cNvPr id="43" name="直線コネクタ 42"/>
        <xdr:cNvCxnSpPr/>
      </xdr:nvCxnSpPr>
      <xdr:spPr>
        <a:xfrm>
          <a:off x="8319655" y="3054061"/>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16</xdr:row>
      <xdr:rowOff>0</xdr:rowOff>
    </xdr:from>
    <xdr:to>
      <xdr:col>41</xdr:col>
      <xdr:colOff>10390</xdr:colOff>
      <xdr:row>17</xdr:row>
      <xdr:rowOff>37234</xdr:rowOff>
    </xdr:to>
    <xdr:cxnSp macro="">
      <xdr:nvCxnSpPr>
        <xdr:cNvPr id="44" name="直線コネクタ 43"/>
        <xdr:cNvCxnSpPr/>
      </xdr:nvCxnSpPr>
      <xdr:spPr>
        <a:xfrm>
          <a:off x="8797636" y="3082636"/>
          <a:ext cx="477981"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9</xdr:row>
      <xdr:rowOff>161925</xdr:rowOff>
    </xdr:from>
    <xdr:to>
      <xdr:col>40</xdr:col>
      <xdr:colOff>0</xdr:colOff>
      <xdr:row>11</xdr:row>
      <xdr:rowOff>8659</xdr:rowOff>
    </xdr:to>
    <xdr:cxnSp macro="">
      <xdr:nvCxnSpPr>
        <xdr:cNvPr id="51" name="直線コネクタ 50"/>
        <xdr:cNvCxnSpPr/>
      </xdr:nvCxnSpPr>
      <xdr:spPr>
        <a:xfrm>
          <a:off x="18240375" y="30480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10</xdr:row>
      <xdr:rowOff>0</xdr:rowOff>
    </xdr:from>
    <xdr:to>
      <xdr:col>20</xdr:col>
      <xdr:colOff>10390</xdr:colOff>
      <xdr:row>11</xdr:row>
      <xdr:rowOff>37234</xdr:rowOff>
    </xdr:to>
    <xdr:cxnSp macro="">
      <xdr:nvCxnSpPr>
        <xdr:cNvPr id="52" name="直線コネクタ 51"/>
        <xdr:cNvCxnSpPr/>
      </xdr:nvCxnSpPr>
      <xdr:spPr>
        <a:xfrm>
          <a:off x="8782050" y="3076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53" name="直線コネクタ 52"/>
        <xdr:cNvCxnSpPr/>
      </xdr:nvCxnSpPr>
      <xdr:spPr>
        <a:xfrm>
          <a:off x="8782050"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457200</xdr:colOff>
      <xdr:row>10</xdr:row>
      <xdr:rowOff>161925</xdr:rowOff>
    </xdr:from>
    <xdr:to>
      <xdr:col>19</xdr:col>
      <xdr:colOff>0</xdr:colOff>
      <xdr:row>12</xdr:row>
      <xdr:rowOff>8659</xdr:rowOff>
    </xdr:to>
    <xdr:cxnSp macro="">
      <xdr:nvCxnSpPr>
        <xdr:cNvPr id="54" name="直線コネクタ 53"/>
        <xdr:cNvCxnSpPr/>
      </xdr:nvCxnSpPr>
      <xdr:spPr>
        <a:xfrm>
          <a:off x="8305800" y="32385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55" name="直線コネクタ 54"/>
        <xdr:cNvCxnSpPr/>
      </xdr:nvCxnSpPr>
      <xdr:spPr>
        <a:xfrm>
          <a:off x="8782050"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56" name="直線コネクタ 55"/>
        <xdr:cNvCxnSpPr/>
      </xdr:nvCxnSpPr>
      <xdr:spPr>
        <a:xfrm>
          <a:off x="8782050"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57" name="直線コネクタ 56"/>
        <xdr:cNvCxnSpPr/>
      </xdr:nvCxnSpPr>
      <xdr:spPr>
        <a:xfrm>
          <a:off x="8782050"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58" name="直線コネクタ 57"/>
        <xdr:cNvCxnSpPr/>
      </xdr:nvCxnSpPr>
      <xdr:spPr>
        <a:xfrm>
          <a:off x="8782050"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11</xdr:row>
      <xdr:rowOff>161925</xdr:rowOff>
    </xdr:from>
    <xdr:to>
      <xdr:col>40</xdr:col>
      <xdr:colOff>0</xdr:colOff>
      <xdr:row>13</xdr:row>
      <xdr:rowOff>8659</xdr:rowOff>
    </xdr:to>
    <xdr:cxnSp macro="">
      <xdr:nvCxnSpPr>
        <xdr:cNvPr id="59" name="直線コネクタ 58"/>
        <xdr:cNvCxnSpPr/>
      </xdr:nvCxnSpPr>
      <xdr:spPr>
        <a:xfrm>
          <a:off x="18240375" y="34290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60" name="直線コネクタ 59"/>
        <xdr:cNvCxnSpPr/>
      </xdr:nvCxnSpPr>
      <xdr:spPr>
        <a:xfrm>
          <a:off x="8782050"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61" name="直線コネクタ 60"/>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62" name="直線コネクタ 61"/>
        <xdr:cNvCxnSpPr/>
      </xdr:nvCxnSpPr>
      <xdr:spPr>
        <a:xfrm>
          <a:off x="8782050"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63" name="直線コネクタ 62"/>
        <xdr:cNvCxnSpPr/>
      </xdr:nvCxnSpPr>
      <xdr:spPr>
        <a:xfrm>
          <a:off x="8782050"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64" name="直線コネクタ 63"/>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65" name="直線コネクタ 64"/>
        <xdr:cNvCxnSpPr/>
      </xdr:nvCxnSpPr>
      <xdr:spPr>
        <a:xfrm>
          <a:off x="8782050"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66" name="直線コネクタ 65"/>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12</xdr:row>
      <xdr:rowOff>161925</xdr:rowOff>
    </xdr:from>
    <xdr:to>
      <xdr:col>40</xdr:col>
      <xdr:colOff>0</xdr:colOff>
      <xdr:row>14</xdr:row>
      <xdr:rowOff>8659</xdr:rowOff>
    </xdr:to>
    <xdr:cxnSp macro="">
      <xdr:nvCxnSpPr>
        <xdr:cNvPr id="67" name="直線コネクタ 66"/>
        <xdr:cNvCxnSpPr/>
      </xdr:nvCxnSpPr>
      <xdr:spPr>
        <a:xfrm>
          <a:off x="18240375" y="36195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12</xdr:row>
      <xdr:rowOff>161925</xdr:rowOff>
    </xdr:from>
    <xdr:to>
      <xdr:col>40</xdr:col>
      <xdr:colOff>0</xdr:colOff>
      <xdr:row>14</xdr:row>
      <xdr:rowOff>8659</xdr:rowOff>
    </xdr:to>
    <xdr:cxnSp macro="">
      <xdr:nvCxnSpPr>
        <xdr:cNvPr id="68" name="直線コネクタ 67"/>
        <xdr:cNvCxnSpPr/>
      </xdr:nvCxnSpPr>
      <xdr:spPr>
        <a:xfrm>
          <a:off x="18240375" y="36195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13</xdr:row>
      <xdr:rowOff>161925</xdr:rowOff>
    </xdr:from>
    <xdr:to>
      <xdr:col>40</xdr:col>
      <xdr:colOff>0</xdr:colOff>
      <xdr:row>15</xdr:row>
      <xdr:rowOff>8659</xdr:rowOff>
    </xdr:to>
    <xdr:cxnSp macro="">
      <xdr:nvCxnSpPr>
        <xdr:cNvPr id="69" name="直線コネクタ 68"/>
        <xdr:cNvCxnSpPr/>
      </xdr:nvCxnSpPr>
      <xdr:spPr>
        <a:xfrm>
          <a:off x="18240375" y="38100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13</xdr:row>
      <xdr:rowOff>161925</xdr:rowOff>
    </xdr:from>
    <xdr:to>
      <xdr:col>40</xdr:col>
      <xdr:colOff>0</xdr:colOff>
      <xdr:row>15</xdr:row>
      <xdr:rowOff>8659</xdr:rowOff>
    </xdr:to>
    <xdr:cxnSp macro="">
      <xdr:nvCxnSpPr>
        <xdr:cNvPr id="70" name="直線コネクタ 69"/>
        <xdr:cNvCxnSpPr/>
      </xdr:nvCxnSpPr>
      <xdr:spPr>
        <a:xfrm>
          <a:off x="18240375" y="38100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13</xdr:row>
      <xdr:rowOff>161925</xdr:rowOff>
    </xdr:from>
    <xdr:to>
      <xdr:col>40</xdr:col>
      <xdr:colOff>0</xdr:colOff>
      <xdr:row>15</xdr:row>
      <xdr:rowOff>8659</xdr:rowOff>
    </xdr:to>
    <xdr:cxnSp macro="">
      <xdr:nvCxnSpPr>
        <xdr:cNvPr id="71" name="直線コネクタ 70"/>
        <xdr:cNvCxnSpPr/>
      </xdr:nvCxnSpPr>
      <xdr:spPr>
        <a:xfrm>
          <a:off x="18240375" y="38100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72" name="直線コネクタ 71"/>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73" name="直線コネクタ 72"/>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74" name="直線コネクタ 73"/>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75" name="直線コネクタ 74"/>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76" name="直線コネクタ 75"/>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77" name="直線コネクタ 76"/>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78" name="直線コネクタ 77"/>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79" name="直線コネクタ 78"/>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80" name="直線コネクタ 79"/>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81" name="直線コネクタ 80"/>
        <xdr:cNvCxnSpPr/>
      </xdr:nvCxnSpPr>
      <xdr:spPr>
        <a:xfrm>
          <a:off x="8782050"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82" name="直線コネクタ 81"/>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457200</xdr:colOff>
      <xdr:row>13</xdr:row>
      <xdr:rowOff>161925</xdr:rowOff>
    </xdr:from>
    <xdr:to>
      <xdr:col>19</xdr:col>
      <xdr:colOff>0</xdr:colOff>
      <xdr:row>15</xdr:row>
      <xdr:rowOff>8659</xdr:rowOff>
    </xdr:to>
    <xdr:cxnSp macro="">
      <xdr:nvCxnSpPr>
        <xdr:cNvPr id="83" name="直線コネクタ 82"/>
        <xdr:cNvCxnSpPr/>
      </xdr:nvCxnSpPr>
      <xdr:spPr>
        <a:xfrm>
          <a:off x="8305800" y="38100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84" name="直線コネクタ 83"/>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85" name="直線コネクタ 84"/>
        <xdr:cNvCxnSpPr/>
      </xdr:nvCxnSpPr>
      <xdr:spPr>
        <a:xfrm>
          <a:off x="8782050"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86" name="直線コネクタ 85"/>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87" name="直線コネクタ 86"/>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88" name="直線コネクタ 87"/>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89" name="直線コネクタ 88"/>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90" name="直線コネクタ 89"/>
        <xdr:cNvCxnSpPr/>
      </xdr:nvCxnSpPr>
      <xdr:spPr>
        <a:xfrm>
          <a:off x="8782050"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91" name="直線コネクタ 90"/>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92" name="直線コネクタ 91"/>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93" name="直線コネクタ 92"/>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94" name="直線コネクタ 93"/>
        <xdr:cNvCxnSpPr/>
      </xdr:nvCxnSpPr>
      <xdr:spPr>
        <a:xfrm>
          <a:off x="8782050"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95" name="直線コネクタ 94"/>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96" name="直線コネクタ 95"/>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97" name="直線コネクタ 96"/>
        <xdr:cNvCxnSpPr/>
      </xdr:nvCxnSpPr>
      <xdr:spPr>
        <a:xfrm>
          <a:off x="8782050"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98" name="直線コネクタ 97"/>
        <xdr:cNvCxnSpPr/>
      </xdr:nvCxnSpPr>
      <xdr:spPr>
        <a:xfrm>
          <a:off x="8782050"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99" name="直線コネクタ 98"/>
        <xdr:cNvCxnSpPr/>
      </xdr:nvCxnSpPr>
      <xdr:spPr>
        <a:xfrm>
          <a:off x="8782050"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457200</xdr:colOff>
      <xdr:row>15</xdr:row>
      <xdr:rowOff>161925</xdr:rowOff>
    </xdr:from>
    <xdr:to>
      <xdr:col>40</xdr:col>
      <xdr:colOff>0</xdr:colOff>
      <xdr:row>17</xdr:row>
      <xdr:rowOff>8659</xdr:rowOff>
    </xdr:to>
    <xdr:cxnSp macro="">
      <xdr:nvCxnSpPr>
        <xdr:cNvPr id="100" name="直線コネクタ 99"/>
        <xdr:cNvCxnSpPr/>
      </xdr:nvCxnSpPr>
      <xdr:spPr>
        <a:xfrm>
          <a:off x="18240375" y="4191000"/>
          <a:ext cx="476250"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10</xdr:row>
      <xdr:rowOff>0</xdr:rowOff>
    </xdr:from>
    <xdr:to>
      <xdr:col>20</xdr:col>
      <xdr:colOff>10390</xdr:colOff>
      <xdr:row>11</xdr:row>
      <xdr:rowOff>37234</xdr:rowOff>
    </xdr:to>
    <xdr:cxnSp macro="">
      <xdr:nvCxnSpPr>
        <xdr:cNvPr id="104" name="直線コネクタ 103"/>
        <xdr:cNvCxnSpPr/>
      </xdr:nvCxnSpPr>
      <xdr:spPr>
        <a:xfrm>
          <a:off x="9248775" y="3076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10</xdr:row>
      <xdr:rowOff>0</xdr:rowOff>
    </xdr:from>
    <xdr:to>
      <xdr:col>20</xdr:col>
      <xdr:colOff>10390</xdr:colOff>
      <xdr:row>11</xdr:row>
      <xdr:rowOff>37234</xdr:rowOff>
    </xdr:to>
    <xdr:cxnSp macro="">
      <xdr:nvCxnSpPr>
        <xdr:cNvPr id="105" name="直線コネクタ 104"/>
        <xdr:cNvCxnSpPr/>
      </xdr:nvCxnSpPr>
      <xdr:spPr>
        <a:xfrm>
          <a:off x="9248775" y="3076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106" name="直線コネクタ 105"/>
        <xdr:cNvCxnSpPr/>
      </xdr:nvCxnSpPr>
      <xdr:spPr>
        <a:xfrm>
          <a:off x="9248775"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107" name="直線コネクタ 106"/>
        <xdr:cNvCxnSpPr/>
      </xdr:nvCxnSpPr>
      <xdr:spPr>
        <a:xfrm>
          <a:off x="9248775"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108" name="直線コネクタ 107"/>
        <xdr:cNvCxnSpPr/>
      </xdr:nvCxnSpPr>
      <xdr:spPr>
        <a:xfrm>
          <a:off x="9248775"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109" name="直線コネクタ 108"/>
        <xdr:cNvCxnSpPr/>
      </xdr:nvCxnSpPr>
      <xdr:spPr>
        <a:xfrm>
          <a:off x="9248775"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10" name="直線コネクタ 109"/>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111" name="直線コネクタ 110"/>
        <xdr:cNvCxnSpPr/>
      </xdr:nvCxnSpPr>
      <xdr:spPr>
        <a:xfrm>
          <a:off x="9248775"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12" name="直線コネクタ 111"/>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13" name="直線コネクタ 112"/>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14" name="直線コネクタ 113"/>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115" name="直線コネクタ 114"/>
        <xdr:cNvCxnSpPr/>
      </xdr:nvCxnSpPr>
      <xdr:spPr>
        <a:xfrm>
          <a:off x="9248775"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11</xdr:row>
      <xdr:rowOff>0</xdr:rowOff>
    </xdr:from>
    <xdr:to>
      <xdr:col>20</xdr:col>
      <xdr:colOff>10390</xdr:colOff>
      <xdr:row>12</xdr:row>
      <xdr:rowOff>37234</xdr:rowOff>
    </xdr:to>
    <xdr:cxnSp macro="">
      <xdr:nvCxnSpPr>
        <xdr:cNvPr id="116" name="直線コネクタ 115"/>
        <xdr:cNvCxnSpPr/>
      </xdr:nvCxnSpPr>
      <xdr:spPr>
        <a:xfrm>
          <a:off x="9248775" y="3267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17" name="直線コネクタ 116"/>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18" name="直線コネクタ 117"/>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19" name="直線コネクタ 118"/>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20" name="直線コネクタ 119"/>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21" name="直線コネクタ 120"/>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22" name="直線コネクタ 121"/>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23" name="直線コネクタ 122"/>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24" name="直線コネクタ 123"/>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25" name="直線コネクタ 124"/>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26" name="直線コネクタ 125"/>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27" name="直線コネクタ 126"/>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28" name="直線コネクタ 127"/>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29" name="直線コネクタ 128"/>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30" name="直線コネクタ 129"/>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31" name="直線コネクタ 130"/>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32" name="直線コネクタ 131"/>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33" name="直線コネクタ 132"/>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34" name="直線コネクタ 133"/>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35" name="直線コネクタ 134"/>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36" name="直線コネクタ 135"/>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37" name="直線コネクタ 136"/>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38" name="直線コネクタ 137"/>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39" name="直線コネクタ 138"/>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40" name="直線コネクタ 139"/>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12</xdr:row>
      <xdr:rowOff>0</xdr:rowOff>
    </xdr:from>
    <xdr:to>
      <xdr:col>20</xdr:col>
      <xdr:colOff>10390</xdr:colOff>
      <xdr:row>13</xdr:row>
      <xdr:rowOff>37234</xdr:rowOff>
    </xdr:to>
    <xdr:cxnSp macro="">
      <xdr:nvCxnSpPr>
        <xdr:cNvPr id="141" name="直線コネクタ 140"/>
        <xdr:cNvCxnSpPr/>
      </xdr:nvCxnSpPr>
      <xdr:spPr>
        <a:xfrm>
          <a:off x="9248775" y="3457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42" name="直線コネクタ 141"/>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43" name="直線コネクタ 142"/>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44" name="直線コネクタ 143"/>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45" name="直線コネクタ 144"/>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46" name="直線コネクタ 145"/>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47" name="直線コネクタ 146"/>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48" name="直線コネクタ 147"/>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49" name="直線コネクタ 148"/>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50" name="直線コネクタ 149"/>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51" name="直線コネクタ 150"/>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52" name="直線コネクタ 151"/>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53" name="直線コネクタ 152"/>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54" name="直線コネクタ 153"/>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55" name="直線コネクタ 154"/>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56" name="直線コネクタ 155"/>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57" name="直線コネクタ 156"/>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58" name="直線コネクタ 157"/>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59" name="直線コネクタ 158"/>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60" name="直線コネクタ 159"/>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61" name="直線コネクタ 160"/>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62" name="直線コネクタ 161"/>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63" name="直線コネクタ 162"/>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64" name="直線コネクタ 163"/>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65" name="直線コネクタ 164"/>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66" name="直線コネクタ 165"/>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67" name="直線コネクタ 166"/>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68" name="直線コネクタ 167"/>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69" name="直線コネクタ 168"/>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70" name="直線コネクタ 169"/>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71" name="直線コネクタ 170"/>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72" name="直線コネクタ 171"/>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73" name="直線コネクタ 172"/>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74" name="直線コネクタ 173"/>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75" name="直線コネクタ 174"/>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76" name="直線コネクタ 175"/>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77" name="直線コネクタ 176"/>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78" name="直線コネクタ 177"/>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79" name="直線コネクタ 178"/>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80" name="直線コネクタ 179"/>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81" name="直線コネクタ 180"/>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82" name="直線コネクタ 181"/>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83" name="直線コネクタ 182"/>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84" name="直線コネクタ 183"/>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85" name="直線コネクタ 184"/>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86" name="直線コネクタ 185"/>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87" name="直線コネクタ 186"/>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88" name="直線コネクタ 187"/>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89" name="直線コネクタ 188"/>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90" name="直線コネクタ 189"/>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13</xdr:row>
      <xdr:rowOff>0</xdr:rowOff>
    </xdr:from>
    <xdr:to>
      <xdr:col>20</xdr:col>
      <xdr:colOff>10390</xdr:colOff>
      <xdr:row>14</xdr:row>
      <xdr:rowOff>37234</xdr:rowOff>
    </xdr:to>
    <xdr:cxnSp macro="">
      <xdr:nvCxnSpPr>
        <xdr:cNvPr id="191" name="直線コネクタ 190"/>
        <xdr:cNvCxnSpPr/>
      </xdr:nvCxnSpPr>
      <xdr:spPr>
        <a:xfrm>
          <a:off x="9248775" y="3648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92" name="直線コネクタ 191"/>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93" name="直線コネクタ 192"/>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94" name="直線コネクタ 193"/>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95" name="直線コネクタ 194"/>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196" name="直線コネクタ 195"/>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97" name="直線コネクタ 196"/>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98" name="直線コネクタ 197"/>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199" name="直線コネクタ 198"/>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00" name="直線コネクタ 199"/>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01" name="直線コネクタ 200"/>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02" name="直線コネクタ 201"/>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03" name="直線コネクタ 202"/>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04" name="直線コネクタ 203"/>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05" name="直線コネクタ 204"/>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06" name="直線コネクタ 205"/>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07" name="直線コネクタ 206"/>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08" name="直線コネクタ 207"/>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09" name="直線コネクタ 208"/>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0" name="直線コネクタ 209"/>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1" name="直線コネクタ 210"/>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2" name="直線コネクタ 211"/>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3" name="直線コネクタ 212"/>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4" name="直線コネクタ 213"/>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5" name="直線コネクタ 214"/>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6" name="直線コネクタ 215"/>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7" name="直線コネクタ 216"/>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8" name="直線コネクタ 217"/>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19" name="直線コネクタ 218"/>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20" name="直線コネクタ 219"/>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21" name="直線コネクタ 220"/>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22" name="直線コネクタ 221"/>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23" name="直線コネクタ 222"/>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24" name="直線コネクタ 223"/>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25" name="直線コネクタ 224"/>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26" name="直線コネクタ 225"/>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27" name="直線コネクタ 226"/>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28" name="直線コネクタ 227"/>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29" name="直線コネクタ 228"/>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30" name="直線コネクタ 229"/>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31" name="直線コネクタ 230"/>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32" name="直線コネクタ 231"/>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33" name="直線コネクタ 232"/>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34" name="直線コネクタ 233"/>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35" name="直線コネクタ 234"/>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36" name="直線コネクタ 235"/>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37" name="直線コネクタ 236"/>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38" name="直線コネクタ 237"/>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39" name="直線コネクタ 238"/>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40" name="直線コネクタ 239"/>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41" name="直線コネクタ 240"/>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42" name="直線コネクタ 241"/>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43" name="直線コネクタ 242"/>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44" name="直線コネクタ 243"/>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45" name="直線コネクタ 244"/>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46" name="直線コネクタ 245"/>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47" name="直線コネクタ 246"/>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48" name="直線コネクタ 247"/>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49" name="直線コネクタ 248"/>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50" name="直線コネクタ 249"/>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51" name="直線コネクタ 250"/>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52" name="直線コネクタ 251"/>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53" name="直線コネクタ 252"/>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54" name="直線コネクタ 253"/>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55" name="直線コネクタ 254"/>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56" name="直線コネクタ 255"/>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57" name="直線コネクタ 256"/>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58" name="直線コネクタ 257"/>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59" name="直線コネクタ 258"/>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60" name="直線コネクタ 259"/>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61" name="直線コネクタ 260"/>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62" name="直線コネクタ 261"/>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63" name="直線コネクタ 262"/>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64" name="直線コネクタ 263"/>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65" name="直線コネクタ 264"/>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66" name="直線コネクタ 265"/>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67" name="直線コネクタ 266"/>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68" name="直線コネクタ 267"/>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69" name="直線コネクタ 268"/>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70" name="直線コネクタ 269"/>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71" name="直線コネクタ 270"/>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72" name="直線コネクタ 271"/>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73" name="直線コネクタ 272"/>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74" name="直線コネクタ 273"/>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75" name="直線コネクタ 274"/>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76" name="直線コネクタ 275"/>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77" name="直線コネクタ 276"/>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78" name="直線コネクタ 277"/>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79" name="直線コネクタ 278"/>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80" name="直線コネクタ 279"/>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81" name="直線コネクタ 280"/>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0</xdr:rowOff>
    </xdr:from>
    <xdr:to>
      <xdr:col>20</xdr:col>
      <xdr:colOff>10390</xdr:colOff>
      <xdr:row>15</xdr:row>
      <xdr:rowOff>37234</xdr:rowOff>
    </xdr:to>
    <xdr:cxnSp macro="">
      <xdr:nvCxnSpPr>
        <xdr:cNvPr id="282" name="直線コネクタ 281"/>
        <xdr:cNvCxnSpPr/>
      </xdr:nvCxnSpPr>
      <xdr:spPr>
        <a:xfrm>
          <a:off x="9248775" y="38385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83" name="直線コネクタ 282"/>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84" name="直線コネクタ 283"/>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0</xdr:rowOff>
    </xdr:from>
    <xdr:to>
      <xdr:col>20</xdr:col>
      <xdr:colOff>10390</xdr:colOff>
      <xdr:row>16</xdr:row>
      <xdr:rowOff>37234</xdr:rowOff>
    </xdr:to>
    <xdr:cxnSp macro="">
      <xdr:nvCxnSpPr>
        <xdr:cNvPr id="285" name="直線コネクタ 284"/>
        <xdr:cNvCxnSpPr/>
      </xdr:nvCxnSpPr>
      <xdr:spPr>
        <a:xfrm>
          <a:off x="9248775" y="4029075"/>
          <a:ext cx="477115" cy="2277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8</xdr:row>
      <xdr:rowOff>0</xdr:rowOff>
    </xdr:from>
    <xdr:to>
      <xdr:col>17</xdr:col>
      <xdr:colOff>0</xdr:colOff>
      <xdr:row>9</xdr:row>
      <xdr:rowOff>0</xdr:rowOff>
    </xdr:to>
    <xdr:cxnSp macro="">
      <xdr:nvCxnSpPr>
        <xdr:cNvPr id="3" name="直線コネクタ 2"/>
        <xdr:cNvCxnSpPr/>
      </xdr:nvCxnSpPr>
      <xdr:spPr>
        <a:xfrm>
          <a:off x="784860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8</xdr:row>
      <xdr:rowOff>0</xdr:rowOff>
    </xdr:from>
    <xdr:to>
      <xdr:col>18</xdr:col>
      <xdr:colOff>0</xdr:colOff>
      <xdr:row>9</xdr:row>
      <xdr:rowOff>0</xdr:rowOff>
    </xdr:to>
    <xdr:cxnSp macro="">
      <xdr:nvCxnSpPr>
        <xdr:cNvPr id="10" name="直線コネクタ 9"/>
        <xdr:cNvCxnSpPr/>
      </xdr:nvCxnSpPr>
      <xdr:spPr>
        <a:xfrm>
          <a:off x="83153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9</xdr:row>
      <xdr:rowOff>0</xdr:rowOff>
    </xdr:from>
    <xdr:to>
      <xdr:col>17</xdr:col>
      <xdr:colOff>0</xdr:colOff>
      <xdr:row>10</xdr:row>
      <xdr:rowOff>0</xdr:rowOff>
    </xdr:to>
    <xdr:cxnSp macro="">
      <xdr:nvCxnSpPr>
        <xdr:cNvPr id="11" name="直線コネクタ 10"/>
        <xdr:cNvCxnSpPr/>
      </xdr:nvCxnSpPr>
      <xdr:spPr>
        <a:xfrm>
          <a:off x="784860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9</xdr:row>
      <xdr:rowOff>0</xdr:rowOff>
    </xdr:from>
    <xdr:to>
      <xdr:col>18</xdr:col>
      <xdr:colOff>0</xdr:colOff>
      <xdr:row>10</xdr:row>
      <xdr:rowOff>0</xdr:rowOff>
    </xdr:to>
    <xdr:cxnSp macro="">
      <xdr:nvCxnSpPr>
        <xdr:cNvPr id="12" name="直線コネクタ 11"/>
        <xdr:cNvCxnSpPr/>
      </xdr:nvCxnSpPr>
      <xdr:spPr>
        <a:xfrm>
          <a:off x="83153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10</xdr:row>
      <xdr:rowOff>0</xdr:rowOff>
    </xdr:from>
    <xdr:to>
      <xdr:col>17</xdr:col>
      <xdr:colOff>0</xdr:colOff>
      <xdr:row>11</xdr:row>
      <xdr:rowOff>0</xdr:rowOff>
    </xdr:to>
    <xdr:cxnSp macro="">
      <xdr:nvCxnSpPr>
        <xdr:cNvPr id="13" name="直線コネクタ 12"/>
        <xdr:cNvCxnSpPr/>
      </xdr:nvCxnSpPr>
      <xdr:spPr>
        <a:xfrm>
          <a:off x="784860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10</xdr:row>
      <xdr:rowOff>0</xdr:rowOff>
    </xdr:from>
    <xdr:to>
      <xdr:col>18</xdr:col>
      <xdr:colOff>0</xdr:colOff>
      <xdr:row>11</xdr:row>
      <xdr:rowOff>0</xdr:rowOff>
    </xdr:to>
    <xdr:cxnSp macro="">
      <xdr:nvCxnSpPr>
        <xdr:cNvPr id="14" name="直線コネクタ 13"/>
        <xdr:cNvCxnSpPr/>
      </xdr:nvCxnSpPr>
      <xdr:spPr>
        <a:xfrm>
          <a:off x="83153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11</xdr:row>
      <xdr:rowOff>0</xdr:rowOff>
    </xdr:from>
    <xdr:to>
      <xdr:col>17</xdr:col>
      <xdr:colOff>0</xdr:colOff>
      <xdr:row>12</xdr:row>
      <xdr:rowOff>0</xdr:rowOff>
    </xdr:to>
    <xdr:cxnSp macro="">
      <xdr:nvCxnSpPr>
        <xdr:cNvPr id="15" name="直線コネクタ 14"/>
        <xdr:cNvCxnSpPr/>
      </xdr:nvCxnSpPr>
      <xdr:spPr>
        <a:xfrm>
          <a:off x="784860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11</xdr:row>
      <xdr:rowOff>0</xdr:rowOff>
    </xdr:from>
    <xdr:to>
      <xdr:col>18</xdr:col>
      <xdr:colOff>0</xdr:colOff>
      <xdr:row>12</xdr:row>
      <xdr:rowOff>0</xdr:rowOff>
    </xdr:to>
    <xdr:cxnSp macro="">
      <xdr:nvCxnSpPr>
        <xdr:cNvPr id="16" name="直線コネクタ 15"/>
        <xdr:cNvCxnSpPr/>
      </xdr:nvCxnSpPr>
      <xdr:spPr>
        <a:xfrm>
          <a:off x="83153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12</xdr:row>
      <xdr:rowOff>0</xdr:rowOff>
    </xdr:from>
    <xdr:to>
      <xdr:col>17</xdr:col>
      <xdr:colOff>0</xdr:colOff>
      <xdr:row>13</xdr:row>
      <xdr:rowOff>0</xdr:rowOff>
    </xdr:to>
    <xdr:cxnSp macro="">
      <xdr:nvCxnSpPr>
        <xdr:cNvPr id="17" name="直線コネクタ 16"/>
        <xdr:cNvCxnSpPr/>
      </xdr:nvCxnSpPr>
      <xdr:spPr>
        <a:xfrm>
          <a:off x="784860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12</xdr:row>
      <xdr:rowOff>0</xdr:rowOff>
    </xdr:from>
    <xdr:to>
      <xdr:col>18</xdr:col>
      <xdr:colOff>0</xdr:colOff>
      <xdr:row>13</xdr:row>
      <xdr:rowOff>0</xdr:rowOff>
    </xdr:to>
    <xdr:cxnSp macro="">
      <xdr:nvCxnSpPr>
        <xdr:cNvPr id="18" name="直線コネクタ 17"/>
        <xdr:cNvCxnSpPr/>
      </xdr:nvCxnSpPr>
      <xdr:spPr>
        <a:xfrm>
          <a:off x="83153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13</xdr:row>
      <xdr:rowOff>0</xdr:rowOff>
    </xdr:from>
    <xdr:to>
      <xdr:col>17</xdr:col>
      <xdr:colOff>0</xdr:colOff>
      <xdr:row>14</xdr:row>
      <xdr:rowOff>0</xdr:rowOff>
    </xdr:to>
    <xdr:cxnSp macro="">
      <xdr:nvCxnSpPr>
        <xdr:cNvPr id="19" name="直線コネクタ 18"/>
        <xdr:cNvCxnSpPr/>
      </xdr:nvCxnSpPr>
      <xdr:spPr>
        <a:xfrm>
          <a:off x="784860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13</xdr:row>
      <xdr:rowOff>0</xdr:rowOff>
    </xdr:from>
    <xdr:to>
      <xdr:col>18</xdr:col>
      <xdr:colOff>0</xdr:colOff>
      <xdr:row>14</xdr:row>
      <xdr:rowOff>0</xdr:rowOff>
    </xdr:to>
    <xdr:cxnSp macro="">
      <xdr:nvCxnSpPr>
        <xdr:cNvPr id="20" name="直線コネクタ 19"/>
        <xdr:cNvCxnSpPr/>
      </xdr:nvCxnSpPr>
      <xdr:spPr>
        <a:xfrm>
          <a:off x="83153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14</xdr:row>
      <xdr:rowOff>0</xdr:rowOff>
    </xdr:from>
    <xdr:to>
      <xdr:col>17</xdr:col>
      <xdr:colOff>0</xdr:colOff>
      <xdr:row>15</xdr:row>
      <xdr:rowOff>0</xdr:rowOff>
    </xdr:to>
    <xdr:cxnSp macro="">
      <xdr:nvCxnSpPr>
        <xdr:cNvPr id="21" name="直線コネクタ 20"/>
        <xdr:cNvCxnSpPr/>
      </xdr:nvCxnSpPr>
      <xdr:spPr>
        <a:xfrm>
          <a:off x="784860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14</xdr:row>
      <xdr:rowOff>0</xdr:rowOff>
    </xdr:from>
    <xdr:to>
      <xdr:col>18</xdr:col>
      <xdr:colOff>0</xdr:colOff>
      <xdr:row>15</xdr:row>
      <xdr:rowOff>0</xdr:rowOff>
    </xdr:to>
    <xdr:cxnSp macro="">
      <xdr:nvCxnSpPr>
        <xdr:cNvPr id="22" name="直線コネクタ 21"/>
        <xdr:cNvCxnSpPr/>
      </xdr:nvCxnSpPr>
      <xdr:spPr>
        <a:xfrm>
          <a:off x="83153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15</xdr:row>
      <xdr:rowOff>0</xdr:rowOff>
    </xdr:from>
    <xdr:to>
      <xdr:col>17</xdr:col>
      <xdr:colOff>0</xdr:colOff>
      <xdr:row>16</xdr:row>
      <xdr:rowOff>0</xdr:rowOff>
    </xdr:to>
    <xdr:cxnSp macro="">
      <xdr:nvCxnSpPr>
        <xdr:cNvPr id="23" name="直線コネクタ 22"/>
        <xdr:cNvCxnSpPr/>
      </xdr:nvCxnSpPr>
      <xdr:spPr>
        <a:xfrm>
          <a:off x="784860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15</xdr:row>
      <xdr:rowOff>0</xdr:rowOff>
    </xdr:from>
    <xdr:to>
      <xdr:col>18</xdr:col>
      <xdr:colOff>0</xdr:colOff>
      <xdr:row>16</xdr:row>
      <xdr:rowOff>0</xdr:rowOff>
    </xdr:to>
    <xdr:cxnSp macro="">
      <xdr:nvCxnSpPr>
        <xdr:cNvPr id="24" name="直線コネクタ 23"/>
        <xdr:cNvCxnSpPr/>
      </xdr:nvCxnSpPr>
      <xdr:spPr>
        <a:xfrm>
          <a:off x="83153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8</xdr:row>
      <xdr:rowOff>0</xdr:rowOff>
    </xdr:from>
    <xdr:to>
      <xdr:col>34</xdr:col>
      <xdr:colOff>0</xdr:colOff>
      <xdr:row>9</xdr:row>
      <xdr:rowOff>0</xdr:rowOff>
    </xdr:to>
    <xdr:cxnSp macro="">
      <xdr:nvCxnSpPr>
        <xdr:cNvPr id="25" name="直線コネクタ 24"/>
        <xdr:cNvCxnSpPr/>
      </xdr:nvCxnSpPr>
      <xdr:spPr>
        <a:xfrm>
          <a:off x="157829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8</xdr:row>
      <xdr:rowOff>0</xdr:rowOff>
    </xdr:from>
    <xdr:to>
      <xdr:col>35</xdr:col>
      <xdr:colOff>0</xdr:colOff>
      <xdr:row>9</xdr:row>
      <xdr:rowOff>0</xdr:rowOff>
    </xdr:to>
    <xdr:cxnSp macro="">
      <xdr:nvCxnSpPr>
        <xdr:cNvPr id="26" name="直線コネクタ 25"/>
        <xdr:cNvCxnSpPr/>
      </xdr:nvCxnSpPr>
      <xdr:spPr>
        <a:xfrm>
          <a:off x="1624965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9</xdr:row>
      <xdr:rowOff>0</xdr:rowOff>
    </xdr:from>
    <xdr:to>
      <xdr:col>34</xdr:col>
      <xdr:colOff>0</xdr:colOff>
      <xdr:row>10</xdr:row>
      <xdr:rowOff>0</xdr:rowOff>
    </xdr:to>
    <xdr:cxnSp macro="">
      <xdr:nvCxnSpPr>
        <xdr:cNvPr id="27" name="直線コネクタ 26"/>
        <xdr:cNvCxnSpPr/>
      </xdr:nvCxnSpPr>
      <xdr:spPr>
        <a:xfrm>
          <a:off x="157829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9</xdr:row>
      <xdr:rowOff>0</xdr:rowOff>
    </xdr:from>
    <xdr:to>
      <xdr:col>35</xdr:col>
      <xdr:colOff>0</xdr:colOff>
      <xdr:row>10</xdr:row>
      <xdr:rowOff>0</xdr:rowOff>
    </xdr:to>
    <xdr:cxnSp macro="">
      <xdr:nvCxnSpPr>
        <xdr:cNvPr id="28" name="直線コネクタ 27"/>
        <xdr:cNvCxnSpPr/>
      </xdr:nvCxnSpPr>
      <xdr:spPr>
        <a:xfrm>
          <a:off x="1624965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10</xdr:row>
      <xdr:rowOff>0</xdr:rowOff>
    </xdr:from>
    <xdr:to>
      <xdr:col>34</xdr:col>
      <xdr:colOff>0</xdr:colOff>
      <xdr:row>11</xdr:row>
      <xdr:rowOff>0</xdr:rowOff>
    </xdr:to>
    <xdr:cxnSp macro="">
      <xdr:nvCxnSpPr>
        <xdr:cNvPr id="29" name="直線コネクタ 28"/>
        <xdr:cNvCxnSpPr/>
      </xdr:nvCxnSpPr>
      <xdr:spPr>
        <a:xfrm>
          <a:off x="157829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10</xdr:row>
      <xdr:rowOff>0</xdr:rowOff>
    </xdr:from>
    <xdr:to>
      <xdr:col>35</xdr:col>
      <xdr:colOff>0</xdr:colOff>
      <xdr:row>11</xdr:row>
      <xdr:rowOff>0</xdr:rowOff>
    </xdr:to>
    <xdr:cxnSp macro="">
      <xdr:nvCxnSpPr>
        <xdr:cNvPr id="30" name="直線コネクタ 29"/>
        <xdr:cNvCxnSpPr/>
      </xdr:nvCxnSpPr>
      <xdr:spPr>
        <a:xfrm>
          <a:off x="1624965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11</xdr:row>
      <xdr:rowOff>0</xdr:rowOff>
    </xdr:from>
    <xdr:to>
      <xdr:col>34</xdr:col>
      <xdr:colOff>0</xdr:colOff>
      <xdr:row>12</xdr:row>
      <xdr:rowOff>0</xdr:rowOff>
    </xdr:to>
    <xdr:cxnSp macro="">
      <xdr:nvCxnSpPr>
        <xdr:cNvPr id="31" name="直線コネクタ 30"/>
        <xdr:cNvCxnSpPr/>
      </xdr:nvCxnSpPr>
      <xdr:spPr>
        <a:xfrm>
          <a:off x="157829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11</xdr:row>
      <xdr:rowOff>0</xdr:rowOff>
    </xdr:from>
    <xdr:to>
      <xdr:col>35</xdr:col>
      <xdr:colOff>0</xdr:colOff>
      <xdr:row>12</xdr:row>
      <xdr:rowOff>0</xdr:rowOff>
    </xdr:to>
    <xdr:cxnSp macro="">
      <xdr:nvCxnSpPr>
        <xdr:cNvPr id="32" name="直線コネクタ 31"/>
        <xdr:cNvCxnSpPr/>
      </xdr:nvCxnSpPr>
      <xdr:spPr>
        <a:xfrm>
          <a:off x="1624965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12</xdr:row>
      <xdr:rowOff>0</xdr:rowOff>
    </xdr:from>
    <xdr:to>
      <xdr:col>34</xdr:col>
      <xdr:colOff>0</xdr:colOff>
      <xdr:row>13</xdr:row>
      <xdr:rowOff>0</xdr:rowOff>
    </xdr:to>
    <xdr:cxnSp macro="">
      <xdr:nvCxnSpPr>
        <xdr:cNvPr id="33" name="直線コネクタ 32"/>
        <xdr:cNvCxnSpPr/>
      </xdr:nvCxnSpPr>
      <xdr:spPr>
        <a:xfrm>
          <a:off x="157829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12</xdr:row>
      <xdr:rowOff>0</xdr:rowOff>
    </xdr:from>
    <xdr:to>
      <xdr:col>35</xdr:col>
      <xdr:colOff>0</xdr:colOff>
      <xdr:row>13</xdr:row>
      <xdr:rowOff>0</xdr:rowOff>
    </xdr:to>
    <xdr:cxnSp macro="">
      <xdr:nvCxnSpPr>
        <xdr:cNvPr id="34" name="直線コネクタ 33"/>
        <xdr:cNvCxnSpPr/>
      </xdr:nvCxnSpPr>
      <xdr:spPr>
        <a:xfrm>
          <a:off x="1624965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13</xdr:row>
      <xdr:rowOff>0</xdr:rowOff>
    </xdr:from>
    <xdr:to>
      <xdr:col>34</xdr:col>
      <xdr:colOff>0</xdr:colOff>
      <xdr:row>14</xdr:row>
      <xdr:rowOff>0</xdr:rowOff>
    </xdr:to>
    <xdr:cxnSp macro="">
      <xdr:nvCxnSpPr>
        <xdr:cNvPr id="35" name="直線コネクタ 34"/>
        <xdr:cNvCxnSpPr/>
      </xdr:nvCxnSpPr>
      <xdr:spPr>
        <a:xfrm>
          <a:off x="157829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13</xdr:row>
      <xdr:rowOff>0</xdr:rowOff>
    </xdr:from>
    <xdr:to>
      <xdr:col>35</xdr:col>
      <xdr:colOff>0</xdr:colOff>
      <xdr:row>14</xdr:row>
      <xdr:rowOff>0</xdr:rowOff>
    </xdr:to>
    <xdr:cxnSp macro="">
      <xdr:nvCxnSpPr>
        <xdr:cNvPr id="36" name="直線コネクタ 35"/>
        <xdr:cNvCxnSpPr/>
      </xdr:nvCxnSpPr>
      <xdr:spPr>
        <a:xfrm>
          <a:off x="1624965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14</xdr:row>
      <xdr:rowOff>0</xdr:rowOff>
    </xdr:from>
    <xdr:to>
      <xdr:col>34</xdr:col>
      <xdr:colOff>0</xdr:colOff>
      <xdr:row>15</xdr:row>
      <xdr:rowOff>0</xdr:rowOff>
    </xdr:to>
    <xdr:cxnSp macro="">
      <xdr:nvCxnSpPr>
        <xdr:cNvPr id="37" name="直線コネクタ 36"/>
        <xdr:cNvCxnSpPr/>
      </xdr:nvCxnSpPr>
      <xdr:spPr>
        <a:xfrm>
          <a:off x="157829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14</xdr:row>
      <xdr:rowOff>0</xdr:rowOff>
    </xdr:from>
    <xdr:to>
      <xdr:col>35</xdr:col>
      <xdr:colOff>0</xdr:colOff>
      <xdr:row>15</xdr:row>
      <xdr:rowOff>0</xdr:rowOff>
    </xdr:to>
    <xdr:cxnSp macro="">
      <xdr:nvCxnSpPr>
        <xdr:cNvPr id="38" name="直線コネクタ 37"/>
        <xdr:cNvCxnSpPr/>
      </xdr:nvCxnSpPr>
      <xdr:spPr>
        <a:xfrm>
          <a:off x="1624965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15</xdr:row>
      <xdr:rowOff>0</xdr:rowOff>
    </xdr:from>
    <xdr:to>
      <xdr:col>34</xdr:col>
      <xdr:colOff>0</xdr:colOff>
      <xdr:row>16</xdr:row>
      <xdr:rowOff>0</xdr:rowOff>
    </xdr:to>
    <xdr:cxnSp macro="">
      <xdr:nvCxnSpPr>
        <xdr:cNvPr id="39" name="直線コネクタ 38"/>
        <xdr:cNvCxnSpPr/>
      </xdr:nvCxnSpPr>
      <xdr:spPr>
        <a:xfrm>
          <a:off x="15782925"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15</xdr:row>
      <xdr:rowOff>0</xdr:rowOff>
    </xdr:from>
    <xdr:to>
      <xdr:col>35</xdr:col>
      <xdr:colOff>0</xdr:colOff>
      <xdr:row>16</xdr:row>
      <xdr:rowOff>0</xdr:rowOff>
    </xdr:to>
    <xdr:cxnSp macro="">
      <xdr:nvCxnSpPr>
        <xdr:cNvPr id="40" name="直線コネクタ 39"/>
        <xdr:cNvCxnSpPr/>
      </xdr:nvCxnSpPr>
      <xdr:spPr>
        <a:xfrm>
          <a:off x="16249650" y="2695575"/>
          <a:ext cx="4667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9</xdr:row>
      <xdr:rowOff>9525</xdr:rowOff>
    </xdr:from>
    <xdr:to>
      <xdr:col>8</xdr:col>
      <xdr:colOff>9525</xdr:colOff>
      <xdr:row>10</xdr:row>
      <xdr:rowOff>0</xdr:rowOff>
    </xdr:to>
    <xdr:cxnSp macro="">
      <xdr:nvCxnSpPr>
        <xdr:cNvPr id="3" name="直線コネクタ 2"/>
        <xdr:cNvCxnSpPr/>
      </xdr:nvCxnSpPr>
      <xdr:spPr>
        <a:xfrm>
          <a:off x="5324475" y="2266950"/>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9</xdr:row>
      <xdr:rowOff>0</xdr:rowOff>
    </xdr:from>
    <xdr:to>
      <xdr:col>9</xdr:col>
      <xdr:colOff>9525</xdr:colOff>
      <xdr:row>9</xdr:row>
      <xdr:rowOff>180975</xdr:rowOff>
    </xdr:to>
    <xdr:cxnSp macro="">
      <xdr:nvCxnSpPr>
        <xdr:cNvPr id="6" name="直線コネクタ 5"/>
        <xdr:cNvCxnSpPr/>
      </xdr:nvCxnSpPr>
      <xdr:spPr>
        <a:xfrm>
          <a:off x="58197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9</xdr:row>
      <xdr:rowOff>0</xdr:rowOff>
    </xdr:from>
    <xdr:to>
      <xdr:col>10</xdr:col>
      <xdr:colOff>9525</xdr:colOff>
      <xdr:row>9</xdr:row>
      <xdr:rowOff>180975</xdr:rowOff>
    </xdr:to>
    <xdr:cxnSp macro="">
      <xdr:nvCxnSpPr>
        <xdr:cNvPr id="7" name="直線コネクタ 6"/>
        <xdr:cNvCxnSpPr/>
      </xdr:nvCxnSpPr>
      <xdr:spPr>
        <a:xfrm>
          <a:off x="63150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10</xdr:row>
      <xdr:rowOff>9525</xdr:rowOff>
    </xdr:from>
    <xdr:to>
      <xdr:col>8</xdr:col>
      <xdr:colOff>9525</xdr:colOff>
      <xdr:row>11</xdr:row>
      <xdr:rowOff>0</xdr:rowOff>
    </xdr:to>
    <xdr:cxnSp macro="">
      <xdr:nvCxnSpPr>
        <xdr:cNvPr id="8" name="直線コネクタ 7"/>
        <xdr:cNvCxnSpPr/>
      </xdr:nvCxnSpPr>
      <xdr:spPr>
        <a:xfrm>
          <a:off x="5324475" y="2266950"/>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10</xdr:row>
      <xdr:rowOff>0</xdr:rowOff>
    </xdr:from>
    <xdr:to>
      <xdr:col>9</xdr:col>
      <xdr:colOff>9525</xdr:colOff>
      <xdr:row>10</xdr:row>
      <xdr:rowOff>180975</xdr:rowOff>
    </xdr:to>
    <xdr:cxnSp macro="">
      <xdr:nvCxnSpPr>
        <xdr:cNvPr id="9" name="直線コネクタ 8"/>
        <xdr:cNvCxnSpPr/>
      </xdr:nvCxnSpPr>
      <xdr:spPr>
        <a:xfrm>
          <a:off x="58197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10</xdr:row>
      <xdr:rowOff>0</xdr:rowOff>
    </xdr:from>
    <xdr:to>
      <xdr:col>10</xdr:col>
      <xdr:colOff>9525</xdr:colOff>
      <xdr:row>10</xdr:row>
      <xdr:rowOff>180975</xdr:rowOff>
    </xdr:to>
    <xdr:cxnSp macro="">
      <xdr:nvCxnSpPr>
        <xdr:cNvPr id="10" name="直線コネクタ 9"/>
        <xdr:cNvCxnSpPr/>
      </xdr:nvCxnSpPr>
      <xdr:spPr>
        <a:xfrm>
          <a:off x="63150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11</xdr:row>
      <xdr:rowOff>9525</xdr:rowOff>
    </xdr:from>
    <xdr:to>
      <xdr:col>8</xdr:col>
      <xdr:colOff>9525</xdr:colOff>
      <xdr:row>12</xdr:row>
      <xdr:rowOff>0</xdr:rowOff>
    </xdr:to>
    <xdr:cxnSp macro="">
      <xdr:nvCxnSpPr>
        <xdr:cNvPr id="11" name="直線コネクタ 10"/>
        <xdr:cNvCxnSpPr/>
      </xdr:nvCxnSpPr>
      <xdr:spPr>
        <a:xfrm>
          <a:off x="5324475" y="2266950"/>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11</xdr:row>
      <xdr:rowOff>0</xdr:rowOff>
    </xdr:from>
    <xdr:to>
      <xdr:col>9</xdr:col>
      <xdr:colOff>9525</xdr:colOff>
      <xdr:row>11</xdr:row>
      <xdr:rowOff>180975</xdr:rowOff>
    </xdr:to>
    <xdr:cxnSp macro="">
      <xdr:nvCxnSpPr>
        <xdr:cNvPr id="12" name="直線コネクタ 11"/>
        <xdr:cNvCxnSpPr/>
      </xdr:nvCxnSpPr>
      <xdr:spPr>
        <a:xfrm>
          <a:off x="58197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11</xdr:row>
      <xdr:rowOff>0</xdr:rowOff>
    </xdr:from>
    <xdr:to>
      <xdr:col>10</xdr:col>
      <xdr:colOff>9525</xdr:colOff>
      <xdr:row>11</xdr:row>
      <xdr:rowOff>180975</xdr:rowOff>
    </xdr:to>
    <xdr:cxnSp macro="">
      <xdr:nvCxnSpPr>
        <xdr:cNvPr id="13" name="直線コネクタ 12"/>
        <xdr:cNvCxnSpPr/>
      </xdr:nvCxnSpPr>
      <xdr:spPr>
        <a:xfrm>
          <a:off x="63150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12</xdr:row>
      <xdr:rowOff>9525</xdr:rowOff>
    </xdr:from>
    <xdr:to>
      <xdr:col>8</xdr:col>
      <xdr:colOff>9525</xdr:colOff>
      <xdr:row>13</xdr:row>
      <xdr:rowOff>0</xdr:rowOff>
    </xdr:to>
    <xdr:cxnSp macro="">
      <xdr:nvCxnSpPr>
        <xdr:cNvPr id="14" name="直線コネクタ 13"/>
        <xdr:cNvCxnSpPr/>
      </xdr:nvCxnSpPr>
      <xdr:spPr>
        <a:xfrm>
          <a:off x="5324475" y="2266950"/>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12</xdr:row>
      <xdr:rowOff>0</xdr:rowOff>
    </xdr:from>
    <xdr:to>
      <xdr:col>9</xdr:col>
      <xdr:colOff>9525</xdr:colOff>
      <xdr:row>12</xdr:row>
      <xdr:rowOff>180975</xdr:rowOff>
    </xdr:to>
    <xdr:cxnSp macro="">
      <xdr:nvCxnSpPr>
        <xdr:cNvPr id="15" name="直線コネクタ 14"/>
        <xdr:cNvCxnSpPr/>
      </xdr:nvCxnSpPr>
      <xdr:spPr>
        <a:xfrm>
          <a:off x="58197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12</xdr:row>
      <xdr:rowOff>0</xdr:rowOff>
    </xdr:from>
    <xdr:to>
      <xdr:col>10</xdr:col>
      <xdr:colOff>9525</xdr:colOff>
      <xdr:row>12</xdr:row>
      <xdr:rowOff>180975</xdr:rowOff>
    </xdr:to>
    <xdr:cxnSp macro="">
      <xdr:nvCxnSpPr>
        <xdr:cNvPr id="16" name="直線コネクタ 15"/>
        <xdr:cNvCxnSpPr/>
      </xdr:nvCxnSpPr>
      <xdr:spPr>
        <a:xfrm>
          <a:off x="63150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13</xdr:row>
      <xdr:rowOff>9525</xdr:rowOff>
    </xdr:from>
    <xdr:to>
      <xdr:col>8</xdr:col>
      <xdr:colOff>9525</xdr:colOff>
      <xdr:row>14</xdr:row>
      <xdr:rowOff>0</xdr:rowOff>
    </xdr:to>
    <xdr:cxnSp macro="">
      <xdr:nvCxnSpPr>
        <xdr:cNvPr id="17" name="直線コネクタ 16"/>
        <xdr:cNvCxnSpPr/>
      </xdr:nvCxnSpPr>
      <xdr:spPr>
        <a:xfrm>
          <a:off x="5324475" y="2266950"/>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13</xdr:row>
      <xdr:rowOff>0</xdr:rowOff>
    </xdr:from>
    <xdr:to>
      <xdr:col>9</xdr:col>
      <xdr:colOff>9525</xdr:colOff>
      <xdr:row>13</xdr:row>
      <xdr:rowOff>180975</xdr:rowOff>
    </xdr:to>
    <xdr:cxnSp macro="">
      <xdr:nvCxnSpPr>
        <xdr:cNvPr id="18" name="直線コネクタ 17"/>
        <xdr:cNvCxnSpPr/>
      </xdr:nvCxnSpPr>
      <xdr:spPr>
        <a:xfrm>
          <a:off x="58197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13</xdr:row>
      <xdr:rowOff>0</xdr:rowOff>
    </xdr:from>
    <xdr:to>
      <xdr:col>10</xdr:col>
      <xdr:colOff>9525</xdr:colOff>
      <xdr:row>13</xdr:row>
      <xdr:rowOff>180975</xdr:rowOff>
    </xdr:to>
    <xdr:cxnSp macro="">
      <xdr:nvCxnSpPr>
        <xdr:cNvPr id="19" name="直線コネクタ 18"/>
        <xdr:cNvCxnSpPr/>
      </xdr:nvCxnSpPr>
      <xdr:spPr>
        <a:xfrm>
          <a:off x="63150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14</xdr:row>
      <xdr:rowOff>9525</xdr:rowOff>
    </xdr:from>
    <xdr:to>
      <xdr:col>8</xdr:col>
      <xdr:colOff>9525</xdr:colOff>
      <xdr:row>15</xdr:row>
      <xdr:rowOff>0</xdr:rowOff>
    </xdr:to>
    <xdr:cxnSp macro="">
      <xdr:nvCxnSpPr>
        <xdr:cNvPr id="20" name="直線コネクタ 19"/>
        <xdr:cNvCxnSpPr/>
      </xdr:nvCxnSpPr>
      <xdr:spPr>
        <a:xfrm>
          <a:off x="5324475" y="2266950"/>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14</xdr:row>
      <xdr:rowOff>0</xdr:rowOff>
    </xdr:from>
    <xdr:to>
      <xdr:col>9</xdr:col>
      <xdr:colOff>9525</xdr:colOff>
      <xdr:row>14</xdr:row>
      <xdr:rowOff>180975</xdr:rowOff>
    </xdr:to>
    <xdr:cxnSp macro="">
      <xdr:nvCxnSpPr>
        <xdr:cNvPr id="21" name="直線コネクタ 20"/>
        <xdr:cNvCxnSpPr/>
      </xdr:nvCxnSpPr>
      <xdr:spPr>
        <a:xfrm>
          <a:off x="58197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14</xdr:row>
      <xdr:rowOff>0</xdr:rowOff>
    </xdr:from>
    <xdr:to>
      <xdr:col>10</xdr:col>
      <xdr:colOff>9525</xdr:colOff>
      <xdr:row>14</xdr:row>
      <xdr:rowOff>180975</xdr:rowOff>
    </xdr:to>
    <xdr:cxnSp macro="">
      <xdr:nvCxnSpPr>
        <xdr:cNvPr id="22" name="直線コネクタ 21"/>
        <xdr:cNvCxnSpPr/>
      </xdr:nvCxnSpPr>
      <xdr:spPr>
        <a:xfrm>
          <a:off x="63150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15</xdr:row>
      <xdr:rowOff>9525</xdr:rowOff>
    </xdr:from>
    <xdr:to>
      <xdr:col>8</xdr:col>
      <xdr:colOff>9525</xdr:colOff>
      <xdr:row>16</xdr:row>
      <xdr:rowOff>0</xdr:rowOff>
    </xdr:to>
    <xdr:cxnSp macro="">
      <xdr:nvCxnSpPr>
        <xdr:cNvPr id="23" name="直線コネクタ 22"/>
        <xdr:cNvCxnSpPr/>
      </xdr:nvCxnSpPr>
      <xdr:spPr>
        <a:xfrm>
          <a:off x="5324475" y="2266950"/>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15</xdr:row>
      <xdr:rowOff>0</xdr:rowOff>
    </xdr:from>
    <xdr:to>
      <xdr:col>9</xdr:col>
      <xdr:colOff>9525</xdr:colOff>
      <xdr:row>15</xdr:row>
      <xdr:rowOff>180975</xdr:rowOff>
    </xdr:to>
    <xdr:cxnSp macro="">
      <xdr:nvCxnSpPr>
        <xdr:cNvPr id="24" name="直線コネクタ 23"/>
        <xdr:cNvCxnSpPr/>
      </xdr:nvCxnSpPr>
      <xdr:spPr>
        <a:xfrm>
          <a:off x="58197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15</xdr:row>
      <xdr:rowOff>0</xdr:rowOff>
    </xdr:from>
    <xdr:to>
      <xdr:col>10</xdr:col>
      <xdr:colOff>9525</xdr:colOff>
      <xdr:row>15</xdr:row>
      <xdr:rowOff>180975</xdr:rowOff>
    </xdr:to>
    <xdr:cxnSp macro="">
      <xdr:nvCxnSpPr>
        <xdr:cNvPr id="25" name="直線コネクタ 24"/>
        <xdr:cNvCxnSpPr/>
      </xdr:nvCxnSpPr>
      <xdr:spPr>
        <a:xfrm>
          <a:off x="63150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16</xdr:row>
      <xdr:rowOff>9525</xdr:rowOff>
    </xdr:from>
    <xdr:to>
      <xdr:col>8</xdr:col>
      <xdr:colOff>9525</xdr:colOff>
      <xdr:row>17</xdr:row>
      <xdr:rowOff>0</xdr:rowOff>
    </xdr:to>
    <xdr:cxnSp macro="">
      <xdr:nvCxnSpPr>
        <xdr:cNvPr id="26" name="直線コネクタ 25"/>
        <xdr:cNvCxnSpPr/>
      </xdr:nvCxnSpPr>
      <xdr:spPr>
        <a:xfrm>
          <a:off x="5324475" y="2266950"/>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16</xdr:row>
      <xdr:rowOff>0</xdr:rowOff>
    </xdr:from>
    <xdr:to>
      <xdr:col>9</xdr:col>
      <xdr:colOff>9525</xdr:colOff>
      <xdr:row>16</xdr:row>
      <xdr:rowOff>180975</xdr:rowOff>
    </xdr:to>
    <xdr:cxnSp macro="">
      <xdr:nvCxnSpPr>
        <xdr:cNvPr id="27" name="直線コネクタ 26"/>
        <xdr:cNvCxnSpPr/>
      </xdr:nvCxnSpPr>
      <xdr:spPr>
        <a:xfrm>
          <a:off x="58197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16</xdr:row>
      <xdr:rowOff>0</xdr:rowOff>
    </xdr:from>
    <xdr:to>
      <xdr:col>10</xdr:col>
      <xdr:colOff>9525</xdr:colOff>
      <xdr:row>16</xdr:row>
      <xdr:rowOff>180975</xdr:rowOff>
    </xdr:to>
    <xdr:cxnSp macro="">
      <xdr:nvCxnSpPr>
        <xdr:cNvPr id="28" name="直線コネクタ 27"/>
        <xdr:cNvCxnSpPr/>
      </xdr:nvCxnSpPr>
      <xdr:spPr>
        <a:xfrm>
          <a:off x="6315075" y="2257425"/>
          <a:ext cx="5048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9525</xdr:colOff>
      <xdr:row>6</xdr:row>
      <xdr:rowOff>19050</xdr:rowOff>
    </xdr:from>
    <xdr:to>
      <xdr:col>31</xdr:col>
      <xdr:colOff>9525</xdr:colOff>
      <xdr:row>7</xdr:row>
      <xdr:rowOff>0</xdr:rowOff>
    </xdr:to>
    <xdr:cxnSp macro="">
      <xdr:nvCxnSpPr>
        <xdr:cNvPr id="12" name="直線コネクタ 11"/>
        <xdr:cNvCxnSpPr/>
      </xdr:nvCxnSpPr>
      <xdr:spPr>
        <a:xfrm flipV="1">
          <a:off x="12449175" y="2219325"/>
          <a:ext cx="171450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7</xdr:row>
      <xdr:rowOff>9525</xdr:rowOff>
    </xdr:from>
    <xdr:to>
      <xdr:col>31</xdr:col>
      <xdr:colOff>9525</xdr:colOff>
      <xdr:row>8</xdr:row>
      <xdr:rowOff>0</xdr:rowOff>
    </xdr:to>
    <xdr:cxnSp macro="">
      <xdr:nvCxnSpPr>
        <xdr:cNvPr id="13" name="直線コネクタ 12"/>
        <xdr:cNvCxnSpPr/>
      </xdr:nvCxnSpPr>
      <xdr:spPr>
        <a:xfrm flipV="1">
          <a:off x="12439650" y="2381250"/>
          <a:ext cx="17240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6</xdr:row>
      <xdr:rowOff>0</xdr:rowOff>
    </xdr:from>
    <xdr:to>
      <xdr:col>35</xdr:col>
      <xdr:colOff>409575</xdr:colOff>
      <xdr:row>7</xdr:row>
      <xdr:rowOff>1</xdr:rowOff>
    </xdr:to>
    <xdr:cxnSp macro="">
      <xdr:nvCxnSpPr>
        <xdr:cNvPr id="14" name="直線コネクタ 13"/>
        <xdr:cNvCxnSpPr/>
      </xdr:nvCxnSpPr>
      <xdr:spPr>
        <a:xfrm flipV="1">
          <a:off x="14944725" y="2647950"/>
          <a:ext cx="1266825" cy="1905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419100</xdr:colOff>
      <xdr:row>7</xdr:row>
      <xdr:rowOff>9525</xdr:rowOff>
    </xdr:from>
    <xdr:to>
      <xdr:col>36</xdr:col>
      <xdr:colOff>9525</xdr:colOff>
      <xdr:row>8</xdr:row>
      <xdr:rowOff>9525</xdr:rowOff>
    </xdr:to>
    <xdr:cxnSp macro="">
      <xdr:nvCxnSpPr>
        <xdr:cNvPr id="15" name="直線コネクタ 14"/>
        <xdr:cNvCxnSpPr/>
      </xdr:nvCxnSpPr>
      <xdr:spPr>
        <a:xfrm flipV="1">
          <a:off x="14935200" y="2847975"/>
          <a:ext cx="13049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9525</xdr:colOff>
      <xdr:row>6</xdr:row>
      <xdr:rowOff>9525</xdr:rowOff>
    </xdr:from>
    <xdr:to>
      <xdr:col>39</xdr:col>
      <xdr:colOff>9525</xdr:colOff>
      <xdr:row>7</xdr:row>
      <xdr:rowOff>0</xdr:rowOff>
    </xdr:to>
    <xdr:cxnSp macro="">
      <xdr:nvCxnSpPr>
        <xdr:cNvPr id="16" name="直線コネクタ 15"/>
        <xdr:cNvCxnSpPr/>
      </xdr:nvCxnSpPr>
      <xdr:spPr>
        <a:xfrm flipV="1">
          <a:off x="16887825" y="2209800"/>
          <a:ext cx="857250"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571500</xdr:colOff>
      <xdr:row>7</xdr:row>
      <xdr:rowOff>9525</xdr:rowOff>
    </xdr:from>
    <xdr:to>
      <xdr:col>39</xdr:col>
      <xdr:colOff>0</xdr:colOff>
      <xdr:row>8</xdr:row>
      <xdr:rowOff>0</xdr:rowOff>
    </xdr:to>
    <xdr:cxnSp macro="">
      <xdr:nvCxnSpPr>
        <xdr:cNvPr id="17" name="直線コネクタ 16"/>
        <xdr:cNvCxnSpPr/>
      </xdr:nvCxnSpPr>
      <xdr:spPr>
        <a:xfrm flipV="1">
          <a:off x="16868775" y="2381250"/>
          <a:ext cx="86677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6</xdr:row>
      <xdr:rowOff>19050</xdr:rowOff>
    </xdr:from>
    <xdr:to>
      <xdr:col>42</xdr:col>
      <xdr:colOff>19050</xdr:colOff>
      <xdr:row>7</xdr:row>
      <xdr:rowOff>9525</xdr:rowOff>
    </xdr:to>
    <xdr:cxnSp macro="">
      <xdr:nvCxnSpPr>
        <xdr:cNvPr id="18" name="直線コネクタ 17"/>
        <xdr:cNvCxnSpPr/>
      </xdr:nvCxnSpPr>
      <xdr:spPr>
        <a:xfrm flipV="1">
          <a:off x="18240375" y="2219325"/>
          <a:ext cx="876300"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9525</xdr:colOff>
      <xdr:row>7</xdr:row>
      <xdr:rowOff>9526</xdr:rowOff>
    </xdr:from>
    <xdr:to>
      <xdr:col>42</xdr:col>
      <xdr:colOff>9525</xdr:colOff>
      <xdr:row>8</xdr:row>
      <xdr:rowOff>0</xdr:rowOff>
    </xdr:to>
    <xdr:cxnSp macro="">
      <xdr:nvCxnSpPr>
        <xdr:cNvPr id="19" name="直線コネクタ 18"/>
        <xdr:cNvCxnSpPr/>
      </xdr:nvCxnSpPr>
      <xdr:spPr>
        <a:xfrm flipV="1">
          <a:off x="18611850" y="2847976"/>
          <a:ext cx="428625" cy="1809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6</xdr:row>
      <xdr:rowOff>19050</xdr:rowOff>
    </xdr:from>
    <xdr:to>
      <xdr:col>26</xdr:col>
      <xdr:colOff>9525</xdr:colOff>
      <xdr:row>7</xdr:row>
      <xdr:rowOff>9525</xdr:rowOff>
    </xdr:to>
    <xdr:cxnSp macro="">
      <xdr:nvCxnSpPr>
        <xdr:cNvPr id="20" name="直線コネクタ 19"/>
        <xdr:cNvCxnSpPr/>
      </xdr:nvCxnSpPr>
      <xdr:spPr>
        <a:xfrm flipV="1">
          <a:off x="2933700" y="2219325"/>
          <a:ext cx="9010650"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7</xdr:row>
      <xdr:rowOff>9525</xdr:rowOff>
    </xdr:from>
    <xdr:to>
      <xdr:col>26</xdr:col>
      <xdr:colOff>0</xdr:colOff>
      <xdr:row>7</xdr:row>
      <xdr:rowOff>180975</xdr:rowOff>
    </xdr:to>
    <xdr:cxnSp macro="">
      <xdr:nvCxnSpPr>
        <xdr:cNvPr id="21" name="直線コネクタ 20"/>
        <xdr:cNvCxnSpPr/>
      </xdr:nvCxnSpPr>
      <xdr:spPr>
        <a:xfrm flipV="1">
          <a:off x="2800350" y="2847975"/>
          <a:ext cx="8991600"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0</xdr:rowOff>
    </xdr:from>
    <xdr:to>
      <xdr:col>25</xdr:col>
      <xdr:colOff>419100</xdr:colOff>
      <xdr:row>18</xdr:row>
      <xdr:rowOff>9525</xdr:rowOff>
    </xdr:to>
    <xdr:cxnSp macro="">
      <xdr:nvCxnSpPr>
        <xdr:cNvPr id="25" name="直線コネクタ 24"/>
        <xdr:cNvCxnSpPr/>
      </xdr:nvCxnSpPr>
      <xdr:spPr>
        <a:xfrm flipV="1">
          <a:off x="2790825" y="4743450"/>
          <a:ext cx="89916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18</xdr:row>
      <xdr:rowOff>0</xdr:rowOff>
    </xdr:from>
    <xdr:to>
      <xdr:col>25</xdr:col>
      <xdr:colOff>419100</xdr:colOff>
      <xdr:row>19</xdr:row>
      <xdr:rowOff>0</xdr:rowOff>
    </xdr:to>
    <xdr:cxnSp macro="">
      <xdr:nvCxnSpPr>
        <xdr:cNvPr id="26" name="直線コネクタ 25"/>
        <xdr:cNvCxnSpPr/>
      </xdr:nvCxnSpPr>
      <xdr:spPr>
        <a:xfrm flipV="1">
          <a:off x="2800350" y="4933950"/>
          <a:ext cx="898207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17</xdr:row>
      <xdr:rowOff>0</xdr:rowOff>
    </xdr:from>
    <xdr:to>
      <xdr:col>31</xdr:col>
      <xdr:colOff>9525</xdr:colOff>
      <xdr:row>17</xdr:row>
      <xdr:rowOff>180975</xdr:rowOff>
    </xdr:to>
    <xdr:cxnSp macro="">
      <xdr:nvCxnSpPr>
        <xdr:cNvPr id="27" name="直線コネクタ 26"/>
        <xdr:cNvCxnSpPr/>
      </xdr:nvCxnSpPr>
      <xdr:spPr>
        <a:xfrm flipV="1">
          <a:off x="12220575" y="4743450"/>
          <a:ext cx="18764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18</xdr:row>
      <xdr:rowOff>0</xdr:rowOff>
    </xdr:from>
    <xdr:to>
      <xdr:col>31</xdr:col>
      <xdr:colOff>9525</xdr:colOff>
      <xdr:row>18</xdr:row>
      <xdr:rowOff>180975</xdr:rowOff>
    </xdr:to>
    <xdr:cxnSp macro="">
      <xdr:nvCxnSpPr>
        <xdr:cNvPr id="28" name="直線コネクタ 27"/>
        <xdr:cNvCxnSpPr/>
      </xdr:nvCxnSpPr>
      <xdr:spPr>
        <a:xfrm flipV="1">
          <a:off x="12220575" y="4933950"/>
          <a:ext cx="18764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17</xdr:row>
      <xdr:rowOff>0</xdr:rowOff>
    </xdr:from>
    <xdr:to>
      <xdr:col>36</xdr:col>
      <xdr:colOff>19050</xdr:colOff>
      <xdr:row>18</xdr:row>
      <xdr:rowOff>0</xdr:rowOff>
    </xdr:to>
    <xdr:cxnSp macro="">
      <xdr:nvCxnSpPr>
        <xdr:cNvPr id="29" name="直線コネクタ 28"/>
        <xdr:cNvCxnSpPr/>
      </xdr:nvCxnSpPr>
      <xdr:spPr>
        <a:xfrm flipV="1">
          <a:off x="14944725" y="4743450"/>
          <a:ext cx="13049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18</xdr:row>
      <xdr:rowOff>0</xdr:rowOff>
    </xdr:from>
    <xdr:to>
      <xdr:col>36</xdr:col>
      <xdr:colOff>19050</xdr:colOff>
      <xdr:row>19</xdr:row>
      <xdr:rowOff>0</xdr:rowOff>
    </xdr:to>
    <xdr:cxnSp macro="">
      <xdr:nvCxnSpPr>
        <xdr:cNvPr id="30" name="直線コネクタ 29"/>
        <xdr:cNvCxnSpPr/>
      </xdr:nvCxnSpPr>
      <xdr:spPr>
        <a:xfrm flipV="1">
          <a:off x="14944725" y="4933950"/>
          <a:ext cx="13049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0</xdr:rowOff>
    </xdr:from>
    <xdr:to>
      <xdr:col>39</xdr:col>
      <xdr:colOff>9525</xdr:colOff>
      <xdr:row>17</xdr:row>
      <xdr:rowOff>180975</xdr:rowOff>
    </xdr:to>
    <xdr:cxnSp macro="">
      <xdr:nvCxnSpPr>
        <xdr:cNvPr id="31" name="直線コネクタ 30"/>
        <xdr:cNvCxnSpPr/>
      </xdr:nvCxnSpPr>
      <xdr:spPr>
        <a:xfrm flipV="1">
          <a:off x="16811625" y="4743450"/>
          <a:ext cx="86677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18</xdr:row>
      <xdr:rowOff>0</xdr:rowOff>
    </xdr:from>
    <xdr:to>
      <xdr:col>39</xdr:col>
      <xdr:colOff>9525</xdr:colOff>
      <xdr:row>18</xdr:row>
      <xdr:rowOff>180975</xdr:rowOff>
    </xdr:to>
    <xdr:cxnSp macro="">
      <xdr:nvCxnSpPr>
        <xdr:cNvPr id="32" name="直線コネクタ 31"/>
        <xdr:cNvCxnSpPr/>
      </xdr:nvCxnSpPr>
      <xdr:spPr>
        <a:xfrm flipV="1">
          <a:off x="16811625" y="4933950"/>
          <a:ext cx="86677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0</xdr:rowOff>
    </xdr:from>
    <xdr:to>
      <xdr:col>42</xdr:col>
      <xdr:colOff>9525</xdr:colOff>
      <xdr:row>17</xdr:row>
      <xdr:rowOff>180975</xdr:rowOff>
    </xdr:to>
    <xdr:cxnSp macro="">
      <xdr:nvCxnSpPr>
        <xdr:cNvPr id="33" name="直線コネクタ 32"/>
        <xdr:cNvCxnSpPr/>
      </xdr:nvCxnSpPr>
      <xdr:spPr>
        <a:xfrm flipV="1">
          <a:off x="18173700" y="4743450"/>
          <a:ext cx="86677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18</xdr:row>
      <xdr:rowOff>0</xdr:rowOff>
    </xdr:from>
    <xdr:to>
      <xdr:col>42</xdr:col>
      <xdr:colOff>9525</xdr:colOff>
      <xdr:row>18</xdr:row>
      <xdr:rowOff>180975</xdr:rowOff>
    </xdr:to>
    <xdr:cxnSp macro="">
      <xdr:nvCxnSpPr>
        <xdr:cNvPr id="34" name="直線コネクタ 33"/>
        <xdr:cNvCxnSpPr/>
      </xdr:nvCxnSpPr>
      <xdr:spPr>
        <a:xfrm flipV="1">
          <a:off x="18173700" y="4933950"/>
          <a:ext cx="86677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21</xdr:row>
      <xdr:rowOff>0</xdr:rowOff>
    </xdr:from>
    <xdr:to>
      <xdr:col>25</xdr:col>
      <xdr:colOff>409575</xdr:colOff>
      <xdr:row>22</xdr:row>
      <xdr:rowOff>0</xdr:rowOff>
    </xdr:to>
    <xdr:cxnSp macro="">
      <xdr:nvCxnSpPr>
        <xdr:cNvPr id="23" name="直線コネクタ 22"/>
        <xdr:cNvCxnSpPr/>
      </xdr:nvCxnSpPr>
      <xdr:spPr>
        <a:xfrm flipV="1">
          <a:off x="2790825" y="5505450"/>
          <a:ext cx="898207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22</xdr:row>
      <xdr:rowOff>0</xdr:rowOff>
    </xdr:from>
    <xdr:to>
      <xdr:col>25</xdr:col>
      <xdr:colOff>409575</xdr:colOff>
      <xdr:row>23</xdr:row>
      <xdr:rowOff>0</xdr:rowOff>
    </xdr:to>
    <xdr:cxnSp macro="">
      <xdr:nvCxnSpPr>
        <xdr:cNvPr id="35" name="直線コネクタ 34"/>
        <xdr:cNvCxnSpPr/>
      </xdr:nvCxnSpPr>
      <xdr:spPr>
        <a:xfrm flipV="1">
          <a:off x="2790825" y="5695950"/>
          <a:ext cx="898207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21</xdr:row>
      <xdr:rowOff>0</xdr:rowOff>
    </xdr:from>
    <xdr:to>
      <xdr:col>31</xdr:col>
      <xdr:colOff>9525</xdr:colOff>
      <xdr:row>21</xdr:row>
      <xdr:rowOff>180975</xdr:rowOff>
    </xdr:to>
    <xdr:cxnSp macro="">
      <xdr:nvCxnSpPr>
        <xdr:cNvPr id="37" name="直線コネクタ 36"/>
        <xdr:cNvCxnSpPr/>
      </xdr:nvCxnSpPr>
      <xdr:spPr>
        <a:xfrm flipV="1">
          <a:off x="12220575" y="5505450"/>
          <a:ext cx="18764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22</xdr:row>
      <xdr:rowOff>0</xdr:rowOff>
    </xdr:from>
    <xdr:to>
      <xdr:col>31</xdr:col>
      <xdr:colOff>9525</xdr:colOff>
      <xdr:row>22</xdr:row>
      <xdr:rowOff>180975</xdr:rowOff>
    </xdr:to>
    <xdr:cxnSp macro="">
      <xdr:nvCxnSpPr>
        <xdr:cNvPr id="38" name="直線コネクタ 37"/>
        <xdr:cNvCxnSpPr/>
      </xdr:nvCxnSpPr>
      <xdr:spPr>
        <a:xfrm flipV="1">
          <a:off x="12220575" y="5695950"/>
          <a:ext cx="18764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21</xdr:row>
      <xdr:rowOff>0</xdr:rowOff>
    </xdr:from>
    <xdr:to>
      <xdr:col>36</xdr:col>
      <xdr:colOff>19050</xdr:colOff>
      <xdr:row>22</xdr:row>
      <xdr:rowOff>0</xdr:rowOff>
    </xdr:to>
    <xdr:cxnSp macro="">
      <xdr:nvCxnSpPr>
        <xdr:cNvPr id="39" name="直線コネクタ 38"/>
        <xdr:cNvCxnSpPr/>
      </xdr:nvCxnSpPr>
      <xdr:spPr>
        <a:xfrm flipV="1">
          <a:off x="14944725" y="5505450"/>
          <a:ext cx="13049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22</xdr:row>
      <xdr:rowOff>0</xdr:rowOff>
    </xdr:from>
    <xdr:to>
      <xdr:col>36</xdr:col>
      <xdr:colOff>19050</xdr:colOff>
      <xdr:row>23</xdr:row>
      <xdr:rowOff>0</xdr:rowOff>
    </xdr:to>
    <xdr:cxnSp macro="">
      <xdr:nvCxnSpPr>
        <xdr:cNvPr id="40" name="直線コネクタ 39"/>
        <xdr:cNvCxnSpPr/>
      </xdr:nvCxnSpPr>
      <xdr:spPr>
        <a:xfrm flipV="1">
          <a:off x="14944725" y="5695950"/>
          <a:ext cx="13049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21</xdr:row>
      <xdr:rowOff>0</xdr:rowOff>
    </xdr:from>
    <xdr:to>
      <xdr:col>39</xdr:col>
      <xdr:colOff>9525</xdr:colOff>
      <xdr:row>21</xdr:row>
      <xdr:rowOff>180975</xdr:rowOff>
    </xdr:to>
    <xdr:cxnSp macro="">
      <xdr:nvCxnSpPr>
        <xdr:cNvPr id="41" name="直線コネクタ 40"/>
        <xdr:cNvCxnSpPr/>
      </xdr:nvCxnSpPr>
      <xdr:spPr>
        <a:xfrm flipV="1">
          <a:off x="16811625" y="5505450"/>
          <a:ext cx="86677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22</xdr:row>
      <xdr:rowOff>0</xdr:rowOff>
    </xdr:from>
    <xdr:to>
      <xdr:col>39</xdr:col>
      <xdr:colOff>9525</xdr:colOff>
      <xdr:row>22</xdr:row>
      <xdr:rowOff>180975</xdr:rowOff>
    </xdr:to>
    <xdr:cxnSp macro="">
      <xdr:nvCxnSpPr>
        <xdr:cNvPr id="42" name="直線コネクタ 41"/>
        <xdr:cNvCxnSpPr/>
      </xdr:nvCxnSpPr>
      <xdr:spPr>
        <a:xfrm flipV="1">
          <a:off x="16811625" y="5695950"/>
          <a:ext cx="86677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21</xdr:row>
      <xdr:rowOff>0</xdr:rowOff>
    </xdr:from>
    <xdr:to>
      <xdr:col>42</xdr:col>
      <xdr:colOff>9525</xdr:colOff>
      <xdr:row>21</xdr:row>
      <xdr:rowOff>180975</xdr:rowOff>
    </xdr:to>
    <xdr:cxnSp macro="">
      <xdr:nvCxnSpPr>
        <xdr:cNvPr id="43" name="直線コネクタ 42"/>
        <xdr:cNvCxnSpPr/>
      </xdr:nvCxnSpPr>
      <xdr:spPr>
        <a:xfrm flipV="1">
          <a:off x="18173700" y="5505450"/>
          <a:ext cx="86677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22</xdr:row>
      <xdr:rowOff>0</xdr:rowOff>
    </xdr:from>
    <xdr:to>
      <xdr:col>42</xdr:col>
      <xdr:colOff>9525</xdr:colOff>
      <xdr:row>22</xdr:row>
      <xdr:rowOff>180975</xdr:rowOff>
    </xdr:to>
    <xdr:cxnSp macro="">
      <xdr:nvCxnSpPr>
        <xdr:cNvPr id="44" name="直線コネクタ 43"/>
        <xdr:cNvCxnSpPr/>
      </xdr:nvCxnSpPr>
      <xdr:spPr>
        <a:xfrm flipV="1">
          <a:off x="18173700" y="5695950"/>
          <a:ext cx="86677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Relationship Id="rId5" Type="http://schemas.openxmlformats.org/officeDocument/2006/relationships/drawing" Target="../drawings/drawing1.xml" />
</Relationships>
</file>

<file path=xl/worksheets/_rels/sheet14.xml.rels>&#65279;<?xml version="1.0" encoding="utf-8" standalone="yes"?>
<Relationships xmlns="http://schemas.openxmlformats.org/package/2006/relationships">
  <Relationship Id="rId5" Type="http://schemas.openxmlformats.org/officeDocument/2006/relationships/drawing" Target="../drawings/drawing2.xml" />
</Relationships>
</file>

<file path=xl/worksheets/_rels/sheet15.xml.rels>&#65279;<?xml version="1.0" encoding="utf-8" standalone="yes"?>
<Relationships xmlns="http://schemas.openxmlformats.org/package/2006/relationships">
  <Relationship Id="rId5" Type="http://schemas.openxmlformats.org/officeDocument/2006/relationships/drawing" Target="../drawings/drawing3.xml" />
</Relationships>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Relationship Id="rId5" Type="http://schemas.openxmlformats.org/officeDocument/2006/relationships/drawing" Target="../drawings/drawing4.xml" />
</Relationships>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32.xml.rels>&#65279;<?xml version="1.0" encoding="utf-8" standalone="yes"?>
<Relationships xmlns="http://schemas.openxmlformats.org/package/2006/relationships" />
</file>

<file path=xl/worksheets/_rels/sheet33.xml.rels>&#65279;<?xml version="1.0" encoding="utf-8" standalone="yes"?>
<Relationships xmlns="http://schemas.openxmlformats.org/package/2006/relationships" />
</file>

<file path=xl/worksheets/_rels/sheet34.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129"/>
  <sheetViews>
    <sheetView zoomScale="75" zoomScaleNormal="75" workbookViewId="0">
      <pane xSplit="3" ySplit="5" topLeftCell="D117" activePane="bottomRight" state="frozen"/>
      <selection pane="topRight" activeCell="D1" sqref="D1"/>
      <selection pane="bottomLeft" activeCell="A6" sqref="A6"/>
      <selection pane="bottomRight" activeCell="F79" sqref="F79"/>
    </sheetView>
  </sheetViews>
  <sheetFormatPr defaultRowHeight="13.5"/>
  <cols>
    <col min="1" max="1" width="6.625" style="2" customWidth="1"/>
    <col min="2" max="2" width="11.75" style="2" customWidth="1"/>
    <col min="3" max="3" width="5.375" style="32" customWidth="1"/>
    <col min="4" max="4" width="55" style="1" customWidth="1"/>
    <col min="5" max="5" width="12.25" style="44" customWidth="1"/>
    <col min="6" max="6" width="29.375" style="3" customWidth="1"/>
    <col min="7" max="7" width="12.25" style="44" customWidth="1"/>
  </cols>
  <sheetData>
    <row r="2" spans="1:7" ht="14.25" thickBot="1">
      <c r="E2" s="74" t="s">
        <v>186</v>
      </c>
    </row>
    <row r="3" spans="1:7" s="1" customFormat="1" ht="13.5" customHeight="1">
      <c r="A3" s="792" t="s">
        <v>48</v>
      </c>
      <c r="B3" s="793"/>
      <c r="C3" s="806" t="s">
        <v>49</v>
      </c>
      <c r="D3" s="798" t="s">
        <v>35</v>
      </c>
      <c r="E3" s="798" t="s">
        <v>185</v>
      </c>
      <c r="F3" s="801" t="s">
        <v>187</v>
      </c>
      <c r="G3" s="801" t="s">
        <v>6</v>
      </c>
    </row>
    <row r="4" spans="1:7" s="1" customFormat="1" ht="11.25" customHeight="1">
      <c r="A4" s="794"/>
      <c r="B4" s="795"/>
      <c r="C4" s="807"/>
      <c r="D4" s="809"/>
      <c r="E4" s="799"/>
      <c r="F4" s="804"/>
      <c r="G4" s="802"/>
    </row>
    <row r="5" spans="1:7" s="1" customFormat="1" ht="12" thickBot="1">
      <c r="A5" s="796"/>
      <c r="B5" s="797"/>
      <c r="C5" s="808"/>
      <c r="D5" s="810"/>
      <c r="E5" s="800"/>
      <c r="F5" s="805"/>
      <c r="G5" s="803"/>
    </row>
    <row r="6" spans="1:7" s="1" customFormat="1" ht="18" customHeight="1">
      <c r="A6" s="26" t="s">
        <v>92</v>
      </c>
      <c r="B6" s="14" t="s">
        <v>50</v>
      </c>
      <c r="C6" s="63">
        <v>1</v>
      </c>
      <c r="D6" s="64" t="s">
        <v>51</v>
      </c>
      <c r="E6" s="65"/>
      <c r="F6" s="65" t="s">
        <v>166</v>
      </c>
      <c r="G6" s="65"/>
    </row>
    <row r="7" spans="1:7" s="1" customFormat="1" ht="18" customHeight="1">
      <c r="A7" s="26" t="s">
        <v>93</v>
      </c>
      <c r="B7" s="14"/>
      <c r="C7" s="54">
        <v>2</v>
      </c>
      <c r="D7" s="34" t="s">
        <v>52</v>
      </c>
      <c r="E7" s="68"/>
      <c r="F7" s="66" t="s">
        <v>188</v>
      </c>
      <c r="G7" s="68"/>
    </row>
    <row r="8" spans="1:7" s="1" customFormat="1" ht="18" customHeight="1" thickBot="1">
      <c r="A8" s="26" t="s">
        <v>94</v>
      </c>
      <c r="B8" s="14"/>
      <c r="C8" s="55">
        <v>3</v>
      </c>
      <c r="D8" s="25" t="s">
        <v>53</v>
      </c>
      <c r="E8" s="67"/>
      <c r="F8" s="15"/>
      <c r="G8" s="67"/>
    </row>
    <row r="9" spans="1:7" s="1" customFormat="1" ht="18" customHeight="1">
      <c r="A9" s="45" t="s">
        <v>119</v>
      </c>
      <c r="B9" s="19" t="s">
        <v>167</v>
      </c>
      <c r="C9" s="29">
        <v>4</v>
      </c>
      <c r="D9" s="11" t="s">
        <v>54</v>
      </c>
      <c r="E9" s="39"/>
      <c r="F9" s="66" t="s">
        <v>189</v>
      </c>
      <c r="G9" s="66"/>
    </row>
    <row r="10" spans="1:7" s="1" customFormat="1" ht="18" customHeight="1">
      <c r="A10" s="45" t="s">
        <v>95</v>
      </c>
      <c r="B10" s="7"/>
      <c r="C10" s="27">
        <v>5</v>
      </c>
      <c r="D10" s="8" t="s">
        <v>55</v>
      </c>
      <c r="E10" s="69"/>
      <c r="F10" s="66" t="s">
        <v>155</v>
      </c>
      <c r="G10" s="69"/>
    </row>
    <row r="11" spans="1:7" s="1" customFormat="1" ht="27.95" customHeight="1">
      <c r="A11" s="45" t="s">
        <v>96</v>
      </c>
      <c r="B11" s="7"/>
      <c r="C11" s="27">
        <v>6</v>
      </c>
      <c r="D11" s="41" t="s">
        <v>56</v>
      </c>
      <c r="E11" s="68"/>
      <c r="F11" s="16"/>
      <c r="G11" s="68"/>
    </row>
    <row r="12" spans="1:7" s="1" customFormat="1" ht="18" customHeight="1">
      <c r="A12" s="45"/>
      <c r="B12" s="7"/>
      <c r="C12" s="27">
        <v>7</v>
      </c>
      <c r="D12" s="8" t="s">
        <v>57</v>
      </c>
      <c r="E12" s="68"/>
      <c r="F12" s="16"/>
      <c r="G12" s="68"/>
    </row>
    <row r="13" spans="1:7" s="1" customFormat="1" ht="27.95" customHeight="1">
      <c r="A13" s="45"/>
      <c r="B13" s="7"/>
      <c r="C13" s="27">
        <v>8</v>
      </c>
      <c r="D13" s="41" t="s">
        <v>58</v>
      </c>
      <c r="E13" s="68"/>
      <c r="F13" s="16"/>
      <c r="G13" s="68"/>
    </row>
    <row r="14" spans="1:7" s="1" customFormat="1" ht="18" customHeight="1">
      <c r="A14" s="45"/>
      <c r="B14" s="7"/>
      <c r="C14" s="27">
        <v>9</v>
      </c>
      <c r="D14" s="8" t="s">
        <v>59</v>
      </c>
      <c r="F14" s="16"/>
      <c r="G14" s="68"/>
    </row>
    <row r="15" spans="1:7" s="1" customFormat="1" ht="18" customHeight="1">
      <c r="A15" s="45"/>
      <c r="B15" s="7"/>
      <c r="C15" s="27">
        <v>10</v>
      </c>
      <c r="D15" s="8" t="s">
        <v>60</v>
      </c>
      <c r="E15" s="68"/>
      <c r="F15" s="16"/>
      <c r="G15" s="68"/>
    </row>
    <row r="16" spans="1:7" s="1" customFormat="1" ht="18" customHeight="1">
      <c r="A16" s="45"/>
      <c r="B16" s="7"/>
      <c r="C16" s="27">
        <v>11</v>
      </c>
      <c r="D16" s="8" t="s">
        <v>61</v>
      </c>
      <c r="E16" s="68"/>
      <c r="F16" s="16"/>
      <c r="G16" s="68"/>
    </row>
    <row r="17" spans="1:7" s="1" customFormat="1" ht="18" customHeight="1">
      <c r="A17" s="45"/>
      <c r="B17" s="7"/>
      <c r="C17" s="27" t="s">
        <v>120</v>
      </c>
      <c r="D17" s="8" t="s">
        <v>62</v>
      </c>
      <c r="E17" s="68"/>
      <c r="F17" s="16"/>
      <c r="G17" s="68"/>
    </row>
    <row r="18" spans="1:7" s="1" customFormat="1" ht="18" customHeight="1">
      <c r="A18" s="45"/>
      <c r="B18" s="7"/>
      <c r="C18" s="27" t="s">
        <v>121</v>
      </c>
      <c r="D18" s="8" t="s">
        <v>63</v>
      </c>
      <c r="E18" s="68"/>
      <c r="F18" s="16"/>
      <c r="G18" s="68"/>
    </row>
    <row r="19" spans="1:7" s="1" customFormat="1" ht="18" customHeight="1">
      <c r="A19" s="45"/>
      <c r="B19" s="7"/>
      <c r="C19" s="27" t="s">
        <v>122</v>
      </c>
      <c r="D19" s="8" t="s">
        <v>64</v>
      </c>
      <c r="E19" s="68"/>
      <c r="F19" s="16"/>
      <c r="G19" s="68"/>
    </row>
    <row r="20" spans="1:7" s="1" customFormat="1" ht="18" customHeight="1">
      <c r="A20" s="45"/>
      <c r="B20" s="7"/>
      <c r="C20" s="27">
        <v>13</v>
      </c>
      <c r="D20" s="8" t="s">
        <v>65</v>
      </c>
      <c r="E20" s="68"/>
      <c r="F20" s="16"/>
      <c r="G20" s="68"/>
    </row>
    <row r="21" spans="1:7" s="1" customFormat="1" ht="18" customHeight="1">
      <c r="A21" s="45"/>
      <c r="B21" s="7"/>
      <c r="C21" s="27" t="s">
        <v>123</v>
      </c>
      <c r="D21" s="8" t="s">
        <v>66</v>
      </c>
      <c r="E21" s="68"/>
      <c r="F21" s="16"/>
      <c r="G21" s="68"/>
    </row>
    <row r="22" spans="1:7" s="1" customFormat="1" ht="18" customHeight="1">
      <c r="A22" s="45"/>
      <c r="B22" s="7"/>
      <c r="C22" s="27" t="s">
        <v>124</v>
      </c>
      <c r="D22" s="8" t="s">
        <v>67</v>
      </c>
      <c r="E22" s="68"/>
      <c r="F22" s="16"/>
      <c r="G22" s="68"/>
    </row>
    <row r="23" spans="1:7" s="1" customFormat="1" ht="18" customHeight="1">
      <c r="A23" s="45"/>
      <c r="B23" s="7"/>
      <c r="C23" s="27" t="s">
        <v>125</v>
      </c>
      <c r="D23" s="8" t="s">
        <v>68</v>
      </c>
      <c r="E23" s="68"/>
      <c r="F23" s="16"/>
      <c r="G23" s="68"/>
    </row>
    <row r="24" spans="1:7" s="1" customFormat="1" ht="18" customHeight="1">
      <c r="A24" s="45"/>
      <c r="B24" s="7"/>
      <c r="C24" s="27">
        <v>15</v>
      </c>
      <c r="D24" s="8" t="s">
        <v>69</v>
      </c>
      <c r="E24" s="68"/>
      <c r="F24" s="16"/>
      <c r="G24" s="68"/>
    </row>
    <row r="25" spans="1:7" s="1" customFormat="1" ht="18" customHeight="1">
      <c r="A25" s="45"/>
      <c r="B25" s="7"/>
      <c r="C25" s="27">
        <v>16</v>
      </c>
      <c r="D25" s="8" t="s">
        <v>70</v>
      </c>
      <c r="E25" s="68"/>
      <c r="F25" s="16"/>
      <c r="G25" s="68"/>
    </row>
    <row r="26" spans="1:7" s="1" customFormat="1" ht="18" customHeight="1" thickBot="1">
      <c r="A26" s="45"/>
      <c r="B26" s="7"/>
      <c r="C26" s="31">
        <v>17</v>
      </c>
      <c r="D26" s="10" t="s">
        <v>71</v>
      </c>
      <c r="E26" s="38"/>
      <c r="F26" s="15"/>
      <c r="G26" s="67"/>
    </row>
    <row r="27" spans="1:7" s="1" customFormat="1" ht="18" customHeight="1">
      <c r="A27" s="28" t="s">
        <v>97</v>
      </c>
      <c r="B27" s="33" t="s">
        <v>168</v>
      </c>
      <c r="C27" s="29">
        <v>18</v>
      </c>
      <c r="D27" s="11" t="s">
        <v>72</v>
      </c>
      <c r="E27" s="65" t="s">
        <v>179</v>
      </c>
      <c r="F27" s="65" t="s">
        <v>156</v>
      </c>
      <c r="G27" s="65" t="s">
        <v>4</v>
      </c>
    </row>
    <row r="28" spans="1:7" s="1" customFormat="1" ht="18" customHeight="1">
      <c r="A28" s="45" t="s">
        <v>98</v>
      </c>
      <c r="B28" s="7"/>
      <c r="C28" s="27">
        <v>19</v>
      </c>
      <c r="D28" s="8" t="s">
        <v>7</v>
      </c>
      <c r="E28" s="68" t="s">
        <v>179</v>
      </c>
      <c r="F28" s="66" t="s">
        <v>157</v>
      </c>
      <c r="G28" s="68" t="s">
        <v>4</v>
      </c>
    </row>
    <row r="29" spans="1:7" s="1" customFormat="1" ht="18" customHeight="1">
      <c r="A29" s="45" t="s">
        <v>99</v>
      </c>
      <c r="B29" s="7"/>
      <c r="C29" s="17">
        <v>20</v>
      </c>
      <c r="D29" s="4" t="s">
        <v>8</v>
      </c>
      <c r="E29" s="68" t="s">
        <v>179</v>
      </c>
      <c r="F29" s="16"/>
      <c r="G29" s="68" t="s">
        <v>4</v>
      </c>
    </row>
    <row r="30" spans="1:7" s="1" customFormat="1" ht="18" customHeight="1">
      <c r="A30" s="45" t="s">
        <v>100</v>
      </c>
      <c r="B30" s="7"/>
      <c r="C30" s="17">
        <v>21</v>
      </c>
      <c r="D30" s="4" t="s">
        <v>73</v>
      </c>
      <c r="E30" s="68"/>
      <c r="F30" s="16"/>
      <c r="G30" s="68"/>
    </row>
    <row r="31" spans="1:7" s="1" customFormat="1" ht="18" customHeight="1">
      <c r="A31" s="45" t="s">
        <v>101</v>
      </c>
      <c r="B31" s="7"/>
      <c r="C31" s="17">
        <v>22</v>
      </c>
      <c r="D31" s="4" t="s">
        <v>74</v>
      </c>
      <c r="E31" s="68"/>
      <c r="F31" s="16"/>
      <c r="G31" s="68"/>
    </row>
    <row r="32" spans="1:7" s="1" customFormat="1" ht="18" customHeight="1" thickBot="1">
      <c r="A32" s="45"/>
      <c r="B32" s="7"/>
      <c r="C32" s="24">
        <v>23</v>
      </c>
      <c r="D32" s="12" t="s">
        <v>206</v>
      </c>
      <c r="E32" s="69"/>
      <c r="F32" s="16"/>
      <c r="G32" s="69"/>
    </row>
    <row r="33" spans="1:7" s="1" customFormat="1" ht="18" customHeight="1">
      <c r="A33" s="45"/>
      <c r="B33" s="33" t="s">
        <v>169</v>
      </c>
      <c r="C33" s="29">
        <v>24</v>
      </c>
      <c r="D33" s="11" t="s">
        <v>75</v>
      </c>
      <c r="E33" s="71"/>
      <c r="F33" s="16"/>
      <c r="G33" s="71"/>
    </row>
    <row r="34" spans="1:7" s="1" customFormat="1" ht="18" customHeight="1">
      <c r="A34" s="45"/>
      <c r="B34" s="7"/>
      <c r="C34" s="17">
        <v>25</v>
      </c>
      <c r="D34" s="4" t="s">
        <v>9</v>
      </c>
      <c r="E34" s="68"/>
      <c r="F34" s="16"/>
      <c r="G34" s="68"/>
    </row>
    <row r="35" spans="1:7" s="1" customFormat="1" ht="18" customHeight="1">
      <c r="A35" s="45"/>
      <c r="B35" s="7"/>
      <c r="C35" s="17">
        <v>26</v>
      </c>
      <c r="D35" s="4" t="s">
        <v>139</v>
      </c>
      <c r="E35" s="68"/>
      <c r="F35" s="16"/>
      <c r="G35" s="68"/>
    </row>
    <row r="36" spans="1:7" s="1" customFormat="1" ht="18" customHeight="1">
      <c r="A36" s="45"/>
      <c r="B36" s="7"/>
      <c r="C36" s="24" t="s">
        <v>208</v>
      </c>
      <c r="D36" s="12" t="s">
        <v>209</v>
      </c>
      <c r="E36" s="68" t="s">
        <v>199</v>
      </c>
      <c r="F36" s="16"/>
      <c r="G36" s="68" t="s">
        <v>4</v>
      </c>
    </row>
    <row r="37" spans="1:7" s="1" customFormat="1" ht="18" customHeight="1" thickBot="1">
      <c r="A37" s="45"/>
      <c r="B37" s="7"/>
      <c r="C37" s="24" t="s">
        <v>207</v>
      </c>
      <c r="D37" s="12" t="s">
        <v>210</v>
      </c>
      <c r="E37" s="67"/>
      <c r="F37" s="15"/>
      <c r="G37" s="67"/>
    </row>
    <row r="38" spans="1:7" s="1" customFormat="1" ht="18" customHeight="1">
      <c r="A38" s="45"/>
      <c r="B38" s="33" t="s">
        <v>102</v>
      </c>
      <c r="C38" s="57" t="s">
        <v>153</v>
      </c>
      <c r="D38" s="11" t="s">
        <v>42</v>
      </c>
      <c r="E38" s="35" t="s">
        <v>179</v>
      </c>
      <c r="F38" s="65" t="s">
        <v>158</v>
      </c>
      <c r="G38" s="65" t="s">
        <v>4</v>
      </c>
    </row>
    <row r="39" spans="1:7" s="1" customFormat="1" ht="18" customHeight="1">
      <c r="A39" s="45"/>
      <c r="B39" s="7"/>
      <c r="C39" s="59"/>
      <c r="D39" s="10" t="s">
        <v>145</v>
      </c>
      <c r="E39" s="39"/>
      <c r="F39" s="66" t="s">
        <v>190</v>
      </c>
      <c r="G39" s="66"/>
    </row>
    <row r="40" spans="1:7" s="1" customFormat="1" ht="18" customHeight="1">
      <c r="A40" s="45"/>
      <c r="B40" s="7"/>
      <c r="C40" s="56"/>
      <c r="D40" s="60" t="s">
        <v>127</v>
      </c>
      <c r="E40" s="39"/>
      <c r="F40" s="16"/>
      <c r="G40" s="66"/>
    </row>
    <row r="41" spans="1:7" s="1" customFormat="1" ht="18" customHeight="1">
      <c r="A41" s="45"/>
      <c r="B41" s="7"/>
      <c r="C41" s="58" t="s">
        <v>41</v>
      </c>
      <c r="D41" s="4" t="s">
        <v>10</v>
      </c>
      <c r="E41" s="69" t="s">
        <v>199</v>
      </c>
      <c r="F41" s="16"/>
      <c r="G41" s="69" t="s">
        <v>4</v>
      </c>
    </row>
    <row r="42" spans="1:7" s="1" customFormat="1" ht="18" customHeight="1">
      <c r="A42" s="45"/>
      <c r="B42" s="7"/>
      <c r="C42" s="59"/>
      <c r="D42" s="10" t="s">
        <v>145</v>
      </c>
      <c r="E42" s="66"/>
      <c r="F42" s="16"/>
      <c r="G42" s="66"/>
    </row>
    <row r="43" spans="1:7" s="1" customFormat="1" ht="18" customHeight="1">
      <c r="A43" s="45"/>
      <c r="B43" s="7"/>
      <c r="C43" s="56"/>
      <c r="D43" s="60" t="s">
        <v>127</v>
      </c>
      <c r="E43" s="70"/>
      <c r="F43" s="16"/>
      <c r="G43" s="70"/>
    </row>
    <row r="44" spans="1:7" s="1" customFormat="1" ht="18" customHeight="1">
      <c r="A44" s="45"/>
      <c r="B44" s="7"/>
      <c r="C44" s="58" t="s">
        <v>150</v>
      </c>
      <c r="D44" s="4" t="s">
        <v>43</v>
      </c>
      <c r="E44" s="66" t="s">
        <v>199</v>
      </c>
      <c r="F44" s="16"/>
      <c r="G44" s="66" t="s">
        <v>4</v>
      </c>
    </row>
    <row r="45" spans="1:7" s="1" customFormat="1" ht="18" customHeight="1">
      <c r="A45" s="45"/>
      <c r="B45" s="7"/>
      <c r="C45" s="59"/>
      <c r="D45" s="12" t="s">
        <v>146</v>
      </c>
      <c r="E45" s="66"/>
      <c r="F45" s="16"/>
      <c r="G45" s="66"/>
    </row>
    <row r="46" spans="1:7" s="1" customFormat="1" ht="18" customHeight="1">
      <c r="A46" s="45"/>
      <c r="B46" s="7"/>
      <c r="C46" s="56"/>
      <c r="D46" s="60" t="s">
        <v>127</v>
      </c>
      <c r="E46" s="66"/>
      <c r="F46" s="16"/>
      <c r="G46" s="66"/>
    </row>
    <row r="47" spans="1:7" s="1" customFormat="1" ht="18" customHeight="1">
      <c r="A47" s="45"/>
      <c r="B47" s="7"/>
      <c r="C47" s="58" t="s">
        <v>151</v>
      </c>
      <c r="D47" s="4" t="s">
        <v>11</v>
      </c>
      <c r="E47" s="69" t="s">
        <v>199</v>
      </c>
      <c r="F47" s="16"/>
      <c r="G47" s="69" t="s">
        <v>4</v>
      </c>
    </row>
    <row r="48" spans="1:7" s="1" customFormat="1" ht="18" customHeight="1">
      <c r="A48" s="45"/>
      <c r="B48" s="7"/>
      <c r="C48" s="59"/>
      <c r="D48" s="12" t="s">
        <v>146</v>
      </c>
      <c r="E48" s="66"/>
      <c r="F48" s="16"/>
      <c r="G48" s="66"/>
    </row>
    <row r="49" spans="1:7" s="1" customFormat="1" ht="18" customHeight="1">
      <c r="A49" s="45"/>
      <c r="B49" s="7"/>
      <c r="C49" s="56"/>
      <c r="D49" s="60" t="s">
        <v>127</v>
      </c>
      <c r="E49" s="70"/>
      <c r="F49" s="16"/>
      <c r="G49" s="70"/>
    </row>
    <row r="50" spans="1:7" s="1" customFormat="1" ht="18" customHeight="1">
      <c r="A50" s="45"/>
      <c r="B50" s="7"/>
      <c r="C50" s="17">
        <v>30</v>
      </c>
      <c r="D50" s="4" t="s">
        <v>211</v>
      </c>
      <c r="E50" s="66" t="s">
        <v>199</v>
      </c>
      <c r="F50" s="16"/>
      <c r="G50" s="66" t="s">
        <v>5</v>
      </c>
    </row>
    <row r="51" spans="1:7" s="1" customFormat="1" ht="18" customHeight="1">
      <c r="A51" s="45"/>
      <c r="B51" s="7"/>
      <c r="C51" s="17">
        <v>31</v>
      </c>
      <c r="D51" s="4" t="s">
        <v>44</v>
      </c>
      <c r="E51" s="68" t="s">
        <v>199</v>
      </c>
      <c r="F51" s="16"/>
      <c r="G51" s="68" t="s">
        <v>4</v>
      </c>
    </row>
    <row r="52" spans="1:7" s="1" customFormat="1" ht="18" customHeight="1">
      <c r="A52" s="45"/>
      <c r="B52" s="7"/>
      <c r="C52" s="17">
        <v>32</v>
      </c>
      <c r="D52" s="4" t="s">
        <v>36</v>
      </c>
      <c r="E52" s="68"/>
      <c r="F52" s="16"/>
      <c r="G52" s="68"/>
    </row>
    <row r="53" spans="1:7" s="1" customFormat="1" ht="18" customHeight="1">
      <c r="A53" s="45"/>
      <c r="B53" s="7"/>
      <c r="C53" s="24">
        <v>33</v>
      </c>
      <c r="D53" s="12" t="s">
        <v>47</v>
      </c>
      <c r="E53" s="68"/>
      <c r="F53" s="16"/>
      <c r="G53" s="68"/>
    </row>
    <row r="54" spans="1:7" s="1" customFormat="1" ht="18" customHeight="1">
      <c r="A54" s="45"/>
      <c r="B54" s="6"/>
      <c r="C54" s="31"/>
      <c r="D54" s="51" t="s">
        <v>126</v>
      </c>
      <c r="E54" s="66"/>
      <c r="F54" s="16"/>
      <c r="G54" s="66"/>
    </row>
    <row r="55" spans="1:7" s="1" customFormat="1" ht="18" customHeight="1" thickBot="1">
      <c r="A55" s="45"/>
      <c r="B55" s="22"/>
      <c r="C55" s="31"/>
      <c r="D55" s="10" t="s">
        <v>127</v>
      </c>
      <c r="E55" s="66"/>
      <c r="F55" s="16"/>
      <c r="G55" s="66"/>
    </row>
    <row r="56" spans="1:7" s="1" customFormat="1" ht="18" customHeight="1" thickBot="1">
      <c r="A56" s="45"/>
      <c r="B56" s="7" t="s">
        <v>103</v>
      </c>
      <c r="C56" s="36" t="s">
        <v>212</v>
      </c>
      <c r="D56" s="53" t="s">
        <v>76</v>
      </c>
      <c r="E56" s="65"/>
      <c r="F56" s="16"/>
      <c r="G56" s="66"/>
    </row>
    <row r="57" spans="1:7" s="1" customFormat="1" ht="18" customHeight="1" thickBot="1">
      <c r="A57" s="45"/>
      <c r="B57" s="7"/>
      <c r="C57" s="20" t="s">
        <v>213</v>
      </c>
      <c r="D57" s="5" t="s">
        <v>76</v>
      </c>
      <c r="E57" s="73"/>
      <c r="F57" s="16"/>
      <c r="G57" s="72"/>
    </row>
    <row r="58" spans="1:7" s="1" customFormat="1" ht="18" customHeight="1">
      <c r="A58" s="28"/>
      <c r="B58" s="33"/>
      <c r="C58" s="29">
        <v>35</v>
      </c>
      <c r="D58" s="11" t="s">
        <v>12</v>
      </c>
      <c r="E58" s="66" t="s">
        <v>199</v>
      </c>
      <c r="F58" s="16"/>
      <c r="G58" s="66" t="s">
        <v>4</v>
      </c>
    </row>
    <row r="59" spans="1:7" s="1" customFormat="1" ht="18" customHeight="1">
      <c r="A59" s="45"/>
      <c r="B59" s="7"/>
      <c r="C59" s="17">
        <v>36</v>
      </c>
      <c r="D59" s="4" t="s">
        <v>13</v>
      </c>
      <c r="E59" s="68"/>
      <c r="F59" s="16"/>
      <c r="G59" s="68"/>
    </row>
    <row r="60" spans="1:7" s="1" customFormat="1" ht="18" customHeight="1" thickBot="1">
      <c r="A60" s="45"/>
      <c r="B60" s="46"/>
      <c r="C60" s="37">
        <v>37</v>
      </c>
      <c r="D60" s="18" t="s">
        <v>24</v>
      </c>
      <c r="E60" s="67"/>
      <c r="F60" s="15"/>
      <c r="G60" s="67"/>
    </row>
    <row r="61" spans="1:7" s="1" customFormat="1" ht="18" customHeight="1">
      <c r="A61" s="45"/>
      <c r="B61" s="7" t="s">
        <v>170</v>
      </c>
      <c r="C61" s="31">
        <v>38</v>
      </c>
      <c r="D61" s="10" t="s">
        <v>214</v>
      </c>
      <c r="E61" s="66"/>
      <c r="F61" s="65" t="s">
        <v>159</v>
      </c>
      <c r="G61" s="66"/>
    </row>
    <row r="62" spans="1:7" s="1" customFormat="1" ht="18" customHeight="1" thickBot="1">
      <c r="A62" s="45"/>
      <c r="B62" s="46"/>
      <c r="C62" s="20">
        <v>39</v>
      </c>
      <c r="D62" s="5" t="s">
        <v>77</v>
      </c>
      <c r="E62" s="73"/>
      <c r="F62" s="66" t="s">
        <v>191</v>
      </c>
      <c r="G62" s="73"/>
    </row>
    <row r="63" spans="1:7" s="1" customFormat="1" ht="18" customHeight="1">
      <c r="A63" s="45"/>
      <c r="B63" s="7" t="s">
        <v>171</v>
      </c>
      <c r="C63" s="31">
        <v>40</v>
      </c>
      <c r="D63" s="10" t="s">
        <v>78</v>
      </c>
      <c r="E63" s="66"/>
      <c r="F63" s="16"/>
      <c r="G63" s="66"/>
    </row>
    <row r="64" spans="1:7" s="1" customFormat="1" ht="18" customHeight="1">
      <c r="A64" s="45"/>
      <c r="B64" s="7"/>
      <c r="C64" s="31"/>
      <c r="D64" s="51" t="s">
        <v>147</v>
      </c>
      <c r="E64" s="66"/>
      <c r="F64" s="16"/>
      <c r="G64" s="66"/>
    </row>
    <row r="65" spans="1:7" s="1" customFormat="1" ht="18" customHeight="1">
      <c r="A65" s="45"/>
      <c r="B65" s="7"/>
      <c r="C65" s="31"/>
      <c r="D65" s="61" t="s">
        <v>148</v>
      </c>
      <c r="E65" s="66"/>
      <c r="F65" s="16"/>
      <c r="G65" s="66"/>
    </row>
    <row r="66" spans="1:7" s="1" customFormat="1" ht="18" customHeight="1">
      <c r="A66" s="45"/>
      <c r="B66" s="7"/>
      <c r="C66" s="31"/>
      <c r="D66" s="50" t="s">
        <v>128</v>
      </c>
      <c r="E66" s="66"/>
      <c r="F66" s="16"/>
      <c r="G66" s="66"/>
    </row>
    <row r="67" spans="1:7" s="1" customFormat="1" ht="18" customHeight="1" thickBot="1">
      <c r="A67" s="23"/>
      <c r="B67" s="22"/>
      <c r="C67" s="37"/>
      <c r="D67" s="18" t="s">
        <v>129</v>
      </c>
      <c r="E67" s="66"/>
      <c r="F67" s="16"/>
      <c r="G67" s="66"/>
    </row>
    <row r="68" spans="1:7" s="1" customFormat="1" ht="18" customHeight="1">
      <c r="A68" s="28"/>
      <c r="B68" s="19"/>
      <c r="C68" s="36">
        <v>41</v>
      </c>
      <c r="D68" s="53" t="s">
        <v>34</v>
      </c>
      <c r="E68" s="65"/>
      <c r="F68" s="16"/>
      <c r="G68" s="65"/>
    </row>
    <row r="69" spans="1:7" s="1" customFormat="1" ht="18" customHeight="1">
      <c r="A69" s="45"/>
      <c r="B69" s="6"/>
      <c r="C69" s="31"/>
      <c r="D69" s="51" t="s">
        <v>130</v>
      </c>
      <c r="E69" s="66"/>
      <c r="F69" s="16"/>
      <c r="G69" s="66"/>
    </row>
    <row r="70" spans="1:7" s="1" customFormat="1" ht="18" customHeight="1">
      <c r="A70" s="45"/>
      <c r="B70" s="7"/>
      <c r="C70" s="31"/>
      <c r="D70" s="50" t="s">
        <v>131</v>
      </c>
      <c r="E70" s="66"/>
      <c r="F70" s="16"/>
      <c r="G70" s="66"/>
    </row>
    <row r="71" spans="1:7" s="1" customFormat="1" ht="18" customHeight="1" thickBot="1">
      <c r="A71" s="23"/>
      <c r="B71" s="22"/>
      <c r="C71" s="37"/>
      <c r="D71" s="18" t="s">
        <v>132</v>
      </c>
      <c r="E71" s="67"/>
      <c r="F71" s="15"/>
      <c r="G71" s="67"/>
    </row>
    <row r="72" spans="1:7" s="1" customFormat="1" ht="18" customHeight="1">
      <c r="A72" s="45"/>
      <c r="B72" s="7" t="s">
        <v>172</v>
      </c>
      <c r="C72" s="31">
        <v>42</v>
      </c>
      <c r="D72" s="10" t="s">
        <v>79</v>
      </c>
      <c r="E72" s="39"/>
      <c r="F72" s="65" t="s">
        <v>160</v>
      </c>
      <c r="G72" s="66"/>
    </row>
    <row r="73" spans="1:7" s="1" customFormat="1" ht="18" customHeight="1">
      <c r="A73" s="45"/>
      <c r="B73" s="7"/>
      <c r="C73" s="17">
        <v>43</v>
      </c>
      <c r="D73" s="4" t="s">
        <v>80</v>
      </c>
      <c r="E73" s="68"/>
      <c r="F73" s="66" t="s">
        <v>192</v>
      </c>
      <c r="G73" s="68"/>
    </row>
    <row r="74" spans="1:7" s="1" customFormat="1" ht="18" customHeight="1">
      <c r="A74" s="45"/>
      <c r="B74" s="7"/>
      <c r="C74" s="17">
        <v>44</v>
      </c>
      <c r="D74" s="4" t="s">
        <v>81</v>
      </c>
      <c r="E74" s="68"/>
      <c r="F74" s="16"/>
      <c r="G74" s="68"/>
    </row>
    <row r="75" spans="1:7" s="1" customFormat="1" ht="18" customHeight="1">
      <c r="A75" s="45"/>
      <c r="B75" s="7"/>
      <c r="C75" s="17">
        <v>45</v>
      </c>
      <c r="D75" s="4" t="s">
        <v>82</v>
      </c>
      <c r="E75" s="68"/>
      <c r="F75" s="16"/>
      <c r="G75" s="68"/>
    </row>
    <row r="76" spans="1:7" s="1" customFormat="1" ht="27.95" customHeight="1">
      <c r="A76" s="45"/>
      <c r="B76" s="7"/>
      <c r="C76" s="17">
        <v>46</v>
      </c>
      <c r="D76" s="21" t="s">
        <v>83</v>
      </c>
      <c r="E76" s="68"/>
      <c r="F76" s="16"/>
      <c r="G76" s="68"/>
    </row>
    <row r="77" spans="1:7" s="1" customFormat="1" ht="18" customHeight="1">
      <c r="A77" s="45"/>
      <c r="B77" s="7"/>
      <c r="C77" s="17">
        <v>47</v>
      </c>
      <c r="D77" s="4" t="s">
        <v>84</v>
      </c>
      <c r="E77" s="68"/>
      <c r="F77" s="16"/>
      <c r="G77" s="68"/>
    </row>
    <row r="78" spans="1:7" s="1" customFormat="1" ht="18" customHeight="1">
      <c r="A78" s="45"/>
      <c r="B78" s="7"/>
      <c r="C78" s="17">
        <v>48</v>
      </c>
      <c r="D78" s="4" t="s">
        <v>85</v>
      </c>
      <c r="E78" s="68"/>
      <c r="F78" s="16"/>
      <c r="G78" s="68"/>
    </row>
    <row r="79" spans="1:7" s="1" customFormat="1" ht="18" customHeight="1">
      <c r="A79" s="45"/>
      <c r="B79" s="7"/>
      <c r="C79" s="24">
        <v>49</v>
      </c>
      <c r="D79" s="12" t="s">
        <v>86</v>
      </c>
      <c r="E79" s="68"/>
      <c r="F79" s="16"/>
      <c r="G79" s="68"/>
    </row>
    <row r="80" spans="1:7" s="1" customFormat="1" ht="18" customHeight="1">
      <c r="A80" s="45"/>
      <c r="B80" s="7"/>
      <c r="C80" s="17">
        <v>50</v>
      </c>
      <c r="D80" s="4" t="s">
        <v>14</v>
      </c>
      <c r="E80" s="68"/>
      <c r="F80" s="16"/>
      <c r="G80" s="68"/>
    </row>
    <row r="81" spans="1:7" s="1" customFormat="1" ht="18" customHeight="1">
      <c r="A81" s="45"/>
      <c r="B81" s="7"/>
      <c r="C81" s="17">
        <v>51</v>
      </c>
      <c r="D81" s="4" t="s">
        <v>15</v>
      </c>
      <c r="E81" s="68"/>
      <c r="F81" s="16"/>
      <c r="G81" s="68"/>
    </row>
    <row r="82" spans="1:7" s="1" customFormat="1" ht="18" customHeight="1">
      <c r="A82" s="45"/>
      <c r="B82" s="7"/>
      <c r="C82" s="17">
        <v>52</v>
      </c>
      <c r="D82" s="4" t="s">
        <v>16</v>
      </c>
      <c r="E82" s="68"/>
      <c r="F82" s="16"/>
      <c r="G82" s="68"/>
    </row>
    <row r="83" spans="1:7" s="1" customFormat="1" ht="18" customHeight="1">
      <c r="A83" s="45"/>
      <c r="B83" s="7"/>
      <c r="C83" s="17">
        <v>53</v>
      </c>
      <c r="D83" s="4" t="s">
        <v>17</v>
      </c>
      <c r="E83" s="68"/>
      <c r="F83" s="16"/>
      <c r="G83" s="68"/>
    </row>
    <row r="84" spans="1:7" s="1" customFormat="1" ht="18" customHeight="1">
      <c r="A84" s="45"/>
      <c r="B84" s="7"/>
      <c r="C84" s="17">
        <v>54</v>
      </c>
      <c r="D84" s="4" t="s">
        <v>18</v>
      </c>
      <c r="E84" s="68"/>
      <c r="F84" s="16"/>
      <c r="G84" s="68"/>
    </row>
    <row r="85" spans="1:7" s="1" customFormat="1" ht="18" customHeight="1">
      <c r="A85" s="45"/>
      <c r="B85" s="7"/>
      <c r="C85" s="24" t="s">
        <v>152</v>
      </c>
      <c r="D85" s="12" t="s">
        <v>149</v>
      </c>
      <c r="E85" s="39"/>
      <c r="F85" s="16"/>
      <c r="G85" s="66"/>
    </row>
    <row r="86" spans="1:7" s="1" customFormat="1" ht="18" customHeight="1" thickBot="1">
      <c r="A86" s="45"/>
      <c r="B86" s="7"/>
      <c r="C86" s="37"/>
      <c r="D86" s="62" t="s">
        <v>127</v>
      </c>
      <c r="E86" s="39"/>
      <c r="F86" s="15"/>
      <c r="G86" s="66"/>
    </row>
    <row r="87" spans="1:7" s="1" customFormat="1" ht="18" customHeight="1">
      <c r="A87" s="45"/>
      <c r="B87" s="33" t="s">
        <v>173</v>
      </c>
      <c r="C87" s="29">
        <v>55</v>
      </c>
      <c r="D87" s="11" t="s">
        <v>19</v>
      </c>
      <c r="E87" s="40"/>
      <c r="F87" s="65" t="s">
        <v>161</v>
      </c>
      <c r="G87" s="65"/>
    </row>
    <row r="88" spans="1:7" s="1" customFormat="1" ht="18" customHeight="1">
      <c r="A88" s="45"/>
      <c r="B88" s="7"/>
      <c r="C88" s="17" t="s">
        <v>154</v>
      </c>
      <c r="D88" s="4" t="s">
        <v>20</v>
      </c>
      <c r="E88" s="68"/>
      <c r="F88" s="66" t="s">
        <v>162</v>
      </c>
      <c r="G88" s="68"/>
    </row>
    <row r="89" spans="1:7" s="1" customFormat="1" ht="18" customHeight="1" thickBot="1">
      <c r="A89" s="45"/>
      <c r="B89" s="46"/>
      <c r="C89" s="20" t="s">
        <v>87</v>
      </c>
      <c r="D89" s="42" t="s">
        <v>88</v>
      </c>
      <c r="E89" s="38"/>
      <c r="F89" s="16"/>
      <c r="G89" s="67"/>
    </row>
    <row r="90" spans="1:7" s="1" customFormat="1" ht="18" customHeight="1">
      <c r="A90" s="45"/>
      <c r="B90" s="7" t="s">
        <v>174</v>
      </c>
      <c r="C90" s="76" t="s">
        <v>193</v>
      </c>
      <c r="D90" s="11" t="s">
        <v>196</v>
      </c>
      <c r="E90" s="39" t="s">
        <v>179</v>
      </c>
      <c r="F90" s="16"/>
      <c r="G90" s="66" t="s">
        <v>4</v>
      </c>
    </row>
    <row r="91" spans="1:7" s="1" customFormat="1" ht="18" customHeight="1">
      <c r="A91" s="45"/>
      <c r="B91" s="7"/>
      <c r="C91" s="27" t="s">
        <v>194</v>
      </c>
      <c r="D91" s="8" t="s">
        <v>197</v>
      </c>
      <c r="E91" s="68" t="s">
        <v>199</v>
      </c>
      <c r="F91" s="16"/>
      <c r="G91" s="68" t="s">
        <v>4</v>
      </c>
    </row>
    <row r="92" spans="1:7" s="1" customFormat="1" ht="18" customHeight="1">
      <c r="A92" s="45"/>
      <c r="B92" s="7"/>
      <c r="C92" s="27" t="s">
        <v>195</v>
      </c>
      <c r="D92" s="8" t="s">
        <v>198</v>
      </c>
      <c r="E92" s="68" t="s">
        <v>199</v>
      </c>
      <c r="F92" s="16"/>
      <c r="G92" s="68" t="s">
        <v>4</v>
      </c>
    </row>
    <row r="93" spans="1:7" s="1" customFormat="1" ht="18" customHeight="1">
      <c r="A93" s="45"/>
      <c r="B93" s="7"/>
      <c r="C93" s="17">
        <v>58</v>
      </c>
      <c r="D93" s="4" t="s">
        <v>31</v>
      </c>
      <c r="E93" s="75" t="s">
        <v>199</v>
      </c>
      <c r="F93" s="16"/>
      <c r="G93" s="68" t="s">
        <v>4</v>
      </c>
    </row>
    <row r="94" spans="1:7" s="1" customFormat="1" ht="18" customHeight="1">
      <c r="A94" s="45"/>
      <c r="B94" s="7"/>
      <c r="C94" s="17">
        <v>59</v>
      </c>
      <c r="D94" s="4" t="s">
        <v>32</v>
      </c>
      <c r="E94" s="68"/>
      <c r="F94" s="16"/>
      <c r="G94" s="68"/>
    </row>
    <row r="95" spans="1:7" s="1" customFormat="1" ht="18" customHeight="1">
      <c r="A95" s="45"/>
      <c r="B95" s="7"/>
      <c r="C95" s="24">
        <v>60</v>
      </c>
      <c r="D95" s="4" t="s">
        <v>33</v>
      </c>
      <c r="E95" s="69" t="s">
        <v>179</v>
      </c>
      <c r="F95" s="16"/>
      <c r="G95" s="69" t="s">
        <v>5</v>
      </c>
    </row>
    <row r="96" spans="1:7" s="1" customFormat="1" ht="18" customHeight="1">
      <c r="A96" s="45"/>
      <c r="B96" s="7"/>
      <c r="C96" s="31"/>
      <c r="D96" s="12" t="s">
        <v>133</v>
      </c>
      <c r="E96" s="78"/>
      <c r="F96" s="16"/>
      <c r="G96" s="78"/>
    </row>
    <row r="97" spans="1:7" s="1" customFormat="1" ht="18" customHeight="1">
      <c r="A97" s="45"/>
      <c r="B97" s="7"/>
      <c r="C97" s="31"/>
      <c r="D97" s="52" t="s">
        <v>134</v>
      </c>
      <c r="E97" s="79"/>
      <c r="F97" s="16"/>
      <c r="G97" s="79"/>
    </row>
    <row r="98" spans="1:7" s="1" customFormat="1" ht="18" customHeight="1">
      <c r="A98" s="45"/>
      <c r="B98" s="7"/>
      <c r="C98" s="17" t="s">
        <v>200</v>
      </c>
      <c r="D98" s="4" t="s">
        <v>202</v>
      </c>
      <c r="E98" s="66" t="s">
        <v>204</v>
      </c>
      <c r="F98" s="16"/>
      <c r="G98" s="66" t="s">
        <v>4</v>
      </c>
    </row>
    <row r="99" spans="1:7" s="1" customFormat="1" ht="18" customHeight="1" thickBot="1">
      <c r="A99" s="45"/>
      <c r="B99" s="46"/>
      <c r="C99" s="20" t="s">
        <v>201</v>
      </c>
      <c r="D99" s="5" t="s">
        <v>203</v>
      </c>
      <c r="E99" s="73" t="s">
        <v>179</v>
      </c>
      <c r="F99" s="16"/>
      <c r="G99" s="73" t="s">
        <v>4</v>
      </c>
    </row>
    <row r="100" spans="1:7" s="1" customFormat="1" ht="18" customHeight="1">
      <c r="A100" s="45"/>
      <c r="B100" s="7" t="s">
        <v>175</v>
      </c>
      <c r="C100" s="17">
        <v>62</v>
      </c>
      <c r="D100" s="4" t="s">
        <v>29</v>
      </c>
      <c r="E100" s="70"/>
      <c r="F100" s="16"/>
      <c r="G100" s="70"/>
    </row>
    <row r="101" spans="1:7" s="1" customFormat="1" ht="18" customHeight="1" thickBot="1">
      <c r="A101" s="23"/>
      <c r="B101" s="47"/>
      <c r="C101" s="20">
        <v>63</v>
      </c>
      <c r="D101" s="5" t="s">
        <v>30</v>
      </c>
      <c r="E101" s="38"/>
      <c r="F101" s="15"/>
      <c r="G101" s="67"/>
    </row>
    <row r="102" spans="1:7" s="1" customFormat="1" ht="18" customHeight="1">
      <c r="A102" s="45" t="s">
        <v>105</v>
      </c>
      <c r="B102" s="7" t="s">
        <v>104</v>
      </c>
      <c r="C102" s="31">
        <v>64</v>
      </c>
      <c r="D102" s="10" t="s">
        <v>40</v>
      </c>
      <c r="E102" s="65"/>
      <c r="F102" s="65" t="s">
        <v>163</v>
      </c>
      <c r="G102" s="65"/>
    </row>
    <row r="103" spans="1:7" s="1" customFormat="1" ht="18" customHeight="1">
      <c r="A103" s="45" t="s">
        <v>106</v>
      </c>
      <c r="B103" s="7"/>
      <c r="C103" s="31"/>
      <c r="D103" s="12" t="s">
        <v>135</v>
      </c>
      <c r="E103" s="66"/>
      <c r="F103" s="66" t="s">
        <v>164</v>
      </c>
      <c r="G103" s="66"/>
    </row>
    <row r="104" spans="1:7" s="1" customFormat="1" ht="18" customHeight="1">
      <c r="A104" s="45" t="s">
        <v>107</v>
      </c>
      <c r="B104" s="7"/>
      <c r="C104" s="31"/>
      <c r="D104" s="50" t="s">
        <v>136</v>
      </c>
      <c r="E104" s="66"/>
      <c r="F104" s="16"/>
      <c r="G104" s="66"/>
    </row>
    <row r="105" spans="1:7" s="1" customFormat="1" ht="18" customHeight="1">
      <c r="A105" s="45" t="s">
        <v>144</v>
      </c>
      <c r="B105" s="7"/>
      <c r="C105" s="31"/>
      <c r="D105" s="10" t="s">
        <v>127</v>
      </c>
      <c r="E105" s="66"/>
      <c r="F105" s="16"/>
      <c r="G105" s="66"/>
    </row>
    <row r="106" spans="1:7" s="1" customFormat="1" ht="18" customHeight="1">
      <c r="A106" s="45" t="s">
        <v>108</v>
      </c>
      <c r="B106" s="7"/>
      <c r="C106" s="24">
        <v>65</v>
      </c>
      <c r="D106" s="12" t="s">
        <v>140</v>
      </c>
      <c r="E106" s="68"/>
      <c r="F106" s="16"/>
      <c r="G106" s="68"/>
    </row>
    <row r="107" spans="1:7" s="1" customFormat="1" ht="18" customHeight="1">
      <c r="A107" s="45" t="s">
        <v>109</v>
      </c>
      <c r="B107" s="7"/>
      <c r="C107" s="17">
        <v>66</v>
      </c>
      <c r="D107" s="4" t="s">
        <v>21</v>
      </c>
      <c r="E107" s="68"/>
      <c r="F107" s="16"/>
      <c r="G107" s="68"/>
    </row>
    <row r="108" spans="1:7" s="1" customFormat="1" ht="18" customHeight="1">
      <c r="A108" s="45"/>
      <c r="B108" s="7"/>
      <c r="C108" s="24">
        <v>67</v>
      </c>
      <c r="D108" s="12" t="s">
        <v>89</v>
      </c>
      <c r="E108" s="68"/>
      <c r="F108" s="16"/>
      <c r="G108" s="68"/>
    </row>
    <row r="109" spans="1:7" s="1" customFormat="1" ht="18" customHeight="1">
      <c r="A109" s="45"/>
      <c r="B109" s="7"/>
      <c r="C109" s="31"/>
      <c r="D109" s="51" t="s">
        <v>143</v>
      </c>
      <c r="E109" s="66"/>
      <c r="F109" s="16"/>
      <c r="G109" s="66"/>
    </row>
    <row r="110" spans="1:7" s="1" customFormat="1" ht="18" customHeight="1" thickBot="1">
      <c r="A110" s="45"/>
      <c r="B110" s="7"/>
      <c r="C110" s="31"/>
      <c r="D110" s="10" t="s">
        <v>127</v>
      </c>
      <c r="E110" s="67"/>
      <c r="F110" s="16"/>
      <c r="G110" s="67"/>
    </row>
    <row r="111" spans="1:7" s="1" customFormat="1" ht="18" customHeight="1" thickBot="1">
      <c r="A111" s="45"/>
      <c r="B111" s="19" t="s">
        <v>108</v>
      </c>
      <c r="C111" s="36">
        <v>68</v>
      </c>
      <c r="D111" s="53" t="s">
        <v>28</v>
      </c>
      <c r="E111" s="35"/>
      <c r="F111" s="16"/>
      <c r="G111" s="65"/>
    </row>
    <row r="112" spans="1:7" s="1" customFormat="1" ht="18" customHeight="1" thickBot="1">
      <c r="A112" s="28"/>
      <c r="B112" s="9" t="s">
        <v>109</v>
      </c>
      <c r="C112" s="30">
        <v>69</v>
      </c>
      <c r="D112" s="13" t="s">
        <v>45</v>
      </c>
      <c r="E112" s="43"/>
      <c r="F112" s="16"/>
      <c r="G112" s="72"/>
    </row>
    <row r="113" spans="1:7" s="1" customFormat="1" ht="18" customHeight="1" thickBot="1">
      <c r="A113" s="23"/>
      <c r="B113" s="9" t="s">
        <v>110</v>
      </c>
      <c r="C113" s="30">
        <v>70</v>
      </c>
      <c r="D113" s="13" t="s">
        <v>46</v>
      </c>
      <c r="E113" s="43"/>
      <c r="F113" s="15"/>
      <c r="G113" s="72"/>
    </row>
    <row r="114" spans="1:7" s="1" customFormat="1" ht="18" customHeight="1" thickBot="1">
      <c r="A114" s="45" t="s">
        <v>111</v>
      </c>
      <c r="B114" s="6" t="s">
        <v>141</v>
      </c>
      <c r="C114" s="31">
        <v>71</v>
      </c>
      <c r="D114" s="10" t="s">
        <v>37</v>
      </c>
      <c r="E114" s="39"/>
      <c r="F114" s="65" t="s">
        <v>165</v>
      </c>
      <c r="G114" s="66"/>
    </row>
    <row r="115" spans="1:7" s="1" customFormat="1" ht="18" customHeight="1">
      <c r="A115" s="45" t="s">
        <v>112</v>
      </c>
      <c r="B115" s="19" t="s">
        <v>176</v>
      </c>
      <c r="C115" s="36">
        <v>72</v>
      </c>
      <c r="D115" s="53" t="s">
        <v>25</v>
      </c>
      <c r="E115" s="35"/>
      <c r="F115" s="66" t="s">
        <v>205</v>
      </c>
      <c r="G115" s="65"/>
    </row>
    <row r="116" spans="1:7" s="1" customFormat="1" ht="18" customHeight="1">
      <c r="A116" s="45" t="s">
        <v>113</v>
      </c>
      <c r="B116" s="6"/>
      <c r="C116" s="31"/>
      <c r="D116" s="12" t="s">
        <v>137</v>
      </c>
      <c r="E116" s="39"/>
      <c r="F116" s="16"/>
      <c r="G116" s="66"/>
    </row>
    <row r="117" spans="1:7" s="1" customFormat="1" ht="18" customHeight="1">
      <c r="A117" s="45" t="s">
        <v>114</v>
      </c>
      <c r="B117" s="6"/>
      <c r="C117" s="31"/>
      <c r="D117" s="50" t="s">
        <v>138</v>
      </c>
      <c r="E117" s="39"/>
      <c r="F117" s="16"/>
      <c r="G117" s="66"/>
    </row>
    <row r="118" spans="1:7" s="1" customFormat="1" ht="18" customHeight="1">
      <c r="A118" s="45" t="s">
        <v>115</v>
      </c>
      <c r="B118" s="6"/>
      <c r="C118" s="27"/>
      <c r="D118" s="10" t="s">
        <v>127</v>
      </c>
      <c r="E118" s="39"/>
      <c r="F118" s="16"/>
      <c r="G118" s="66"/>
    </row>
    <row r="119" spans="1:7" s="1" customFormat="1" ht="18" customHeight="1">
      <c r="A119" s="45"/>
      <c r="B119" s="6"/>
      <c r="C119" s="31">
        <v>73</v>
      </c>
      <c r="D119" s="12" t="s">
        <v>90</v>
      </c>
      <c r="E119" s="69"/>
      <c r="F119" s="16"/>
      <c r="G119" s="69"/>
    </row>
    <row r="120" spans="1:7" s="1" customFormat="1" ht="18" customHeight="1">
      <c r="A120" s="45"/>
      <c r="B120" s="6"/>
      <c r="C120" s="31"/>
      <c r="D120" s="12" t="s">
        <v>137</v>
      </c>
      <c r="E120" s="39"/>
      <c r="F120" s="16"/>
      <c r="G120" s="66"/>
    </row>
    <row r="121" spans="1:7" s="1" customFormat="1" ht="18" customHeight="1">
      <c r="A121" s="45"/>
      <c r="B121" s="6"/>
      <c r="C121" s="31"/>
      <c r="D121" s="50" t="s">
        <v>138</v>
      </c>
      <c r="E121" s="39"/>
      <c r="F121" s="16"/>
      <c r="G121" s="66"/>
    </row>
    <row r="122" spans="1:7" s="1" customFormat="1" ht="18" customHeight="1" thickBot="1">
      <c r="A122" s="45"/>
      <c r="B122" s="6"/>
      <c r="C122" s="31"/>
      <c r="D122" s="10" t="s">
        <v>127</v>
      </c>
      <c r="E122" s="39"/>
      <c r="F122" s="16"/>
      <c r="G122" s="66"/>
    </row>
    <row r="123" spans="1:7" s="1" customFormat="1" ht="18" customHeight="1">
      <c r="A123" s="45"/>
      <c r="B123" s="19" t="s">
        <v>177</v>
      </c>
      <c r="C123" s="29">
        <v>74</v>
      </c>
      <c r="D123" s="11" t="s">
        <v>26</v>
      </c>
      <c r="E123" s="35"/>
      <c r="F123" s="16"/>
      <c r="G123" s="65"/>
    </row>
    <row r="124" spans="1:7" s="1" customFormat="1" ht="18" customHeight="1" thickBot="1">
      <c r="A124" s="45"/>
      <c r="B124" s="6"/>
      <c r="C124" s="31">
        <v>75</v>
      </c>
      <c r="D124" s="10" t="s">
        <v>38</v>
      </c>
      <c r="E124" s="69"/>
      <c r="F124" s="16"/>
      <c r="G124" s="73"/>
    </row>
    <row r="125" spans="1:7" s="1" customFormat="1" ht="18" customHeight="1" thickBot="1">
      <c r="A125" s="45"/>
      <c r="B125" s="22"/>
      <c r="C125" s="20">
        <v>76</v>
      </c>
      <c r="D125" s="5" t="s">
        <v>27</v>
      </c>
      <c r="E125" s="77"/>
      <c r="F125" s="16"/>
      <c r="G125" s="72"/>
    </row>
    <row r="126" spans="1:7" s="1" customFormat="1" ht="18" customHeight="1" thickBot="1">
      <c r="A126" s="23"/>
      <c r="B126" s="22" t="s">
        <v>142</v>
      </c>
      <c r="C126" s="37">
        <v>77</v>
      </c>
      <c r="D126" s="18" t="s">
        <v>39</v>
      </c>
      <c r="E126" s="38"/>
      <c r="F126" s="16"/>
      <c r="G126" s="67"/>
    </row>
    <row r="127" spans="1:7" s="1" customFormat="1" ht="18" customHeight="1" thickBot="1">
      <c r="A127" s="28" t="s">
        <v>116</v>
      </c>
      <c r="B127" s="9" t="s">
        <v>91</v>
      </c>
      <c r="C127" s="30">
        <v>78</v>
      </c>
      <c r="D127" s="13" t="s">
        <v>91</v>
      </c>
      <c r="E127" s="43"/>
      <c r="F127" s="16"/>
      <c r="G127" s="72"/>
    </row>
    <row r="128" spans="1:7" s="1" customFormat="1" ht="18" customHeight="1">
      <c r="A128" s="49" t="s">
        <v>117</v>
      </c>
      <c r="B128" s="6" t="s">
        <v>178</v>
      </c>
      <c r="C128" s="27">
        <v>79</v>
      </c>
      <c r="D128" s="8" t="s">
        <v>22</v>
      </c>
      <c r="E128" s="39"/>
      <c r="F128" s="16"/>
      <c r="G128" s="66"/>
    </row>
    <row r="129" spans="1:7" s="1" customFormat="1" ht="18" customHeight="1" thickBot="1">
      <c r="A129" s="48" t="s">
        <v>118</v>
      </c>
      <c r="B129" s="46"/>
      <c r="C129" s="20">
        <v>80</v>
      </c>
      <c r="D129" s="18" t="s">
        <v>23</v>
      </c>
      <c r="E129" s="73"/>
      <c r="F129" s="15"/>
      <c r="G129" s="73"/>
    </row>
  </sheetData>
  <customSheetViews>
    <customSheetView guid="{56D0106B-CB90-4499-A8AC-183481DC4CD8}"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customSheetView>
    <customSheetView guid="{293DF52C-1200-42BF-A78D-BB2AAB878329}" scale="75" state="hidden" showRuler="0">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customSheetView>
    <customSheetView guid="{81642AB8-0225-4BC4-B7AE-9E8C6C06FBF4}"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customSheetView>
  </customSheetViews>
  <mergeCells count="6">
    <mergeCell ref="A3:B5"/>
    <mergeCell ref="E3:E5"/>
    <mergeCell ref="G3:G5"/>
    <mergeCell ref="F3:F5"/>
    <mergeCell ref="C3:C5"/>
    <mergeCell ref="D3:D5"/>
  </mergeCells>
  <phoneticPr fontId="2"/>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rowBreaks count="1" manualBreakCount="1">
    <brk id="71"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S27"/>
  <sheetViews>
    <sheetView showGridLines="0" view="pageBreakPreview" zoomScaleNormal="25" zoomScaleSheetLayoutView="100" workbookViewId="0"/>
  </sheetViews>
  <sheetFormatPr defaultColWidth="12.75" defaultRowHeight="13.5"/>
  <cols>
    <col min="1" max="1" width="11.125" style="113" customWidth="1"/>
    <col min="2" max="2" width="8.125" style="133" customWidth="1"/>
    <col min="3" max="3" width="8.125" style="152" customWidth="1"/>
    <col min="4" max="7" width="6.625" style="133" customWidth="1"/>
    <col min="8" max="11" width="7.625" style="133" customWidth="1"/>
    <col min="12" max="21" width="6.625" style="133" customWidth="1"/>
    <col min="22" max="16384" width="12.75" style="86"/>
  </cols>
  <sheetData>
    <row r="1" spans="1:66" s="150" customFormat="1" ht="16.5" customHeight="1">
      <c r="A1" s="93" t="s">
        <v>569</v>
      </c>
      <c r="B1" s="218"/>
      <c r="C1" s="220"/>
      <c r="D1" s="218"/>
      <c r="E1" s="218"/>
      <c r="F1" s="218"/>
      <c r="G1" s="218"/>
      <c r="H1" s="218"/>
      <c r="I1" s="120"/>
      <c r="J1" s="120"/>
      <c r="K1" s="120"/>
      <c r="L1" s="120"/>
      <c r="M1" s="120"/>
      <c r="N1" s="120"/>
      <c r="O1" s="120"/>
      <c r="P1" s="120"/>
      <c r="Q1" s="120"/>
      <c r="R1" s="848" t="s">
        <v>1150</v>
      </c>
      <c r="S1" s="848"/>
      <c r="T1" s="848"/>
      <c r="U1" s="812"/>
    </row>
    <row r="2" spans="1:66" s="259" customFormat="1" ht="15" customHeight="1">
      <c r="A2" s="271"/>
      <c r="B2" s="832" t="s">
        <v>3</v>
      </c>
      <c r="C2" s="833"/>
      <c r="D2" s="834" t="s">
        <v>252</v>
      </c>
      <c r="E2" s="835"/>
      <c r="F2" s="835"/>
      <c r="G2" s="836"/>
      <c r="H2" s="832" t="s">
        <v>253</v>
      </c>
      <c r="I2" s="837"/>
      <c r="J2" s="837"/>
      <c r="K2" s="833"/>
      <c r="L2" s="228" t="s">
        <v>254</v>
      </c>
      <c r="M2" s="228" t="s">
        <v>255</v>
      </c>
      <c r="N2" s="228" t="s">
        <v>256</v>
      </c>
      <c r="O2" s="226" t="s">
        <v>257</v>
      </c>
      <c r="P2" s="256" t="s">
        <v>258</v>
      </c>
      <c r="Q2" s="256" t="s">
        <v>259</v>
      </c>
      <c r="R2" s="256" t="s">
        <v>260</v>
      </c>
      <c r="S2" s="256" t="s">
        <v>261</v>
      </c>
      <c r="T2" s="256" t="s">
        <v>248</v>
      </c>
      <c r="U2" s="292"/>
    </row>
    <row r="3" spans="1:66" s="259" customFormat="1" ht="15" customHeight="1">
      <c r="A3" s="274"/>
      <c r="B3" s="838" t="s">
        <v>243</v>
      </c>
      <c r="C3" s="841" t="s">
        <v>262</v>
      </c>
      <c r="D3" s="832" t="s">
        <v>263</v>
      </c>
      <c r="E3" s="835"/>
      <c r="F3" s="855"/>
      <c r="G3" s="836"/>
      <c r="H3" s="832" t="s">
        <v>264</v>
      </c>
      <c r="I3" s="844"/>
      <c r="J3" s="861"/>
      <c r="K3" s="845"/>
      <c r="L3" s="824" t="s">
        <v>265</v>
      </c>
      <c r="M3" s="824" t="s">
        <v>266</v>
      </c>
      <c r="N3" s="824" t="s">
        <v>267</v>
      </c>
      <c r="O3" s="829" t="s">
        <v>772</v>
      </c>
      <c r="P3" s="824" t="s">
        <v>268</v>
      </c>
      <c r="Q3" s="824" t="s">
        <v>269</v>
      </c>
      <c r="R3" s="824" t="s">
        <v>270</v>
      </c>
      <c r="S3" s="829" t="s">
        <v>773</v>
      </c>
      <c r="T3" s="849" t="s">
        <v>271</v>
      </c>
      <c r="U3" s="827" t="s">
        <v>1</v>
      </c>
      <c r="V3" s="275"/>
    </row>
    <row r="4" spans="1:66" s="261" customFormat="1" ht="15" customHeight="1">
      <c r="A4" s="169"/>
      <c r="B4" s="839"/>
      <c r="C4" s="842"/>
      <c r="D4" s="224" t="s">
        <v>272</v>
      </c>
      <c r="E4" s="228" t="s">
        <v>273</v>
      </c>
      <c r="F4" s="276"/>
      <c r="G4" s="853" t="s">
        <v>278</v>
      </c>
      <c r="H4" s="228" t="s">
        <v>274</v>
      </c>
      <c r="I4" s="224" t="s">
        <v>275</v>
      </c>
      <c r="J4" s="277"/>
      <c r="K4" s="278"/>
      <c r="L4" s="825"/>
      <c r="M4" s="825"/>
      <c r="N4" s="827"/>
      <c r="O4" s="830"/>
      <c r="P4" s="827"/>
      <c r="Q4" s="827"/>
      <c r="R4" s="827"/>
      <c r="S4" s="830"/>
      <c r="T4" s="850"/>
      <c r="U4" s="827"/>
      <c r="V4" s="279"/>
    </row>
    <row r="5" spans="1:66" s="259" customFormat="1" ht="150" customHeight="1">
      <c r="A5" s="274"/>
      <c r="B5" s="840"/>
      <c r="C5" s="843"/>
      <c r="D5" s="262" t="s">
        <v>276</v>
      </c>
      <c r="E5" s="280" t="s">
        <v>277</v>
      </c>
      <c r="F5" s="281" t="s">
        <v>1</v>
      </c>
      <c r="G5" s="854"/>
      <c r="H5" s="264" t="s">
        <v>279</v>
      </c>
      <c r="I5" s="283" t="s">
        <v>280</v>
      </c>
      <c r="J5" s="284" t="s">
        <v>1</v>
      </c>
      <c r="K5" s="285" t="s">
        <v>278</v>
      </c>
      <c r="L5" s="826"/>
      <c r="M5" s="826"/>
      <c r="N5" s="828"/>
      <c r="O5" s="831"/>
      <c r="P5" s="828"/>
      <c r="Q5" s="828"/>
      <c r="R5" s="828"/>
      <c r="S5" s="831"/>
      <c r="T5" s="851"/>
      <c r="U5" s="828"/>
      <c r="V5" s="286" t="s">
        <v>1151</v>
      </c>
    </row>
    <row r="6" spans="1:66" s="261" customFormat="1" ht="15" customHeight="1">
      <c r="A6" s="265" t="s">
        <v>240</v>
      </c>
      <c r="B6" s="114">
        <f>IF(SUM(G6,K6,L6:U6)=0,"-",SUM(G6,K6,L6:U6))</f>
        <v>25295</v>
      </c>
      <c r="C6" s="266">
        <f>IF(SUM(B6)=0,"-",B6/V6*1000)</f>
        <v>4.7047738156041135</v>
      </c>
      <c r="D6" s="114">
        <v>2062</v>
      </c>
      <c r="E6" s="114">
        <v>554</v>
      </c>
      <c r="F6" s="114">
        <v>1492</v>
      </c>
      <c r="G6" s="114">
        <f>IF(SUM(D6:F6)=0,"-",SUM(D6:F6))</f>
        <v>4108</v>
      </c>
      <c r="H6" s="114">
        <v>837</v>
      </c>
      <c r="I6" s="114">
        <v>77</v>
      </c>
      <c r="J6" s="114">
        <v>172</v>
      </c>
      <c r="K6" s="114">
        <f>IF(SUM(H6:J6)=0,"-",SUM(H6:J6))</f>
        <v>1086</v>
      </c>
      <c r="L6" s="114">
        <v>4275</v>
      </c>
      <c r="M6" s="114">
        <v>8714</v>
      </c>
      <c r="N6" s="114">
        <v>1569</v>
      </c>
      <c r="O6" s="114">
        <v>130</v>
      </c>
      <c r="P6" s="114">
        <v>131</v>
      </c>
      <c r="Q6" s="114">
        <v>429</v>
      </c>
      <c r="R6" s="114">
        <v>796</v>
      </c>
      <c r="S6" s="114">
        <v>374</v>
      </c>
      <c r="T6" s="114">
        <v>1734</v>
      </c>
      <c r="U6" s="114">
        <v>1949</v>
      </c>
      <c r="V6" s="261">
        <v>5376454</v>
      </c>
    </row>
    <row r="7" spans="1:66" s="261" customFormat="1" ht="15" customHeight="1">
      <c r="A7" s="161" t="s">
        <v>718</v>
      </c>
      <c r="B7" s="246">
        <f>IF(SUM(G7,K7,L7:U7)=0,"-",SUM(G7,K7,L7:U7))</f>
        <v>924</v>
      </c>
      <c r="C7" s="267">
        <f>IF(SUM(B7)=0,"-",B7/V7*1000)</f>
        <v>3.8718760999648012</v>
      </c>
      <c r="D7" s="247">
        <v>112</v>
      </c>
      <c r="E7" s="247">
        <v>27</v>
      </c>
      <c r="F7" s="247">
        <v>76</v>
      </c>
      <c r="G7" s="246">
        <f>IF(SUM(D7:F7)=0,"-",SUM(D7:F7))</f>
        <v>215</v>
      </c>
      <c r="H7" s="247">
        <v>53</v>
      </c>
      <c r="I7" s="247">
        <v>2</v>
      </c>
      <c r="J7" s="247">
        <v>22</v>
      </c>
      <c r="K7" s="246">
        <f>IF(SUM(H7:J7)=0,"-",SUM(H7:J7))</f>
        <v>77</v>
      </c>
      <c r="L7" s="247">
        <v>172</v>
      </c>
      <c r="M7" s="247">
        <v>228</v>
      </c>
      <c r="N7" s="247">
        <v>64</v>
      </c>
      <c r="O7" s="247">
        <v>5</v>
      </c>
      <c r="P7" s="247">
        <v>7</v>
      </c>
      <c r="Q7" s="247">
        <v>16</v>
      </c>
      <c r="R7" s="247">
        <v>23</v>
      </c>
      <c r="S7" s="247">
        <v>15</v>
      </c>
      <c r="T7" s="247">
        <v>85</v>
      </c>
      <c r="U7" s="247">
        <v>17</v>
      </c>
      <c r="V7" s="261">
        <v>238644</v>
      </c>
    </row>
    <row r="8" spans="1:66" s="261" customFormat="1" ht="15" customHeight="1">
      <c r="A8" s="161" t="s">
        <v>719</v>
      </c>
      <c r="B8" s="246">
        <f>IF(SUM(G8,K8,L8:U8)=0,"-",SUM(G8,K8,L8:U8))</f>
        <v>219</v>
      </c>
      <c r="C8" s="267">
        <f>IF(SUM(B8)=0,"-",B8/V8*1000)</f>
        <v>8.0090696313633707</v>
      </c>
      <c r="D8" s="247">
        <v>8</v>
      </c>
      <c r="E8" s="247">
        <v>1</v>
      </c>
      <c r="F8" s="247">
        <v>12</v>
      </c>
      <c r="G8" s="246">
        <f>IF(SUM(D8:F8)=0,"-",SUM(D8:F8))</f>
        <v>21</v>
      </c>
      <c r="H8" s="247">
        <v>11</v>
      </c>
      <c r="I8" s="247">
        <v>2</v>
      </c>
      <c r="J8" s="247">
        <v>6</v>
      </c>
      <c r="K8" s="246">
        <f>IF(SUM(H8:J8)=0,"-",SUM(H8:J8))</f>
        <v>19</v>
      </c>
      <c r="L8" s="247">
        <v>44</v>
      </c>
      <c r="M8" s="247">
        <v>73</v>
      </c>
      <c r="N8" s="247">
        <v>15</v>
      </c>
      <c r="O8" s="247" t="s">
        <v>181</v>
      </c>
      <c r="P8" s="247">
        <v>3</v>
      </c>
      <c r="Q8" s="247">
        <v>2</v>
      </c>
      <c r="R8" s="247">
        <v>7</v>
      </c>
      <c r="S8" s="247">
        <v>16</v>
      </c>
      <c r="T8" s="247">
        <v>17</v>
      </c>
      <c r="U8" s="247">
        <v>2</v>
      </c>
      <c r="V8" s="261">
        <v>27344</v>
      </c>
    </row>
    <row r="9" spans="1:66" s="261" customFormat="1" ht="15" customHeight="1">
      <c r="A9" s="161" t="s">
        <v>720</v>
      </c>
      <c r="B9" s="246">
        <f>IF(SUM(G9,K9,L9:U9)=0,"-",SUM(G9,K9,L9:U9))</f>
        <v>356</v>
      </c>
      <c r="C9" s="267">
        <f>IF(SUM(B9)=0,"-",B9/V9*1000)</f>
        <v>7.0758467164891075</v>
      </c>
      <c r="D9" s="247">
        <v>6</v>
      </c>
      <c r="E9" s="247">
        <v>2</v>
      </c>
      <c r="F9" s="247">
        <v>6</v>
      </c>
      <c r="G9" s="246">
        <f>IF(SUM(D9:F9)=0,"-",SUM(D9:F9))</f>
        <v>14</v>
      </c>
      <c r="H9" s="247">
        <v>9</v>
      </c>
      <c r="I9" s="247" t="s">
        <v>1153</v>
      </c>
      <c r="J9" s="247" t="s">
        <v>1153</v>
      </c>
      <c r="K9" s="246">
        <f>IF(SUM(H9:J9)=0,"-",SUM(H9:J9))</f>
        <v>9</v>
      </c>
      <c r="L9" s="247">
        <v>66</v>
      </c>
      <c r="M9" s="247">
        <v>168</v>
      </c>
      <c r="N9" s="247">
        <v>18</v>
      </c>
      <c r="O9" s="247">
        <v>3</v>
      </c>
      <c r="P9" s="247" t="s">
        <v>1153</v>
      </c>
      <c r="Q9" s="247">
        <v>4</v>
      </c>
      <c r="R9" s="247">
        <v>13</v>
      </c>
      <c r="S9" s="247">
        <v>21</v>
      </c>
      <c r="T9" s="247">
        <v>40</v>
      </c>
      <c r="U9" s="247" t="s">
        <v>1153</v>
      </c>
      <c r="V9" s="261">
        <v>50312</v>
      </c>
    </row>
    <row r="10" spans="1:66" s="261" customFormat="1" ht="15" customHeight="1">
      <c r="A10" s="268" t="s">
        <v>717</v>
      </c>
      <c r="C10" s="270"/>
    </row>
    <row r="11" spans="1:66" s="261" customFormat="1" ht="15" customHeight="1">
      <c r="A11" s="268"/>
      <c r="C11" s="270"/>
    </row>
    <row r="12" spans="1:66" s="261" customFormat="1" ht="15" customHeight="1">
      <c r="A12" s="289" t="s">
        <v>856</v>
      </c>
      <c r="B12" s="290"/>
      <c r="C12" s="291"/>
      <c r="D12" s="290"/>
      <c r="E12" s="290"/>
      <c r="F12" s="290"/>
      <c r="G12" s="290"/>
      <c r="H12" s="290"/>
      <c r="I12" s="290"/>
      <c r="J12" s="290"/>
      <c r="K12" s="290"/>
      <c r="L12" s="290"/>
      <c r="M12" s="290"/>
      <c r="N12" s="290"/>
      <c r="O12" s="290"/>
      <c r="P12" s="290"/>
      <c r="Q12" s="290"/>
      <c r="R12" s="290"/>
      <c r="S12" s="290"/>
      <c r="T12" s="290"/>
      <c r="U12" s="290"/>
    </row>
    <row r="13" spans="1:66">
      <c r="BN13" s="86">
        <f>SUM(BO13:BS13)</f>
        <v>0</v>
      </c>
    </row>
    <row r="15" spans="1:66">
      <c r="BN15" s="86">
        <f>SUM(BO15:BS15)</f>
        <v>0</v>
      </c>
    </row>
    <row r="17" spans="1:71">
      <c r="BN17" s="86">
        <f>SUM(BO17:BS17)</f>
        <v>0</v>
      </c>
    </row>
    <row r="19" spans="1:71">
      <c r="BN19" s="86">
        <f>SUM(BO19:BS19)</f>
        <v>0</v>
      </c>
    </row>
    <row r="20" spans="1:71" s="695" customFormat="1" ht="15" customHeight="1">
      <c r="A20" s="694"/>
    </row>
    <row r="21" spans="1:71" s="695" customFormat="1" ht="15" customHeight="1">
      <c r="A21" s="694"/>
    </row>
    <row r="22" spans="1:71" s="695" customFormat="1" ht="15" customHeight="1">
      <c r="A22" s="694"/>
    </row>
    <row r="23" spans="1:71" s="695" customFormat="1" ht="15" customHeight="1">
      <c r="A23" s="694"/>
    </row>
    <row r="25" spans="1:71">
      <c r="BN25" s="86">
        <f>SUM(BO25:BS25)</f>
        <v>0</v>
      </c>
    </row>
    <row r="27" spans="1:71">
      <c r="BM27" s="86" t="s">
        <v>2</v>
      </c>
      <c r="BN27" s="86">
        <f t="shared" ref="BN27:BS27" si="0">SUM(BN1:BN25)</f>
        <v>0</v>
      </c>
      <c r="BO27" s="86">
        <f t="shared" si="0"/>
        <v>0</v>
      </c>
      <c r="BP27" s="86">
        <f t="shared" si="0"/>
        <v>0</v>
      </c>
      <c r="BQ27" s="86">
        <f t="shared" si="0"/>
        <v>0</v>
      </c>
      <c r="BR27" s="86">
        <f t="shared" si="0"/>
        <v>0</v>
      </c>
      <c r="BS27" s="86">
        <f t="shared" si="0"/>
        <v>0</v>
      </c>
    </row>
  </sheetData>
  <customSheetViews>
    <customSheetView guid="{56D0106B-CB90-4499-A8AC-183481DC4CD8}" showPageBreaks="1" showGridLines="0" printArea="1" view="pageBreakPreview">
      <selection activeCell="A10" sqref="A10"/>
      <rowBreaks count="5" manualBreakCount="5">
        <brk id="57" min="137" max="167" man="1"/>
        <brk id="141" min="217" max="239" man="1"/>
        <brk id="15330" min="285" max="37458" man="1"/>
        <brk id="16342" min="289" max="38334" man="1"/>
        <brk id="16826" min="293" max="36542" man="1"/>
      </rowBreaks>
      <pageMargins left="0.78740157480314965" right="0.78740157480314965" top="0.78740157480314965" bottom="0.78740157480314965" header="0" footer="0"/>
      <headerFooter alignWithMargins="0"/>
    </customSheetView>
    <customSheetView guid="{293DF52C-1200-42BF-A78D-BB2AAB878329}" showPageBreaks="1" showGridLines="0" printArea="1" view="pageBreakPreview" showRuler="0">
      <selection activeCell="A10" sqref="A10"/>
      <rowBreaks count="5" manualBreakCount="5">
        <brk id="57" min="137" max="167" man="1"/>
        <brk id="141" min="217" max="239" man="1"/>
        <brk id="15330" min="285" max="37458" man="1"/>
        <brk id="16342" min="289" max="38334" man="1"/>
        <brk id="16826" min="293" max="36542" man="1"/>
      </rowBreaks>
      <pageMargins left="0.78740157480314965" right="0.78740157480314965" top="0.78740157480314965" bottom="0.78740157480314965" header="0" footer="0"/>
      <headerFooter alignWithMargins="0"/>
    </customSheetView>
    <customSheetView guid="{81642AB8-0225-4BC4-B7AE-9E8C6C06FBF4}" showPageBreaks="1" showGridLines="0" printArea="1" view="pageBreakPreview">
      <selection activeCell="A10" sqref="A10"/>
      <rowBreaks count="5" manualBreakCount="5">
        <brk id="57" min="137" max="167" man="1"/>
        <brk id="141" min="217" max="239" man="1"/>
        <brk id="15330" min="285" max="37458" man="1"/>
        <brk id="16342" min="289" max="38334" man="1"/>
        <brk id="16826" min="293" max="36542" man="1"/>
      </rowBreaks>
      <pageMargins left="0.78740157480314965" right="0.78740157480314965" top="0.78740157480314965" bottom="0.78740157480314965" header="0" footer="0"/>
      <headerFooter alignWithMargins="0"/>
    </customSheetView>
  </customSheetViews>
  <mergeCells count="19">
    <mergeCell ref="R1:U1"/>
    <mergeCell ref="D3:G3"/>
    <mergeCell ref="L3:L5"/>
    <mergeCell ref="M3:M5"/>
    <mergeCell ref="N3:N5"/>
    <mergeCell ref="O3:O5"/>
    <mergeCell ref="R3:R5"/>
    <mergeCell ref="H3:K3"/>
    <mergeCell ref="T3:T5"/>
    <mergeCell ref="U3:U5"/>
    <mergeCell ref="S3:S5"/>
    <mergeCell ref="P3:P5"/>
    <mergeCell ref="Q3:Q5"/>
    <mergeCell ref="B2:C2"/>
    <mergeCell ref="D2:G2"/>
    <mergeCell ref="H2:K2"/>
    <mergeCell ref="B3:B5"/>
    <mergeCell ref="C3:C5"/>
    <mergeCell ref="G4:G5"/>
  </mergeCells>
  <phoneticPr fontId="2"/>
  <pageMargins left="0.39370078740157483" right="0.39370078740157483" top="0.78740157480314965" bottom="0.78740157480314965" header="0" footer="0"/>
  <headerFooter alignWithMargins="0">
    <oddFooter>&amp;R&amp;D&amp;T</oddFooter>
  </headerFooter>
  <rowBreaks count="5" manualBreakCount="5">
    <brk id="60" min="137" max="167" man="1"/>
    <brk id="144" min="217" max="239" man="1"/>
    <brk id="15330" min="285" max="37458" man="1"/>
    <brk id="16342" min="289" max="38334" man="1"/>
    <brk id="16826" min="293" max="3654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23"/>
  <sheetViews>
    <sheetView showGridLines="0" view="pageBreakPreview" zoomScaleNormal="100" zoomScaleSheetLayoutView="100" workbookViewId="0"/>
  </sheetViews>
  <sheetFormatPr defaultColWidth="12.75" defaultRowHeight="13.5"/>
  <cols>
    <col min="1" max="1" width="11.125" style="110" customWidth="1"/>
    <col min="2" max="2" width="8.125" style="86" customWidth="1"/>
    <col min="3" max="3" width="8.125" style="151" customWidth="1"/>
    <col min="4" max="7" width="6.625" style="86" customWidth="1"/>
    <col min="8" max="11" width="7.625" style="86" customWidth="1"/>
    <col min="12" max="21" width="6.625" style="86" customWidth="1"/>
    <col min="22" max="22" width="12.75" style="86" customWidth="1"/>
    <col min="23" max="16384" width="12.75" style="86"/>
  </cols>
  <sheetData>
    <row r="1" spans="1:22" s="150" customFormat="1" ht="16.5" customHeight="1">
      <c r="A1" s="93" t="s">
        <v>572</v>
      </c>
      <c r="B1" s="218"/>
      <c r="C1" s="220"/>
      <c r="D1" s="218"/>
      <c r="E1" s="218"/>
      <c r="F1" s="218"/>
      <c r="G1" s="218"/>
      <c r="H1" s="218"/>
      <c r="I1" s="218"/>
      <c r="J1" s="218"/>
      <c r="K1" s="218"/>
      <c r="L1" s="218"/>
      <c r="M1" s="218"/>
      <c r="N1" s="218"/>
      <c r="O1" s="218"/>
      <c r="P1" s="218"/>
      <c r="Q1" s="218"/>
      <c r="R1" s="218"/>
      <c r="S1" s="848" t="s">
        <v>1155</v>
      </c>
      <c r="T1" s="848"/>
      <c r="U1" s="812"/>
    </row>
    <row r="2" spans="1:22" s="259" customFormat="1" ht="18" customHeight="1">
      <c r="A2" s="237"/>
      <c r="B2" s="832" t="s">
        <v>3</v>
      </c>
      <c r="C2" s="833"/>
      <c r="D2" s="834" t="s">
        <v>252</v>
      </c>
      <c r="E2" s="835"/>
      <c r="F2" s="835"/>
      <c r="G2" s="836"/>
      <c r="H2" s="832" t="s">
        <v>253</v>
      </c>
      <c r="I2" s="837"/>
      <c r="J2" s="837"/>
      <c r="K2" s="833"/>
      <c r="L2" s="228" t="s">
        <v>254</v>
      </c>
      <c r="M2" s="228" t="s">
        <v>255</v>
      </c>
      <c r="N2" s="228" t="s">
        <v>256</v>
      </c>
      <c r="O2" s="226" t="s">
        <v>257</v>
      </c>
      <c r="P2" s="256" t="s">
        <v>258</v>
      </c>
      <c r="Q2" s="256" t="s">
        <v>259</v>
      </c>
      <c r="R2" s="256" t="s">
        <v>260</v>
      </c>
      <c r="S2" s="256" t="s">
        <v>261</v>
      </c>
      <c r="T2" s="256" t="s">
        <v>248</v>
      </c>
      <c r="U2" s="292"/>
    </row>
    <row r="3" spans="1:22" s="259" customFormat="1" ht="18" customHeight="1">
      <c r="A3" s="238"/>
      <c r="B3" s="838" t="s">
        <v>243</v>
      </c>
      <c r="C3" s="841" t="s">
        <v>262</v>
      </c>
      <c r="D3" s="832" t="s">
        <v>263</v>
      </c>
      <c r="E3" s="835"/>
      <c r="F3" s="835"/>
      <c r="G3" s="836"/>
      <c r="H3" s="832" t="s">
        <v>264</v>
      </c>
      <c r="I3" s="844"/>
      <c r="J3" s="844"/>
      <c r="K3" s="845"/>
      <c r="L3" s="824" t="s">
        <v>265</v>
      </c>
      <c r="M3" s="824" t="s">
        <v>266</v>
      </c>
      <c r="N3" s="824" t="s">
        <v>267</v>
      </c>
      <c r="O3" s="868" t="s">
        <v>772</v>
      </c>
      <c r="P3" s="824" t="s">
        <v>268</v>
      </c>
      <c r="Q3" s="824" t="s">
        <v>269</v>
      </c>
      <c r="R3" s="824" t="s">
        <v>270</v>
      </c>
      <c r="S3" s="868" t="s">
        <v>773</v>
      </c>
      <c r="T3" s="849" t="s">
        <v>271</v>
      </c>
      <c r="U3" s="827" t="s">
        <v>1</v>
      </c>
      <c r="V3" s="275"/>
    </row>
    <row r="4" spans="1:22" s="261" customFormat="1" ht="18" customHeight="1">
      <c r="A4" s="260"/>
      <c r="B4" s="839"/>
      <c r="C4" s="842"/>
      <c r="D4" s="224" t="s">
        <v>272</v>
      </c>
      <c r="E4" s="228" t="s">
        <v>273</v>
      </c>
      <c r="F4" s="846" t="s">
        <v>1</v>
      </c>
      <c r="G4" s="838" t="s">
        <v>278</v>
      </c>
      <c r="H4" s="228" t="s">
        <v>274</v>
      </c>
      <c r="I4" s="228" t="s">
        <v>275</v>
      </c>
      <c r="J4" s="824" t="s">
        <v>1</v>
      </c>
      <c r="K4" s="838" t="s">
        <v>278</v>
      </c>
      <c r="L4" s="871"/>
      <c r="M4" s="871"/>
      <c r="N4" s="827"/>
      <c r="O4" s="869"/>
      <c r="P4" s="827"/>
      <c r="Q4" s="827"/>
      <c r="R4" s="827"/>
      <c r="S4" s="869"/>
      <c r="T4" s="850"/>
      <c r="U4" s="827"/>
      <c r="V4" s="279"/>
    </row>
    <row r="5" spans="1:22" s="259" customFormat="1" ht="150" customHeight="1">
      <c r="A5" s="238"/>
      <c r="B5" s="840"/>
      <c r="C5" s="843"/>
      <c r="D5" s="262" t="s">
        <v>276</v>
      </c>
      <c r="E5" s="263" t="s">
        <v>277</v>
      </c>
      <c r="F5" s="847"/>
      <c r="G5" s="840"/>
      <c r="H5" s="264" t="s">
        <v>279</v>
      </c>
      <c r="I5" s="264" t="s">
        <v>280</v>
      </c>
      <c r="J5" s="828"/>
      <c r="K5" s="840"/>
      <c r="L5" s="872"/>
      <c r="M5" s="872"/>
      <c r="N5" s="828"/>
      <c r="O5" s="870"/>
      <c r="P5" s="828"/>
      <c r="Q5" s="828"/>
      <c r="R5" s="828"/>
      <c r="S5" s="870"/>
      <c r="T5" s="851"/>
      <c r="U5" s="828"/>
      <c r="V5" s="293" t="s">
        <v>1156</v>
      </c>
    </row>
    <row r="6" spans="1:22" s="261" customFormat="1" ht="15" customHeight="1">
      <c r="A6" s="265" t="s">
        <v>240</v>
      </c>
      <c r="B6" s="114">
        <f>IF(SUM(G6,K6,L6:U6)=0,"-",SUM(G6,K6,L6:U6))</f>
        <v>13259</v>
      </c>
      <c r="C6" s="266">
        <f>IF(SUM(B6)=0,"-",B6/V6*1000)</f>
        <v>2.4661235825694781</v>
      </c>
      <c r="D6" s="114">
        <v>1258</v>
      </c>
      <c r="E6" s="114">
        <v>270</v>
      </c>
      <c r="F6" s="114">
        <v>805</v>
      </c>
      <c r="G6" s="114">
        <f>IF(SUM(D6:F6)=0,"-",SUM(D6:F6))</f>
        <v>2333</v>
      </c>
      <c r="H6" s="114">
        <v>334</v>
      </c>
      <c r="I6" s="114">
        <v>57</v>
      </c>
      <c r="J6" s="114">
        <v>84</v>
      </c>
      <c r="K6" s="114">
        <f>IF(SUM(H6:J6)=0,"-",SUM(H6:J6))</f>
        <v>475</v>
      </c>
      <c r="L6" s="114">
        <v>1836</v>
      </c>
      <c r="M6" s="114">
        <v>4724</v>
      </c>
      <c r="N6" s="114">
        <v>999</v>
      </c>
      <c r="O6" s="114">
        <v>65</v>
      </c>
      <c r="P6" s="114">
        <v>64</v>
      </c>
      <c r="Q6" s="114">
        <v>212</v>
      </c>
      <c r="R6" s="114">
        <v>567</v>
      </c>
      <c r="S6" s="114">
        <v>363</v>
      </c>
      <c r="T6" s="114">
        <v>688</v>
      </c>
      <c r="U6" s="114">
        <v>933</v>
      </c>
      <c r="V6" s="261">
        <v>5376454</v>
      </c>
    </row>
    <row r="7" spans="1:22" s="261" customFormat="1" ht="15" customHeight="1">
      <c r="A7" s="161" t="s">
        <v>723</v>
      </c>
      <c r="B7" s="246">
        <f>IF(SUM(G7,K7,L7:U7)=0,"-",SUM(G7,K7,L7:U7))</f>
        <v>411</v>
      </c>
      <c r="C7" s="267">
        <f>IF(SUM(B7)=0,"-",B7/V7*1000)</f>
        <v>1.7222306029064214</v>
      </c>
      <c r="D7" s="247">
        <v>38</v>
      </c>
      <c r="E7" s="247">
        <v>7</v>
      </c>
      <c r="F7" s="247">
        <v>32</v>
      </c>
      <c r="G7" s="246">
        <f>IF(SUM(D7:F7)=0,"-",SUM(D7:F7))</f>
        <v>77</v>
      </c>
      <c r="H7" s="247">
        <v>13</v>
      </c>
      <c r="I7" s="247">
        <v>1</v>
      </c>
      <c r="J7" s="247">
        <v>5</v>
      </c>
      <c r="K7" s="246">
        <f>IF(SUM(H7:J7)=0,"-",SUM(H7:J7))</f>
        <v>19</v>
      </c>
      <c r="L7" s="247">
        <v>48</v>
      </c>
      <c r="M7" s="247">
        <v>122</v>
      </c>
      <c r="N7" s="247">
        <v>40</v>
      </c>
      <c r="O7" s="247">
        <v>5</v>
      </c>
      <c r="P7" s="247">
        <v>1</v>
      </c>
      <c r="Q7" s="247">
        <v>5</v>
      </c>
      <c r="R7" s="247">
        <v>17</v>
      </c>
      <c r="S7" s="247">
        <v>21</v>
      </c>
      <c r="T7" s="247">
        <v>44</v>
      </c>
      <c r="U7" s="247">
        <v>12</v>
      </c>
      <c r="V7" s="261">
        <v>238644</v>
      </c>
    </row>
    <row r="8" spans="1:22" s="261" customFormat="1" ht="15" customHeight="1">
      <c r="A8" s="161" t="s">
        <v>721</v>
      </c>
      <c r="B8" s="246">
        <f>IF(SUM(G8,K8,L8:U8)=0,"-",SUM(G8,K8,L8:U8))</f>
        <v>44</v>
      </c>
      <c r="C8" s="267">
        <f>IF(SUM(B8)=0,"-",B8/V8*1000)</f>
        <v>1.6091281451141017</v>
      </c>
      <c r="D8" s="247">
        <v>7</v>
      </c>
      <c r="E8" s="247" t="s">
        <v>181</v>
      </c>
      <c r="F8" s="247">
        <v>1</v>
      </c>
      <c r="G8" s="246">
        <f>IF(SUM(D8:F8)=0,"-",SUM(D8:F8))</f>
        <v>8</v>
      </c>
      <c r="H8" s="247">
        <v>1</v>
      </c>
      <c r="I8" s="247" t="s">
        <v>181</v>
      </c>
      <c r="J8" s="247" t="s">
        <v>181</v>
      </c>
      <c r="K8" s="246">
        <f>IF(SUM(H8:J8)=0,"-",SUM(H8:J8))</f>
        <v>1</v>
      </c>
      <c r="L8" s="247">
        <v>8</v>
      </c>
      <c r="M8" s="247">
        <v>21</v>
      </c>
      <c r="N8" s="247" t="s">
        <v>181</v>
      </c>
      <c r="O8" s="247" t="s">
        <v>181</v>
      </c>
      <c r="P8" s="247">
        <v>1</v>
      </c>
      <c r="Q8" s="247" t="s">
        <v>181</v>
      </c>
      <c r="R8" s="247">
        <v>3</v>
      </c>
      <c r="S8" s="247" t="s">
        <v>181</v>
      </c>
      <c r="T8" s="247">
        <v>2</v>
      </c>
      <c r="U8" s="247" t="s">
        <v>181</v>
      </c>
      <c r="V8" s="261">
        <v>27344</v>
      </c>
    </row>
    <row r="9" spans="1:22" s="261" customFormat="1" ht="15" customHeight="1">
      <c r="A9" s="161" t="s">
        <v>724</v>
      </c>
      <c r="B9" s="246">
        <f>IF(SUM(G9,K9,L9:U9)=0,"-",SUM(G9,K9,L9:U9))</f>
        <v>50</v>
      </c>
      <c r="C9" s="267">
        <f>IF(SUM(B9)=0,"-",B9/V9*1000)</f>
        <v>0.99379869613611072</v>
      </c>
      <c r="D9" s="247">
        <v>2</v>
      </c>
      <c r="E9" s="247" t="s">
        <v>1153</v>
      </c>
      <c r="F9" s="247">
        <v>2</v>
      </c>
      <c r="G9" s="246">
        <f>IF(SUM(D9:F9)=0,"-",SUM(D9:F9))</f>
        <v>4</v>
      </c>
      <c r="H9" s="247" t="s">
        <v>1153</v>
      </c>
      <c r="I9" s="247" t="s">
        <v>1153</v>
      </c>
      <c r="J9" s="247" t="s">
        <v>1153</v>
      </c>
      <c r="K9" s="246" t="str">
        <f>IF(SUM(H9:J9)=0,"-",SUM(H9:J9))</f>
        <v>-</v>
      </c>
      <c r="L9" s="247">
        <v>9</v>
      </c>
      <c r="M9" s="247">
        <v>21</v>
      </c>
      <c r="N9" s="247">
        <v>4</v>
      </c>
      <c r="O9" s="247">
        <v>1</v>
      </c>
      <c r="P9" s="247" t="s">
        <v>1153</v>
      </c>
      <c r="Q9" s="247" t="s">
        <v>1153</v>
      </c>
      <c r="R9" s="247">
        <v>2</v>
      </c>
      <c r="S9" s="247">
        <v>5</v>
      </c>
      <c r="T9" s="247">
        <v>4</v>
      </c>
      <c r="U9" s="247" t="s">
        <v>1153</v>
      </c>
      <c r="V9" s="261">
        <v>50312</v>
      </c>
    </row>
    <row r="10" spans="1:22" s="261" customFormat="1" ht="15" customHeight="1">
      <c r="A10" s="254" t="s">
        <v>717</v>
      </c>
      <c r="C10" s="270"/>
    </row>
    <row r="11" spans="1:22" s="261" customFormat="1" ht="15" customHeight="1">
      <c r="A11" s="254"/>
      <c r="C11" s="270"/>
    </row>
    <row r="12" spans="1:22" s="261" customFormat="1" ht="15" customHeight="1">
      <c r="A12" s="268" t="s">
        <v>856</v>
      </c>
      <c r="C12" s="270"/>
    </row>
    <row r="19" spans="1:1" ht="20.100000000000001" customHeight="1"/>
    <row r="20" spans="1:1" s="693" customFormat="1" ht="20.100000000000001" customHeight="1">
      <c r="A20" s="692"/>
    </row>
    <row r="21" spans="1:1" s="693" customFormat="1" ht="15" customHeight="1">
      <c r="A21" s="692"/>
    </row>
    <row r="22" spans="1:1" s="693" customFormat="1" ht="15" customHeight="1">
      <c r="A22" s="692"/>
    </row>
    <row r="23" spans="1:1" s="693" customFormat="1" ht="15" customHeight="1">
      <c r="A23" s="692"/>
    </row>
  </sheetData>
  <customSheetViews>
    <customSheetView guid="{56D0106B-CB90-4499-A8AC-183481DC4CD8}" showPageBreaks="1" showGridLines="0" printArea="1" view="pageBreakPreview">
      <selection activeCell="S2" sqref="S2"/>
      <rowBreaks count="5" manualBreakCount="5">
        <brk id="59" min="139" max="169" man="1"/>
        <brk id="143" min="219" max="241" man="1"/>
        <brk id="52323" min="298" max="8863" man="1"/>
        <brk id="53979" min="302" max="10387" man="1"/>
        <brk id="54299" min="306" max="8627" man="1"/>
      </rowBreaks>
      <pageMargins left="0.78740157480314965" right="0.78740157480314965" top="0.78740157480314965" bottom="0.78740157480314965" header="0" footer="0"/>
      <headerFooter alignWithMargins="0"/>
    </customSheetView>
    <customSheetView guid="{293DF52C-1200-42BF-A78D-BB2AAB878329}" showPageBreaks="1" showGridLines="0" printArea="1" view="pageBreakPreview" showRuler="0">
      <selection activeCell="S2" sqref="S2"/>
      <rowBreaks count="5" manualBreakCount="5">
        <brk id="59" min="139" max="169" man="1"/>
        <brk id="143" min="219" max="241" man="1"/>
        <brk id="52323" min="298" max="8863" man="1"/>
        <brk id="53979" min="302" max="10387" man="1"/>
        <brk id="54299" min="306" max="8627" man="1"/>
      </rowBreaks>
      <pageMargins left="0.78740157480314965" right="0.78740157480314965" top="0.78740157480314965" bottom="0.78740157480314965" header="0" footer="0"/>
      <headerFooter alignWithMargins="0"/>
    </customSheetView>
    <customSheetView guid="{81642AB8-0225-4BC4-B7AE-9E8C6C06FBF4}" showPageBreaks="1" showGridLines="0" printArea="1" view="pageBreakPreview">
      <selection activeCell="S2" sqref="S2"/>
      <rowBreaks count="5" manualBreakCount="5">
        <brk id="59" min="139" max="169" man="1"/>
        <brk id="143" min="219" max="241" man="1"/>
        <brk id="52323" min="298" max="8863" man="1"/>
        <brk id="53979" min="302" max="10387" man="1"/>
        <brk id="54299" min="306" max="8627" man="1"/>
      </rowBreaks>
      <pageMargins left="0.78740157480314965" right="0.78740157480314965" top="0.78740157480314965" bottom="0.78740157480314965" header="0" footer="0"/>
      <headerFooter alignWithMargins="0"/>
    </customSheetView>
  </customSheetViews>
  <mergeCells count="22">
    <mergeCell ref="B2:C2"/>
    <mergeCell ref="D2:G2"/>
    <mergeCell ref="H2:K2"/>
    <mergeCell ref="B3:B5"/>
    <mergeCell ref="C3:C5"/>
    <mergeCell ref="J4:J5"/>
    <mergeCell ref="F4:F5"/>
    <mergeCell ref="K4:K5"/>
    <mergeCell ref="G4:G5"/>
    <mergeCell ref="D3:G3"/>
    <mergeCell ref="H3:K3"/>
    <mergeCell ref="S1:U1"/>
    <mergeCell ref="S3:S5"/>
    <mergeCell ref="L3:L5"/>
    <mergeCell ref="M3:M5"/>
    <mergeCell ref="N3:N5"/>
    <mergeCell ref="U3:U5"/>
    <mergeCell ref="T3:T5"/>
    <mergeCell ref="Q3:Q5"/>
    <mergeCell ref="O3:O5"/>
    <mergeCell ref="R3:R5"/>
    <mergeCell ref="P3:P5"/>
  </mergeCells>
  <phoneticPr fontId="2"/>
  <pageMargins left="0.39370078740157483" right="0.39370078740157483" top="0.78740157480314965" bottom="0.78740157480314965" header="0" footer="0"/>
  <headerFooter alignWithMargins="0">
    <oddFooter>&amp;R&amp;D&amp;T</oddFooter>
  </headerFooter>
  <rowBreaks count="5" manualBreakCount="5">
    <brk id="62" min="139" max="169" man="1"/>
    <brk id="146" min="219" max="241" man="1"/>
    <brk id="52323" min="298" max="8863" man="1"/>
    <brk id="53979" min="302" max="10387" man="1"/>
    <brk id="54299" min="306" max="862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18"/>
  <sheetViews>
    <sheetView showGridLines="0" view="pageBreakPreview" zoomScaleNormal="100" zoomScaleSheetLayoutView="100" workbookViewId="0"/>
  </sheetViews>
  <sheetFormatPr defaultRowHeight="13.5"/>
  <cols>
    <col min="1" max="1" width="13.625" style="118" customWidth="1"/>
    <col min="2" max="10" width="9.625" style="148" customWidth="1"/>
    <col min="11" max="16384" width="9" style="148"/>
  </cols>
  <sheetData>
    <row r="1" spans="1:22" s="199" customFormat="1" ht="16.5" customHeight="1">
      <c r="A1" s="93" t="s">
        <v>571</v>
      </c>
      <c r="B1" s="198"/>
      <c r="C1" s="198"/>
      <c r="D1" s="198"/>
      <c r="E1" s="198"/>
      <c r="F1" s="198"/>
      <c r="G1" s="198"/>
      <c r="H1" s="848" t="s">
        <v>1155</v>
      </c>
      <c r="I1" s="848"/>
      <c r="J1" s="848"/>
    </row>
    <row r="2" spans="1:22" s="295" customFormat="1" ht="11.25">
      <c r="A2" s="873"/>
      <c r="B2" s="876" t="s">
        <v>583</v>
      </c>
      <c r="C2" s="877"/>
      <c r="D2" s="877"/>
      <c r="E2" s="878"/>
      <c r="F2" s="876" t="s">
        <v>756</v>
      </c>
      <c r="G2" s="877"/>
      <c r="H2" s="878"/>
      <c r="I2" s="879" t="s">
        <v>281</v>
      </c>
      <c r="J2" s="882" t="s">
        <v>282</v>
      </c>
      <c r="K2" s="294"/>
    </row>
    <row r="3" spans="1:22" s="295" customFormat="1" ht="11.25">
      <c r="A3" s="874"/>
      <c r="B3" s="879" t="s">
        <v>283</v>
      </c>
      <c r="C3" s="885" t="s">
        <v>284</v>
      </c>
      <c r="D3" s="888" t="s">
        <v>285</v>
      </c>
      <c r="E3" s="889" t="s">
        <v>286</v>
      </c>
      <c r="F3" s="892" t="s">
        <v>287</v>
      </c>
      <c r="G3" s="895" t="s">
        <v>288</v>
      </c>
      <c r="H3" s="882" t="s">
        <v>286</v>
      </c>
      <c r="I3" s="880"/>
      <c r="J3" s="883"/>
      <c r="K3" s="294"/>
    </row>
    <row r="4" spans="1:22" s="295" customFormat="1" ht="11.25" customHeight="1">
      <c r="A4" s="874"/>
      <c r="B4" s="880"/>
      <c r="C4" s="886"/>
      <c r="D4" s="886"/>
      <c r="E4" s="890"/>
      <c r="F4" s="893"/>
      <c r="G4" s="896"/>
      <c r="H4" s="898"/>
      <c r="I4" s="880"/>
      <c r="J4" s="883"/>
      <c r="K4" s="294"/>
    </row>
    <row r="5" spans="1:22" s="295" customFormat="1" ht="11.25" customHeight="1">
      <c r="A5" s="874"/>
      <c r="B5" s="880"/>
      <c r="C5" s="886"/>
      <c r="D5" s="886"/>
      <c r="E5" s="890"/>
      <c r="F5" s="893"/>
      <c r="G5" s="896"/>
      <c r="H5" s="898"/>
      <c r="I5" s="880"/>
      <c r="J5" s="883"/>
      <c r="K5" s="294"/>
    </row>
    <row r="6" spans="1:22" s="295" customFormat="1" ht="11.25" customHeight="1">
      <c r="A6" s="874"/>
      <c r="B6" s="880"/>
      <c r="C6" s="886"/>
      <c r="D6" s="886"/>
      <c r="E6" s="890"/>
      <c r="F6" s="893"/>
      <c r="G6" s="896"/>
      <c r="H6" s="898"/>
      <c r="I6" s="880"/>
      <c r="J6" s="883"/>
      <c r="K6" s="294"/>
    </row>
    <row r="7" spans="1:22" s="295" customFormat="1" ht="11.25" customHeight="1">
      <c r="A7" s="874"/>
      <c r="B7" s="880"/>
      <c r="C7" s="886"/>
      <c r="D7" s="886"/>
      <c r="E7" s="890"/>
      <c r="F7" s="893"/>
      <c r="G7" s="896"/>
      <c r="H7" s="898"/>
      <c r="I7" s="880"/>
      <c r="J7" s="883"/>
      <c r="K7" s="294"/>
    </row>
    <row r="8" spans="1:22" s="295" customFormat="1" ht="11.25" customHeight="1">
      <c r="A8" s="874"/>
      <c r="B8" s="880"/>
      <c r="C8" s="886"/>
      <c r="D8" s="886"/>
      <c r="E8" s="890"/>
      <c r="F8" s="893"/>
      <c r="G8" s="896"/>
      <c r="H8" s="898"/>
      <c r="I8" s="880"/>
      <c r="J8" s="883"/>
      <c r="K8" s="294"/>
    </row>
    <row r="9" spans="1:22" s="295" customFormat="1" ht="69" customHeight="1">
      <c r="A9" s="875"/>
      <c r="B9" s="881"/>
      <c r="C9" s="887"/>
      <c r="D9" s="887"/>
      <c r="E9" s="891"/>
      <c r="F9" s="894"/>
      <c r="G9" s="897"/>
      <c r="H9" s="899"/>
      <c r="I9" s="881"/>
      <c r="J9" s="884"/>
      <c r="K9" s="294"/>
    </row>
    <row r="10" spans="1:22" s="297" customFormat="1" ht="15" customHeight="1">
      <c r="A10" s="296" t="s">
        <v>240</v>
      </c>
      <c r="B10" s="114">
        <v>43</v>
      </c>
      <c r="C10" s="114">
        <v>7600</v>
      </c>
      <c r="D10" s="114">
        <v>4465</v>
      </c>
      <c r="E10" s="114">
        <f>IF(SUM(B10:D10)=0,"-",SUM(B10:D10))</f>
        <v>12108</v>
      </c>
      <c r="F10" s="114">
        <v>106697</v>
      </c>
      <c r="G10" s="114">
        <v>11251</v>
      </c>
      <c r="H10" s="114">
        <f>IF(SUM(F10:G10)=0,"-",SUM(F10:G10))</f>
        <v>117948</v>
      </c>
      <c r="I10" s="114">
        <v>25295</v>
      </c>
      <c r="J10" s="114">
        <f>IF(SUM(E10,H10,I10)=0,"-",SUM(E10,H10,I10))</f>
        <v>155351</v>
      </c>
    </row>
    <row r="11" spans="1:22" s="298" customFormat="1" ht="15" customHeight="1">
      <c r="A11" s="161" t="s">
        <v>718</v>
      </c>
      <c r="B11" s="247" t="s">
        <v>1179</v>
      </c>
      <c r="C11" s="247">
        <v>125</v>
      </c>
      <c r="D11" s="247">
        <v>268</v>
      </c>
      <c r="E11" s="246">
        <f>IF(SUM(B11:D11)=0,"-",SUM(B11:D11))</f>
        <v>393</v>
      </c>
      <c r="F11" s="247">
        <v>3342</v>
      </c>
      <c r="G11" s="247">
        <v>885</v>
      </c>
      <c r="H11" s="246">
        <f>IF(SUM(F11:G11)=0,"-",SUM(F11:G11))</f>
        <v>4227</v>
      </c>
      <c r="I11" s="247">
        <v>924</v>
      </c>
      <c r="J11" s="246">
        <f>IF(SUM(E11,H11,I11)=0,"-",SUM(E11,H11,I11))</f>
        <v>5544</v>
      </c>
    </row>
    <row r="12" spans="1:22" s="298" customFormat="1" ht="15" customHeight="1">
      <c r="A12" s="161" t="s">
        <v>719</v>
      </c>
      <c r="B12" s="247">
        <v>1</v>
      </c>
      <c r="C12" s="247">
        <v>9</v>
      </c>
      <c r="D12" s="247">
        <v>18</v>
      </c>
      <c r="E12" s="246">
        <f>IF(SUM(B12:D12)=0,"-",SUM(B12:D12))</f>
        <v>28</v>
      </c>
      <c r="F12" s="247">
        <v>372</v>
      </c>
      <c r="G12" s="247">
        <v>1</v>
      </c>
      <c r="H12" s="246">
        <f>IF(SUM(F12:G12)=0,"-",SUM(F12:G12))</f>
        <v>373</v>
      </c>
      <c r="I12" s="247">
        <v>219</v>
      </c>
      <c r="J12" s="246">
        <f>IF(SUM(E12,H12,I12)=0,"-",SUM(E12,H12,I12))</f>
        <v>620</v>
      </c>
    </row>
    <row r="13" spans="1:22" s="298" customFormat="1" ht="15" customHeight="1">
      <c r="A13" s="161" t="s">
        <v>720</v>
      </c>
      <c r="B13" s="247" t="s">
        <v>181</v>
      </c>
      <c r="C13" s="247">
        <v>20</v>
      </c>
      <c r="D13" s="247">
        <v>24</v>
      </c>
      <c r="E13" s="246">
        <f>IF(SUM(B13:D13)=0,"-",SUM(B13:D13))</f>
        <v>44</v>
      </c>
      <c r="F13" s="247">
        <v>467</v>
      </c>
      <c r="G13" s="247">
        <v>29</v>
      </c>
      <c r="H13" s="246">
        <f>IF(SUM(F13:G13)=0,"-",SUM(F13:G13))</f>
        <v>496</v>
      </c>
      <c r="I13" s="247">
        <v>320</v>
      </c>
      <c r="J13" s="246">
        <f>IF(SUM(E13,H13,I13)=0,"-",SUM(E13,H13,I13))</f>
        <v>860</v>
      </c>
    </row>
    <row r="14" spans="1:22" s="298" customFormat="1" ht="15" customHeight="1">
      <c r="A14" s="289" t="s">
        <v>717</v>
      </c>
      <c r="B14" s="98"/>
      <c r="C14" s="98"/>
      <c r="D14" s="98"/>
      <c r="E14" s="98"/>
      <c r="F14" s="98"/>
      <c r="G14" s="98"/>
      <c r="H14" s="98"/>
      <c r="I14" s="98"/>
      <c r="J14" s="98"/>
    </row>
    <row r="15" spans="1:22" s="86" customFormat="1" ht="14.25" customHeight="1">
      <c r="B15" s="133"/>
      <c r="C15" s="133"/>
      <c r="D15" s="149"/>
      <c r="E15" s="133"/>
      <c r="F15" s="133"/>
      <c r="G15" s="133"/>
      <c r="H15" s="133"/>
      <c r="I15" s="133"/>
      <c r="J15" s="133"/>
      <c r="K15" s="133"/>
      <c r="L15" s="133"/>
      <c r="M15" s="133"/>
      <c r="N15" s="133"/>
      <c r="O15" s="133"/>
      <c r="P15" s="133"/>
      <c r="Q15" s="133"/>
      <c r="R15" s="133"/>
      <c r="S15" s="133"/>
      <c r="T15" s="133"/>
      <c r="V15" s="195"/>
    </row>
    <row r="17" spans="1:12">
      <c r="A17" s="113"/>
      <c r="B17" s="133"/>
      <c r="C17" s="133"/>
      <c r="D17" s="133"/>
      <c r="E17" s="133"/>
      <c r="F17" s="133"/>
      <c r="G17" s="133"/>
      <c r="H17" s="133"/>
      <c r="I17" s="133"/>
      <c r="J17" s="133"/>
      <c r="K17" s="133"/>
      <c r="L17" s="133"/>
    </row>
    <row r="18" spans="1:12">
      <c r="A18" s="113"/>
      <c r="B18" s="133"/>
      <c r="C18" s="133"/>
      <c r="D18" s="133"/>
      <c r="E18" s="133"/>
      <c r="F18" s="133"/>
      <c r="G18" s="133"/>
      <c r="H18" s="133"/>
      <c r="I18" s="133"/>
      <c r="J18" s="133"/>
      <c r="K18" s="133"/>
      <c r="L18" s="133"/>
    </row>
  </sheetData>
  <customSheetViews>
    <customSheetView guid="{56D0106B-CB90-4499-A8AC-183481DC4CD8}" showPageBreaks="1" showGridLines="0" printArea="1" view="pageBreakPreview">
      <rowBreaks count="5" manualBreakCount="5">
        <brk id="68" min="137" max="167" man="1"/>
        <brk id="152" min="221" max="243" man="1"/>
        <brk id="5552" min="320" max="23228" man="1"/>
        <brk id="13068" min="316" max="32432" man="1"/>
        <brk id="20324" min="312" max="39768" man="1"/>
      </rowBreaks>
      <pageMargins left="0.78740157480314965" right="0.78740157480314965" top="0.78740157480314965" bottom="0.78740157480314965" header="0" footer="0"/>
      <headerFooter alignWithMargins="0"/>
    </customSheetView>
    <customSheetView guid="{293DF52C-1200-42BF-A78D-BB2AAB878329}" showPageBreaks="1" showGridLines="0" printArea="1" view="pageBreakPreview" showRuler="0">
      <rowBreaks count="5" manualBreakCount="5">
        <brk id="68" min="137" max="167" man="1"/>
        <brk id="152" min="221" max="243" man="1"/>
        <brk id="5552" min="320" max="23228" man="1"/>
        <brk id="13068" min="316" max="32432" man="1"/>
        <brk id="20324" min="312" max="39768" man="1"/>
      </rowBreaks>
      <pageMargins left="0.78740157480314965" right="0.78740157480314965" top="0.78740157480314965" bottom="0.78740157480314965" header="0" footer="0"/>
      <headerFooter alignWithMargins="0"/>
    </customSheetView>
    <customSheetView guid="{81642AB8-0225-4BC4-B7AE-9E8C6C06FBF4}" showPageBreaks="1" showGridLines="0" printArea="1" view="pageBreakPreview">
      <rowBreaks count="5" manualBreakCount="5">
        <brk id="68" min="137" max="167" man="1"/>
        <brk id="152" min="221" max="243" man="1"/>
        <brk id="5552" min="320" max="23228" man="1"/>
        <brk id="13068" min="316" max="32432" man="1"/>
        <brk id="20324" min="312" max="39768" man="1"/>
      </rowBreaks>
      <pageMargins left="0.78740157480314965" right="0.78740157480314965" top="0.78740157480314965" bottom="0.78740157480314965" header="0" footer="0"/>
      <headerFooter alignWithMargins="0"/>
    </customSheetView>
  </customSheetViews>
  <mergeCells count="13">
    <mergeCell ref="A2:A9"/>
    <mergeCell ref="B2:E2"/>
    <mergeCell ref="I2:I9"/>
    <mergeCell ref="H1:J1"/>
    <mergeCell ref="J2:J9"/>
    <mergeCell ref="B3:B9"/>
    <mergeCell ref="C3:C9"/>
    <mergeCell ref="D3:D9"/>
    <mergeCell ref="E3:E9"/>
    <mergeCell ref="F3:F9"/>
    <mergeCell ref="F2:H2"/>
    <mergeCell ref="G3:G9"/>
    <mergeCell ref="H3:H9"/>
  </mergeCells>
  <phoneticPr fontId="2"/>
  <pageMargins left="0.78740157480314965" right="0.78740157480314965" top="0.78740157480314965" bottom="0.78740157480314965" header="0" footer="0"/>
  <headerFooter alignWithMargins="0">
    <oddFooter>&amp;R&amp;D&amp;T</oddFooter>
  </headerFooter>
  <rowBreaks count="5" manualBreakCount="5">
    <brk id="71" min="137" max="167" man="1"/>
    <brk id="155" min="221" max="243" man="1"/>
    <brk id="5552" min="320" max="23228" man="1"/>
    <brk id="13068" min="316" max="32432" man="1"/>
    <brk id="20324" min="312" max="3976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BB53"/>
  <sheetViews>
    <sheetView view="pageBreakPreview" zoomScaleNormal="100" zoomScaleSheetLayoutView="100" workbookViewId="0">
      <pane xSplit="1" ySplit="6" topLeftCell="B7" activePane="bottomRight" state="frozen"/>
      <selection pane="topRight" activeCell="B1" sqref="B1"/>
      <selection pane="bottomLeft" activeCell="A7" sqref="A7"/>
      <selection pane="bottomRight"/>
    </sheetView>
  </sheetViews>
  <sheetFormatPr defaultColWidth="10" defaultRowHeight="13.5"/>
  <cols>
    <col min="1" max="1" width="11.125" style="101" customWidth="1"/>
    <col min="2" max="2" width="6.125" style="82" customWidth="1"/>
    <col min="3" max="3" width="6.125" style="81" customWidth="1"/>
    <col min="4" max="22" width="6.125" style="82" customWidth="1"/>
    <col min="23" max="23" width="7.875" style="82" customWidth="1"/>
    <col min="24" max="41" width="6.125" style="82" customWidth="1"/>
    <col min="42" max="43" width="9.625" style="82" customWidth="1"/>
    <col min="44" max="45" width="5.125" style="82" customWidth="1"/>
    <col min="46" max="46" width="6.5" style="82" customWidth="1"/>
    <col min="47" max="47" width="5.375" style="82" customWidth="1"/>
    <col min="48" max="48" width="6.125" style="82" customWidth="1"/>
    <col min="49" max="51" width="5.375" style="82" customWidth="1"/>
    <col min="52" max="52" width="5.375" style="83" customWidth="1"/>
    <col min="53" max="54" width="10" style="83" customWidth="1"/>
    <col min="55" max="16384" width="10" style="82"/>
  </cols>
  <sheetData>
    <row r="1" spans="1:53" s="202" customFormat="1" ht="15" customHeight="1">
      <c r="A1" s="181" t="s">
        <v>746</v>
      </c>
      <c r="B1" s="182"/>
      <c r="C1" s="200"/>
      <c r="D1" s="201"/>
      <c r="E1" s="201"/>
      <c r="F1" s="201"/>
      <c r="G1" s="201"/>
      <c r="H1" s="201"/>
      <c r="I1" s="201"/>
      <c r="J1" s="201"/>
      <c r="K1" s="201"/>
      <c r="L1" s="201"/>
      <c r="M1" s="201"/>
      <c r="N1" s="201"/>
      <c r="O1" s="201"/>
      <c r="P1" s="201"/>
      <c r="Q1" s="201"/>
      <c r="R1" s="201"/>
      <c r="S1" s="201"/>
      <c r="T1" s="201"/>
      <c r="U1" s="183"/>
      <c r="V1" s="201"/>
      <c r="W1" s="201"/>
      <c r="X1" s="201"/>
      <c r="Y1" s="201"/>
      <c r="Z1" s="201"/>
      <c r="AA1" s="201"/>
      <c r="AB1" s="201"/>
      <c r="AC1" s="201"/>
      <c r="AD1" s="201"/>
      <c r="AE1" s="201"/>
      <c r="AF1" s="201"/>
      <c r="AG1" s="201"/>
      <c r="AH1" s="201"/>
      <c r="AI1" s="201"/>
      <c r="AJ1" s="201"/>
      <c r="AK1" s="201"/>
      <c r="AL1" s="201"/>
      <c r="AM1" s="201"/>
      <c r="AN1" s="201"/>
      <c r="AO1" s="219" t="s">
        <v>975</v>
      </c>
      <c r="AZ1" s="203"/>
      <c r="BA1" s="203"/>
    </row>
    <row r="2" spans="1:53" s="302" customFormat="1" ht="18.75" customHeight="1">
      <c r="A2" s="301"/>
      <c r="B2" s="926" t="s">
        <v>216</v>
      </c>
      <c r="C2" s="927"/>
      <c r="D2" s="927"/>
      <c r="E2" s="927"/>
      <c r="F2" s="927"/>
      <c r="G2" s="927"/>
      <c r="H2" s="927"/>
      <c r="I2" s="927"/>
      <c r="J2" s="927"/>
      <c r="K2" s="927"/>
      <c r="L2" s="927"/>
      <c r="M2" s="927"/>
      <c r="N2" s="927"/>
      <c r="O2" s="927"/>
      <c r="P2" s="927"/>
      <c r="Q2" s="927"/>
      <c r="R2" s="927"/>
      <c r="S2" s="927"/>
      <c r="T2" s="928"/>
      <c r="U2" s="920" t="s">
        <v>613</v>
      </c>
      <c r="V2" s="920"/>
      <c r="W2" s="920"/>
      <c r="X2" s="923" t="s">
        <v>217</v>
      </c>
      <c r="Y2" s="924"/>
      <c r="Z2" s="924"/>
      <c r="AA2" s="924"/>
      <c r="AB2" s="924"/>
      <c r="AC2" s="924"/>
      <c r="AD2" s="924"/>
      <c r="AE2" s="924"/>
      <c r="AF2" s="924"/>
      <c r="AG2" s="924"/>
      <c r="AH2" s="924"/>
      <c r="AI2" s="924"/>
      <c r="AJ2" s="924"/>
      <c r="AK2" s="924"/>
      <c r="AL2" s="924"/>
      <c r="AM2" s="924"/>
      <c r="AN2" s="924"/>
      <c r="AO2" s="925"/>
    </row>
    <row r="3" spans="1:53" s="302" customFormat="1" ht="28.5" customHeight="1">
      <c r="A3" s="303"/>
      <c r="B3" s="910" t="s">
        <v>221</v>
      </c>
      <c r="C3" s="913" t="s">
        <v>222</v>
      </c>
      <c r="D3" s="914"/>
      <c r="E3" s="914"/>
      <c r="F3" s="914"/>
      <c r="G3" s="914"/>
      <c r="H3" s="914"/>
      <c r="I3" s="914"/>
      <c r="J3" s="914"/>
      <c r="K3" s="914"/>
      <c r="L3" s="914"/>
      <c r="M3" s="914"/>
      <c r="N3" s="914"/>
      <c r="O3" s="914"/>
      <c r="P3" s="914"/>
      <c r="Q3" s="914"/>
      <c r="R3" s="914"/>
      <c r="S3" s="914"/>
      <c r="T3" s="915"/>
      <c r="U3" s="900" t="s">
        <v>221</v>
      </c>
      <c r="V3" s="921" t="s">
        <v>222</v>
      </c>
      <c r="W3" s="949"/>
      <c r="X3" s="946" t="s">
        <v>221</v>
      </c>
      <c r="Y3" s="913" t="s">
        <v>222</v>
      </c>
      <c r="Z3" s="837"/>
      <c r="AA3" s="837"/>
      <c r="AB3" s="837"/>
      <c r="AC3" s="837"/>
      <c r="AD3" s="837"/>
      <c r="AE3" s="837"/>
      <c r="AF3" s="837"/>
      <c r="AG3" s="837"/>
      <c r="AH3" s="837"/>
      <c r="AI3" s="837"/>
      <c r="AJ3" s="837"/>
      <c r="AK3" s="837"/>
      <c r="AL3" s="837"/>
      <c r="AM3" s="702"/>
      <c r="AN3" s="689"/>
      <c r="AO3" s="304"/>
      <c r="AP3" s="305"/>
    </row>
    <row r="4" spans="1:53" s="302" customFormat="1" ht="27" customHeight="1">
      <c r="A4" s="306"/>
      <c r="B4" s="911"/>
      <c r="C4" s="905" t="s">
        <v>228</v>
      </c>
      <c r="D4" s="905" t="s">
        <v>229</v>
      </c>
      <c r="E4" s="905" t="s">
        <v>237</v>
      </c>
      <c r="F4" s="905" t="s">
        <v>230</v>
      </c>
      <c r="G4" s="905" t="s">
        <v>757</v>
      </c>
      <c r="H4" s="905" t="s">
        <v>231</v>
      </c>
      <c r="I4" s="905" t="s">
        <v>579</v>
      </c>
      <c r="J4" s="905" t="s">
        <v>782</v>
      </c>
      <c r="K4" s="905" t="s">
        <v>976</v>
      </c>
      <c r="L4" s="905" t="s">
        <v>1</v>
      </c>
      <c r="M4" s="932"/>
      <c r="N4" s="933"/>
      <c r="O4" s="933"/>
      <c r="P4" s="933"/>
      <c r="Q4" s="933"/>
      <c r="R4" s="933"/>
      <c r="S4" s="933"/>
      <c r="T4" s="934"/>
      <c r="U4" s="901"/>
      <c r="V4" s="950"/>
      <c r="W4" s="951"/>
      <c r="X4" s="947"/>
      <c r="Y4" s="905" t="s">
        <v>228</v>
      </c>
      <c r="Z4" s="905" t="s">
        <v>229</v>
      </c>
      <c r="AA4" s="905" t="s">
        <v>237</v>
      </c>
      <c r="AB4" s="905" t="s">
        <v>230</v>
      </c>
      <c r="AC4" s="905" t="s">
        <v>231</v>
      </c>
      <c r="AD4" s="905" t="s">
        <v>579</v>
      </c>
      <c r="AE4" s="905" t="s">
        <v>783</v>
      </c>
      <c r="AF4" s="905" t="s">
        <v>977</v>
      </c>
      <c r="AG4" s="905" t="s">
        <v>1</v>
      </c>
      <c r="AH4" s="935"/>
      <c r="AI4" s="936"/>
      <c r="AJ4" s="936"/>
      <c r="AK4" s="936"/>
      <c r="AL4" s="936"/>
      <c r="AM4" s="936"/>
      <c r="AN4" s="936"/>
      <c r="AO4" s="937"/>
      <c r="AP4" s="305"/>
    </row>
    <row r="5" spans="1:53" s="302" customFormat="1" ht="54" customHeight="1">
      <c r="A5" s="908"/>
      <c r="B5" s="911"/>
      <c r="C5" s="906"/>
      <c r="D5" s="906"/>
      <c r="E5" s="906"/>
      <c r="F5" s="906"/>
      <c r="G5" s="918"/>
      <c r="H5" s="906"/>
      <c r="I5" s="906"/>
      <c r="J5" s="906"/>
      <c r="K5" s="906"/>
      <c r="L5" s="906"/>
      <c r="M5" s="938" t="s">
        <v>978</v>
      </c>
      <c r="N5" s="905" t="s">
        <v>577</v>
      </c>
      <c r="O5" s="921" t="s">
        <v>574</v>
      </c>
      <c r="P5" s="922"/>
      <c r="Q5" s="905" t="s">
        <v>576</v>
      </c>
      <c r="R5" s="905" t="s">
        <v>784</v>
      </c>
      <c r="S5" s="916" t="s">
        <v>857</v>
      </c>
      <c r="T5" s="916" t="s">
        <v>858</v>
      </c>
      <c r="U5" s="901"/>
      <c r="V5" s="903"/>
      <c r="W5" s="944" t="s">
        <v>759</v>
      </c>
      <c r="X5" s="947"/>
      <c r="Y5" s="906"/>
      <c r="Z5" s="906"/>
      <c r="AA5" s="906"/>
      <c r="AB5" s="906"/>
      <c r="AC5" s="906"/>
      <c r="AD5" s="906"/>
      <c r="AE5" s="906"/>
      <c r="AF5" s="906"/>
      <c r="AG5" s="906"/>
      <c r="AH5" s="940" t="s">
        <v>978</v>
      </c>
      <c r="AI5" s="942" t="s">
        <v>577</v>
      </c>
      <c r="AJ5" s="921" t="s">
        <v>574</v>
      </c>
      <c r="AK5" s="931"/>
      <c r="AL5" s="929" t="s">
        <v>576</v>
      </c>
      <c r="AM5" s="905" t="s">
        <v>784</v>
      </c>
      <c r="AN5" s="916" t="s">
        <v>857</v>
      </c>
      <c r="AO5" s="916" t="s">
        <v>858</v>
      </c>
    </row>
    <row r="6" spans="1:53" s="302" customFormat="1" ht="54" customHeight="1">
      <c r="A6" s="909"/>
      <c r="B6" s="912"/>
      <c r="C6" s="907"/>
      <c r="D6" s="907"/>
      <c r="E6" s="907"/>
      <c r="F6" s="907"/>
      <c r="G6" s="919"/>
      <c r="H6" s="907"/>
      <c r="I6" s="907"/>
      <c r="J6" s="907"/>
      <c r="K6" s="907"/>
      <c r="L6" s="907"/>
      <c r="M6" s="939"/>
      <c r="N6" s="907"/>
      <c r="O6" s="307"/>
      <c r="P6" s="308" t="s">
        <v>580</v>
      </c>
      <c r="Q6" s="907"/>
      <c r="R6" s="907"/>
      <c r="S6" s="917"/>
      <c r="T6" s="917"/>
      <c r="U6" s="902"/>
      <c r="V6" s="904"/>
      <c r="W6" s="945"/>
      <c r="X6" s="948"/>
      <c r="Y6" s="907"/>
      <c r="Z6" s="907"/>
      <c r="AA6" s="907"/>
      <c r="AB6" s="907"/>
      <c r="AC6" s="907"/>
      <c r="AD6" s="907"/>
      <c r="AE6" s="907"/>
      <c r="AF6" s="907"/>
      <c r="AG6" s="907"/>
      <c r="AH6" s="941"/>
      <c r="AI6" s="943"/>
      <c r="AJ6" s="307"/>
      <c r="AK6" s="308" t="s">
        <v>580</v>
      </c>
      <c r="AL6" s="930"/>
      <c r="AM6" s="907"/>
      <c r="AN6" s="917"/>
      <c r="AO6" s="917"/>
    </row>
    <row r="7" spans="1:53" s="314" customFormat="1" ht="15" customHeight="1">
      <c r="A7" s="309" t="s">
        <v>180</v>
      </c>
      <c r="B7" s="310">
        <v>8302</v>
      </c>
      <c r="C7" s="310">
        <v>1836</v>
      </c>
      <c r="D7" s="310">
        <v>4838</v>
      </c>
      <c r="E7" s="310">
        <v>1290</v>
      </c>
      <c r="F7" s="310">
        <v>147</v>
      </c>
      <c r="G7" s="310">
        <v>167</v>
      </c>
      <c r="H7" s="310">
        <v>663</v>
      </c>
      <c r="I7" s="310">
        <v>4694</v>
      </c>
      <c r="J7" s="310">
        <v>51</v>
      </c>
      <c r="K7" s="310">
        <v>88</v>
      </c>
      <c r="L7" s="310">
        <v>10689</v>
      </c>
      <c r="M7" s="114">
        <f>IF(SUM(N7:T7)=0,"-",SUM(N7:T7))</f>
        <v>4399</v>
      </c>
      <c r="N7" s="310">
        <v>727</v>
      </c>
      <c r="O7" s="310">
        <v>527</v>
      </c>
      <c r="P7" s="310">
        <v>42</v>
      </c>
      <c r="Q7" s="311">
        <v>17</v>
      </c>
      <c r="R7" s="311">
        <v>6</v>
      </c>
      <c r="S7" s="310">
        <v>347</v>
      </c>
      <c r="T7" s="310">
        <v>2733</v>
      </c>
      <c r="U7" s="312">
        <v>292</v>
      </c>
      <c r="V7" s="311">
        <v>2230</v>
      </c>
      <c r="W7" s="310">
        <v>489</v>
      </c>
      <c r="X7" s="312">
        <v>5075</v>
      </c>
      <c r="Y7" s="310">
        <v>2141</v>
      </c>
      <c r="Z7" s="310">
        <v>3622</v>
      </c>
      <c r="AA7" s="310">
        <v>664</v>
      </c>
      <c r="AB7" s="310">
        <v>59</v>
      </c>
      <c r="AC7" s="310">
        <v>128</v>
      </c>
      <c r="AD7" s="310">
        <v>1410</v>
      </c>
      <c r="AE7" s="310">
        <v>23</v>
      </c>
      <c r="AF7" s="310">
        <v>93</v>
      </c>
      <c r="AG7" s="310">
        <v>4318</v>
      </c>
      <c r="AH7" s="310">
        <f>IF(SUM(AI7:AO7)=0,"-",SUM(AI7:AO7))</f>
        <v>940</v>
      </c>
      <c r="AI7" s="310">
        <v>381</v>
      </c>
      <c r="AJ7" s="310">
        <v>242</v>
      </c>
      <c r="AK7" s="310">
        <v>27</v>
      </c>
      <c r="AL7" s="311">
        <v>24</v>
      </c>
      <c r="AM7" s="311">
        <v>1</v>
      </c>
      <c r="AN7" s="313">
        <v>117</v>
      </c>
      <c r="AO7" s="313">
        <v>148</v>
      </c>
    </row>
    <row r="8" spans="1:53" s="314" customFormat="1" ht="15" customHeight="1">
      <c r="A8" s="163" t="s">
        <v>718</v>
      </c>
      <c r="B8" s="315">
        <f>IF(SUM(B9:B17)=0,"-",SUM(B9:B17))</f>
        <v>503</v>
      </c>
      <c r="C8" s="315">
        <f t="shared" ref="C8:AO8" si="0">IF(SUM(C9:C17)=0,"-",SUM(C9:C17))</f>
        <v>235</v>
      </c>
      <c r="D8" s="315">
        <f t="shared" si="0"/>
        <v>117</v>
      </c>
      <c r="E8" s="315">
        <f t="shared" si="0"/>
        <v>159</v>
      </c>
      <c r="F8" s="315">
        <f t="shared" si="0"/>
        <v>4</v>
      </c>
      <c r="G8" s="315">
        <f t="shared" si="0"/>
        <v>7</v>
      </c>
      <c r="H8" s="315">
        <f t="shared" si="0"/>
        <v>283</v>
      </c>
      <c r="I8" s="315">
        <f t="shared" si="0"/>
        <v>884</v>
      </c>
      <c r="J8" s="315">
        <f t="shared" si="0"/>
        <v>4</v>
      </c>
      <c r="K8" s="315">
        <f t="shared" si="0"/>
        <v>5</v>
      </c>
      <c r="L8" s="315">
        <f t="shared" si="0"/>
        <v>190</v>
      </c>
      <c r="M8" s="315">
        <f>IF(SUM(M9:M17)=0,"-",SUM(M9:M17))</f>
        <v>93</v>
      </c>
      <c r="N8" s="315">
        <f t="shared" si="0"/>
        <v>21</v>
      </c>
      <c r="O8" s="315">
        <f t="shared" si="0"/>
        <v>30</v>
      </c>
      <c r="P8" s="315">
        <f t="shared" si="0"/>
        <v>8</v>
      </c>
      <c r="Q8" s="315">
        <f t="shared" si="0"/>
        <v>1</v>
      </c>
      <c r="R8" s="315" t="str">
        <f t="shared" si="0"/>
        <v>-</v>
      </c>
      <c r="S8" s="315">
        <f t="shared" si="0"/>
        <v>9</v>
      </c>
      <c r="T8" s="315">
        <f t="shared" si="0"/>
        <v>24</v>
      </c>
      <c r="U8" s="315">
        <f t="shared" si="0"/>
        <v>5</v>
      </c>
      <c r="V8" s="315">
        <f t="shared" si="0"/>
        <v>13</v>
      </c>
      <c r="W8" s="315" t="str">
        <f t="shared" si="0"/>
        <v>-</v>
      </c>
      <c r="X8" s="315">
        <f t="shared" si="0"/>
        <v>237</v>
      </c>
      <c r="Y8" s="315">
        <f t="shared" si="0"/>
        <v>89</v>
      </c>
      <c r="Z8" s="315">
        <f t="shared" si="0"/>
        <v>247</v>
      </c>
      <c r="AA8" s="315">
        <f t="shared" si="0"/>
        <v>11</v>
      </c>
      <c r="AB8" s="315">
        <f t="shared" si="0"/>
        <v>5</v>
      </c>
      <c r="AC8" s="315">
        <f t="shared" si="0"/>
        <v>30</v>
      </c>
      <c r="AD8" s="315">
        <f t="shared" si="0"/>
        <v>100</v>
      </c>
      <c r="AE8" s="315">
        <f t="shared" si="0"/>
        <v>4</v>
      </c>
      <c r="AF8" s="315">
        <f t="shared" si="0"/>
        <v>3</v>
      </c>
      <c r="AG8" s="315">
        <f t="shared" si="0"/>
        <v>61</v>
      </c>
      <c r="AH8" s="315">
        <f t="shared" si="0"/>
        <v>75</v>
      </c>
      <c r="AI8" s="315">
        <f t="shared" si="0"/>
        <v>28</v>
      </c>
      <c r="AJ8" s="315">
        <f t="shared" si="0"/>
        <v>28</v>
      </c>
      <c r="AK8" s="315">
        <f t="shared" si="0"/>
        <v>1</v>
      </c>
      <c r="AL8" s="315" t="str">
        <f t="shared" si="0"/>
        <v>-</v>
      </c>
      <c r="AM8" s="315" t="str">
        <f t="shared" si="0"/>
        <v>-</v>
      </c>
      <c r="AN8" s="315">
        <f t="shared" si="0"/>
        <v>14</v>
      </c>
      <c r="AO8" s="315">
        <f t="shared" si="0"/>
        <v>4</v>
      </c>
    </row>
    <row r="9" spans="1:53" s="314" customFormat="1" ht="15" customHeight="1">
      <c r="A9" s="180" t="s">
        <v>236</v>
      </c>
      <c r="B9" s="316">
        <v>238</v>
      </c>
      <c r="C9" s="316">
        <v>28</v>
      </c>
      <c r="D9" s="316">
        <v>27</v>
      </c>
      <c r="E9" s="316">
        <v>14</v>
      </c>
      <c r="F9" s="316">
        <v>3</v>
      </c>
      <c r="G9" s="316">
        <v>7</v>
      </c>
      <c r="H9" s="316">
        <v>49</v>
      </c>
      <c r="I9" s="316">
        <v>608</v>
      </c>
      <c r="J9" s="316" t="s">
        <v>181</v>
      </c>
      <c r="K9" s="316" t="s">
        <v>181</v>
      </c>
      <c r="L9" s="316">
        <v>143</v>
      </c>
      <c r="M9" s="323">
        <f>IF(SUM(N9:T9)=0,"-",SUM(N9:T9))</f>
        <v>70</v>
      </c>
      <c r="N9" s="318">
        <v>11</v>
      </c>
      <c r="O9" s="318">
        <v>21</v>
      </c>
      <c r="P9" s="316">
        <v>4</v>
      </c>
      <c r="Q9" s="318">
        <v>1</v>
      </c>
      <c r="R9" s="318" t="s">
        <v>181</v>
      </c>
      <c r="S9" s="316">
        <v>9</v>
      </c>
      <c r="T9" s="316">
        <v>24</v>
      </c>
      <c r="U9" s="319" t="s">
        <v>181</v>
      </c>
      <c r="V9" s="319" t="s">
        <v>181</v>
      </c>
      <c r="W9" s="319" t="s">
        <v>181</v>
      </c>
      <c r="X9" s="319">
        <v>93</v>
      </c>
      <c r="Y9" s="319">
        <v>31</v>
      </c>
      <c r="Z9" s="319">
        <v>172</v>
      </c>
      <c r="AA9" s="319">
        <v>6</v>
      </c>
      <c r="AB9" s="319">
        <v>5</v>
      </c>
      <c r="AC9" s="319">
        <v>4</v>
      </c>
      <c r="AD9" s="319">
        <v>5</v>
      </c>
      <c r="AE9" s="319">
        <v>4</v>
      </c>
      <c r="AF9" s="319" t="s">
        <v>1186</v>
      </c>
      <c r="AG9" s="319">
        <v>21</v>
      </c>
      <c r="AH9" s="323">
        <f>IF(SUM(AI9:AO9)=0,"-",SUM(AI9:AO9))</f>
        <v>47</v>
      </c>
      <c r="AI9" s="318">
        <v>18</v>
      </c>
      <c r="AJ9" s="318">
        <v>11</v>
      </c>
      <c r="AK9" s="318" t="s">
        <v>181</v>
      </c>
      <c r="AL9" s="318" t="s">
        <v>181</v>
      </c>
      <c r="AM9" s="318" t="s">
        <v>181</v>
      </c>
      <c r="AN9" s="318">
        <v>14</v>
      </c>
      <c r="AO9" s="318">
        <v>4</v>
      </c>
      <c r="AP9" s="320"/>
      <c r="AQ9" s="320"/>
      <c r="AR9" s="320"/>
      <c r="AS9" s="320"/>
      <c r="AT9" s="320"/>
      <c r="AU9" s="320"/>
      <c r="AV9" s="320"/>
      <c r="AW9" s="320"/>
      <c r="AX9" s="320"/>
      <c r="AY9" s="321"/>
    </row>
    <row r="10" spans="1:53" s="314" customFormat="1" ht="15" customHeight="1">
      <c r="A10" s="169" t="s">
        <v>725</v>
      </c>
      <c r="B10" s="322">
        <v>63</v>
      </c>
      <c r="C10" s="322" t="s">
        <v>1186</v>
      </c>
      <c r="D10" s="322">
        <v>1</v>
      </c>
      <c r="E10" s="322">
        <v>142</v>
      </c>
      <c r="F10" s="322" t="s">
        <v>1186</v>
      </c>
      <c r="G10" s="322" t="s">
        <v>1186</v>
      </c>
      <c r="H10" s="322" t="s">
        <v>1186</v>
      </c>
      <c r="I10" s="322">
        <v>2</v>
      </c>
      <c r="J10" s="322" t="s">
        <v>1186</v>
      </c>
      <c r="K10" s="322" t="s">
        <v>1186</v>
      </c>
      <c r="L10" s="322">
        <v>1</v>
      </c>
      <c r="M10" s="323" t="str">
        <f>IF(SUM(N10:T10)=0,"-",SUM(N10:T10))</f>
        <v>-</v>
      </c>
      <c r="N10" s="322" t="s">
        <v>1186</v>
      </c>
      <c r="O10" s="322" t="s">
        <v>1186</v>
      </c>
      <c r="P10" s="322" t="s">
        <v>1186</v>
      </c>
      <c r="Q10" s="322" t="s">
        <v>1186</v>
      </c>
      <c r="R10" s="322" t="s">
        <v>1186</v>
      </c>
      <c r="S10" s="322"/>
      <c r="T10" s="322"/>
      <c r="U10" s="322" t="s">
        <v>1186</v>
      </c>
      <c r="V10" s="322" t="s">
        <v>1186</v>
      </c>
      <c r="W10" s="322" t="s">
        <v>1186</v>
      </c>
      <c r="X10" s="322">
        <v>3</v>
      </c>
      <c r="Y10" s="322" t="s">
        <v>1186</v>
      </c>
      <c r="Z10" s="322">
        <v>6</v>
      </c>
      <c r="AA10" s="322" t="s">
        <v>1186</v>
      </c>
      <c r="AB10" s="322" t="s">
        <v>1186</v>
      </c>
      <c r="AC10" s="322" t="s">
        <v>1186</v>
      </c>
      <c r="AD10" s="322" t="s">
        <v>1186</v>
      </c>
      <c r="AE10" s="322" t="s">
        <v>1186</v>
      </c>
      <c r="AF10" s="322" t="s">
        <v>1186</v>
      </c>
      <c r="AG10" s="322" t="s">
        <v>1186</v>
      </c>
      <c r="AH10" s="323" t="str">
        <f t="shared" ref="AH10:AH16" si="1">IF(SUM(AI10:AO10)=0,"-",SUM(AI10:AO10))</f>
        <v>-</v>
      </c>
      <c r="AI10" s="322" t="s">
        <v>1186</v>
      </c>
      <c r="AJ10" s="322" t="s">
        <v>1186</v>
      </c>
      <c r="AK10" s="322" t="s">
        <v>1186</v>
      </c>
      <c r="AL10" s="322" t="s">
        <v>1186</v>
      </c>
      <c r="AM10" s="322" t="s">
        <v>1186</v>
      </c>
      <c r="AN10" s="322"/>
      <c r="AO10" s="322"/>
      <c r="AP10" s="320"/>
      <c r="AQ10" s="320"/>
      <c r="AR10" s="320"/>
      <c r="AS10" s="320"/>
      <c r="AT10" s="320"/>
      <c r="AU10" s="320"/>
      <c r="AV10" s="320"/>
      <c r="AW10" s="320"/>
      <c r="AX10" s="320"/>
      <c r="AY10" s="321"/>
    </row>
    <row r="11" spans="1:53" s="314" customFormat="1" ht="15" customHeight="1">
      <c r="A11" s="169" t="s">
        <v>726</v>
      </c>
      <c r="B11" s="322">
        <v>32</v>
      </c>
      <c r="C11" s="322" t="s">
        <v>1186</v>
      </c>
      <c r="D11" s="322">
        <v>4</v>
      </c>
      <c r="E11" s="322">
        <v>2</v>
      </c>
      <c r="F11" s="322" t="s">
        <v>1186</v>
      </c>
      <c r="G11" s="322" t="s">
        <v>1186</v>
      </c>
      <c r="H11" s="322" t="s">
        <v>1186</v>
      </c>
      <c r="I11" s="322">
        <v>48</v>
      </c>
      <c r="J11" s="322" t="s">
        <v>1186</v>
      </c>
      <c r="K11" s="322">
        <v>4</v>
      </c>
      <c r="L11" s="322">
        <v>2</v>
      </c>
      <c r="M11" s="323">
        <f t="shared" ref="M11:M17" si="2">IF(SUM(N11:T11)=0,"-",SUM(N11:T11))</f>
        <v>4</v>
      </c>
      <c r="N11" s="322">
        <v>2</v>
      </c>
      <c r="O11" s="322">
        <v>2</v>
      </c>
      <c r="P11" s="322" t="s">
        <v>1186</v>
      </c>
      <c r="Q11" s="322" t="s">
        <v>1186</v>
      </c>
      <c r="R11" s="322" t="s">
        <v>1186</v>
      </c>
      <c r="S11" s="322"/>
      <c r="T11" s="322"/>
      <c r="U11" s="322" t="s">
        <v>1186</v>
      </c>
      <c r="V11" s="322" t="s">
        <v>1186</v>
      </c>
      <c r="W11" s="322" t="s">
        <v>1186</v>
      </c>
      <c r="X11" s="322">
        <v>18</v>
      </c>
      <c r="Y11" s="322" t="s">
        <v>1186</v>
      </c>
      <c r="Z11" s="322" t="s">
        <v>1186</v>
      </c>
      <c r="AA11" s="322">
        <v>3</v>
      </c>
      <c r="AB11" s="322" t="s">
        <v>1186</v>
      </c>
      <c r="AC11" s="322" t="s">
        <v>1186</v>
      </c>
      <c r="AD11" s="322">
        <v>33</v>
      </c>
      <c r="AE11" s="322" t="s">
        <v>1186</v>
      </c>
      <c r="AF11" s="322">
        <v>2</v>
      </c>
      <c r="AG11" s="322" t="s">
        <v>1186</v>
      </c>
      <c r="AH11" s="323">
        <f t="shared" si="1"/>
        <v>4</v>
      </c>
      <c r="AI11" s="322">
        <v>2</v>
      </c>
      <c r="AJ11" s="322">
        <v>2</v>
      </c>
      <c r="AK11" s="322" t="s">
        <v>1186</v>
      </c>
      <c r="AL11" s="322" t="s">
        <v>1186</v>
      </c>
      <c r="AM11" s="322" t="s">
        <v>1186</v>
      </c>
      <c r="AN11" s="322"/>
      <c r="AO11" s="322"/>
      <c r="AP11" s="320"/>
      <c r="AQ11" s="320"/>
      <c r="AR11" s="320"/>
      <c r="AS11" s="320"/>
      <c r="AT11" s="320"/>
      <c r="AU11" s="320"/>
      <c r="AV11" s="320"/>
      <c r="AW11" s="320"/>
      <c r="AX11" s="320"/>
      <c r="AY11" s="321"/>
    </row>
    <row r="12" spans="1:53" s="314" customFormat="1" ht="15" customHeight="1">
      <c r="A12" s="169" t="s">
        <v>727</v>
      </c>
      <c r="B12" s="322">
        <v>89</v>
      </c>
      <c r="C12" s="322">
        <v>183</v>
      </c>
      <c r="D12" s="322" t="s">
        <v>1186</v>
      </c>
      <c r="E12" s="322" t="s">
        <v>1186</v>
      </c>
      <c r="F12" s="322" t="s">
        <v>1186</v>
      </c>
      <c r="G12" s="322" t="s">
        <v>1186</v>
      </c>
      <c r="H12" s="322">
        <v>230</v>
      </c>
      <c r="I12" s="322">
        <v>195</v>
      </c>
      <c r="J12" s="322" t="s">
        <v>1186</v>
      </c>
      <c r="K12" s="322" t="s">
        <v>1186</v>
      </c>
      <c r="L12" s="322" t="s">
        <v>1186</v>
      </c>
      <c r="M12" s="323">
        <f t="shared" si="2"/>
        <v>5</v>
      </c>
      <c r="N12" s="322">
        <v>5</v>
      </c>
      <c r="O12" s="322" t="s">
        <v>1186</v>
      </c>
      <c r="P12" s="322" t="s">
        <v>1186</v>
      </c>
      <c r="Q12" s="322" t="s">
        <v>1186</v>
      </c>
      <c r="R12" s="322" t="s">
        <v>1186</v>
      </c>
      <c r="S12" s="322"/>
      <c r="T12" s="322"/>
      <c r="U12" s="322" t="s">
        <v>1186</v>
      </c>
      <c r="V12" s="322" t="s">
        <v>1186</v>
      </c>
      <c r="W12" s="322" t="s">
        <v>1186</v>
      </c>
      <c r="X12" s="322">
        <v>36</v>
      </c>
      <c r="Y12" s="322" t="s">
        <v>1186</v>
      </c>
      <c r="Z12" s="322">
        <v>2</v>
      </c>
      <c r="AA12" s="322" t="s">
        <v>1186</v>
      </c>
      <c r="AB12" s="322" t="s">
        <v>1186</v>
      </c>
      <c r="AC12" s="322">
        <v>24</v>
      </c>
      <c r="AD12" s="322">
        <v>16</v>
      </c>
      <c r="AE12" s="322" t="s">
        <v>1186</v>
      </c>
      <c r="AF12" s="322" t="s">
        <v>1186</v>
      </c>
      <c r="AG12" s="322">
        <v>8</v>
      </c>
      <c r="AH12" s="323">
        <f t="shared" si="1"/>
        <v>2</v>
      </c>
      <c r="AI12" s="322">
        <v>2</v>
      </c>
      <c r="AJ12" s="322" t="s">
        <v>1187</v>
      </c>
      <c r="AK12" s="322" t="s">
        <v>1187</v>
      </c>
      <c r="AL12" s="322" t="s">
        <v>1187</v>
      </c>
      <c r="AM12" s="322" t="s">
        <v>1187</v>
      </c>
      <c r="AN12" s="322"/>
      <c r="AO12" s="322"/>
      <c r="AP12" s="320"/>
      <c r="AQ12" s="320"/>
      <c r="AR12" s="320"/>
      <c r="AS12" s="320"/>
      <c r="AT12" s="320"/>
      <c r="AU12" s="320"/>
      <c r="AV12" s="320"/>
      <c r="AW12" s="320"/>
      <c r="AX12" s="320"/>
      <c r="AY12" s="321"/>
    </row>
    <row r="13" spans="1:53" s="314" customFormat="1" ht="15" customHeight="1">
      <c r="A13" s="169" t="s">
        <v>728</v>
      </c>
      <c r="B13" s="322">
        <v>3</v>
      </c>
      <c r="C13" s="322" t="s">
        <v>1186</v>
      </c>
      <c r="D13" s="322" t="s">
        <v>1186</v>
      </c>
      <c r="E13" s="322" t="s">
        <v>1186</v>
      </c>
      <c r="F13" s="322" t="s">
        <v>1186</v>
      </c>
      <c r="G13" s="322" t="s">
        <v>1186</v>
      </c>
      <c r="H13" s="322" t="s">
        <v>1186</v>
      </c>
      <c r="I13" s="322">
        <v>1</v>
      </c>
      <c r="J13" s="322">
        <v>4</v>
      </c>
      <c r="K13" s="322">
        <v>1</v>
      </c>
      <c r="L13" s="322" t="s">
        <v>1186</v>
      </c>
      <c r="M13" s="323" t="str">
        <f t="shared" si="2"/>
        <v>-</v>
      </c>
      <c r="N13" s="322" t="s">
        <v>1186</v>
      </c>
      <c r="O13" s="322" t="s">
        <v>1186</v>
      </c>
      <c r="P13" s="322" t="s">
        <v>1186</v>
      </c>
      <c r="Q13" s="322" t="s">
        <v>1186</v>
      </c>
      <c r="R13" s="322" t="s">
        <v>1186</v>
      </c>
      <c r="S13" s="322"/>
      <c r="T13" s="322"/>
      <c r="U13" s="322" t="s">
        <v>1186</v>
      </c>
      <c r="V13" s="322" t="s">
        <v>1186</v>
      </c>
      <c r="W13" s="322" t="s">
        <v>1186</v>
      </c>
      <c r="X13" s="322">
        <v>1</v>
      </c>
      <c r="Y13" s="322" t="s">
        <v>1186</v>
      </c>
      <c r="Z13" s="322" t="s">
        <v>1186</v>
      </c>
      <c r="AA13" s="322" t="s">
        <v>1186</v>
      </c>
      <c r="AB13" s="322" t="s">
        <v>1186</v>
      </c>
      <c r="AC13" s="322" t="s">
        <v>1186</v>
      </c>
      <c r="AD13" s="322">
        <v>1</v>
      </c>
      <c r="AE13" s="322" t="s">
        <v>1186</v>
      </c>
      <c r="AF13" s="322" t="s">
        <v>1186</v>
      </c>
      <c r="AG13" s="322" t="s">
        <v>1186</v>
      </c>
      <c r="AH13" s="323" t="str">
        <f t="shared" si="1"/>
        <v>-</v>
      </c>
      <c r="AI13" s="322" t="s">
        <v>1187</v>
      </c>
      <c r="AJ13" s="322" t="s">
        <v>1187</v>
      </c>
      <c r="AK13" s="322" t="s">
        <v>1187</v>
      </c>
      <c r="AL13" s="322" t="s">
        <v>1187</v>
      </c>
      <c r="AM13" s="322" t="s">
        <v>1187</v>
      </c>
      <c r="AN13" s="322"/>
      <c r="AO13" s="322"/>
      <c r="AP13" s="320"/>
      <c r="AQ13" s="320"/>
      <c r="AR13" s="320"/>
      <c r="AS13" s="320"/>
      <c r="AT13" s="320"/>
      <c r="AU13" s="320"/>
      <c r="AV13" s="320"/>
      <c r="AW13" s="320"/>
      <c r="AX13" s="320"/>
      <c r="AY13" s="321"/>
    </row>
    <row r="14" spans="1:53" s="314" customFormat="1" ht="15" customHeight="1">
      <c r="A14" s="169" t="s">
        <v>729</v>
      </c>
      <c r="B14" s="322">
        <v>1</v>
      </c>
      <c r="C14" s="322">
        <v>1</v>
      </c>
      <c r="D14" s="322" t="s">
        <v>1186</v>
      </c>
      <c r="E14" s="322" t="s">
        <v>1186</v>
      </c>
      <c r="F14" s="322" t="s">
        <v>1186</v>
      </c>
      <c r="G14" s="322" t="s">
        <v>1186</v>
      </c>
      <c r="H14" s="322" t="s">
        <v>1186</v>
      </c>
      <c r="I14" s="322" t="s">
        <v>1186</v>
      </c>
      <c r="J14" s="322" t="s">
        <v>1186</v>
      </c>
      <c r="K14" s="322" t="s">
        <v>1186</v>
      </c>
      <c r="L14" s="322" t="s">
        <v>1186</v>
      </c>
      <c r="M14" s="323" t="str">
        <f t="shared" si="2"/>
        <v>-</v>
      </c>
      <c r="N14" s="322" t="s">
        <v>1186</v>
      </c>
      <c r="O14" s="322" t="s">
        <v>1186</v>
      </c>
      <c r="P14" s="322" t="s">
        <v>1186</v>
      </c>
      <c r="Q14" s="322" t="s">
        <v>1186</v>
      </c>
      <c r="R14" s="322" t="s">
        <v>1186</v>
      </c>
      <c r="S14" s="322"/>
      <c r="T14" s="322"/>
      <c r="U14" s="322" t="s">
        <v>1186</v>
      </c>
      <c r="V14" s="322" t="s">
        <v>1186</v>
      </c>
      <c r="W14" s="322" t="s">
        <v>1186</v>
      </c>
      <c r="X14" s="322">
        <v>11</v>
      </c>
      <c r="Y14" s="322">
        <v>1</v>
      </c>
      <c r="Z14" s="322">
        <v>14</v>
      </c>
      <c r="AA14" s="322" t="s">
        <v>1186</v>
      </c>
      <c r="AB14" s="322" t="s">
        <v>1186</v>
      </c>
      <c r="AC14" s="322">
        <v>1</v>
      </c>
      <c r="AD14" s="322">
        <v>6</v>
      </c>
      <c r="AE14" s="322" t="s">
        <v>1186</v>
      </c>
      <c r="AF14" s="322">
        <v>1</v>
      </c>
      <c r="AG14" s="322">
        <v>6</v>
      </c>
      <c r="AH14" s="323" t="str">
        <f t="shared" si="1"/>
        <v>-</v>
      </c>
      <c r="AI14" s="322" t="s">
        <v>1186</v>
      </c>
      <c r="AJ14" s="322" t="s">
        <v>1186</v>
      </c>
      <c r="AK14" s="322" t="s">
        <v>1186</v>
      </c>
      <c r="AL14" s="322" t="s">
        <v>1186</v>
      </c>
      <c r="AM14" s="322" t="s">
        <v>1186</v>
      </c>
      <c r="AN14" s="322"/>
      <c r="AO14" s="322"/>
      <c r="AP14" s="320"/>
      <c r="AQ14" s="320"/>
      <c r="AR14" s="320"/>
      <c r="AS14" s="320"/>
      <c r="AT14" s="320"/>
      <c r="AU14" s="320"/>
      <c r="AV14" s="320"/>
      <c r="AW14" s="320"/>
      <c r="AX14" s="320"/>
      <c r="AY14" s="321"/>
    </row>
    <row r="15" spans="1:53" s="314" customFormat="1" ht="15" customHeight="1">
      <c r="A15" s="169" t="s">
        <v>730</v>
      </c>
      <c r="B15" s="322">
        <v>69</v>
      </c>
      <c r="C15" s="322">
        <v>23</v>
      </c>
      <c r="D15" s="322">
        <v>70</v>
      </c>
      <c r="E15" s="322">
        <v>1</v>
      </c>
      <c r="F15" s="322">
        <v>1</v>
      </c>
      <c r="G15" s="322" t="s">
        <v>1186</v>
      </c>
      <c r="H15" s="322">
        <v>4</v>
      </c>
      <c r="I15" s="322">
        <v>28</v>
      </c>
      <c r="J15" s="322" t="s">
        <v>1186</v>
      </c>
      <c r="K15" s="322" t="s">
        <v>1186</v>
      </c>
      <c r="L15" s="322">
        <v>41</v>
      </c>
      <c r="M15" s="323">
        <f t="shared" si="2"/>
        <v>5</v>
      </c>
      <c r="N15" s="322">
        <v>2</v>
      </c>
      <c r="O15" s="322">
        <v>2</v>
      </c>
      <c r="P15" s="322">
        <v>1</v>
      </c>
      <c r="Q15" s="322" t="s">
        <v>1186</v>
      </c>
      <c r="R15" s="322" t="s">
        <v>1186</v>
      </c>
      <c r="S15" s="322"/>
      <c r="T15" s="322"/>
      <c r="U15" s="322" t="s">
        <v>1186</v>
      </c>
      <c r="V15" s="322" t="s">
        <v>1186</v>
      </c>
      <c r="W15" s="322" t="s">
        <v>1186</v>
      </c>
      <c r="X15" s="322">
        <v>66</v>
      </c>
      <c r="Y15" s="322">
        <v>57</v>
      </c>
      <c r="Z15" s="322">
        <v>42</v>
      </c>
      <c r="AA15" s="322">
        <v>2</v>
      </c>
      <c r="AB15" s="322" t="s">
        <v>1186</v>
      </c>
      <c r="AC15" s="322">
        <v>1</v>
      </c>
      <c r="AD15" s="322">
        <v>37</v>
      </c>
      <c r="AE15" s="322" t="s">
        <v>1186</v>
      </c>
      <c r="AF15" s="322" t="s">
        <v>1186</v>
      </c>
      <c r="AG15" s="322">
        <v>23</v>
      </c>
      <c r="AH15" s="323">
        <f t="shared" si="1"/>
        <v>16</v>
      </c>
      <c r="AI15" s="322">
        <v>6</v>
      </c>
      <c r="AJ15" s="322">
        <v>9</v>
      </c>
      <c r="AK15" s="322">
        <v>1</v>
      </c>
      <c r="AL15" s="322" t="s">
        <v>1186</v>
      </c>
      <c r="AM15" s="322" t="s">
        <v>1186</v>
      </c>
      <c r="AN15" s="322"/>
      <c r="AO15" s="322"/>
      <c r="AP15" s="320"/>
      <c r="AQ15" s="320"/>
      <c r="AR15" s="320"/>
      <c r="AS15" s="320"/>
      <c r="AT15" s="320"/>
      <c r="AU15" s="320"/>
      <c r="AV15" s="320"/>
      <c r="AW15" s="320"/>
      <c r="AX15" s="320"/>
      <c r="AY15" s="321"/>
    </row>
    <row r="16" spans="1:53" s="314" customFormat="1" ht="15" customHeight="1">
      <c r="A16" s="169" t="s">
        <v>731</v>
      </c>
      <c r="B16" s="322">
        <v>2</v>
      </c>
      <c r="C16" s="322" t="s">
        <v>1186</v>
      </c>
      <c r="D16" s="322">
        <v>3</v>
      </c>
      <c r="E16" s="322" t="s">
        <v>1186</v>
      </c>
      <c r="F16" s="322" t="s">
        <v>1186</v>
      </c>
      <c r="G16" s="322" t="s">
        <v>1186</v>
      </c>
      <c r="H16" s="322" t="s">
        <v>1186</v>
      </c>
      <c r="I16" s="322" t="s">
        <v>1186</v>
      </c>
      <c r="J16" s="322" t="s">
        <v>1186</v>
      </c>
      <c r="K16" s="322" t="s">
        <v>1186</v>
      </c>
      <c r="L16" s="322" t="s">
        <v>1186</v>
      </c>
      <c r="M16" s="323">
        <f t="shared" si="2"/>
        <v>6</v>
      </c>
      <c r="N16" s="322" t="s">
        <v>1186</v>
      </c>
      <c r="O16" s="322">
        <v>3</v>
      </c>
      <c r="P16" s="322">
        <v>3</v>
      </c>
      <c r="Q16" s="322" t="s">
        <v>1186</v>
      </c>
      <c r="R16" s="322" t="s">
        <v>1186</v>
      </c>
      <c r="S16" s="322"/>
      <c r="T16" s="322"/>
      <c r="U16" s="322" t="s">
        <v>1186</v>
      </c>
      <c r="V16" s="322" t="s">
        <v>1186</v>
      </c>
      <c r="W16" s="322" t="s">
        <v>1186</v>
      </c>
      <c r="X16" s="322">
        <v>1</v>
      </c>
      <c r="Y16" s="322" t="s">
        <v>1186</v>
      </c>
      <c r="Z16" s="322">
        <v>3</v>
      </c>
      <c r="AA16" s="322" t="s">
        <v>1186</v>
      </c>
      <c r="AB16" s="322" t="s">
        <v>1186</v>
      </c>
      <c r="AC16" s="322" t="s">
        <v>1186</v>
      </c>
      <c r="AD16" s="322" t="s">
        <v>1186</v>
      </c>
      <c r="AE16" s="322" t="s">
        <v>1186</v>
      </c>
      <c r="AF16" s="322" t="s">
        <v>1186</v>
      </c>
      <c r="AG16" s="322" t="s">
        <v>1186</v>
      </c>
      <c r="AH16" s="323">
        <f t="shared" si="1"/>
        <v>3</v>
      </c>
      <c r="AI16" s="322" t="s">
        <v>1186</v>
      </c>
      <c r="AJ16" s="322">
        <v>3</v>
      </c>
      <c r="AK16" s="322" t="s">
        <v>1186</v>
      </c>
      <c r="AL16" s="322" t="s">
        <v>1186</v>
      </c>
      <c r="AM16" s="322" t="s">
        <v>1186</v>
      </c>
      <c r="AN16" s="322"/>
      <c r="AO16" s="322"/>
      <c r="AP16" s="320"/>
      <c r="AQ16" s="320"/>
      <c r="AR16" s="320"/>
      <c r="AS16" s="320"/>
      <c r="AT16" s="320"/>
      <c r="AU16" s="320"/>
      <c r="AV16" s="320"/>
      <c r="AW16" s="320"/>
      <c r="AX16" s="320"/>
      <c r="AY16" s="321"/>
    </row>
    <row r="17" spans="1:54" s="314" customFormat="1" ht="15" customHeight="1">
      <c r="A17" s="170" t="s">
        <v>732</v>
      </c>
      <c r="B17" s="324">
        <v>6</v>
      </c>
      <c r="C17" s="322" t="s">
        <v>1186</v>
      </c>
      <c r="D17" s="324">
        <v>12</v>
      </c>
      <c r="E17" s="322" t="s">
        <v>1186</v>
      </c>
      <c r="F17" s="322" t="s">
        <v>1186</v>
      </c>
      <c r="G17" s="322" t="s">
        <v>1186</v>
      </c>
      <c r="H17" s="322" t="s">
        <v>1186</v>
      </c>
      <c r="I17" s="324">
        <v>2</v>
      </c>
      <c r="J17" s="322" t="s">
        <v>1186</v>
      </c>
      <c r="K17" s="322" t="s">
        <v>1186</v>
      </c>
      <c r="L17" s="322">
        <v>3</v>
      </c>
      <c r="M17" s="323">
        <f t="shared" si="2"/>
        <v>3</v>
      </c>
      <c r="N17" s="322">
        <v>1</v>
      </c>
      <c r="O17" s="322">
        <v>2</v>
      </c>
      <c r="P17" s="322" t="s">
        <v>1186</v>
      </c>
      <c r="Q17" s="322" t="s">
        <v>1186</v>
      </c>
      <c r="R17" s="322" t="s">
        <v>1186</v>
      </c>
      <c r="S17" s="322"/>
      <c r="T17" s="322"/>
      <c r="U17" s="324">
        <v>5</v>
      </c>
      <c r="V17" s="324">
        <v>13</v>
      </c>
      <c r="W17" s="322" t="s">
        <v>1186</v>
      </c>
      <c r="X17" s="324">
        <v>8</v>
      </c>
      <c r="Y17" s="322" t="s">
        <v>1186</v>
      </c>
      <c r="Z17" s="324">
        <v>8</v>
      </c>
      <c r="AA17" s="322" t="s">
        <v>1186</v>
      </c>
      <c r="AB17" s="322" t="s">
        <v>1186</v>
      </c>
      <c r="AC17" s="322" t="s">
        <v>1186</v>
      </c>
      <c r="AD17" s="322">
        <v>2</v>
      </c>
      <c r="AE17" s="322" t="s">
        <v>1186</v>
      </c>
      <c r="AF17" s="322" t="s">
        <v>1186</v>
      </c>
      <c r="AG17" s="324">
        <v>3</v>
      </c>
      <c r="AH17" s="323">
        <f>IF(SUM(AI17:AO17)=0,"-",SUM(AI17:AO17))</f>
        <v>3</v>
      </c>
      <c r="AI17" s="322" t="s">
        <v>1186</v>
      </c>
      <c r="AJ17" s="322">
        <v>3</v>
      </c>
      <c r="AK17" s="322" t="s">
        <v>1186</v>
      </c>
      <c r="AL17" s="322" t="s">
        <v>1186</v>
      </c>
      <c r="AM17" s="322" t="s">
        <v>1186</v>
      </c>
      <c r="AN17" s="322"/>
      <c r="AO17" s="322"/>
      <c r="AP17" s="320"/>
      <c r="AQ17" s="320"/>
      <c r="AR17" s="320"/>
      <c r="AS17" s="320"/>
      <c r="AT17" s="320"/>
      <c r="AU17" s="320"/>
      <c r="AV17" s="320"/>
      <c r="AW17" s="320"/>
      <c r="AX17" s="320"/>
      <c r="AY17" s="321"/>
    </row>
    <row r="18" spans="1:54" s="314" customFormat="1" ht="15" customHeight="1">
      <c r="A18" s="165" t="s">
        <v>733</v>
      </c>
      <c r="B18" s="326">
        <f>IF(SUM(B19:B20)=0,"-",SUM(B19:B20))</f>
        <v>75</v>
      </c>
      <c r="C18" s="326">
        <f t="shared" ref="C18:AO18" si="3">IF(SUM(C19:C20)=0,"-",SUM(C19:C20))</f>
        <v>3</v>
      </c>
      <c r="D18" s="326">
        <f t="shared" si="3"/>
        <v>46</v>
      </c>
      <c r="E18" s="326">
        <f t="shared" si="3"/>
        <v>6</v>
      </c>
      <c r="F18" s="326">
        <f t="shared" si="3"/>
        <v>1</v>
      </c>
      <c r="G18" s="326" t="str">
        <f t="shared" si="3"/>
        <v>-</v>
      </c>
      <c r="H18" s="326">
        <f t="shared" si="3"/>
        <v>9</v>
      </c>
      <c r="I18" s="326">
        <f t="shared" si="3"/>
        <v>19</v>
      </c>
      <c r="J18" s="326" t="str">
        <f t="shared" si="3"/>
        <v>-</v>
      </c>
      <c r="K18" s="326" t="str">
        <f t="shared" si="3"/>
        <v>-</v>
      </c>
      <c r="L18" s="326">
        <f t="shared" si="3"/>
        <v>4</v>
      </c>
      <c r="M18" s="326">
        <f>IF(SUM(M19:M20)=0,"-",SUM(M19:M20))</f>
        <v>16</v>
      </c>
      <c r="N18" s="326">
        <f t="shared" si="3"/>
        <v>2</v>
      </c>
      <c r="O18" s="326">
        <f t="shared" si="3"/>
        <v>4</v>
      </c>
      <c r="P18" s="326" t="str">
        <f t="shared" si="3"/>
        <v>-</v>
      </c>
      <c r="Q18" s="326" t="str">
        <f t="shared" si="3"/>
        <v>-</v>
      </c>
      <c r="R18" s="326" t="str">
        <f t="shared" si="3"/>
        <v>-</v>
      </c>
      <c r="S18" s="326">
        <f t="shared" si="3"/>
        <v>1</v>
      </c>
      <c r="T18" s="326">
        <f t="shared" si="3"/>
        <v>9</v>
      </c>
      <c r="U18" s="326" t="str">
        <f t="shared" si="3"/>
        <v>-</v>
      </c>
      <c r="V18" s="326" t="str">
        <f t="shared" si="3"/>
        <v>-</v>
      </c>
      <c r="W18" s="326" t="str">
        <f t="shared" si="3"/>
        <v>-</v>
      </c>
      <c r="X18" s="326">
        <f t="shared" si="3"/>
        <v>29</v>
      </c>
      <c r="Y18" s="326">
        <f t="shared" si="3"/>
        <v>1</v>
      </c>
      <c r="Z18" s="326">
        <f t="shared" si="3"/>
        <v>70</v>
      </c>
      <c r="AA18" s="326" t="str">
        <f t="shared" si="3"/>
        <v>-</v>
      </c>
      <c r="AB18" s="326" t="str">
        <f t="shared" si="3"/>
        <v>-</v>
      </c>
      <c r="AC18" s="326">
        <f t="shared" si="3"/>
        <v>16</v>
      </c>
      <c r="AD18" s="326">
        <f t="shared" si="3"/>
        <v>35</v>
      </c>
      <c r="AE18" s="326">
        <f t="shared" si="3"/>
        <v>1</v>
      </c>
      <c r="AF18" s="326" t="str">
        <f t="shared" si="3"/>
        <v>-</v>
      </c>
      <c r="AG18" s="326">
        <f t="shared" si="3"/>
        <v>1</v>
      </c>
      <c r="AH18" s="326">
        <f t="shared" si="3"/>
        <v>22</v>
      </c>
      <c r="AI18" s="326">
        <f t="shared" si="3"/>
        <v>2</v>
      </c>
      <c r="AJ18" s="326">
        <f t="shared" si="3"/>
        <v>18</v>
      </c>
      <c r="AK18" s="326" t="str">
        <f t="shared" si="3"/>
        <v>-</v>
      </c>
      <c r="AL18" s="326" t="str">
        <f t="shared" si="3"/>
        <v>-</v>
      </c>
      <c r="AM18" s="326" t="str">
        <f>IF(SUM(AM19:AM20)=0,"-",SUM(AM19:AM20))</f>
        <v>-</v>
      </c>
      <c r="AN18" s="326">
        <f t="shared" si="3"/>
        <v>1</v>
      </c>
      <c r="AO18" s="326">
        <f t="shared" si="3"/>
        <v>1</v>
      </c>
      <c r="AP18" s="320"/>
      <c r="AQ18" s="320"/>
      <c r="AR18" s="320"/>
      <c r="AS18" s="320"/>
      <c r="AT18" s="320"/>
      <c r="AU18" s="320"/>
      <c r="AV18" s="320"/>
      <c r="AW18" s="320"/>
      <c r="AX18" s="320"/>
      <c r="AY18" s="321"/>
    </row>
    <row r="19" spans="1:54" s="314" customFormat="1" ht="15" customHeight="1">
      <c r="A19" s="180" t="s">
        <v>236</v>
      </c>
      <c r="B19" s="316">
        <v>69</v>
      </c>
      <c r="C19" s="316">
        <v>3</v>
      </c>
      <c r="D19" s="316">
        <v>46</v>
      </c>
      <c r="E19" s="316">
        <v>2</v>
      </c>
      <c r="F19" s="316">
        <v>1</v>
      </c>
      <c r="G19" s="316" t="s">
        <v>1171</v>
      </c>
      <c r="H19" s="316">
        <v>9</v>
      </c>
      <c r="I19" s="316">
        <v>17</v>
      </c>
      <c r="J19" s="316" t="s">
        <v>1171</v>
      </c>
      <c r="K19" s="316" t="s">
        <v>1171</v>
      </c>
      <c r="L19" s="316">
        <v>4</v>
      </c>
      <c r="M19" s="317">
        <f>IF(SUM(N19:T19)=0,"-",SUM(N19:T19))</f>
        <v>16</v>
      </c>
      <c r="N19" s="316">
        <v>2</v>
      </c>
      <c r="O19" s="316">
        <v>4</v>
      </c>
      <c r="P19" s="316" t="s">
        <v>1173</v>
      </c>
      <c r="Q19" s="316" t="s">
        <v>1173</v>
      </c>
      <c r="R19" s="316" t="s">
        <v>1173</v>
      </c>
      <c r="S19" s="316">
        <v>1</v>
      </c>
      <c r="T19" s="316">
        <v>9</v>
      </c>
      <c r="U19" s="316" t="s">
        <v>1171</v>
      </c>
      <c r="V19" s="316" t="s">
        <v>1171</v>
      </c>
      <c r="W19" s="316" t="s">
        <v>1171</v>
      </c>
      <c r="X19" s="316">
        <v>27</v>
      </c>
      <c r="Y19" s="316">
        <v>1</v>
      </c>
      <c r="Z19" s="316">
        <v>70</v>
      </c>
      <c r="AA19" s="316" t="s">
        <v>1171</v>
      </c>
      <c r="AB19" s="316" t="s">
        <v>1174</v>
      </c>
      <c r="AC19" s="316">
        <v>16</v>
      </c>
      <c r="AD19" s="316">
        <v>33</v>
      </c>
      <c r="AE19" s="316">
        <v>1</v>
      </c>
      <c r="AF19" s="316" t="s">
        <v>1175</v>
      </c>
      <c r="AG19" s="690">
        <v>1</v>
      </c>
      <c r="AH19" s="317">
        <f>IF(SUM(AI19:AO19)=0,"-",SUM(AI19:AO19))</f>
        <v>22</v>
      </c>
      <c r="AI19" s="316">
        <v>2</v>
      </c>
      <c r="AJ19" s="316">
        <v>18</v>
      </c>
      <c r="AK19" s="316" t="s">
        <v>1171</v>
      </c>
      <c r="AL19" s="316" t="s">
        <v>1171</v>
      </c>
      <c r="AM19" s="316" t="s">
        <v>1171</v>
      </c>
      <c r="AN19" s="316">
        <v>1</v>
      </c>
      <c r="AO19" s="316">
        <v>1</v>
      </c>
      <c r="AP19" s="320"/>
      <c r="AQ19" s="320"/>
      <c r="AR19" s="320"/>
      <c r="AS19" s="320"/>
      <c r="AT19" s="320"/>
      <c r="AU19" s="320"/>
      <c r="AV19" s="320"/>
      <c r="AW19" s="320"/>
      <c r="AX19" s="320"/>
      <c r="AY19" s="321"/>
    </row>
    <row r="20" spans="1:54" s="314" customFormat="1" ht="15" customHeight="1">
      <c r="A20" s="172" t="s">
        <v>734</v>
      </c>
      <c r="B20" s="324">
        <v>6</v>
      </c>
      <c r="C20" s="324" t="s">
        <v>1170</v>
      </c>
      <c r="D20" s="324" t="s">
        <v>1171</v>
      </c>
      <c r="E20" s="324">
        <v>4</v>
      </c>
      <c r="F20" s="324" t="s">
        <v>1170</v>
      </c>
      <c r="G20" s="324" t="s">
        <v>1171</v>
      </c>
      <c r="H20" s="324" t="s">
        <v>1171</v>
      </c>
      <c r="I20" s="324">
        <v>2</v>
      </c>
      <c r="J20" s="324" t="s">
        <v>1172</v>
      </c>
      <c r="K20" s="324" t="s">
        <v>1172</v>
      </c>
      <c r="L20" s="324" t="s">
        <v>1172</v>
      </c>
      <c r="M20" s="325" t="str">
        <f>IF(SUM(N20:T20)=0,"-",SUM(N20:T20))</f>
        <v>-</v>
      </c>
      <c r="N20" s="772" t="s">
        <v>1171</v>
      </c>
      <c r="O20" s="324" t="s">
        <v>1171</v>
      </c>
      <c r="P20" s="324" t="s">
        <v>1170</v>
      </c>
      <c r="Q20" s="324" t="s">
        <v>1170</v>
      </c>
      <c r="R20" s="324" t="s">
        <v>1170</v>
      </c>
      <c r="S20" s="324" t="s">
        <v>1170</v>
      </c>
      <c r="T20" s="324" t="s">
        <v>1170</v>
      </c>
      <c r="U20" s="324" t="s">
        <v>1170</v>
      </c>
      <c r="V20" s="324" t="s">
        <v>1170</v>
      </c>
      <c r="W20" s="324" t="s">
        <v>1170</v>
      </c>
      <c r="X20" s="324">
        <v>2</v>
      </c>
      <c r="Y20" s="324" t="s">
        <v>1171</v>
      </c>
      <c r="Z20" s="324" t="s">
        <v>1171</v>
      </c>
      <c r="AA20" s="324" t="s">
        <v>1171</v>
      </c>
      <c r="AB20" s="324" t="s">
        <v>1171</v>
      </c>
      <c r="AC20" s="324" t="s">
        <v>1171</v>
      </c>
      <c r="AD20" s="324">
        <v>2</v>
      </c>
      <c r="AE20" s="324" t="s">
        <v>1171</v>
      </c>
      <c r="AF20" s="324" t="s">
        <v>1171</v>
      </c>
      <c r="AG20" s="771" t="s">
        <v>1171</v>
      </c>
      <c r="AH20" s="325" t="str">
        <f>IF(SUM(AI20:AO20)=0,"-",SUM(AI20:AO20))</f>
        <v>-</v>
      </c>
      <c r="AI20" s="772" t="s">
        <v>1170</v>
      </c>
      <c r="AJ20" s="772" t="s">
        <v>1170</v>
      </c>
      <c r="AK20" s="772" t="s">
        <v>1170</v>
      </c>
      <c r="AL20" s="772" t="s">
        <v>1170</v>
      </c>
      <c r="AM20" s="772" t="s">
        <v>1170</v>
      </c>
      <c r="AN20" s="772" t="s">
        <v>1170</v>
      </c>
      <c r="AO20" s="772" t="s">
        <v>1170</v>
      </c>
      <c r="AP20" s="320"/>
      <c r="AQ20" s="320"/>
      <c r="AR20" s="320"/>
      <c r="AS20" s="320"/>
      <c r="AT20" s="320"/>
      <c r="AU20" s="320"/>
      <c r="AV20" s="320"/>
      <c r="AW20" s="320"/>
      <c r="AX20" s="320"/>
      <c r="AY20" s="321"/>
    </row>
    <row r="21" spans="1:54" s="314" customFormat="1" ht="15" customHeight="1">
      <c r="A21" s="166" t="s">
        <v>720</v>
      </c>
      <c r="B21" s="326">
        <f>IF(SUM(B22:B26)=0,"-",SUM(B22:B26))</f>
        <v>132</v>
      </c>
      <c r="C21" s="326">
        <f t="shared" ref="C21:AO21" si="4">IF(SUM(C22:C26)=0,"-",SUM(C22:C26))</f>
        <v>37</v>
      </c>
      <c r="D21" s="326">
        <f t="shared" si="4"/>
        <v>40</v>
      </c>
      <c r="E21" s="326">
        <f t="shared" si="4"/>
        <v>12</v>
      </c>
      <c r="F21" s="326" t="str">
        <f t="shared" si="4"/>
        <v>-</v>
      </c>
      <c r="G21" s="326">
        <f t="shared" si="4"/>
        <v>2</v>
      </c>
      <c r="H21" s="326">
        <f t="shared" si="4"/>
        <v>12</v>
      </c>
      <c r="I21" s="326">
        <f t="shared" si="4"/>
        <v>107</v>
      </c>
      <c r="J21" s="326">
        <f t="shared" si="4"/>
        <v>8</v>
      </c>
      <c r="K21" s="326">
        <f t="shared" si="4"/>
        <v>1</v>
      </c>
      <c r="L21" s="326">
        <f t="shared" si="4"/>
        <v>54</v>
      </c>
      <c r="M21" s="773">
        <f t="shared" si="4"/>
        <v>67</v>
      </c>
      <c r="N21" s="326">
        <f t="shared" si="4"/>
        <v>7</v>
      </c>
      <c r="O21" s="326">
        <f t="shared" si="4"/>
        <v>4</v>
      </c>
      <c r="P21" s="326" t="str">
        <f t="shared" si="4"/>
        <v>-</v>
      </c>
      <c r="Q21" s="326" t="str">
        <f t="shared" si="4"/>
        <v>-</v>
      </c>
      <c r="R21" s="326" t="str">
        <f t="shared" si="4"/>
        <v>-</v>
      </c>
      <c r="S21" s="326" t="str">
        <f t="shared" si="4"/>
        <v>-</v>
      </c>
      <c r="T21" s="326">
        <f t="shared" si="4"/>
        <v>56</v>
      </c>
      <c r="U21" s="326">
        <f t="shared" si="4"/>
        <v>9</v>
      </c>
      <c r="V21" s="326">
        <f t="shared" si="4"/>
        <v>20</v>
      </c>
      <c r="W21" s="326" t="str">
        <f t="shared" si="4"/>
        <v>-</v>
      </c>
      <c r="X21" s="326">
        <f t="shared" si="4"/>
        <v>42</v>
      </c>
      <c r="Y21" s="326">
        <f t="shared" si="4"/>
        <v>3</v>
      </c>
      <c r="Z21" s="326">
        <f t="shared" si="4"/>
        <v>85</v>
      </c>
      <c r="AA21" s="326">
        <f t="shared" si="4"/>
        <v>2</v>
      </c>
      <c r="AB21" s="326" t="str">
        <f t="shared" si="4"/>
        <v>-</v>
      </c>
      <c r="AC21" s="326" t="str">
        <f t="shared" si="4"/>
        <v>-</v>
      </c>
      <c r="AD21" s="326">
        <f t="shared" si="4"/>
        <v>1</v>
      </c>
      <c r="AE21" s="326" t="str">
        <f t="shared" si="4"/>
        <v>-</v>
      </c>
      <c r="AF21" s="326" t="str">
        <f t="shared" si="4"/>
        <v>-</v>
      </c>
      <c r="AG21" s="326">
        <f t="shared" si="4"/>
        <v>31</v>
      </c>
      <c r="AH21" s="326">
        <f t="shared" si="4"/>
        <v>60</v>
      </c>
      <c r="AI21" s="326">
        <f t="shared" si="4"/>
        <v>10</v>
      </c>
      <c r="AJ21" s="326">
        <f t="shared" si="4"/>
        <v>12</v>
      </c>
      <c r="AK21" s="326" t="str">
        <f t="shared" si="4"/>
        <v>-</v>
      </c>
      <c r="AL21" s="326" t="str">
        <f t="shared" si="4"/>
        <v>-</v>
      </c>
      <c r="AM21" s="326" t="str">
        <f t="shared" si="4"/>
        <v>-</v>
      </c>
      <c r="AN21" s="326">
        <f t="shared" si="4"/>
        <v>5</v>
      </c>
      <c r="AO21" s="326">
        <f t="shared" si="4"/>
        <v>33</v>
      </c>
      <c r="AP21" s="320"/>
      <c r="AQ21" s="320"/>
      <c r="AR21" s="320"/>
      <c r="AS21" s="320"/>
      <c r="AT21" s="320"/>
      <c r="AU21" s="320"/>
      <c r="AV21" s="320"/>
      <c r="AW21" s="320"/>
      <c r="AX21" s="320"/>
      <c r="AY21" s="321"/>
    </row>
    <row r="22" spans="1:54" s="314" customFormat="1" ht="15" customHeight="1">
      <c r="A22" s="180" t="s">
        <v>236</v>
      </c>
      <c r="B22" s="316">
        <v>53</v>
      </c>
      <c r="C22" s="316">
        <v>5</v>
      </c>
      <c r="D22" s="316">
        <v>40</v>
      </c>
      <c r="E22" s="316">
        <v>5</v>
      </c>
      <c r="F22" s="316" t="s">
        <v>1153</v>
      </c>
      <c r="G22" s="316">
        <v>2</v>
      </c>
      <c r="H22" s="316">
        <v>5</v>
      </c>
      <c r="I22" s="316">
        <v>14</v>
      </c>
      <c r="J22" s="316" t="s">
        <v>1153</v>
      </c>
      <c r="K22" s="316" t="s">
        <v>1153</v>
      </c>
      <c r="L22" s="316">
        <v>51</v>
      </c>
      <c r="M22" s="317">
        <f>IF(SUM(N22:T22)=0,"-",SUM(N22:T22))</f>
        <v>16</v>
      </c>
      <c r="N22" s="316">
        <v>1</v>
      </c>
      <c r="O22" s="316">
        <v>4</v>
      </c>
      <c r="P22" s="322" t="s">
        <v>1153</v>
      </c>
      <c r="Q22" s="322" t="s">
        <v>1153</v>
      </c>
      <c r="R22" s="322" t="s">
        <v>1153</v>
      </c>
      <c r="S22" s="322" t="s">
        <v>1153</v>
      </c>
      <c r="T22" s="316">
        <v>11</v>
      </c>
      <c r="U22" s="322" t="s">
        <v>1154</v>
      </c>
      <c r="V22" s="322" t="s">
        <v>1154</v>
      </c>
      <c r="W22" s="322" t="s">
        <v>1154</v>
      </c>
      <c r="X22" s="316">
        <v>39</v>
      </c>
      <c r="Y22" s="316">
        <v>2</v>
      </c>
      <c r="Z22" s="316">
        <v>85</v>
      </c>
      <c r="AA22" s="316">
        <v>2</v>
      </c>
      <c r="AB22" s="322" t="s">
        <v>1153</v>
      </c>
      <c r="AC22" s="316" t="s">
        <v>1153</v>
      </c>
      <c r="AD22" s="316">
        <v>1</v>
      </c>
      <c r="AE22" s="322" t="s">
        <v>1153</v>
      </c>
      <c r="AF22" s="322" t="s">
        <v>1153</v>
      </c>
      <c r="AG22" s="777">
        <v>24</v>
      </c>
      <c r="AH22" s="323">
        <f>IF(SUM(AI22:AO22)=0,"-",SUM(AI22:AO22))</f>
        <v>29</v>
      </c>
      <c r="AI22" s="319">
        <v>10</v>
      </c>
      <c r="AJ22" s="316">
        <v>12</v>
      </c>
      <c r="AK22" s="775" t="s">
        <v>1153</v>
      </c>
      <c r="AL22" s="775" t="s">
        <v>1153</v>
      </c>
      <c r="AM22" s="775" t="s">
        <v>1153</v>
      </c>
      <c r="AN22" s="316">
        <v>5</v>
      </c>
      <c r="AO22" s="316">
        <v>2</v>
      </c>
      <c r="AP22" s="320"/>
      <c r="AQ22" s="320"/>
      <c r="AR22" s="320"/>
      <c r="AS22" s="320"/>
      <c r="AT22" s="320"/>
      <c r="AU22" s="320"/>
      <c r="AV22" s="320"/>
      <c r="AW22" s="320"/>
      <c r="AX22" s="320"/>
      <c r="AY22" s="321"/>
    </row>
    <row r="23" spans="1:54" s="314" customFormat="1" ht="15" customHeight="1">
      <c r="A23" s="169" t="s">
        <v>735</v>
      </c>
      <c r="B23" s="322">
        <v>52</v>
      </c>
      <c r="C23" s="322">
        <v>9</v>
      </c>
      <c r="D23" s="322" t="s">
        <v>1153</v>
      </c>
      <c r="E23" s="322">
        <v>2</v>
      </c>
      <c r="F23" s="322" t="s">
        <v>1153</v>
      </c>
      <c r="G23" s="322" t="s">
        <v>1153</v>
      </c>
      <c r="H23" s="322">
        <v>7</v>
      </c>
      <c r="I23" s="322">
        <v>82</v>
      </c>
      <c r="J23" s="322">
        <v>8</v>
      </c>
      <c r="K23" s="322">
        <v>1</v>
      </c>
      <c r="L23" s="774" t="s">
        <v>1153</v>
      </c>
      <c r="M23" s="323">
        <f t="shared" ref="M23:M26" si="5">IF(SUM(N23:T23)=0,"-",SUM(N23:T23))</f>
        <v>45</v>
      </c>
      <c r="N23" s="775" t="s">
        <v>1153</v>
      </c>
      <c r="O23" s="322" t="s">
        <v>1153</v>
      </c>
      <c r="P23" s="322" t="s">
        <v>1153</v>
      </c>
      <c r="Q23" s="322" t="s">
        <v>1153</v>
      </c>
      <c r="R23" s="322" t="s">
        <v>1153</v>
      </c>
      <c r="S23" s="322" t="s">
        <v>1153</v>
      </c>
      <c r="T23" s="322">
        <v>45</v>
      </c>
      <c r="U23" s="322" t="s">
        <v>1154</v>
      </c>
      <c r="V23" s="322" t="s">
        <v>1154</v>
      </c>
      <c r="W23" s="322" t="s">
        <v>1154</v>
      </c>
      <c r="X23" s="322">
        <v>1</v>
      </c>
      <c r="Y23" s="322">
        <v>1</v>
      </c>
      <c r="Z23" s="322" t="s">
        <v>1154</v>
      </c>
      <c r="AA23" s="322" t="s">
        <v>1154</v>
      </c>
      <c r="AB23" s="322" t="s">
        <v>1154</v>
      </c>
      <c r="AC23" s="322" t="s">
        <v>1154</v>
      </c>
      <c r="AD23" s="322" t="s">
        <v>1154</v>
      </c>
      <c r="AE23" s="322" t="s">
        <v>1154</v>
      </c>
      <c r="AF23" s="322" t="s">
        <v>1154</v>
      </c>
      <c r="AG23" s="322" t="s">
        <v>1154</v>
      </c>
      <c r="AH23" s="323">
        <f t="shared" ref="AH23:AH26" si="6">IF(SUM(AI23:AO23)=0,"-",SUM(AI23:AO23))</f>
        <v>31</v>
      </c>
      <c r="AI23" s="775" t="s">
        <v>1153</v>
      </c>
      <c r="AJ23" s="775" t="s">
        <v>1153</v>
      </c>
      <c r="AK23" s="775" t="s">
        <v>1153</v>
      </c>
      <c r="AL23" s="775" t="s">
        <v>1153</v>
      </c>
      <c r="AM23" s="775" t="s">
        <v>1153</v>
      </c>
      <c r="AN23" s="775" t="s">
        <v>1153</v>
      </c>
      <c r="AO23" s="322">
        <v>31</v>
      </c>
      <c r="AP23" s="320"/>
      <c r="AQ23" s="320"/>
      <c r="AR23" s="320"/>
      <c r="AS23" s="320"/>
      <c r="AT23" s="320"/>
      <c r="AU23" s="320"/>
      <c r="AV23" s="320"/>
      <c r="AW23" s="320"/>
      <c r="AX23" s="320"/>
      <c r="AY23" s="321"/>
    </row>
    <row r="24" spans="1:54" s="314" customFormat="1" ht="15" customHeight="1">
      <c r="A24" s="169" t="s">
        <v>736</v>
      </c>
      <c r="B24" s="322">
        <v>3</v>
      </c>
      <c r="C24" s="322" t="s">
        <v>1153</v>
      </c>
      <c r="D24" s="322" t="s">
        <v>1153</v>
      </c>
      <c r="E24" s="322">
        <v>1</v>
      </c>
      <c r="F24" s="322" t="s">
        <v>1153</v>
      </c>
      <c r="G24" s="322" t="s">
        <v>1153</v>
      </c>
      <c r="H24" s="322" t="s">
        <v>1153</v>
      </c>
      <c r="I24" s="322">
        <v>11</v>
      </c>
      <c r="J24" s="322" t="s">
        <v>1153</v>
      </c>
      <c r="K24" s="322" t="s">
        <v>1153</v>
      </c>
      <c r="L24" s="774" t="s">
        <v>1153</v>
      </c>
      <c r="M24" s="323">
        <f t="shared" si="5"/>
        <v>6</v>
      </c>
      <c r="N24" s="775">
        <v>6</v>
      </c>
      <c r="O24" s="322" t="s">
        <v>1153</v>
      </c>
      <c r="P24" s="322" t="s">
        <v>1154</v>
      </c>
      <c r="Q24" s="322" t="s">
        <v>1154</v>
      </c>
      <c r="R24" s="322" t="s">
        <v>1154</v>
      </c>
      <c r="S24" s="322" t="s">
        <v>1154</v>
      </c>
      <c r="T24" s="322" t="s">
        <v>1154</v>
      </c>
      <c r="U24" s="322" t="s">
        <v>1154</v>
      </c>
      <c r="V24" s="322" t="s">
        <v>1154</v>
      </c>
      <c r="W24" s="322" t="s">
        <v>1154</v>
      </c>
      <c r="X24" s="322" t="s">
        <v>1154</v>
      </c>
      <c r="Y24" s="322" t="s">
        <v>1154</v>
      </c>
      <c r="Z24" s="322" t="s">
        <v>1154</v>
      </c>
      <c r="AA24" s="322" t="s">
        <v>1154</v>
      </c>
      <c r="AB24" s="322" t="s">
        <v>1154</v>
      </c>
      <c r="AC24" s="322" t="s">
        <v>1154</v>
      </c>
      <c r="AD24" s="322" t="s">
        <v>1154</v>
      </c>
      <c r="AE24" s="322" t="s">
        <v>1154</v>
      </c>
      <c r="AF24" s="322" t="s">
        <v>1154</v>
      </c>
      <c r="AG24" s="322" t="s">
        <v>1154</v>
      </c>
      <c r="AH24" s="323" t="str">
        <f t="shared" si="6"/>
        <v>-</v>
      </c>
      <c r="AI24" s="775" t="s">
        <v>1153</v>
      </c>
      <c r="AJ24" s="775" t="s">
        <v>1153</v>
      </c>
      <c r="AK24" s="775" t="s">
        <v>1153</v>
      </c>
      <c r="AL24" s="775" t="s">
        <v>1153</v>
      </c>
      <c r="AM24" s="775" t="s">
        <v>1153</v>
      </c>
      <c r="AN24" s="775" t="s">
        <v>1153</v>
      </c>
      <c r="AO24" s="775" t="s">
        <v>1153</v>
      </c>
      <c r="AP24" s="320"/>
      <c r="AQ24" s="320"/>
      <c r="AR24" s="320"/>
      <c r="AS24" s="320"/>
      <c r="AT24" s="320"/>
      <c r="AU24" s="320"/>
      <c r="AV24" s="320"/>
      <c r="AW24" s="320"/>
      <c r="AX24" s="320"/>
      <c r="AY24" s="321"/>
    </row>
    <row r="25" spans="1:54" s="314" customFormat="1" ht="15" customHeight="1">
      <c r="A25" s="169" t="s">
        <v>737</v>
      </c>
      <c r="B25" s="322">
        <v>4</v>
      </c>
      <c r="C25" s="322" t="s">
        <v>1153</v>
      </c>
      <c r="D25" s="322" t="s">
        <v>1154</v>
      </c>
      <c r="E25" s="322">
        <v>4</v>
      </c>
      <c r="F25" s="322" t="s">
        <v>1153</v>
      </c>
      <c r="G25" s="322" t="s">
        <v>1153</v>
      </c>
      <c r="H25" s="322" t="s">
        <v>1153</v>
      </c>
      <c r="I25" s="322" t="s">
        <v>1153</v>
      </c>
      <c r="J25" s="322" t="s">
        <v>1153</v>
      </c>
      <c r="K25" s="322" t="s">
        <v>1153</v>
      </c>
      <c r="L25" s="774">
        <v>1</v>
      </c>
      <c r="M25" s="323" t="str">
        <f t="shared" si="5"/>
        <v>-</v>
      </c>
      <c r="N25" s="776" t="s">
        <v>1153</v>
      </c>
      <c r="O25" s="757" t="s">
        <v>1153</v>
      </c>
      <c r="P25" s="757" t="s">
        <v>1153</v>
      </c>
      <c r="Q25" s="757" t="s">
        <v>1153</v>
      </c>
      <c r="R25" s="757" t="s">
        <v>1153</v>
      </c>
      <c r="S25" s="757" t="s">
        <v>1153</v>
      </c>
      <c r="T25" s="757" t="s">
        <v>1153</v>
      </c>
      <c r="U25" s="757" t="s">
        <v>1153</v>
      </c>
      <c r="V25" s="757" t="s">
        <v>1153</v>
      </c>
      <c r="W25" s="757" t="s">
        <v>1153</v>
      </c>
      <c r="X25" s="322">
        <v>2</v>
      </c>
      <c r="Y25" s="322" t="s">
        <v>1154</v>
      </c>
      <c r="Z25" s="322" t="s">
        <v>1154</v>
      </c>
      <c r="AA25" s="322" t="s">
        <v>1154</v>
      </c>
      <c r="AB25" s="322" t="s">
        <v>1154</v>
      </c>
      <c r="AC25" s="322" t="s">
        <v>1154</v>
      </c>
      <c r="AD25" s="322" t="s">
        <v>1154</v>
      </c>
      <c r="AE25" s="322" t="s">
        <v>1154</v>
      </c>
      <c r="AF25" s="322" t="s">
        <v>1154</v>
      </c>
      <c r="AG25" s="778">
        <v>3</v>
      </c>
      <c r="AH25" s="323" t="str">
        <f t="shared" si="6"/>
        <v>-</v>
      </c>
      <c r="AI25" s="775" t="s">
        <v>1153</v>
      </c>
      <c r="AJ25" s="775" t="s">
        <v>1153</v>
      </c>
      <c r="AK25" s="775" t="s">
        <v>1153</v>
      </c>
      <c r="AL25" s="775" t="s">
        <v>1153</v>
      </c>
      <c r="AM25" s="775" t="s">
        <v>1153</v>
      </c>
      <c r="AN25" s="775" t="s">
        <v>1153</v>
      </c>
      <c r="AO25" s="775" t="s">
        <v>1153</v>
      </c>
      <c r="AP25" s="320"/>
      <c r="AQ25" s="320"/>
      <c r="AR25" s="320"/>
      <c r="AS25" s="320"/>
      <c r="AT25" s="320"/>
      <c r="AU25" s="320"/>
      <c r="AV25" s="320"/>
      <c r="AW25" s="320"/>
      <c r="AX25" s="320"/>
      <c r="AY25" s="321"/>
    </row>
    <row r="26" spans="1:54" s="314" customFormat="1" ht="12.75" customHeight="1">
      <c r="A26" s="170" t="s">
        <v>738</v>
      </c>
      <c r="B26" s="324">
        <v>20</v>
      </c>
      <c r="C26" s="324">
        <v>23</v>
      </c>
      <c r="D26" s="324" t="s">
        <v>1153</v>
      </c>
      <c r="E26" s="324" t="s">
        <v>1153</v>
      </c>
      <c r="F26" s="324" t="s">
        <v>1153</v>
      </c>
      <c r="G26" s="324" t="s">
        <v>1153</v>
      </c>
      <c r="H26" s="324" t="s">
        <v>1154</v>
      </c>
      <c r="I26" s="324" t="s">
        <v>1154</v>
      </c>
      <c r="J26" s="324" t="s">
        <v>1153</v>
      </c>
      <c r="K26" s="324" t="s">
        <v>1153</v>
      </c>
      <c r="L26" s="771">
        <v>2</v>
      </c>
      <c r="M26" s="325" t="str">
        <f t="shared" si="5"/>
        <v>-</v>
      </c>
      <c r="N26" s="772" t="s">
        <v>1153</v>
      </c>
      <c r="O26" s="324" t="s">
        <v>1154</v>
      </c>
      <c r="P26" s="324" t="s">
        <v>1153</v>
      </c>
      <c r="Q26" s="324" t="s">
        <v>1153</v>
      </c>
      <c r="R26" s="324" t="s">
        <v>1153</v>
      </c>
      <c r="S26" s="324" t="s">
        <v>1153</v>
      </c>
      <c r="T26" s="324" t="s">
        <v>1153</v>
      </c>
      <c r="U26" s="324">
        <v>9</v>
      </c>
      <c r="V26" s="324">
        <v>20</v>
      </c>
      <c r="W26" s="324" t="s">
        <v>1153</v>
      </c>
      <c r="X26" s="324" t="s">
        <v>1153</v>
      </c>
      <c r="Y26" s="324" t="s">
        <v>1153</v>
      </c>
      <c r="Z26" s="324" t="s">
        <v>1153</v>
      </c>
      <c r="AA26" s="324" t="s">
        <v>1153</v>
      </c>
      <c r="AB26" s="324" t="s">
        <v>1153</v>
      </c>
      <c r="AC26" s="324" t="s">
        <v>1153</v>
      </c>
      <c r="AD26" s="324" t="s">
        <v>1153</v>
      </c>
      <c r="AE26" s="324" t="s">
        <v>1153</v>
      </c>
      <c r="AF26" s="324" t="s">
        <v>1153</v>
      </c>
      <c r="AG26" s="779">
        <v>4</v>
      </c>
      <c r="AH26" s="325" t="str">
        <f t="shared" si="6"/>
        <v>-</v>
      </c>
      <c r="AI26" s="772" t="s">
        <v>1153</v>
      </c>
      <c r="AJ26" s="772" t="s">
        <v>1153</v>
      </c>
      <c r="AK26" s="772" t="s">
        <v>1153</v>
      </c>
      <c r="AL26" s="772" t="s">
        <v>1153</v>
      </c>
      <c r="AM26" s="772" t="s">
        <v>1153</v>
      </c>
      <c r="AN26" s="772" t="s">
        <v>1153</v>
      </c>
      <c r="AO26" s="772" t="s">
        <v>1153</v>
      </c>
      <c r="AP26" s="320"/>
      <c r="AQ26" s="320"/>
      <c r="AR26" s="320"/>
      <c r="AS26" s="320"/>
      <c r="AT26" s="320"/>
      <c r="AU26" s="320"/>
      <c r="AV26" s="320"/>
      <c r="AW26" s="320"/>
      <c r="AX26" s="320"/>
      <c r="AY26" s="321"/>
    </row>
    <row r="27" spans="1:54" s="314" customFormat="1" ht="15" customHeight="1">
      <c r="A27" s="327" t="s">
        <v>859</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691"/>
      <c r="AH27" s="691"/>
      <c r="AI27" s="328"/>
      <c r="AJ27" s="328"/>
      <c r="AK27" s="328"/>
      <c r="AL27" s="328"/>
      <c r="AM27" s="328"/>
      <c r="AN27" s="328"/>
      <c r="AO27" s="328"/>
      <c r="AP27" s="320"/>
      <c r="AQ27" s="320"/>
      <c r="AR27" s="320"/>
      <c r="AS27" s="320"/>
      <c r="AT27" s="320"/>
      <c r="AU27" s="320"/>
      <c r="AV27" s="320"/>
      <c r="AW27" s="320"/>
      <c r="AX27" s="320"/>
      <c r="AY27" s="321"/>
    </row>
    <row r="28" spans="1:54">
      <c r="A28" s="705" t="s">
        <v>860</v>
      </c>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83"/>
      <c r="AH28" s="83"/>
      <c r="AI28" s="102"/>
      <c r="AJ28" s="102"/>
      <c r="AK28" s="102"/>
      <c r="AL28" s="102"/>
      <c r="AM28" s="102"/>
      <c r="AN28" s="102"/>
      <c r="AO28" s="102"/>
      <c r="AP28" s="102"/>
      <c r="AQ28" s="102"/>
      <c r="AR28" s="102"/>
      <c r="AS28" s="102"/>
      <c r="AT28" s="102"/>
      <c r="AU28" s="102"/>
      <c r="AV28" s="102"/>
      <c r="AW28" s="102"/>
      <c r="AX28" s="102"/>
      <c r="AY28" s="83"/>
      <c r="AZ28" s="82"/>
      <c r="BA28" s="82"/>
      <c r="BB28" s="82"/>
    </row>
    <row r="29" spans="1:54">
      <c r="A29" s="116"/>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83"/>
      <c r="AH29" s="83"/>
      <c r="AI29" s="102"/>
      <c r="AJ29" s="102"/>
      <c r="AK29" s="102"/>
      <c r="AL29" s="102"/>
      <c r="AM29" s="102"/>
      <c r="AN29" s="102"/>
      <c r="AO29" s="102"/>
      <c r="AP29" s="102"/>
      <c r="AQ29" s="102"/>
      <c r="AR29" s="102"/>
      <c r="AS29" s="102"/>
      <c r="AT29" s="102"/>
      <c r="AU29" s="102"/>
      <c r="AV29" s="102"/>
      <c r="AW29" s="102"/>
      <c r="AX29" s="102"/>
      <c r="AY29" s="83"/>
      <c r="AZ29" s="82"/>
      <c r="BA29" s="82"/>
      <c r="BB29" s="82"/>
    </row>
    <row r="30" spans="1:54">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2"/>
      <c r="BA30" s="82"/>
      <c r="BB30" s="82"/>
    </row>
    <row r="31" spans="1:54">
      <c r="A31" s="100"/>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2"/>
      <c r="BA31" s="82"/>
      <c r="BB31" s="82"/>
    </row>
    <row r="32" spans="1:54">
      <c r="AY32" s="83"/>
      <c r="AZ32" s="82"/>
      <c r="BA32" s="82"/>
      <c r="BB32" s="82"/>
    </row>
    <row r="33" spans="1:54">
      <c r="AY33" s="83"/>
      <c r="AZ33" s="82"/>
      <c r="BA33" s="82"/>
      <c r="BB33" s="82"/>
    </row>
    <row r="34" spans="1:54">
      <c r="AY34" s="83"/>
      <c r="AZ34" s="82"/>
      <c r="BA34" s="82"/>
      <c r="BB34" s="82"/>
    </row>
    <row r="35" spans="1:54">
      <c r="AY35" s="83"/>
      <c r="AZ35" s="82"/>
      <c r="BA35" s="82"/>
      <c r="BB35" s="82"/>
    </row>
    <row r="36" spans="1:54" ht="26.25" customHeight="1">
      <c r="BA36" s="82"/>
      <c r="BB36" s="82"/>
    </row>
    <row r="37" spans="1:54" ht="13.5" customHeight="1">
      <c r="BA37" s="82"/>
      <c r="BB37" s="82"/>
    </row>
    <row r="38" spans="1:54" ht="13.5" customHeight="1">
      <c r="BA38" s="82"/>
      <c r="BB38" s="82"/>
    </row>
    <row r="39" spans="1:54" ht="13.5" customHeight="1">
      <c r="BA39" s="82"/>
      <c r="BB39" s="82"/>
    </row>
    <row r="40" spans="1:54" ht="13.5" customHeight="1">
      <c r="BA40" s="82"/>
      <c r="BB40" s="82"/>
    </row>
    <row r="41" spans="1:54" ht="13.5" customHeight="1">
      <c r="BA41" s="82"/>
      <c r="BB41" s="82"/>
    </row>
    <row r="42" spans="1:54" ht="13.5" customHeight="1">
      <c r="BA42" s="82"/>
      <c r="BB42" s="82"/>
    </row>
    <row r="43" spans="1:54" s="687" customFormat="1" ht="23.1" customHeight="1">
      <c r="A43" s="101"/>
      <c r="B43" s="82"/>
      <c r="C43" s="81"/>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3"/>
    </row>
    <row r="44" spans="1:54" s="687" customFormat="1" ht="15" customHeight="1">
      <c r="A44" s="101"/>
      <c r="B44" s="82"/>
      <c r="C44" s="81"/>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3"/>
    </row>
    <row r="45" spans="1:54" s="687" customFormat="1" ht="15" customHeight="1">
      <c r="A45" s="101"/>
      <c r="B45" s="82"/>
      <c r="C45" s="81"/>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3"/>
    </row>
    <row r="46" spans="1:54" s="687" customFormat="1" ht="18.75" customHeight="1">
      <c r="A46" s="101"/>
      <c r="B46" s="82"/>
      <c r="C46" s="81"/>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3"/>
    </row>
    <row r="47" spans="1:54" s="687" customFormat="1" ht="28.5" customHeight="1">
      <c r="A47" s="101"/>
      <c r="B47" s="82"/>
      <c r="C47" s="81"/>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3"/>
    </row>
    <row r="48" spans="1:54" ht="27" customHeight="1">
      <c r="BA48" s="82"/>
      <c r="BB48" s="82"/>
    </row>
    <row r="49" spans="53:54">
      <c r="BA49" s="82"/>
      <c r="BB49" s="82"/>
    </row>
    <row r="50" spans="53:54">
      <c r="BA50" s="82"/>
      <c r="BB50" s="82"/>
    </row>
    <row r="51" spans="53:54">
      <c r="BA51" s="82"/>
      <c r="BB51" s="82"/>
    </row>
    <row r="52" spans="53:54">
      <c r="BA52" s="82"/>
      <c r="BB52" s="82"/>
    </row>
    <row r="53" spans="53:54">
      <c r="BA53" s="82"/>
      <c r="BB53" s="82"/>
    </row>
  </sheetData>
  <customSheetViews>
    <customSheetView guid="{56D0106B-CB90-4499-A8AC-183481DC4CD8}" showPageBreaks="1" showGridLines="0" printArea="1" view="pageBreakPreview">
      <selection activeCell="O6" sqref="O6:O7"/>
      <rowBreaks count="3" manualBreakCount="3">
        <brk id="4801" min="333" max="22917" man="1"/>
        <brk id="8313" min="329" max="28805" man="1"/>
        <brk id="11549" min="325" max="32349" man="1"/>
      </rowBreaks>
      <pageMargins left="0.78740157480314965" right="0.51" top="0.78740157480314965" bottom="0.78740157480314965" header="0" footer="0"/>
      <headerFooter alignWithMargins="0"/>
    </customSheetView>
    <customSheetView guid="{293DF52C-1200-42BF-A78D-BB2AAB878329}" showPageBreaks="1" showGridLines="0" printArea="1" view="pageBreakPreview" showRuler="0" topLeftCell="O1">
      <selection activeCell="T16" sqref="T16"/>
      <rowBreaks count="3" manualBreakCount="3">
        <brk id="4801" min="333" max="22917" man="1"/>
        <brk id="8313" min="329" max="28805" man="1"/>
        <brk id="11549" min="325" max="32349" man="1"/>
      </rowBreaks>
      <pageMargins left="0.78740157480314965" right="0.51" top="0.78740157480314965" bottom="0.78740157480314965" header="0" footer="0"/>
      <headerFooter alignWithMargins="0"/>
    </customSheetView>
    <customSheetView guid="{81642AB8-0225-4BC4-B7AE-9E8C6C06FBF4}" showPageBreaks="1" showGridLines="0" printArea="1" view="pageBreakPreview" topLeftCell="O1">
      <selection activeCell="T16" sqref="T16"/>
      <rowBreaks count="3" manualBreakCount="3">
        <brk id="4801" min="333" max="22917" man="1"/>
        <brk id="8313" min="329" max="28805" man="1"/>
        <brk id="11549" min="325" max="32349" man="1"/>
      </rowBreaks>
      <pageMargins left="0.78740157480314965" right="0.51" top="0.78740157480314965" bottom="0.78740157480314965" header="0" footer="0"/>
      <headerFooter alignWithMargins="0"/>
    </customSheetView>
  </customSheetViews>
  <mergeCells count="47">
    <mergeCell ref="AF4:AF6"/>
    <mergeCell ref="M4:T4"/>
    <mergeCell ref="AH4:AO4"/>
    <mergeCell ref="M5:M6"/>
    <mergeCell ref="AH5:AH6"/>
    <mergeCell ref="AE4:AE6"/>
    <mergeCell ref="R5:R6"/>
    <mergeCell ref="AM5:AM6"/>
    <mergeCell ref="AN5:AN6"/>
    <mergeCell ref="AB4:AB6"/>
    <mergeCell ref="AC4:AC6"/>
    <mergeCell ref="AI5:AI6"/>
    <mergeCell ref="W5:W6"/>
    <mergeCell ref="X3:X6"/>
    <mergeCell ref="AD4:AD6"/>
    <mergeCell ref="V3:W4"/>
    <mergeCell ref="U2:W2"/>
    <mergeCell ref="Q5:Q6"/>
    <mergeCell ref="Z4:Z6"/>
    <mergeCell ref="O5:P5"/>
    <mergeCell ref="Y3:AL3"/>
    <mergeCell ref="S5:S6"/>
    <mergeCell ref="X2:AO2"/>
    <mergeCell ref="B2:T2"/>
    <mergeCell ref="AO5:AO6"/>
    <mergeCell ref="AL5:AL6"/>
    <mergeCell ref="AG4:AG6"/>
    <mergeCell ref="F4:F6"/>
    <mergeCell ref="H4:H6"/>
    <mergeCell ref="I4:I6"/>
    <mergeCell ref="AJ5:AK5"/>
    <mergeCell ref="AA4:AA6"/>
    <mergeCell ref="U3:U6"/>
    <mergeCell ref="V5:V6"/>
    <mergeCell ref="Y4:Y6"/>
    <mergeCell ref="A5:A6"/>
    <mergeCell ref="C4:C6"/>
    <mergeCell ref="D4:D6"/>
    <mergeCell ref="E4:E6"/>
    <mergeCell ref="B3:B6"/>
    <mergeCell ref="C3:T3"/>
    <mergeCell ref="L4:L6"/>
    <mergeCell ref="N5:N6"/>
    <mergeCell ref="T5:T6"/>
    <mergeCell ref="G4:G6"/>
    <mergeCell ref="J4:J6"/>
    <mergeCell ref="K4:K6"/>
  </mergeCells>
  <phoneticPr fontId="2"/>
  <pageMargins left="0.39370078740157483" right="0.39370078740157483" top="0.78740157480314965" bottom="0.78740157480314965" header="0" footer="0"/>
  <headerFooter alignWithMargins="0">
    <oddFooter>&amp;R&amp;D&amp;T</oddFooter>
  </headerFooter>
  <rowBreaks count="3" manualBreakCount="3">
    <brk id="4801" min="333" max="22917" man="1"/>
    <brk id="8313" min="329" max="28805" man="1"/>
    <brk id="11549" min="325" max="32349" man="1"/>
  </rowBreaks>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AZ50"/>
  <sheetViews>
    <sheetView view="pageBreakPreview" zoomScaleNormal="100" zoomScaleSheetLayoutView="100" workbookViewId="0">
      <pane xSplit="1" ySplit="5" topLeftCell="T12" activePane="bottomRight" state="frozen"/>
      <selection pane="topRight" activeCell="B1" sqref="B1"/>
      <selection pane="bottomLeft" activeCell="A6" sqref="A6"/>
      <selection pane="bottomRight" activeCell="AA20" sqref="AA20"/>
    </sheetView>
  </sheetViews>
  <sheetFormatPr defaultColWidth="10" defaultRowHeight="13.5"/>
  <cols>
    <col min="1" max="1" width="11.125" style="101" customWidth="1"/>
    <col min="2" max="2" width="6.125" style="81" customWidth="1"/>
    <col min="3" max="18" width="6.125" style="82" customWidth="1"/>
    <col min="19" max="19" width="6.125" style="81" customWidth="1"/>
    <col min="20" max="35" width="6.125" style="82" customWidth="1"/>
    <col min="36" max="40" width="9.625" style="82" customWidth="1"/>
    <col min="41" max="42" width="5.125" style="82" customWidth="1"/>
    <col min="43" max="43" width="6.5" style="82" customWidth="1"/>
    <col min="44" max="44" width="5.375" style="82" customWidth="1"/>
    <col min="45" max="45" width="6.125" style="82" customWidth="1"/>
    <col min="46" max="48" width="5.375" style="82" customWidth="1"/>
    <col min="49" max="49" width="5.375" style="83" customWidth="1"/>
    <col min="50" max="51" width="10" style="83" customWidth="1"/>
    <col min="52" max="16384" width="10" style="82"/>
  </cols>
  <sheetData>
    <row r="1" spans="1:52" s="202" customFormat="1" ht="16.5" customHeight="1">
      <c r="A1" s="181" t="s">
        <v>747</v>
      </c>
      <c r="B1" s="200"/>
      <c r="C1" s="201"/>
      <c r="D1" s="201"/>
      <c r="E1" s="201"/>
      <c r="F1" s="201"/>
      <c r="G1" s="201"/>
      <c r="H1" s="201"/>
      <c r="I1" s="201"/>
      <c r="J1" s="201"/>
      <c r="K1" s="201"/>
      <c r="L1" s="201"/>
      <c r="M1" s="201"/>
      <c r="N1" s="201"/>
      <c r="O1" s="201"/>
      <c r="P1" s="201"/>
      <c r="Q1" s="201"/>
      <c r="R1" s="201"/>
      <c r="S1" s="200"/>
      <c r="T1" s="201"/>
      <c r="U1" s="201"/>
      <c r="V1" s="201"/>
      <c r="W1" s="201"/>
      <c r="X1" s="201"/>
      <c r="Y1" s="201"/>
      <c r="Z1" s="201"/>
      <c r="AA1" s="201"/>
      <c r="AB1" s="201"/>
      <c r="AC1" s="201"/>
      <c r="AD1" s="201"/>
      <c r="AE1" s="201"/>
      <c r="AF1" s="201"/>
      <c r="AG1" s="201"/>
      <c r="AH1" s="956" t="s">
        <v>981</v>
      </c>
      <c r="AI1" s="956"/>
      <c r="AW1" s="203"/>
      <c r="AX1" s="203"/>
    </row>
    <row r="2" spans="1:52" s="302" customFormat="1" ht="18.75" customHeight="1">
      <c r="A2" s="301"/>
      <c r="B2" s="926" t="s">
        <v>561</v>
      </c>
      <c r="C2" s="927"/>
      <c r="D2" s="927"/>
      <c r="E2" s="927"/>
      <c r="F2" s="927"/>
      <c r="G2" s="927"/>
      <c r="H2" s="927"/>
      <c r="I2" s="927"/>
      <c r="J2" s="927"/>
      <c r="K2" s="927"/>
      <c r="L2" s="927"/>
      <c r="M2" s="927"/>
      <c r="N2" s="927"/>
      <c r="O2" s="927"/>
      <c r="P2" s="927"/>
      <c r="Q2" s="927"/>
      <c r="R2" s="928"/>
      <c r="S2" s="927" t="s">
        <v>562</v>
      </c>
      <c r="T2" s="927"/>
      <c r="U2" s="927"/>
      <c r="V2" s="927"/>
      <c r="W2" s="927"/>
      <c r="X2" s="927"/>
      <c r="Y2" s="927"/>
      <c r="Z2" s="927"/>
      <c r="AA2" s="927"/>
      <c r="AB2" s="927"/>
      <c r="AC2" s="927"/>
      <c r="AD2" s="927"/>
      <c r="AE2" s="927"/>
      <c r="AF2" s="927"/>
      <c r="AG2" s="927"/>
      <c r="AH2" s="927"/>
      <c r="AI2" s="928"/>
      <c r="AW2" s="329"/>
    </row>
    <row r="3" spans="1:52" s="331" customFormat="1" ht="28.5" customHeight="1">
      <c r="A3" s="954"/>
      <c r="B3" s="905" t="s">
        <v>228</v>
      </c>
      <c r="C3" s="905" t="s">
        <v>229</v>
      </c>
      <c r="D3" s="905" t="s">
        <v>758</v>
      </c>
      <c r="E3" s="905" t="s">
        <v>230</v>
      </c>
      <c r="F3" s="905" t="s">
        <v>231</v>
      </c>
      <c r="G3" s="905" t="s">
        <v>579</v>
      </c>
      <c r="H3" s="905" t="s">
        <v>783</v>
      </c>
      <c r="I3" s="905" t="s">
        <v>979</v>
      </c>
      <c r="J3" s="905" t="s">
        <v>1</v>
      </c>
      <c r="K3" s="935"/>
      <c r="L3" s="936"/>
      <c r="M3" s="936"/>
      <c r="N3" s="936"/>
      <c r="O3" s="936"/>
      <c r="P3" s="936"/>
      <c r="Q3" s="936"/>
      <c r="R3" s="937"/>
      <c r="S3" s="905" t="s">
        <v>228</v>
      </c>
      <c r="T3" s="905" t="s">
        <v>229</v>
      </c>
      <c r="U3" s="905" t="s">
        <v>237</v>
      </c>
      <c r="V3" s="905" t="s">
        <v>230</v>
      </c>
      <c r="W3" s="905" t="s">
        <v>231</v>
      </c>
      <c r="X3" s="905" t="s">
        <v>579</v>
      </c>
      <c r="Y3" s="905" t="s">
        <v>783</v>
      </c>
      <c r="Z3" s="905" t="s">
        <v>979</v>
      </c>
      <c r="AA3" s="905" t="s">
        <v>1</v>
      </c>
      <c r="AB3" s="935"/>
      <c r="AC3" s="936"/>
      <c r="AD3" s="936"/>
      <c r="AE3" s="936"/>
      <c r="AF3" s="936"/>
      <c r="AG3" s="936"/>
      <c r="AH3" s="936"/>
      <c r="AI3" s="937"/>
      <c r="AJ3" s="302"/>
      <c r="AK3" s="302"/>
      <c r="AL3" s="302"/>
      <c r="AM3" s="302"/>
      <c r="AN3" s="302"/>
      <c r="AO3" s="302"/>
      <c r="AP3" s="302"/>
      <c r="AQ3" s="302"/>
      <c r="AR3" s="302"/>
      <c r="AS3" s="302"/>
      <c r="AT3" s="302"/>
      <c r="AU3" s="302"/>
      <c r="AV3" s="302"/>
      <c r="AW3" s="302"/>
      <c r="AX3" s="330"/>
      <c r="AY3" s="330"/>
      <c r="AZ3" s="330"/>
    </row>
    <row r="4" spans="1:52" s="331" customFormat="1" ht="51.75" customHeight="1">
      <c r="A4" s="954"/>
      <c r="B4" s="906"/>
      <c r="C4" s="906"/>
      <c r="D4" s="906"/>
      <c r="E4" s="906"/>
      <c r="F4" s="906"/>
      <c r="G4" s="906"/>
      <c r="H4" s="906"/>
      <c r="I4" s="906"/>
      <c r="J4" s="906"/>
      <c r="K4" s="938" t="s">
        <v>980</v>
      </c>
      <c r="L4" s="905" t="s">
        <v>577</v>
      </c>
      <c r="M4" s="952" t="s">
        <v>574</v>
      </c>
      <c r="N4" s="953"/>
      <c r="O4" s="905" t="s">
        <v>576</v>
      </c>
      <c r="P4" s="905" t="s">
        <v>784</v>
      </c>
      <c r="Q4" s="916" t="s">
        <v>857</v>
      </c>
      <c r="R4" s="916" t="s">
        <v>858</v>
      </c>
      <c r="S4" s="906"/>
      <c r="T4" s="906"/>
      <c r="U4" s="906"/>
      <c r="V4" s="906"/>
      <c r="W4" s="906"/>
      <c r="X4" s="906"/>
      <c r="Y4" s="906"/>
      <c r="Z4" s="906"/>
      <c r="AA4" s="906"/>
      <c r="AB4" s="938" t="s">
        <v>980</v>
      </c>
      <c r="AC4" s="905" t="s">
        <v>577</v>
      </c>
      <c r="AD4" s="952" t="s">
        <v>574</v>
      </c>
      <c r="AE4" s="915"/>
      <c r="AF4" s="905" t="s">
        <v>576</v>
      </c>
      <c r="AG4" s="905" t="s">
        <v>784</v>
      </c>
      <c r="AH4" s="916" t="s">
        <v>857</v>
      </c>
      <c r="AI4" s="916" t="s">
        <v>858</v>
      </c>
      <c r="AJ4" s="302"/>
      <c r="AK4" s="302"/>
      <c r="AL4" s="302"/>
      <c r="AM4" s="302"/>
      <c r="AN4" s="302"/>
      <c r="AO4" s="302"/>
      <c r="AP4" s="302"/>
      <c r="AQ4" s="302"/>
      <c r="AR4" s="302"/>
      <c r="AS4" s="302"/>
      <c r="AT4" s="302"/>
      <c r="AU4" s="302"/>
      <c r="AV4" s="302"/>
      <c r="AW4" s="302"/>
      <c r="AX4" s="330"/>
      <c r="AY4" s="330"/>
      <c r="AZ4" s="330"/>
    </row>
    <row r="5" spans="1:52" s="331" customFormat="1" ht="51.75" customHeight="1">
      <c r="A5" s="955"/>
      <c r="B5" s="907"/>
      <c r="C5" s="907"/>
      <c r="D5" s="907"/>
      <c r="E5" s="907"/>
      <c r="F5" s="907"/>
      <c r="G5" s="907"/>
      <c r="H5" s="907"/>
      <c r="I5" s="907"/>
      <c r="J5" s="907"/>
      <c r="K5" s="939"/>
      <c r="L5" s="907"/>
      <c r="M5" s="332"/>
      <c r="N5" s="308" t="s">
        <v>580</v>
      </c>
      <c r="O5" s="907"/>
      <c r="P5" s="907"/>
      <c r="Q5" s="917"/>
      <c r="R5" s="917"/>
      <c r="S5" s="907"/>
      <c r="T5" s="907"/>
      <c r="U5" s="907"/>
      <c r="V5" s="907"/>
      <c r="W5" s="907"/>
      <c r="X5" s="907"/>
      <c r="Y5" s="907"/>
      <c r="Z5" s="907"/>
      <c r="AA5" s="907"/>
      <c r="AB5" s="939"/>
      <c r="AC5" s="907"/>
      <c r="AD5" s="333"/>
      <c r="AE5" s="308" t="s">
        <v>575</v>
      </c>
      <c r="AF5" s="907"/>
      <c r="AG5" s="907"/>
      <c r="AH5" s="917"/>
      <c r="AI5" s="917"/>
      <c r="AJ5" s="302"/>
      <c r="AK5" s="302"/>
      <c r="AL5" s="302"/>
      <c r="AM5" s="302"/>
      <c r="AN5" s="302"/>
      <c r="AO5" s="302"/>
      <c r="AP5" s="302"/>
      <c r="AQ5" s="302"/>
      <c r="AR5" s="302"/>
      <c r="AS5" s="302"/>
      <c r="AT5" s="302"/>
      <c r="AU5" s="302"/>
      <c r="AV5" s="302"/>
      <c r="AW5" s="302"/>
      <c r="AX5" s="330"/>
      <c r="AY5" s="330"/>
      <c r="AZ5" s="330"/>
    </row>
    <row r="6" spans="1:52" s="688" customFormat="1" ht="15" customHeight="1">
      <c r="A6" s="309" t="s">
        <v>180</v>
      </c>
      <c r="B6" s="310">
        <v>2585</v>
      </c>
      <c r="C6" s="310">
        <v>6596</v>
      </c>
      <c r="D6" s="310">
        <v>1784</v>
      </c>
      <c r="E6" s="310">
        <v>287</v>
      </c>
      <c r="F6" s="310">
        <v>695</v>
      </c>
      <c r="G6" s="310">
        <v>6328</v>
      </c>
      <c r="H6" s="310">
        <v>81</v>
      </c>
      <c r="I6" s="310">
        <v>221</v>
      </c>
      <c r="J6" s="310">
        <v>24359</v>
      </c>
      <c r="K6" s="334">
        <f>IF(SUM(L6:R6)=0,"-",SUM(L6:R6))</f>
        <v>4989</v>
      </c>
      <c r="L6" s="310">
        <v>613</v>
      </c>
      <c r="M6" s="310">
        <v>834</v>
      </c>
      <c r="N6" s="310">
        <v>60</v>
      </c>
      <c r="O6" s="310">
        <v>80</v>
      </c>
      <c r="P6" s="310" t="s">
        <v>181</v>
      </c>
      <c r="Q6" s="310">
        <v>448</v>
      </c>
      <c r="R6" s="312">
        <v>2954</v>
      </c>
      <c r="S6" s="312">
        <v>12</v>
      </c>
      <c r="T6" s="310">
        <v>92</v>
      </c>
      <c r="U6" s="310">
        <v>10</v>
      </c>
      <c r="V6" s="310">
        <v>2</v>
      </c>
      <c r="W6" s="310">
        <v>15</v>
      </c>
      <c r="X6" s="310">
        <v>79</v>
      </c>
      <c r="Y6" s="310">
        <v>1</v>
      </c>
      <c r="Z6" s="310" t="s">
        <v>181</v>
      </c>
      <c r="AA6" s="310">
        <v>205</v>
      </c>
      <c r="AB6" s="335">
        <f>IF(SUM(AC6:AI6)=0,"-",SUM(AC6:AI6))</f>
        <v>24</v>
      </c>
      <c r="AC6" s="310">
        <v>8</v>
      </c>
      <c r="AD6" s="310">
        <v>7</v>
      </c>
      <c r="AE6" s="310" t="s">
        <v>181</v>
      </c>
      <c r="AF6" s="310" t="s">
        <v>181</v>
      </c>
      <c r="AG6" s="310" t="s">
        <v>181</v>
      </c>
      <c r="AH6" s="310">
        <v>2</v>
      </c>
      <c r="AI6" s="312">
        <v>7</v>
      </c>
      <c r="AJ6" s="314"/>
      <c r="AK6" s="314"/>
      <c r="AL6" s="314"/>
      <c r="AM6" s="314"/>
      <c r="AN6" s="314"/>
      <c r="AO6" s="314"/>
      <c r="AP6" s="314"/>
      <c r="AQ6" s="314"/>
      <c r="AR6" s="314"/>
      <c r="AS6" s="314"/>
      <c r="AT6" s="314"/>
      <c r="AU6" s="314"/>
      <c r="AV6" s="314"/>
      <c r="AW6" s="314"/>
    </row>
    <row r="7" spans="1:52" s="688" customFormat="1" ht="15" customHeight="1">
      <c r="A7" s="163" t="s">
        <v>718</v>
      </c>
      <c r="B7" s="315">
        <f>IF(SUM(B8:B16)=0,"-",SUM(B8:B16))</f>
        <v>137</v>
      </c>
      <c r="C7" s="315">
        <f t="shared" ref="C7:AI7" si="0">IF(SUM(C8:C16)=0,"-",SUM(C8:C16))</f>
        <v>152</v>
      </c>
      <c r="D7" s="315">
        <f t="shared" si="0"/>
        <v>245</v>
      </c>
      <c r="E7" s="315">
        <f t="shared" si="0"/>
        <v>14</v>
      </c>
      <c r="F7" s="315">
        <f t="shared" si="0"/>
        <v>56</v>
      </c>
      <c r="G7" s="315">
        <f t="shared" si="0"/>
        <v>722</v>
      </c>
      <c r="H7" s="315" t="str">
        <f t="shared" si="0"/>
        <v>-</v>
      </c>
      <c r="I7" s="315">
        <f t="shared" si="0"/>
        <v>2</v>
      </c>
      <c r="J7" s="315">
        <f t="shared" si="0"/>
        <v>217</v>
      </c>
      <c r="K7" s="315">
        <f>IF(SUM(K8:K16)=0,"-",SUM(K8:K16))</f>
        <v>76</v>
      </c>
      <c r="L7" s="315">
        <f t="shared" si="0"/>
        <v>15</v>
      </c>
      <c r="M7" s="315">
        <f t="shared" si="0"/>
        <v>28</v>
      </c>
      <c r="N7" s="315">
        <f t="shared" si="0"/>
        <v>8</v>
      </c>
      <c r="O7" s="315">
        <f t="shared" si="0"/>
        <v>1</v>
      </c>
      <c r="P7" s="315" t="str">
        <f t="shared" si="0"/>
        <v>-</v>
      </c>
      <c r="Q7" s="315">
        <f t="shared" si="0"/>
        <v>6</v>
      </c>
      <c r="R7" s="315">
        <f t="shared" si="0"/>
        <v>18</v>
      </c>
      <c r="S7" s="315" t="str">
        <f t="shared" si="0"/>
        <v>-</v>
      </c>
      <c r="T7" s="315">
        <f t="shared" si="0"/>
        <v>8</v>
      </c>
      <c r="U7" s="315" t="str">
        <f t="shared" si="0"/>
        <v>-</v>
      </c>
      <c r="V7" s="315" t="str">
        <f t="shared" si="0"/>
        <v>-</v>
      </c>
      <c r="W7" s="315" t="str">
        <f t="shared" si="0"/>
        <v>-</v>
      </c>
      <c r="X7" s="315">
        <f t="shared" si="0"/>
        <v>1</v>
      </c>
      <c r="Y7" s="315" t="str">
        <f t="shared" si="0"/>
        <v>-</v>
      </c>
      <c r="Z7" s="315"/>
      <c r="AA7" s="315" t="str">
        <f t="shared" si="0"/>
        <v>-</v>
      </c>
      <c r="AB7" s="315">
        <f>IF(SUM(AB8:AB16)=0,"-",SUM(AB8:AB16))</f>
        <v>2</v>
      </c>
      <c r="AC7" s="315">
        <f t="shared" si="0"/>
        <v>1</v>
      </c>
      <c r="AD7" s="315">
        <f t="shared" si="0"/>
        <v>1</v>
      </c>
      <c r="AE7" s="315" t="str">
        <f t="shared" si="0"/>
        <v>-</v>
      </c>
      <c r="AF7" s="315" t="str">
        <f t="shared" si="0"/>
        <v>-</v>
      </c>
      <c r="AG7" s="315" t="str">
        <f t="shared" si="0"/>
        <v>-</v>
      </c>
      <c r="AH7" s="315" t="str">
        <f t="shared" si="0"/>
        <v>-</v>
      </c>
      <c r="AI7" s="315" t="str">
        <f t="shared" si="0"/>
        <v>-</v>
      </c>
      <c r="AJ7" s="314"/>
      <c r="AK7" s="314"/>
      <c r="AL7" s="314"/>
      <c r="AM7" s="314"/>
      <c r="AN7" s="314"/>
      <c r="AO7" s="314"/>
      <c r="AP7" s="314"/>
      <c r="AQ7" s="314"/>
      <c r="AR7" s="314"/>
      <c r="AS7" s="314"/>
      <c r="AT7" s="314"/>
      <c r="AU7" s="314"/>
      <c r="AV7" s="314"/>
      <c r="AW7" s="314"/>
    </row>
    <row r="8" spans="1:52" s="314" customFormat="1" ht="15" customHeight="1">
      <c r="A8" s="168" t="s">
        <v>236</v>
      </c>
      <c r="B8" s="316">
        <v>22</v>
      </c>
      <c r="C8" s="316">
        <v>23</v>
      </c>
      <c r="D8" s="316">
        <v>9</v>
      </c>
      <c r="E8" s="316">
        <v>2</v>
      </c>
      <c r="F8" s="316">
        <v>36</v>
      </c>
      <c r="G8" s="316">
        <v>590</v>
      </c>
      <c r="H8" s="316" t="s">
        <v>181</v>
      </c>
      <c r="I8" s="316" t="s">
        <v>181</v>
      </c>
      <c r="J8" s="316">
        <v>120</v>
      </c>
      <c r="K8" s="323">
        <f>IF(SUM(L8:R8)=0,"-",SUM(L8:R8))</f>
        <v>55</v>
      </c>
      <c r="L8" s="316">
        <v>7</v>
      </c>
      <c r="M8" s="316">
        <v>19</v>
      </c>
      <c r="N8" s="316">
        <v>4</v>
      </c>
      <c r="O8" s="322">
        <v>1</v>
      </c>
      <c r="P8" s="322" t="s">
        <v>181</v>
      </c>
      <c r="Q8" s="316">
        <v>6</v>
      </c>
      <c r="R8" s="316">
        <v>18</v>
      </c>
      <c r="S8" s="316" t="s">
        <v>181</v>
      </c>
      <c r="T8" s="316" t="s">
        <v>181</v>
      </c>
      <c r="U8" s="316" t="s">
        <v>181</v>
      </c>
      <c r="V8" s="316" t="s">
        <v>181</v>
      </c>
      <c r="W8" s="316" t="s">
        <v>181</v>
      </c>
      <c r="X8" s="316" t="s">
        <v>181</v>
      </c>
      <c r="Y8" s="316" t="s">
        <v>181</v>
      </c>
      <c r="Z8" s="316" t="s">
        <v>181</v>
      </c>
      <c r="AA8" s="316" t="s">
        <v>181</v>
      </c>
      <c r="AB8" s="323" t="str">
        <f>IF(SUM(AC8:AI8)=0,"-",SUM(AC8:AI8))</f>
        <v>-</v>
      </c>
      <c r="AC8" s="316" t="s">
        <v>181</v>
      </c>
      <c r="AD8" s="316" t="s">
        <v>181</v>
      </c>
      <c r="AE8" s="316" t="s">
        <v>181</v>
      </c>
      <c r="AF8" s="316" t="s">
        <v>181</v>
      </c>
      <c r="AG8" s="316" t="s">
        <v>181</v>
      </c>
      <c r="AH8" s="316" t="s">
        <v>181</v>
      </c>
      <c r="AI8" s="316" t="s">
        <v>181</v>
      </c>
      <c r="AJ8" s="320"/>
      <c r="AK8" s="320"/>
      <c r="AL8" s="320"/>
      <c r="AM8" s="320"/>
      <c r="AN8" s="320"/>
      <c r="AO8" s="320"/>
      <c r="AP8" s="320"/>
      <c r="AQ8" s="320"/>
      <c r="AR8" s="320"/>
      <c r="AS8" s="320"/>
      <c r="AT8" s="320"/>
      <c r="AU8" s="320"/>
      <c r="AV8" s="320"/>
      <c r="AW8" s="320"/>
      <c r="AX8" s="321"/>
    </row>
    <row r="9" spans="1:52" s="314" customFormat="1" ht="15" customHeight="1">
      <c r="A9" s="169" t="s">
        <v>725</v>
      </c>
      <c r="B9" s="322">
        <v>2</v>
      </c>
      <c r="C9" s="322">
        <v>19</v>
      </c>
      <c r="D9" s="322">
        <v>223</v>
      </c>
      <c r="E9" s="322" t="s">
        <v>1188</v>
      </c>
      <c r="F9" s="322" t="s">
        <v>1188</v>
      </c>
      <c r="G9" s="774">
        <v>3</v>
      </c>
      <c r="H9" s="774" t="s">
        <v>181</v>
      </c>
      <c r="I9" s="774" t="s">
        <v>181</v>
      </c>
      <c r="J9" s="322">
        <v>12</v>
      </c>
      <c r="K9" s="323">
        <f t="shared" ref="K9:K14" si="1">IF(SUM(L9:R9)=0,"-",SUM(L9:R9))</f>
        <v>2</v>
      </c>
      <c r="L9" s="322">
        <v>1</v>
      </c>
      <c r="M9" s="322">
        <v>1</v>
      </c>
      <c r="N9" s="322" t="s">
        <v>1188</v>
      </c>
      <c r="O9" s="322" t="s">
        <v>1188</v>
      </c>
      <c r="P9" s="322" t="s">
        <v>1188</v>
      </c>
      <c r="Q9" s="322"/>
      <c r="R9" s="774"/>
      <c r="S9" s="774" t="s">
        <v>181</v>
      </c>
      <c r="T9" s="774">
        <v>6</v>
      </c>
      <c r="U9" s="774" t="s">
        <v>181</v>
      </c>
      <c r="V9" s="774" t="s">
        <v>181</v>
      </c>
      <c r="W9" s="774" t="s">
        <v>181</v>
      </c>
      <c r="X9" s="774">
        <v>1</v>
      </c>
      <c r="Y9" s="774" t="s">
        <v>181</v>
      </c>
      <c r="Z9" s="322" t="s">
        <v>181</v>
      </c>
      <c r="AA9" s="774" t="s">
        <v>181</v>
      </c>
      <c r="AB9" s="323" t="str">
        <f>IF(SUM(AC9:AI9)=0,"-",SUM(AC9:AI9))</f>
        <v>-</v>
      </c>
      <c r="AC9" s="322" t="s">
        <v>874</v>
      </c>
      <c r="AD9" s="322" t="s">
        <v>874</v>
      </c>
      <c r="AE9" s="322" t="s">
        <v>874</v>
      </c>
      <c r="AF9" s="322" t="s">
        <v>874</v>
      </c>
      <c r="AG9" s="322" t="s">
        <v>874</v>
      </c>
      <c r="AH9" s="322"/>
      <c r="AI9" s="322"/>
      <c r="AJ9" s="320"/>
      <c r="AK9" s="320"/>
      <c r="AL9" s="320"/>
      <c r="AM9" s="320"/>
      <c r="AN9" s="320"/>
      <c r="AO9" s="320"/>
      <c r="AP9" s="320"/>
      <c r="AQ9" s="320"/>
      <c r="AR9" s="320"/>
      <c r="AS9" s="320"/>
      <c r="AT9" s="320"/>
      <c r="AU9" s="320"/>
      <c r="AV9" s="320"/>
      <c r="AW9" s="320"/>
      <c r="AX9" s="321"/>
    </row>
    <row r="10" spans="1:52" s="314" customFormat="1" ht="15" customHeight="1">
      <c r="A10" s="169" t="s">
        <v>726</v>
      </c>
      <c r="B10" s="322" t="s">
        <v>1188</v>
      </c>
      <c r="C10" s="322" t="s">
        <v>1188</v>
      </c>
      <c r="D10" s="322">
        <v>3</v>
      </c>
      <c r="E10" s="322" t="s">
        <v>1188</v>
      </c>
      <c r="F10" s="322" t="s">
        <v>1188</v>
      </c>
      <c r="G10" s="322">
        <v>18</v>
      </c>
      <c r="H10" s="774" t="s">
        <v>181</v>
      </c>
      <c r="I10" s="322">
        <v>2</v>
      </c>
      <c r="J10" s="322">
        <v>12</v>
      </c>
      <c r="K10" s="323">
        <f t="shared" si="1"/>
        <v>4</v>
      </c>
      <c r="L10" s="322">
        <v>2</v>
      </c>
      <c r="M10" s="322">
        <v>2</v>
      </c>
      <c r="N10" s="322" t="s">
        <v>1188</v>
      </c>
      <c r="O10" s="322" t="s">
        <v>1188</v>
      </c>
      <c r="P10" s="322" t="s">
        <v>1188</v>
      </c>
      <c r="Q10" s="322"/>
      <c r="R10" s="322"/>
      <c r="S10" s="774" t="s">
        <v>181</v>
      </c>
      <c r="T10" s="322">
        <v>2</v>
      </c>
      <c r="U10" s="774" t="s">
        <v>181</v>
      </c>
      <c r="V10" s="774" t="s">
        <v>181</v>
      </c>
      <c r="W10" s="774" t="s">
        <v>181</v>
      </c>
      <c r="X10" s="774" t="s">
        <v>181</v>
      </c>
      <c r="Y10" s="774" t="s">
        <v>181</v>
      </c>
      <c r="Z10" s="774" t="s">
        <v>181</v>
      </c>
      <c r="AA10" s="774" t="s">
        <v>181</v>
      </c>
      <c r="AB10" s="323">
        <f t="shared" ref="AB10:AB16" si="2">IF(SUM(AC10:AI10)=0,"-",SUM(AC10:AI10))</f>
        <v>2</v>
      </c>
      <c r="AC10" s="322">
        <v>1</v>
      </c>
      <c r="AD10" s="322">
        <v>1</v>
      </c>
      <c r="AE10" s="322" t="s">
        <v>184</v>
      </c>
      <c r="AF10" s="322" t="s">
        <v>184</v>
      </c>
      <c r="AG10" s="322" t="s">
        <v>184</v>
      </c>
      <c r="AH10" s="322"/>
      <c r="AI10" s="322"/>
      <c r="AJ10" s="320"/>
      <c r="AK10" s="320"/>
      <c r="AL10" s="320"/>
      <c r="AM10" s="320"/>
      <c r="AN10" s="320"/>
      <c r="AO10" s="320"/>
      <c r="AP10" s="320"/>
      <c r="AQ10" s="320"/>
      <c r="AR10" s="320"/>
      <c r="AS10" s="320"/>
      <c r="AT10" s="320"/>
      <c r="AU10" s="320"/>
      <c r="AV10" s="320"/>
      <c r="AW10" s="320"/>
      <c r="AX10" s="321"/>
    </row>
    <row r="11" spans="1:52" s="314" customFormat="1" ht="15" customHeight="1">
      <c r="A11" s="169" t="s">
        <v>727</v>
      </c>
      <c r="B11" s="322">
        <v>42</v>
      </c>
      <c r="C11" s="322" t="s">
        <v>1188</v>
      </c>
      <c r="D11" s="322" t="s">
        <v>1188</v>
      </c>
      <c r="E11" s="322" t="s">
        <v>1188</v>
      </c>
      <c r="F11" s="322">
        <v>17</v>
      </c>
      <c r="G11" s="322">
        <v>30</v>
      </c>
      <c r="H11" s="774" t="s">
        <v>181</v>
      </c>
      <c r="I11" s="774" t="s">
        <v>181</v>
      </c>
      <c r="J11" s="774" t="s">
        <v>181</v>
      </c>
      <c r="K11" s="323">
        <f t="shared" si="1"/>
        <v>2</v>
      </c>
      <c r="L11" s="322">
        <v>2</v>
      </c>
      <c r="M11" s="322" t="s">
        <v>1188</v>
      </c>
      <c r="N11" s="322" t="s">
        <v>1188</v>
      </c>
      <c r="O11" s="322" t="s">
        <v>1188</v>
      </c>
      <c r="P11" s="322" t="s">
        <v>1188</v>
      </c>
      <c r="Q11" s="322"/>
      <c r="R11" s="322"/>
      <c r="S11" s="774" t="s">
        <v>181</v>
      </c>
      <c r="T11" s="774" t="s">
        <v>181</v>
      </c>
      <c r="U11" s="774" t="s">
        <v>181</v>
      </c>
      <c r="V11" s="774" t="s">
        <v>181</v>
      </c>
      <c r="W11" s="774" t="s">
        <v>181</v>
      </c>
      <c r="X11" s="774" t="s">
        <v>181</v>
      </c>
      <c r="Y11" s="774" t="s">
        <v>181</v>
      </c>
      <c r="Z11" s="774" t="s">
        <v>181</v>
      </c>
      <c r="AA11" s="774" t="s">
        <v>181</v>
      </c>
      <c r="AB11" s="323" t="str">
        <f t="shared" si="2"/>
        <v>-</v>
      </c>
      <c r="AC11" s="322" t="s">
        <v>874</v>
      </c>
      <c r="AD11" s="322" t="s">
        <v>874</v>
      </c>
      <c r="AE11" s="322" t="s">
        <v>874</v>
      </c>
      <c r="AF11" s="322" t="s">
        <v>874</v>
      </c>
      <c r="AG11" s="322" t="s">
        <v>874</v>
      </c>
      <c r="AH11" s="322"/>
      <c r="AI11" s="322"/>
      <c r="AJ11" s="320"/>
      <c r="AK11" s="320"/>
      <c r="AL11" s="320"/>
      <c r="AM11" s="320"/>
      <c r="AN11" s="320"/>
      <c r="AO11" s="320"/>
      <c r="AP11" s="320"/>
      <c r="AQ11" s="320"/>
      <c r="AR11" s="320"/>
      <c r="AS11" s="320"/>
      <c r="AT11" s="320"/>
      <c r="AU11" s="320"/>
      <c r="AV11" s="320"/>
      <c r="AW11" s="320"/>
      <c r="AX11" s="321"/>
    </row>
    <row r="12" spans="1:52" s="314" customFormat="1" ht="15" customHeight="1">
      <c r="A12" s="169" t="s">
        <v>728</v>
      </c>
      <c r="B12" s="322" t="s">
        <v>1188</v>
      </c>
      <c r="C12" s="322" t="s">
        <v>1188</v>
      </c>
      <c r="D12" s="322" t="s">
        <v>1188</v>
      </c>
      <c r="E12" s="322" t="s">
        <v>1188</v>
      </c>
      <c r="F12" s="322" t="s">
        <v>1188</v>
      </c>
      <c r="G12" s="322">
        <v>4</v>
      </c>
      <c r="H12" s="774" t="s">
        <v>181</v>
      </c>
      <c r="I12" s="774" t="s">
        <v>181</v>
      </c>
      <c r="J12" s="774" t="s">
        <v>181</v>
      </c>
      <c r="K12" s="323" t="str">
        <f t="shared" si="1"/>
        <v>-</v>
      </c>
      <c r="L12" s="322" t="s">
        <v>1188</v>
      </c>
      <c r="M12" s="322" t="s">
        <v>1188</v>
      </c>
      <c r="N12" s="322" t="s">
        <v>1188</v>
      </c>
      <c r="O12" s="322" t="s">
        <v>1188</v>
      </c>
      <c r="P12" s="322" t="s">
        <v>1188</v>
      </c>
      <c r="Q12" s="322"/>
      <c r="R12" s="322"/>
      <c r="S12" s="774" t="s">
        <v>181</v>
      </c>
      <c r="T12" s="774" t="s">
        <v>181</v>
      </c>
      <c r="U12" s="774" t="s">
        <v>181</v>
      </c>
      <c r="V12" s="774" t="s">
        <v>181</v>
      </c>
      <c r="W12" s="774" t="s">
        <v>181</v>
      </c>
      <c r="X12" s="774" t="s">
        <v>181</v>
      </c>
      <c r="Y12" s="774" t="s">
        <v>181</v>
      </c>
      <c r="Z12" s="774" t="s">
        <v>181</v>
      </c>
      <c r="AA12" s="774" t="s">
        <v>181</v>
      </c>
      <c r="AB12" s="323" t="str">
        <f t="shared" si="2"/>
        <v>-</v>
      </c>
      <c r="AC12" s="322" t="s">
        <v>874</v>
      </c>
      <c r="AD12" s="322" t="s">
        <v>874</v>
      </c>
      <c r="AE12" s="322" t="s">
        <v>874</v>
      </c>
      <c r="AF12" s="322" t="s">
        <v>874</v>
      </c>
      <c r="AG12" s="322" t="s">
        <v>874</v>
      </c>
      <c r="AH12" s="322"/>
      <c r="AI12" s="322"/>
      <c r="AJ12" s="320"/>
      <c r="AK12" s="320"/>
      <c r="AL12" s="320"/>
      <c r="AM12" s="320"/>
      <c r="AN12" s="320"/>
      <c r="AO12" s="320"/>
      <c r="AP12" s="320"/>
      <c r="AQ12" s="320"/>
      <c r="AR12" s="320"/>
      <c r="AS12" s="320"/>
      <c r="AT12" s="320"/>
      <c r="AU12" s="320"/>
      <c r="AV12" s="320"/>
      <c r="AW12" s="320"/>
      <c r="AX12" s="321"/>
    </row>
    <row r="13" spans="1:52" s="314" customFormat="1" ht="15" customHeight="1">
      <c r="A13" s="169" t="s">
        <v>729</v>
      </c>
      <c r="B13" s="322">
        <v>5</v>
      </c>
      <c r="C13" s="322" t="s">
        <v>1188</v>
      </c>
      <c r="D13" s="322" t="s">
        <v>1188</v>
      </c>
      <c r="E13" s="322" t="s">
        <v>1188</v>
      </c>
      <c r="F13" s="322" t="s">
        <v>1188</v>
      </c>
      <c r="G13" s="322">
        <v>35</v>
      </c>
      <c r="H13" s="774" t="s">
        <v>181</v>
      </c>
      <c r="I13" s="774" t="s">
        <v>181</v>
      </c>
      <c r="J13" s="774" t="s">
        <v>181</v>
      </c>
      <c r="K13" s="323" t="str">
        <f t="shared" si="1"/>
        <v>-</v>
      </c>
      <c r="L13" s="322" t="s">
        <v>1188</v>
      </c>
      <c r="M13" s="322" t="s">
        <v>1188</v>
      </c>
      <c r="N13" s="322" t="s">
        <v>1188</v>
      </c>
      <c r="O13" s="322" t="s">
        <v>1188</v>
      </c>
      <c r="P13" s="322" t="s">
        <v>1188</v>
      </c>
      <c r="Q13" s="322"/>
      <c r="R13" s="322"/>
      <c r="S13" s="774" t="s">
        <v>181</v>
      </c>
      <c r="T13" s="774" t="s">
        <v>181</v>
      </c>
      <c r="U13" s="774" t="s">
        <v>181</v>
      </c>
      <c r="V13" s="774" t="s">
        <v>181</v>
      </c>
      <c r="W13" s="774" t="s">
        <v>181</v>
      </c>
      <c r="X13" s="774" t="s">
        <v>181</v>
      </c>
      <c r="Y13" s="774" t="s">
        <v>181</v>
      </c>
      <c r="Z13" s="774" t="s">
        <v>181</v>
      </c>
      <c r="AA13" s="774" t="s">
        <v>181</v>
      </c>
      <c r="AB13" s="323" t="str">
        <f t="shared" si="2"/>
        <v>-</v>
      </c>
      <c r="AC13" s="322" t="s">
        <v>874</v>
      </c>
      <c r="AD13" s="322" t="s">
        <v>874</v>
      </c>
      <c r="AE13" s="322" t="s">
        <v>874</v>
      </c>
      <c r="AF13" s="322" t="s">
        <v>874</v>
      </c>
      <c r="AG13" s="322" t="s">
        <v>874</v>
      </c>
      <c r="AH13" s="322"/>
      <c r="AI13" s="322"/>
      <c r="AJ13" s="320"/>
      <c r="AK13" s="320"/>
      <c r="AL13" s="320"/>
      <c r="AM13" s="320"/>
      <c r="AN13" s="320"/>
      <c r="AO13" s="320"/>
      <c r="AP13" s="320"/>
      <c r="AQ13" s="320"/>
      <c r="AR13" s="320"/>
      <c r="AS13" s="320"/>
      <c r="AT13" s="320"/>
      <c r="AU13" s="320"/>
      <c r="AV13" s="320"/>
      <c r="AW13" s="320"/>
      <c r="AX13" s="321"/>
    </row>
    <row r="14" spans="1:52" s="314" customFormat="1" ht="15" customHeight="1">
      <c r="A14" s="169" t="s">
        <v>730</v>
      </c>
      <c r="B14" s="322">
        <v>66</v>
      </c>
      <c r="C14" s="322">
        <v>99</v>
      </c>
      <c r="D14" s="322">
        <v>9</v>
      </c>
      <c r="E14" s="322">
        <v>12</v>
      </c>
      <c r="F14" s="322">
        <v>3</v>
      </c>
      <c r="G14" s="322">
        <v>32</v>
      </c>
      <c r="H14" s="774" t="s">
        <v>181</v>
      </c>
      <c r="I14" s="774" t="s">
        <v>181</v>
      </c>
      <c r="J14" s="322">
        <v>70</v>
      </c>
      <c r="K14" s="323">
        <f t="shared" si="1"/>
        <v>2</v>
      </c>
      <c r="L14" s="322">
        <v>2</v>
      </c>
      <c r="M14" s="322" t="s">
        <v>1188</v>
      </c>
      <c r="N14" s="322" t="s">
        <v>1188</v>
      </c>
      <c r="O14" s="322" t="s">
        <v>1188</v>
      </c>
      <c r="P14" s="322" t="s">
        <v>1188</v>
      </c>
      <c r="Q14" s="322"/>
      <c r="R14" s="322"/>
      <c r="S14" s="322" t="s">
        <v>1188</v>
      </c>
      <c r="T14" s="322" t="s">
        <v>1188</v>
      </c>
      <c r="U14" s="322" t="s">
        <v>1188</v>
      </c>
      <c r="V14" s="322" t="s">
        <v>1188</v>
      </c>
      <c r="W14" s="322" t="s">
        <v>1188</v>
      </c>
      <c r="X14" s="322" t="s">
        <v>1188</v>
      </c>
      <c r="Y14" s="322" t="s">
        <v>1188</v>
      </c>
      <c r="Z14" s="322" t="s">
        <v>1188</v>
      </c>
      <c r="AA14" s="322" t="s">
        <v>1188</v>
      </c>
      <c r="AB14" s="323" t="str">
        <f t="shared" si="2"/>
        <v>-</v>
      </c>
      <c r="AC14" s="322" t="s">
        <v>874</v>
      </c>
      <c r="AD14" s="322" t="s">
        <v>874</v>
      </c>
      <c r="AE14" s="322" t="s">
        <v>874</v>
      </c>
      <c r="AF14" s="322" t="s">
        <v>874</v>
      </c>
      <c r="AG14" s="322" t="s">
        <v>874</v>
      </c>
      <c r="AH14" s="322"/>
      <c r="AI14" s="322"/>
      <c r="AJ14" s="320"/>
      <c r="AK14" s="320"/>
      <c r="AL14" s="320"/>
      <c r="AM14" s="320"/>
      <c r="AN14" s="320"/>
      <c r="AO14" s="320"/>
      <c r="AP14" s="320"/>
      <c r="AQ14" s="320"/>
      <c r="AR14" s="320"/>
      <c r="AS14" s="320"/>
      <c r="AT14" s="320"/>
      <c r="AU14" s="320"/>
      <c r="AV14" s="320"/>
      <c r="AW14" s="320"/>
      <c r="AX14" s="321"/>
    </row>
    <row r="15" spans="1:52" s="314" customFormat="1" ht="15" customHeight="1">
      <c r="A15" s="169" t="s">
        <v>731</v>
      </c>
      <c r="B15" s="322" t="s">
        <v>1188</v>
      </c>
      <c r="C15" s="322">
        <v>4</v>
      </c>
      <c r="D15" s="322" t="s">
        <v>1188</v>
      </c>
      <c r="E15" s="322" t="s">
        <v>1188</v>
      </c>
      <c r="F15" s="322" t="s">
        <v>1188</v>
      </c>
      <c r="G15" s="322" t="s">
        <v>1188</v>
      </c>
      <c r="H15" s="322" t="s">
        <v>1188</v>
      </c>
      <c r="I15" s="322" t="s">
        <v>1188</v>
      </c>
      <c r="J15" s="322" t="s">
        <v>1188</v>
      </c>
      <c r="K15" s="323">
        <f>IF(SUM(L15:R15)=0,"-",SUM(L15:R15))</f>
        <v>8</v>
      </c>
      <c r="L15" s="322" t="s">
        <v>1188</v>
      </c>
      <c r="M15" s="322">
        <v>4</v>
      </c>
      <c r="N15" s="322">
        <v>4</v>
      </c>
      <c r="O15" s="322" t="s">
        <v>1188</v>
      </c>
      <c r="P15" s="322" t="s">
        <v>1188</v>
      </c>
      <c r="Q15" s="322"/>
      <c r="R15" s="322"/>
      <c r="S15" s="322" t="s">
        <v>1188</v>
      </c>
      <c r="T15" s="322" t="s">
        <v>1188</v>
      </c>
      <c r="U15" s="322" t="s">
        <v>1188</v>
      </c>
      <c r="V15" s="322" t="s">
        <v>1188</v>
      </c>
      <c r="W15" s="322" t="s">
        <v>1188</v>
      </c>
      <c r="X15" s="322" t="s">
        <v>1188</v>
      </c>
      <c r="Y15" s="322" t="s">
        <v>1188</v>
      </c>
      <c r="Z15" s="322" t="s">
        <v>1188</v>
      </c>
      <c r="AA15" s="322" t="s">
        <v>1188</v>
      </c>
      <c r="AB15" s="323" t="str">
        <f t="shared" si="2"/>
        <v>-</v>
      </c>
      <c r="AC15" s="322" t="s">
        <v>874</v>
      </c>
      <c r="AD15" s="322" t="s">
        <v>874</v>
      </c>
      <c r="AE15" s="322" t="s">
        <v>874</v>
      </c>
      <c r="AF15" s="322" t="s">
        <v>874</v>
      </c>
      <c r="AG15" s="322" t="s">
        <v>874</v>
      </c>
      <c r="AH15" s="322"/>
      <c r="AI15" s="322"/>
      <c r="AJ15" s="320"/>
      <c r="AK15" s="320"/>
      <c r="AL15" s="320"/>
      <c r="AM15" s="320"/>
      <c r="AN15" s="320"/>
      <c r="AO15" s="320"/>
      <c r="AP15" s="320"/>
      <c r="AQ15" s="320"/>
      <c r="AR15" s="320"/>
      <c r="AS15" s="320"/>
      <c r="AT15" s="320"/>
      <c r="AU15" s="320"/>
      <c r="AV15" s="320"/>
      <c r="AW15" s="320"/>
      <c r="AX15" s="321"/>
    </row>
    <row r="16" spans="1:52" s="314" customFormat="1" ht="15" customHeight="1">
      <c r="A16" s="170" t="s">
        <v>732</v>
      </c>
      <c r="B16" s="322" t="s">
        <v>1188</v>
      </c>
      <c r="C16" s="322">
        <v>7</v>
      </c>
      <c r="D16" s="322">
        <v>1</v>
      </c>
      <c r="E16" s="322" t="s">
        <v>1188</v>
      </c>
      <c r="F16" s="322" t="s">
        <v>1188</v>
      </c>
      <c r="G16" s="322">
        <v>10</v>
      </c>
      <c r="H16" s="322" t="s">
        <v>1188</v>
      </c>
      <c r="I16" s="322" t="s">
        <v>1188</v>
      </c>
      <c r="J16" s="322">
        <v>3</v>
      </c>
      <c r="K16" s="323">
        <f>IF(SUM(L16:R16)=0,"-",SUM(L16:R16))</f>
        <v>3</v>
      </c>
      <c r="L16" s="322">
        <v>1</v>
      </c>
      <c r="M16" s="322">
        <v>2</v>
      </c>
      <c r="N16" s="322" t="s">
        <v>1188</v>
      </c>
      <c r="O16" s="322" t="s">
        <v>1188</v>
      </c>
      <c r="P16" s="322" t="s">
        <v>1188</v>
      </c>
      <c r="Q16" s="322"/>
      <c r="R16" s="322"/>
      <c r="S16" s="322" t="s">
        <v>1188</v>
      </c>
      <c r="T16" s="322" t="s">
        <v>1188</v>
      </c>
      <c r="U16" s="322" t="s">
        <v>1188</v>
      </c>
      <c r="V16" s="322" t="s">
        <v>1188</v>
      </c>
      <c r="W16" s="322" t="s">
        <v>1188</v>
      </c>
      <c r="X16" s="322" t="s">
        <v>1188</v>
      </c>
      <c r="Y16" s="322" t="s">
        <v>1188</v>
      </c>
      <c r="Z16" s="322" t="s">
        <v>1188</v>
      </c>
      <c r="AA16" s="322" t="s">
        <v>1188</v>
      </c>
      <c r="AB16" s="323" t="str">
        <f t="shared" si="2"/>
        <v>-</v>
      </c>
      <c r="AC16" s="322" t="s">
        <v>874</v>
      </c>
      <c r="AD16" s="322" t="s">
        <v>874</v>
      </c>
      <c r="AE16" s="322" t="s">
        <v>874</v>
      </c>
      <c r="AF16" s="322" t="s">
        <v>874</v>
      </c>
      <c r="AG16" s="322" t="s">
        <v>874</v>
      </c>
      <c r="AH16" s="322"/>
      <c r="AI16" s="322"/>
      <c r="AJ16" s="320"/>
      <c r="AK16" s="320"/>
      <c r="AL16" s="320"/>
      <c r="AM16" s="320"/>
      <c r="AN16" s="320"/>
      <c r="AO16" s="320"/>
      <c r="AP16" s="320"/>
      <c r="AQ16" s="320"/>
      <c r="AR16" s="320"/>
      <c r="AS16" s="320"/>
      <c r="AT16" s="320"/>
      <c r="AU16" s="320"/>
      <c r="AV16" s="320"/>
      <c r="AW16" s="320"/>
      <c r="AX16" s="321"/>
    </row>
    <row r="17" spans="1:51" s="314" customFormat="1" ht="15" customHeight="1">
      <c r="A17" s="171" t="s">
        <v>721</v>
      </c>
      <c r="B17" s="326">
        <f>IF(SUM(B18:B19)=0,"-",SUM(B18:B19))</f>
        <v>11</v>
      </c>
      <c r="C17" s="326">
        <f t="shared" ref="C17:AI17" si="3">IF(SUM(C18:C19)=0,"-",SUM(C18:C19))</f>
        <v>479</v>
      </c>
      <c r="D17" s="326">
        <f t="shared" si="3"/>
        <v>5</v>
      </c>
      <c r="E17" s="326" t="str">
        <f t="shared" si="3"/>
        <v>-</v>
      </c>
      <c r="F17" s="326">
        <f t="shared" si="3"/>
        <v>36</v>
      </c>
      <c r="G17" s="326">
        <f t="shared" si="3"/>
        <v>38</v>
      </c>
      <c r="H17" s="326"/>
      <c r="I17" s="326"/>
      <c r="J17" s="326">
        <f t="shared" si="3"/>
        <v>3</v>
      </c>
      <c r="K17" s="326">
        <f t="shared" si="3"/>
        <v>36</v>
      </c>
      <c r="L17" s="326">
        <f t="shared" si="3"/>
        <v>8</v>
      </c>
      <c r="M17" s="326">
        <f t="shared" si="3"/>
        <v>15</v>
      </c>
      <c r="N17" s="326" t="str">
        <f t="shared" si="3"/>
        <v>-</v>
      </c>
      <c r="O17" s="326" t="str">
        <f t="shared" si="3"/>
        <v>-</v>
      </c>
      <c r="P17" s="326"/>
      <c r="Q17" s="326" t="str">
        <f t="shared" si="3"/>
        <v>-</v>
      </c>
      <c r="R17" s="326">
        <f t="shared" si="3"/>
        <v>13</v>
      </c>
      <c r="S17" s="326" t="str">
        <f t="shared" si="3"/>
        <v>-</v>
      </c>
      <c r="T17" s="326">
        <f t="shared" si="3"/>
        <v>17</v>
      </c>
      <c r="U17" s="326" t="str">
        <f t="shared" si="3"/>
        <v>-</v>
      </c>
      <c r="V17" s="326" t="str">
        <f t="shared" si="3"/>
        <v>-</v>
      </c>
      <c r="W17" s="326" t="str">
        <f t="shared" si="3"/>
        <v>-</v>
      </c>
      <c r="X17" s="326" t="str">
        <f t="shared" si="3"/>
        <v>-</v>
      </c>
      <c r="Y17" s="326"/>
      <c r="Z17" s="326"/>
      <c r="AA17" s="326" t="str">
        <f t="shared" si="3"/>
        <v>-</v>
      </c>
      <c r="AB17" s="326" t="str">
        <f>IF(SUM(AB18:AB19)=0,"-",SUM(AB18:AB19))</f>
        <v>-</v>
      </c>
      <c r="AC17" s="326" t="str">
        <f t="shared" si="3"/>
        <v>-</v>
      </c>
      <c r="AD17" s="326" t="str">
        <f t="shared" si="3"/>
        <v>-</v>
      </c>
      <c r="AE17" s="326" t="str">
        <f t="shared" si="3"/>
        <v>-</v>
      </c>
      <c r="AF17" s="326" t="str">
        <f t="shared" si="3"/>
        <v>-</v>
      </c>
      <c r="AG17" s="326"/>
      <c r="AH17" s="326" t="str">
        <f t="shared" si="3"/>
        <v>-</v>
      </c>
      <c r="AI17" s="326" t="str">
        <f t="shared" si="3"/>
        <v>-</v>
      </c>
      <c r="AJ17" s="320"/>
      <c r="AK17" s="320"/>
      <c r="AL17" s="320"/>
      <c r="AM17" s="320"/>
      <c r="AN17" s="320"/>
      <c r="AO17" s="320"/>
      <c r="AP17" s="320"/>
      <c r="AQ17" s="320"/>
      <c r="AR17" s="320"/>
      <c r="AS17" s="320"/>
      <c r="AT17" s="320"/>
      <c r="AU17" s="320"/>
      <c r="AV17" s="320"/>
      <c r="AW17" s="320"/>
      <c r="AX17" s="321"/>
    </row>
    <row r="18" spans="1:51" s="314" customFormat="1" ht="15" customHeight="1">
      <c r="A18" s="168" t="s">
        <v>236</v>
      </c>
      <c r="B18" s="316">
        <v>11</v>
      </c>
      <c r="C18" s="316">
        <v>479</v>
      </c>
      <c r="D18" s="316">
        <v>5</v>
      </c>
      <c r="E18" s="316" t="s">
        <v>1171</v>
      </c>
      <c r="F18" s="316">
        <v>36</v>
      </c>
      <c r="G18" s="316">
        <v>34</v>
      </c>
      <c r="H18" s="316">
        <v>2</v>
      </c>
      <c r="I18" s="316" t="s">
        <v>1171</v>
      </c>
      <c r="J18" s="316">
        <v>3</v>
      </c>
      <c r="K18" s="317">
        <f>IF(SUM(L18:R18)=0,"-",SUM(L18:R18))</f>
        <v>36</v>
      </c>
      <c r="L18" s="316">
        <v>8</v>
      </c>
      <c r="M18" s="316">
        <v>15</v>
      </c>
      <c r="N18" s="316" t="s">
        <v>1171</v>
      </c>
      <c r="O18" s="316" t="s">
        <v>1171</v>
      </c>
      <c r="P18" s="316" t="s">
        <v>1171</v>
      </c>
      <c r="Q18" s="316" t="s">
        <v>1171</v>
      </c>
      <c r="R18" s="316">
        <v>13</v>
      </c>
      <c r="S18" s="316" t="s">
        <v>1171</v>
      </c>
      <c r="T18" s="316">
        <v>17</v>
      </c>
      <c r="U18" s="316" t="s">
        <v>1171</v>
      </c>
      <c r="V18" s="316" t="s">
        <v>1171</v>
      </c>
      <c r="W18" s="316" t="s">
        <v>1171</v>
      </c>
      <c r="X18" s="316" t="s">
        <v>1171</v>
      </c>
      <c r="Y18" s="316" t="s">
        <v>1171</v>
      </c>
      <c r="Z18" s="316" t="s">
        <v>1171</v>
      </c>
      <c r="AA18" s="316" t="s">
        <v>1171</v>
      </c>
      <c r="AB18" s="317" t="str">
        <f>IF(SUM(AC18:AI18)=0,"-",SUM(AC18:AI18))</f>
        <v>-</v>
      </c>
      <c r="AC18" s="316" t="s">
        <v>780</v>
      </c>
      <c r="AD18" s="316" t="s">
        <v>780</v>
      </c>
      <c r="AE18" s="316" t="s">
        <v>780</v>
      </c>
      <c r="AF18" s="316" t="s">
        <v>780</v>
      </c>
      <c r="AG18" s="316" t="s">
        <v>184</v>
      </c>
      <c r="AH18" s="316" t="s">
        <v>780</v>
      </c>
      <c r="AI18" s="316" t="s">
        <v>780</v>
      </c>
      <c r="AJ18" s="320"/>
      <c r="AK18" s="320"/>
      <c r="AL18" s="320"/>
      <c r="AM18" s="320"/>
      <c r="AN18" s="320"/>
      <c r="AO18" s="320"/>
      <c r="AP18" s="320"/>
      <c r="AQ18" s="320"/>
      <c r="AR18" s="320"/>
      <c r="AS18" s="320"/>
      <c r="AT18" s="320"/>
      <c r="AU18" s="320"/>
      <c r="AV18" s="320"/>
      <c r="AW18" s="320"/>
      <c r="AX18" s="321"/>
    </row>
    <row r="19" spans="1:51" s="314" customFormat="1" ht="15" customHeight="1">
      <c r="A19" s="172" t="s">
        <v>739</v>
      </c>
      <c r="B19" s="324" t="s">
        <v>1171</v>
      </c>
      <c r="C19" s="324" t="s">
        <v>1171</v>
      </c>
      <c r="D19" s="324" t="s">
        <v>1171</v>
      </c>
      <c r="E19" s="324" t="s">
        <v>1171</v>
      </c>
      <c r="F19" s="324" t="s">
        <v>1171</v>
      </c>
      <c r="G19" s="324">
        <v>4</v>
      </c>
      <c r="H19" s="324" t="s">
        <v>1171</v>
      </c>
      <c r="I19" s="324" t="s">
        <v>1170</v>
      </c>
      <c r="J19" s="771" t="s">
        <v>1171</v>
      </c>
      <c r="K19" s="325" t="str">
        <f>IF(SUM(L19:R19)=0,"-",SUM(K19:R19))</f>
        <v>-</v>
      </c>
      <c r="L19" s="772" t="s">
        <v>1171</v>
      </c>
      <c r="M19" s="772" t="s">
        <v>1171</v>
      </c>
      <c r="N19" s="772" t="s">
        <v>1171</v>
      </c>
      <c r="O19" s="772" t="s">
        <v>1171</v>
      </c>
      <c r="P19" s="772" t="s">
        <v>1171</v>
      </c>
      <c r="Q19" s="772" t="s">
        <v>1171</v>
      </c>
      <c r="R19" s="772" t="s">
        <v>1171</v>
      </c>
      <c r="S19" s="772" t="s">
        <v>1171</v>
      </c>
      <c r="T19" s="772" t="s">
        <v>1171</v>
      </c>
      <c r="U19" s="772" t="s">
        <v>1171</v>
      </c>
      <c r="V19" s="772" t="s">
        <v>1171</v>
      </c>
      <c r="W19" s="772" t="s">
        <v>1171</v>
      </c>
      <c r="X19" s="772" t="s">
        <v>1171</v>
      </c>
      <c r="Y19" s="772" t="s">
        <v>1171</v>
      </c>
      <c r="Z19" s="772" t="s">
        <v>1171</v>
      </c>
      <c r="AA19" s="772" t="s">
        <v>1171</v>
      </c>
      <c r="AB19" s="325" t="str">
        <f>IF(SUM(AC19:AI19)=0,"-",SUM(AC19:AI19))</f>
        <v>-</v>
      </c>
      <c r="AC19" s="772" t="s">
        <v>780</v>
      </c>
      <c r="AD19" s="324" t="s">
        <v>780</v>
      </c>
      <c r="AE19" s="324" t="s">
        <v>780</v>
      </c>
      <c r="AF19" s="324" t="s">
        <v>780</v>
      </c>
      <c r="AG19" s="324" t="s">
        <v>184</v>
      </c>
      <c r="AH19" s="324" t="s">
        <v>780</v>
      </c>
      <c r="AI19" s="324" t="s">
        <v>780</v>
      </c>
      <c r="AJ19" s="320"/>
      <c r="AK19" s="320"/>
      <c r="AL19" s="320"/>
      <c r="AM19" s="320"/>
      <c r="AN19" s="320"/>
      <c r="AO19" s="320"/>
      <c r="AP19" s="320"/>
      <c r="AQ19" s="320"/>
      <c r="AR19" s="320"/>
      <c r="AS19" s="320"/>
      <c r="AT19" s="320"/>
      <c r="AU19" s="320"/>
      <c r="AV19" s="320"/>
      <c r="AW19" s="320"/>
      <c r="AX19" s="321"/>
    </row>
    <row r="20" spans="1:51" s="314" customFormat="1" ht="15" customHeight="1">
      <c r="A20" s="166" t="s">
        <v>720</v>
      </c>
      <c r="B20" s="326">
        <f>IF(SUM(B21:B25)=0,"-",SUM(B21:B25))</f>
        <v>27</v>
      </c>
      <c r="C20" s="326">
        <f t="shared" ref="C20:AI20" si="4">IF(SUM(C21:C25)=0,"-",SUM(C21:C25))</f>
        <v>36</v>
      </c>
      <c r="D20" s="326">
        <f t="shared" si="4"/>
        <v>4</v>
      </c>
      <c r="E20" s="326" t="str">
        <f t="shared" si="4"/>
        <v>-</v>
      </c>
      <c r="F20" s="326">
        <f t="shared" si="4"/>
        <v>3</v>
      </c>
      <c r="G20" s="326">
        <f t="shared" si="4"/>
        <v>31</v>
      </c>
      <c r="H20" s="326"/>
      <c r="I20" s="326"/>
      <c r="J20" s="326">
        <f t="shared" si="4"/>
        <v>31</v>
      </c>
      <c r="K20" s="780">
        <f t="shared" si="4"/>
        <v>13</v>
      </c>
      <c r="L20" s="326">
        <f t="shared" si="4"/>
        <v>3</v>
      </c>
      <c r="M20" s="326">
        <f t="shared" si="4"/>
        <v>4</v>
      </c>
      <c r="N20" s="326" t="str">
        <f t="shared" si="4"/>
        <v>-</v>
      </c>
      <c r="O20" s="326" t="str">
        <f t="shared" si="4"/>
        <v>-</v>
      </c>
      <c r="P20" s="326"/>
      <c r="Q20" s="326" t="str">
        <f t="shared" si="4"/>
        <v>-</v>
      </c>
      <c r="R20" s="326">
        <f t="shared" si="4"/>
        <v>6</v>
      </c>
      <c r="S20" s="326" t="str">
        <f t="shared" si="4"/>
        <v>-</v>
      </c>
      <c r="T20" s="326" t="str">
        <f t="shared" si="4"/>
        <v>-</v>
      </c>
      <c r="U20" s="326" t="str">
        <f t="shared" si="4"/>
        <v>-</v>
      </c>
      <c r="V20" s="326" t="str">
        <f t="shared" si="4"/>
        <v>-</v>
      </c>
      <c r="W20" s="326" t="str">
        <f t="shared" si="4"/>
        <v>-</v>
      </c>
      <c r="X20" s="326" t="str">
        <f t="shared" si="4"/>
        <v>-</v>
      </c>
      <c r="Y20" s="326"/>
      <c r="Z20" s="326"/>
      <c r="AA20" s="326" t="str">
        <f t="shared" si="4"/>
        <v>-</v>
      </c>
      <c r="AB20" s="780" t="str">
        <f t="shared" si="4"/>
        <v>-</v>
      </c>
      <c r="AC20" s="326" t="str">
        <f t="shared" si="4"/>
        <v>-</v>
      </c>
      <c r="AD20" s="326" t="str">
        <f t="shared" si="4"/>
        <v>-</v>
      </c>
      <c r="AE20" s="326" t="str">
        <f t="shared" si="4"/>
        <v>-</v>
      </c>
      <c r="AF20" s="326" t="str">
        <f t="shared" si="4"/>
        <v>-</v>
      </c>
      <c r="AG20" s="326"/>
      <c r="AH20" s="326" t="str">
        <f t="shared" si="4"/>
        <v>-</v>
      </c>
      <c r="AI20" s="326" t="str">
        <f t="shared" si="4"/>
        <v>-</v>
      </c>
      <c r="AJ20" s="320"/>
      <c r="AK20" s="320"/>
      <c r="AL20" s="320"/>
      <c r="AM20" s="320"/>
      <c r="AN20" s="320"/>
      <c r="AO20" s="320"/>
      <c r="AP20" s="320"/>
      <c r="AQ20" s="320"/>
      <c r="AR20" s="320"/>
      <c r="AS20" s="320"/>
      <c r="AT20" s="320"/>
      <c r="AU20" s="320"/>
      <c r="AV20" s="320"/>
      <c r="AW20" s="320"/>
      <c r="AX20" s="321"/>
    </row>
    <row r="21" spans="1:51" s="314" customFormat="1" ht="15" customHeight="1">
      <c r="A21" s="168" t="s">
        <v>236</v>
      </c>
      <c r="B21" s="316">
        <v>5</v>
      </c>
      <c r="C21" s="316">
        <v>36</v>
      </c>
      <c r="D21" s="316">
        <v>2</v>
      </c>
      <c r="E21" s="322" t="s">
        <v>181</v>
      </c>
      <c r="F21" s="316">
        <v>3</v>
      </c>
      <c r="G21" s="316">
        <v>7</v>
      </c>
      <c r="H21" s="322" t="s">
        <v>181</v>
      </c>
      <c r="I21" s="322" t="s">
        <v>181</v>
      </c>
      <c r="J21" s="318">
        <v>28</v>
      </c>
      <c r="K21" s="317">
        <f>IF(SUM(L21:R21)=0,"-",SUM(L21:R21))</f>
        <v>10</v>
      </c>
      <c r="L21" s="775" t="s">
        <v>181</v>
      </c>
      <c r="M21" s="316">
        <v>4</v>
      </c>
      <c r="N21" s="322" t="s">
        <v>181</v>
      </c>
      <c r="O21" s="322" t="s">
        <v>181</v>
      </c>
      <c r="P21" s="322" t="s">
        <v>181</v>
      </c>
      <c r="Q21" s="322" t="s">
        <v>181</v>
      </c>
      <c r="R21" s="316">
        <v>6</v>
      </c>
      <c r="S21" s="322" t="s">
        <v>181</v>
      </c>
      <c r="T21" s="322" t="s">
        <v>181</v>
      </c>
      <c r="U21" s="322" t="s">
        <v>181</v>
      </c>
      <c r="V21" s="322" t="s">
        <v>181</v>
      </c>
      <c r="W21" s="322" t="s">
        <v>181</v>
      </c>
      <c r="X21" s="322" t="s">
        <v>181</v>
      </c>
      <c r="Y21" s="322" t="s">
        <v>181</v>
      </c>
      <c r="Z21" s="322" t="s">
        <v>181</v>
      </c>
      <c r="AA21" s="774" t="s">
        <v>181</v>
      </c>
      <c r="AB21" s="317" t="str">
        <f>IF(SUM(AC21:AI21)=0,"-",SUM(AC21:AI21))</f>
        <v>-</v>
      </c>
      <c r="AC21" s="319" t="s">
        <v>781</v>
      </c>
      <c r="AD21" s="316" t="s">
        <v>781</v>
      </c>
      <c r="AE21" s="316" t="s">
        <v>781</v>
      </c>
      <c r="AF21" s="316" t="s">
        <v>781</v>
      </c>
      <c r="AG21" s="316" t="s">
        <v>184</v>
      </c>
      <c r="AH21" s="316" t="s">
        <v>781</v>
      </c>
      <c r="AI21" s="316" t="s">
        <v>781</v>
      </c>
      <c r="AJ21" s="320"/>
      <c r="AK21" s="320"/>
      <c r="AL21" s="320"/>
      <c r="AM21" s="320"/>
      <c r="AN21" s="320"/>
      <c r="AO21" s="320"/>
      <c r="AP21" s="320"/>
      <c r="AQ21" s="320"/>
      <c r="AR21" s="320"/>
      <c r="AS21" s="320"/>
      <c r="AT21" s="320"/>
      <c r="AU21" s="320"/>
      <c r="AV21" s="320"/>
      <c r="AW21" s="320"/>
      <c r="AX21" s="321"/>
    </row>
    <row r="22" spans="1:51" s="314" customFormat="1" ht="15" customHeight="1">
      <c r="A22" s="169" t="s">
        <v>735</v>
      </c>
      <c r="B22" s="322" t="s">
        <v>181</v>
      </c>
      <c r="C22" s="322" t="s">
        <v>181</v>
      </c>
      <c r="D22" s="322" t="s">
        <v>181</v>
      </c>
      <c r="E22" s="322" t="s">
        <v>181</v>
      </c>
      <c r="F22" s="322" t="s">
        <v>181</v>
      </c>
      <c r="G22" s="322" t="s">
        <v>181</v>
      </c>
      <c r="H22" s="322" t="s">
        <v>181</v>
      </c>
      <c r="I22" s="322" t="s">
        <v>181</v>
      </c>
      <c r="J22" s="774" t="s">
        <v>181</v>
      </c>
      <c r="K22" s="323" t="str">
        <f t="shared" ref="K22:K25" si="5">IF(SUM(L22:R22)=0,"-",SUM(L22:R22))</f>
        <v>-</v>
      </c>
      <c r="L22" s="775" t="s">
        <v>181</v>
      </c>
      <c r="M22" s="322" t="s">
        <v>181</v>
      </c>
      <c r="N22" s="322" t="s">
        <v>181</v>
      </c>
      <c r="O22" s="322" t="s">
        <v>181</v>
      </c>
      <c r="P22" s="322" t="s">
        <v>181</v>
      </c>
      <c r="Q22" s="322" t="s">
        <v>181</v>
      </c>
      <c r="R22" s="322" t="s">
        <v>181</v>
      </c>
      <c r="S22" s="322" t="s">
        <v>181</v>
      </c>
      <c r="T22" s="322" t="s">
        <v>181</v>
      </c>
      <c r="U22" s="322" t="s">
        <v>181</v>
      </c>
      <c r="V22" s="322" t="s">
        <v>181</v>
      </c>
      <c r="W22" s="322" t="s">
        <v>181</v>
      </c>
      <c r="X22" s="322" t="s">
        <v>181</v>
      </c>
      <c r="Y22" s="322" t="s">
        <v>181</v>
      </c>
      <c r="Z22" s="322" t="s">
        <v>181</v>
      </c>
      <c r="AA22" s="774" t="s">
        <v>181</v>
      </c>
      <c r="AB22" s="323" t="str">
        <f t="shared" ref="AB22:AB25" si="6">IF(SUM(AC22:AI22)=0,"-",SUM(AC22:AI22))</f>
        <v>-</v>
      </c>
      <c r="AC22" s="775" t="s">
        <v>781</v>
      </c>
      <c r="AD22" s="322" t="s">
        <v>781</v>
      </c>
      <c r="AE22" s="322" t="s">
        <v>781</v>
      </c>
      <c r="AF22" s="322" t="s">
        <v>781</v>
      </c>
      <c r="AG22" s="322" t="s">
        <v>184</v>
      </c>
      <c r="AH22" s="322" t="s">
        <v>781</v>
      </c>
      <c r="AI22" s="322" t="s">
        <v>781</v>
      </c>
      <c r="AJ22" s="320"/>
      <c r="AK22" s="320"/>
      <c r="AL22" s="320"/>
      <c r="AM22" s="320"/>
      <c r="AN22" s="320"/>
      <c r="AO22" s="320"/>
      <c r="AP22" s="320"/>
      <c r="AQ22" s="320"/>
      <c r="AR22" s="320"/>
      <c r="AS22" s="320"/>
      <c r="AT22" s="320"/>
      <c r="AU22" s="320"/>
      <c r="AV22" s="320"/>
      <c r="AW22" s="320"/>
      <c r="AX22" s="321"/>
    </row>
    <row r="23" spans="1:51" s="314" customFormat="1" ht="15" customHeight="1">
      <c r="A23" s="169" t="s">
        <v>736</v>
      </c>
      <c r="B23" s="322" t="s">
        <v>181</v>
      </c>
      <c r="C23" s="322" t="s">
        <v>181</v>
      </c>
      <c r="D23" s="322" t="s">
        <v>181</v>
      </c>
      <c r="E23" s="322" t="s">
        <v>181</v>
      </c>
      <c r="F23" s="322" t="s">
        <v>181</v>
      </c>
      <c r="G23" s="322">
        <v>24</v>
      </c>
      <c r="H23" s="322" t="s">
        <v>181</v>
      </c>
      <c r="I23" s="322" t="s">
        <v>181</v>
      </c>
      <c r="J23" s="774" t="s">
        <v>181</v>
      </c>
      <c r="K23" s="323">
        <f t="shared" si="5"/>
        <v>3</v>
      </c>
      <c r="L23" s="775">
        <v>3</v>
      </c>
      <c r="M23" s="322" t="s">
        <v>181</v>
      </c>
      <c r="N23" s="322" t="s">
        <v>181</v>
      </c>
      <c r="O23" s="322" t="s">
        <v>181</v>
      </c>
      <c r="P23" s="322" t="s">
        <v>181</v>
      </c>
      <c r="Q23" s="322" t="s">
        <v>181</v>
      </c>
      <c r="R23" s="322" t="s">
        <v>181</v>
      </c>
      <c r="S23" s="322" t="s">
        <v>181</v>
      </c>
      <c r="T23" s="322" t="s">
        <v>181</v>
      </c>
      <c r="U23" s="322" t="s">
        <v>181</v>
      </c>
      <c r="V23" s="322" t="s">
        <v>181</v>
      </c>
      <c r="W23" s="322" t="s">
        <v>181</v>
      </c>
      <c r="X23" s="322" t="s">
        <v>181</v>
      </c>
      <c r="Y23" s="322" t="s">
        <v>181</v>
      </c>
      <c r="Z23" s="322" t="s">
        <v>181</v>
      </c>
      <c r="AA23" s="774" t="s">
        <v>181</v>
      </c>
      <c r="AB23" s="323" t="str">
        <f t="shared" si="6"/>
        <v>-</v>
      </c>
      <c r="AC23" s="775" t="s">
        <v>781</v>
      </c>
      <c r="AD23" s="322" t="s">
        <v>781</v>
      </c>
      <c r="AE23" s="322" t="s">
        <v>781</v>
      </c>
      <c r="AF23" s="322" t="s">
        <v>781</v>
      </c>
      <c r="AG23" s="322" t="s">
        <v>184</v>
      </c>
      <c r="AH23" s="322" t="s">
        <v>781</v>
      </c>
      <c r="AI23" s="322" t="s">
        <v>781</v>
      </c>
      <c r="AJ23" s="320"/>
      <c r="AK23" s="320"/>
      <c r="AL23" s="320"/>
      <c r="AM23" s="320"/>
      <c r="AN23" s="320"/>
      <c r="AO23" s="320"/>
      <c r="AP23" s="320"/>
      <c r="AQ23" s="320"/>
      <c r="AR23" s="320"/>
      <c r="AS23" s="320"/>
      <c r="AT23" s="320"/>
      <c r="AU23" s="320"/>
      <c r="AV23" s="320"/>
      <c r="AW23" s="320"/>
      <c r="AX23" s="321"/>
    </row>
    <row r="24" spans="1:51" s="314" customFormat="1" ht="15" customHeight="1">
      <c r="A24" s="169" t="s">
        <v>737</v>
      </c>
      <c r="B24" s="322" t="s">
        <v>181</v>
      </c>
      <c r="C24" s="322" t="s">
        <v>181</v>
      </c>
      <c r="D24" s="322">
        <v>2</v>
      </c>
      <c r="E24" s="322" t="s">
        <v>181</v>
      </c>
      <c r="F24" s="322" t="s">
        <v>181</v>
      </c>
      <c r="G24" s="322" t="s">
        <v>181</v>
      </c>
      <c r="H24" s="322" t="s">
        <v>181</v>
      </c>
      <c r="I24" s="322" t="s">
        <v>181</v>
      </c>
      <c r="J24" s="774">
        <v>3</v>
      </c>
      <c r="K24" s="323" t="str">
        <f t="shared" si="5"/>
        <v>-</v>
      </c>
      <c r="L24" s="775" t="s">
        <v>181</v>
      </c>
      <c r="M24" s="322" t="s">
        <v>181</v>
      </c>
      <c r="N24" s="322" t="s">
        <v>181</v>
      </c>
      <c r="O24" s="322" t="s">
        <v>181</v>
      </c>
      <c r="P24" s="322" t="s">
        <v>181</v>
      </c>
      <c r="Q24" s="322" t="s">
        <v>181</v>
      </c>
      <c r="R24" s="322" t="s">
        <v>181</v>
      </c>
      <c r="S24" s="322" t="s">
        <v>181</v>
      </c>
      <c r="T24" s="322" t="s">
        <v>181</v>
      </c>
      <c r="U24" s="322" t="s">
        <v>181</v>
      </c>
      <c r="V24" s="322" t="s">
        <v>181</v>
      </c>
      <c r="W24" s="322" t="s">
        <v>181</v>
      </c>
      <c r="X24" s="322" t="s">
        <v>181</v>
      </c>
      <c r="Y24" s="322" t="s">
        <v>181</v>
      </c>
      <c r="Z24" s="322" t="s">
        <v>181</v>
      </c>
      <c r="AA24" s="774" t="s">
        <v>181</v>
      </c>
      <c r="AB24" s="323" t="str">
        <f t="shared" si="6"/>
        <v>-</v>
      </c>
      <c r="AC24" s="775" t="s">
        <v>781</v>
      </c>
      <c r="AD24" s="322" t="s">
        <v>781</v>
      </c>
      <c r="AE24" s="322" t="s">
        <v>781</v>
      </c>
      <c r="AF24" s="322" t="s">
        <v>781</v>
      </c>
      <c r="AG24" s="322" t="s">
        <v>184</v>
      </c>
      <c r="AH24" s="322" t="s">
        <v>781</v>
      </c>
      <c r="AI24" s="322" t="s">
        <v>781</v>
      </c>
      <c r="AJ24" s="320"/>
      <c r="AK24" s="320"/>
      <c r="AL24" s="320"/>
      <c r="AM24" s="320"/>
      <c r="AN24" s="320"/>
      <c r="AO24" s="320"/>
      <c r="AP24" s="320"/>
      <c r="AQ24" s="320"/>
      <c r="AR24" s="320"/>
      <c r="AS24" s="320"/>
      <c r="AT24" s="320"/>
      <c r="AU24" s="320"/>
      <c r="AV24" s="320"/>
      <c r="AW24" s="320"/>
      <c r="AX24" s="321"/>
    </row>
    <row r="25" spans="1:51" s="314" customFormat="1" ht="15" customHeight="1">
      <c r="A25" s="170" t="s">
        <v>738</v>
      </c>
      <c r="B25" s="324">
        <v>22</v>
      </c>
      <c r="C25" s="324" t="s">
        <v>181</v>
      </c>
      <c r="D25" s="324" t="s">
        <v>181</v>
      </c>
      <c r="E25" s="324" t="s">
        <v>181</v>
      </c>
      <c r="F25" s="324" t="s">
        <v>181</v>
      </c>
      <c r="G25" s="324" t="s">
        <v>181</v>
      </c>
      <c r="H25" s="324" t="s">
        <v>181</v>
      </c>
      <c r="I25" s="324" t="s">
        <v>181</v>
      </c>
      <c r="J25" s="771" t="s">
        <v>181</v>
      </c>
      <c r="K25" s="325" t="str">
        <f t="shared" si="5"/>
        <v>-</v>
      </c>
      <c r="L25" s="772" t="s">
        <v>181</v>
      </c>
      <c r="M25" s="324" t="s">
        <v>181</v>
      </c>
      <c r="N25" s="324" t="s">
        <v>181</v>
      </c>
      <c r="O25" s="324" t="s">
        <v>181</v>
      </c>
      <c r="P25" s="324" t="s">
        <v>181</v>
      </c>
      <c r="Q25" s="324" t="s">
        <v>181</v>
      </c>
      <c r="R25" s="324" t="s">
        <v>181</v>
      </c>
      <c r="S25" s="324" t="s">
        <v>181</v>
      </c>
      <c r="T25" s="324" t="s">
        <v>181</v>
      </c>
      <c r="U25" s="324" t="s">
        <v>181</v>
      </c>
      <c r="V25" s="324" t="s">
        <v>181</v>
      </c>
      <c r="W25" s="324" t="s">
        <v>181</v>
      </c>
      <c r="X25" s="324" t="s">
        <v>181</v>
      </c>
      <c r="Y25" s="324" t="s">
        <v>181</v>
      </c>
      <c r="Z25" s="324" t="s">
        <v>181</v>
      </c>
      <c r="AA25" s="771" t="s">
        <v>181</v>
      </c>
      <c r="AB25" s="325" t="str">
        <f t="shared" si="6"/>
        <v>-</v>
      </c>
      <c r="AC25" s="772" t="s">
        <v>781</v>
      </c>
      <c r="AD25" s="324" t="s">
        <v>781</v>
      </c>
      <c r="AE25" s="324" t="s">
        <v>781</v>
      </c>
      <c r="AF25" s="324" t="s">
        <v>781</v>
      </c>
      <c r="AG25" s="324" t="s">
        <v>184</v>
      </c>
      <c r="AH25" s="324" t="s">
        <v>781</v>
      </c>
      <c r="AI25" s="324" t="s">
        <v>781</v>
      </c>
      <c r="AJ25" s="320"/>
      <c r="AK25" s="320"/>
      <c r="AL25" s="320"/>
      <c r="AM25" s="320"/>
      <c r="AN25" s="320"/>
      <c r="AO25" s="320"/>
      <c r="AP25" s="320"/>
      <c r="AQ25" s="320"/>
      <c r="AR25" s="320"/>
      <c r="AS25" s="320"/>
      <c r="AT25" s="320"/>
      <c r="AU25" s="320"/>
      <c r="AV25" s="320"/>
      <c r="AW25" s="320"/>
      <c r="AX25" s="321"/>
    </row>
    <row r="26" spans="1:51" s="314" customFormat="1" ht="15" customHeight="1">
      <c r="A26" s="327" t="s">
        <v>859</v>
      </c>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0"/>
      <c r="AK26" s="320"/>
      <c r="AL26" s="320"/>
      <c r="AM26" s="320"/>
      <c r="AN26" s="320"/>
      <c r="AO26" s="320"/>
      <c r="AP26" s="320"/>
      <c r="AQ26" s="320"/>
      <c r="AR26" s="320"/>
      <c r="AS26" s="320"/>
      <c r="AT26" s="320"/>
      <c r="AU26" s="320"/>
      <c r="AV26" s="320"/>
      <c r="AW26" s="320"/>
      <c r="AX26" s="321"/>
    </row>
    <row r="27" spans="1:51">
      <c r="A27" s="766" t="s">
        <v>860</v>
      </c>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Y27" s="82"/>
    </row>
    <row r="28" spans="1:51">
      <c r="A28" s="116"/>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Y28" s="82"/>
    </row>
    <row r="29" spans="1:51">
      <c r="A29" s="103"/>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Y29" s="82"/>
    </row>
    <row r="30" spans="1:51">
      <c r="B30" s="82"/>
      <c r="C30" s="81"/>
      <c r="D30" s="83"/>
      <c r="E30" s="83"/>
      <c r="F30" s="83"/>
      <c r="G30" s="83"/>
      <c r="H30" s="83"/>
      <c r="I30" s="83"/>
      <c r="J30" s="83"/>
      <c r="K30" s="83"/>
      <c r="L30" s="83"/>
      <c r="M30" s="83"/>
      <c r="N30" s="83"/>
      <c r="O30" s="83"/>
      <c r="P30" s="83"/>
      <c r="Q30" s="83"/>
      <c r="R30" s="83"/>
      <c r="S30" s="82"/>
      <c r="T30" s="81"/>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Y30" s="82"/>
    </row>
    <row r="31" spans="1:51">
      <c r="A31" s="100"/>
      <c r="B31" s="82"/>
      <c r="C31" s="81"/>
      <c r="D31" s="83"/>
      <c r="E31" s="83"/>
      <c r="F31" s="83"/>
      <c r="G31" s="83"/>
      <c r="H31" s="83"/>
      <c r="I31" s="83"/>
      <c r="J31" s="83"/>
      <c r="K31" s="83"/>
      <c r="L31" s="83"/>
      <c r="M31" s="83"/>
      <c r="N31" s="83"/>
      <c r="O31" s="83"/>
      <c r="P31" s="83"/>
      <c r="Q31" s="83"/>
      <c r="R31" s="83"/>
      <c r="S31" s="82"/>
      <c r="T31" s="81"/>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Y31" s="82"/>
    </row>
    <row r="32" spans="1:51">
      <c r="B32" s="82"/>
      <c r="C32" s="81"/>
      <c r="S32" s="82"/>
      <c r="T32" s="81"/>
      <c r="AW32" s="82"/>
      <c r="AY32" s="82"/>
    </row>
    <row r="33" spans="1:51">
      <c r="B33" s="82"/>
      <c r="C33" s="81"/>
      <c r="S33" s="82"/>
      <c r="T33" s="81"/>
      <c r="AW33" s="82"/>
      <c r="AY33" s="82"/>
    </row>
    <row r="34" spans="1:51">
      <c r="B34" s="82"/>
      <c r="C34" s="81"/>
      <c r="S34" s="82"/>
      <c r="T34" s="81"/>
      <c r="AW34" s="82"/>
      <c r="AY34" s="82"/>
    </row>
    <row r="35" spans="1:51">
      <c r="B35" s="82"/>
      <c r="C35" s="81"/>
      <c r="S35" s="82"/>
      <c r="T35" s="81"/>
      <c r="AW35" s="82"/>
      <c r="AY35" s="82"/>
    </row>
    <row r="36" spans="1:51" ht="13.5" customHeight="1">
      <c r="AX36" s="82"/>
      <c r="AY36" s="82"/>
    </row>
    <row r="37" spans="1:51" ht="13.5" customHeight="1">
      <c r="AX37" s="82"/>
      <c r="AY37" s="82"/>
    </row>
    <row r="38" spans="1:51" ht="13.5" customHeight="1">
      <c r="AX38" s="82"/>
      <c r="AY38" s="82"/>
    </row>
    <row r="39" spans="1:51" ht="13.5" customHeight="1">
      <c r="AX39" s="82"/>
      <c r="AY39" s="82"/>
    </row>
    <row r="40" spans="1:51" s="687" customFormat="1" ht="23.1" customHeight="1">
      <c r="A40" s="101"/>
      <c r="B40" s="81"/>
      <c r="C40" s="82"/>
      <c r="D40" s="82"/>
      <c r="E40" s="82"/>
      <c r="F40" s="82"/>
      <c r="G40" s="82"/>
      <c r="H40" s="82"/>
      <c r="I40" s="82"/>
      <c r="J40" s="82"/>
      <c r="K40" s="82"/>
      <c r="L40" s="82"/>
      <c r="M40" s="82"/>
      <c r="N40" s="82"/>
      <c r="O40" s="82"/>
      <c r="P40" s="82"/>
      <c r="Q40" s="82"/>
      <c r="R40" s="82"/>
      <c r="S40" s="81"/>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3"/>
    </row>
    <row r="41" spans="1:51" s="687" customFormat="1" ht="15" customHeight="1">
      <c r="A41" s="101"/>
      <c r="B41" s="81"/>
      <c r="C41" s="82"/>
      <c r="D41" s="82"/>
      <c r="E41" s="82"/>
      <c r="F41" s="82"/>
      <c r="G41" s="82"/>
      <c r="H41" s="82"/>
      <c r="I41" s="82"/>
      <c r="J41" s="82"/>
      <c r="K41" s="82"/>
      <c r="L41" s="82"/>
      <c r="M41" s="82"/>
      <c r="N41" s="82"/>
      <c r="O41" s="82"/>
      <c r="P41" s="82"/>
      <c r="Q41" s="82"/>
      <c r="R41" s="82"/>
      <c r="S41" s="81"/>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3"/>
    </row>
    <row r="42" spans="1:51" s="687" customFormat="1" ht="15" customHeight="1">
      <c r="A42" s="101"/>
      <c r="B42" s="81"/>
      <c r="C42" s="82"/>
      <c r="D42" s="82"/>
      <c r="E42" s="82"/>
      <c r="F42" s="82"/>
      <c r="G42" s="82"/>
      <c r="H42" s="82"/>
      <c r="I42" s="82"/>
      <c r="J42" s="82"/>
      <c r="K42" s="82"/>
      <c r="L42" s="82"/>
      <c r="M42" s="82"/>
      <c r="N42" s="82"/>
      <c r="O42" s="82"/>
      <c r="P42" s="82"/>
      <c r="Q42" s="82"/>
      <c r="R42" s="82"/>
      <c r="S42" s="81"/>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3"/>
    </row>
    <row r="43" spans="1:51" s="687" customFormat="1" ht="18.75" customHeight="1">
      <c r="A43" s="101"/>
      <c r="B43" s="81"/>
      <c r="C43" s="82"/>
      <c r="D43" s="82"/>
      <c r="E43" s="82"/>
      <c r="F43" s="82"/>
      <c r="G43" s="82"/>
      <c r="H43" s="82"/>
      <c r="I43" s="82"/>
      <c r="J43" s="82"/>
      <c r="K43" s="82"/>
      <c r="L43" s="82"/>
      <c r="M43" s="82"/>
      <c r="N43" s="82"/>
      <c r="O43" s="82"/>
      <c r="P43" s="82"/>
      <c r="Q43" s="82"/>
      <c r="R43" s="82"/>
      <c r="S43" s="81"/>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3"/>
    </row>
    <row r="44" spans="1:51" s="687" customFormat="1" ht="28.5" customHeight="1">
      <c r="A44" s="101"/>
      <c r="B44" s="81"/>
      <c r="C44" s="82"/>
      <c r="D44" s="82"/>
      <c r="E44" s="82"/>
      <c r="F44" s="82"/>
      <c r="G44" s="82"/>
      <c r="H44" s="82"/>
      <c r="I44" s="82"/>
      <c r="J44" s="82"/>
      <c r="K44" s="82"/>
      <c r="L44" s="82"/>
      <c r="M44" s="82"/>
      <c r="N44" s="82"/>
      <c r="O44" s="82"/>
      <c r="P44" s="82"/>
      <c r="Q44" s="82"/>
      <c r="R44" s="82"/>
      <c r="S44" s="81"/>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3"/>
    </row>
    <row r="45" spans="1:51" ht="27" customHeight="1">
      <c r="AX45" s="82"/>
      <c r="AY45" s="82"/>
    </row>
    <row r="46" spans="1:51">
      <c r="AX46" s="82"/>
      <c r="AY46" s="82"/>
    </row>
    <row r="47" spans="1:51">
      <c r="AX47" s="82"/>
      <c r="AY47" s="82"/>
    </row>
    <row r="48" spans="1:51">
      <c r="AX48" s="82"/>
      <c r="AY48" s="82"/>
    </row>
    <row r="49" spans="50:51">
      <c r="AX49" s="82"/>
      <c r="AY49" s="82"/>
    </row>
    <row r="50" spans="50:51">
      <c r="AX50" s="82"/>
      <c r="AY50" s="82"/>
    </row>
  </sheetData>
  <customSheetViews>
    <customSheetView guid="{56D0106B-CB90-4499-A8AC-183481DC4CD8}" showPageBreaks="1" showGridLines="0" printArea="1" view="pageBreakPreview">
      <selection activeCell="A16" sqref="A16"/>
      <rowBreaks count="3" manualBreakCount="3">
        <brk id="4801" min="333" max="22917" man="1"/>
        <brk id="8313" min="329" max="28805" man="1"/>
        <brk id="11549" min="325" max="32349" man="1"/>
      </rowBreaks>
      <pageMargins left="0.78740157480314965" right="0.51" top="0.78740157480314965" bottom="0.78740157480314965" header="0" footer="0"/>
      <headerFooter alignWithMargins="0"/>
    </customSheetView>
    <customSheetView guid="{293DF52C-1200-42BF-A78D-BB2AAB878329}" showPageBreaks="1" showGridLines="0" printArea="1" view="pageBreakPreview" showRuler="0">
      <selection activeCell="A16" sqref="A16"/>
      <rowBreaks count="3" manualBreakCount="3">
        <brk id="4801" min="333" max="22917" man="1"/>
        <brk id="8313" min="329" max="28805" man="1"/>
        <brk id="11549" min="325" max="32349" man="1"/>
      </rowBreaks>
      <pageMargins left="0.78740157480314965" right="0.51" top="0.78740157480314965" bottom="0.78740157480314965" header="0" footer="0"/>
      <headerFooter alignWithMargins="0"/>
    </customSheetView>
    <customSheetView guid="{81642AB8-0225-4BC4-B7AE-9E8C6C06FBF4}" showPageBreaks="1" showGridLines="0" printArea="1" view="pageBreakPreview">
      <selection activeCell="A16" sqref="A16"/>
      <rowBreaks count="3" manualBreakCount="3">
        <brk id="4801" min="333" max="22917" man="1"/>
        <brk id="8313" min="329" max="28805" man="1"/>
        <brk id="11549" min="325" max="32349" man="1"/>
      </rowBreaks>
      <pageMargins left="0.78740157480314965" right="0.51" top="0.78740157480314965" bottom="0.78740157480314965" header="0" footer="0"/>
      <headerFooter alignWithMargins="0"/>
    </customSheetView>
  </customSheetViews>
  <mergeCells count="38">
    <mergeCell ref="Y3:Y5"/>
    <mergeCell ref="AG4:AG5"/>
    <mergeCell ref="G3:G5"/>
    <mergeCell ref="J3:J5"/>
    <mergeCell ref="V3:V5"/>
    <mergeCell ref="W3:W5"/>
    <mergeCell ref="X3:X5"/>
    <mergeCell ref="AA3:AA5"/>
    <mergeCell ref="I3:I5"/>
    <mergeCell ref="K3:R3"/>
    <mergeCell ref="K4:K5"/>
    <mergeCell ref="Z3:Z5"/>
    <mergeCell ref="AB3:AI3"/>
    <mergeCell ref="AB4:AB5"/>
    <mergeCell ref="U3:U5"/>
    <mergeCell ref="O4:O5"/>
    <mergeCell ref="A3:A5"/>
    <mergeCell ref="E3:E5"/>
    <mergeCell ref="AH1:AI1"/>
    <mergeCell ref="AC4:AC5"/>
    <mergeCell ref="AD4:AE4"/>
    <mergeCell ref="AF4:AF5"/>
    <mergeCell ref="AH4:AH5"/>
    <mergeCell ref="AI4:AI5"/>
    <mergeCell ref="S2:AI2"/>
    <mergeCell ref="B2:R2"/>
    <mergeCell ref="Q4:Q5"/>
    <mergeCell ref="R4:R5"/>
    <mergeCell ref="B3:B5"/>
    <mergeCell ref="C3:C5"/>
    <mergeCell ref="D3:D5"/>
    <mergeCell ref="F3:F5"/>
    <mergeCell ref="M4:N4"/>
    <mergeCell ref="L4:L5"/>
    <mergeCell ref="S3:S5"/>
    <mergeCell ref="T3:T5"/>
    <mergeCell ref="H3:H5"/>
    <mergeCell ref="P4:P5"/>
  </mergeCells>
  <phoneticPr fontId="2"/>
  <pageMargins left="0.39370078740157483" right="0.39370078740157483" top="0.78740157480314965" bottom="0.78740157480314965" header="0" footer="0"/>
  <headerFooter alignWithMargins="0">
    <oddFooter>&amp;R&amp;D&amp;T</oddFooter>
  </headerFooter>
  <rowBreaks count="3" manualBreakCount="3">
    <brk id="4801" min="333" max="22917" man="1"/>
    <brk id="8313" min="329" max="28805" man="1"/>
    <brk id="11549" min="325" max="32349" man="1"/>
  </rowBreaks>
  <ignoredErrors>
    <ignoredError sqref="K17 AB17 AB20" formula="1"/>
  </ignoredErrors>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U51"/>
  <sheetViews>
    <sheetView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B7" sqref="B7"/>
    </sheetView>
  </sheetViews>
  <sheetFormatPr defaultColWidth="10" defaultRowHeight="13.5"/>
  <cols>
    <col min="1" max="1" width="13.625" style="101" customWidth="1"/>
    <col min="2" max="2" width="9.375" style="82" customWidth="1"/>
    <col min="3" max="3" width="9.375" style="81" customWidth="1"/>
    <col min="4" max="4" width="9.375" style="82" customWidth="1"/>
    <col min="5" max="5" width="9.375" style="81" customWidth="1"/>
    <col min="6" max="7" width="9.375" style="82" customWidth="1"/>
    <col min="8" max="16" width="6.5" style="82" customWidth="1"/>
    <col min="17" max="17" width="11.625" style="82" customWidth="1"/>
    <col min="18" max="26" width="9.625" style="82" customWidth="1"/>
    <col min="27" max="27" width="9.625" style="82" bestFit="1" customWidth="1"/>
    <col min="28" max="28" width="10.375" style="82" customWidth="1"/>
    <col min="29" max="29" width="11.375" style="82" customWidth="1"/>
    <col min="30" max="34" width="9.625" style="82" customWidth="1"/>
    <col min="35" max="36" width="5.125" style="82" customWidth="1"/>
    <col min="37" max="37" width="6.5" style="82" customWidth="1"/>
    <col min="38" max="38" width="5.375" style="82" customWidth="1"/>
    <col min="39" max="39" width="6.125" style="82" customWidth="1"/>
    <col min="40" max="42" width="5.375" style="82" customWidth="1"/>
    <col min="43" max="43" width="5.375" style="83" customWidth="1"/>
    <col min="44" max="45" width="10" style="83" customWidth="1"/>
    <col min="46" max="16384" width="10" style="82"/>
  </cols>
  <sheetData>
    <row r="1" spans="1:47" s="202" customFormat="1" ht="16.5" customHeight="1">
      <c r="A1" s="181" t="s">
        <v>748</v>
      </c>
      <c r="B1" s="182"/>
      <c r="C1" s="200"/>
      <c r="D1" s="182"/>
      <c r="E1" s="200"/>
      <c r="F1" s="201"/>
      <c r="G1" s="201"/>
      <c r="H1" s="201"/>
      <c r="I1" s="201"/>
      <c r="J1" s="201"/>
      <c r="K1" s="201"/>
      <c r="L1" s="201"/>
      <c r="M1" s="201"/>
      <c r="N1" s="956" t="s">
        <v>1169</v>
      </c>
      <c r="O1" s="956"/>
      <c r="P1" s="956"/>
      <c r="AQ1" s="204"/>
      <c r="AR1" s="203"/>
      <c r="AS1" s="205"/>
      <c r="AT1" s="205"/>
      <c r="AU1" s="205"/>
    </row>
    <row r="2" spans="1:47" s="302" customFormat="1" ht="20.25" customHeight="1">
      <c r="A2" s="299"/>
      <c r="B2" s="957" t="s">
        <v>218</v>
      </c>
      <c r="C2" s="958"/>
      <c r="D2" s="958"/>
      <c r="E2" s="958"/>
      <c r="F2" s="958"/>
      <c r="G2" s="959"/>
      <c r="H2" s="923" t="s">
        <v>219</v>
      </c>
      <c r="I2" s="924"/>
      <c r="J2" s="925"/>
      <c r="K2" s="924" t="s">
        <v>220</v>
      </c>
      <c r="L2" s="924"/>
      <c r="M2" s="924"/>
      <c r="N2" s="924"/>
      <c r="O2" s="924"/>
      <c r="P2" s="925"/>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329"/>
    </row>
    <row r="3" spans="1:47" s="302" customFormat="1" ht="20.25" customHeight="1">
      <c r="A3" s="299"/>
      <c r="B3" s="957" t="s">
        <v>560</v>
      </c>
      <c r="C3" s="958"/>
      <c r="D3" s="958"/>
      <c r="E3" s="959"/>
      <c r="F3" s="965" t="s">
        <v>578</v>
      </c>
      <c r="G3" s="966"/>
      <c r="H3" s="971" t="s">
        <v>223</v>
      </c>
      <c r="I3" s="975" t="s">
        <v>224</v>
      </c>
      <c r="J3" s="979" t="s">
        <v>225</v>
      </c>
      <c r="K3" s="924" t="s">
        <v>226</v>
      </c>
      <c r="L3" s="986"/>
      <c r="M3" s="986"/>
      <c r="N3" s="984" t="s">
        <v>227</v>
      </c>
      <c r="O3" s="985"/>
      <c r="P3" s="985"/>
      <c r="Q3" s="686"/>
      <c r="R3" s="686"/>
      <c r="S3" s="686"/>
      <c r="T3" s="686"/>
      <c r="U3" s="686"/>
      <c r="V3" s="686"/>
      <c r="W3" s="686"/>
      <c r="X3" s="686"/>
      <c r="Y3" s="686"/>
      <c r="Z3" s="686"/>
      <c r="AA3" s="686"/>
      <c r="AB3" s="686"/>
      <c r="AC3" s="686"/>
      <c r="AD3" s="686"/>
      <c r="AE3" s="686"/>
      <c r="AF3" s="686"/>
      <c r="AG3" s="686"/>
      <c r="AH3" s="686"/>
      <c r="AI3" s="686"/>
      <c r="AJ3" s="686"/>
      <c r="AK3" s="686"/>
      <c r="AL3" s="686"/>
      <c r="AM3" s="686"/>
      <c r="AN3" s="686"/>
      <c r="AO3" s="686"/>
      <c r="AP3" s="686"/>
      <c r="AQ3" s="686"/>
      <c r="AR3" s="329"/>
    </row>
    <row r="4" spans="1:47" s="302" customFormat="1" ht="20.25" customHeight="1">
      <c r="A4" s="336"/>
      <c r="B4" s="960"/>
      <c r="C4" s="961"/>
      <c r="D4" s="961"/>
      <c r="E4" s="962"/>
      <c r="F4" s="967"/>
      <c r="G4" s="968"/>
      <c r="H4" s="972"/>
      <c r="I4" s="976"/>
      <c r="J4" s="980"/>
      <c r="K4" s="987" t="s">
        <v>232</v>
      </c>
      <c r="L4" s="983" t="s">
        <v>233</v>
      </c>
      <c r="M4" s="983" t="s">
        <v>234</v>
      </c>
      <c r="N4" s="983" t="s">
        <v>232</v>
      </c>
      <c r="O4" s="983" t="s">
        <v>233</v>
      </c>
      <c r="P4" s="983" t="s">
        <v>234</v>
      </c>
      <c r="Q4" s="686"/>
      <c r="R4" s="686"/>
      <c r="S4" s="686"/>
      <c r="T4" s="686"/>
      <c r="U4" s="686"/>
      <c r="V4" s="686"/>
      <c r="W4" s="686"/>
      <c r="X4" s="686"/>
      <c r="Y4" s="686"/>
      <c r="Z4" s="686"/>
      <c r="AA4" s="686"/>
      <c r="AB4" s="686"/>
      <c r="AC4" s="686"/>
      <c r="AD4" s="686"/>
      <c r="AE4" s="686"/>
      <c r="AF4" s="686"/>
      <c r="AG4" s="686"/>
      <c r="AH4" s="686"/>
      <c r="AI4" s="686"/>
      <c r="AJ4" s="686"/>
      <c r="AK4" s="686"/>
      <c r="AL4" s="686"/>
      <c r="AM4" s="686"/>
      <c r="AN4" s="686"/>
      <c r="AO4" s="686"/>
      <c r="AP4" s="686"/>
      <c r="AQ4" s="686"/>
      <c r="AR4" s="329"/>
    </row>
    <row r="5" spans="1:47" s="302" customFormat="1" ht="40.5" customHeight="1">
      <c r="A5" s="337"/>
      <c r="B5" s="338"/>
      <c r="C5" s="339"/>
      <c r="D5" s="963" t="s">
        <v>775</v>
      </c>
      <c r="E5" s="964"/>
      <c r="F5" s="969"/>
      <c r="G5" s="970"/>
      <c r="H5" s="973"/>
      <c r="I5" s="977"/>
      <c r="J5" s="981"/>
      <c r="K5" s="987"/>
      <c r="L5" s="983"/>
      <c r="M5" s="983"/>
      <c r="N5" s="983"/>
      <c r="O5" s="983"/>
      <c r="P5" s="983"/>
      <c r="Q5" s="686"/>
      <c r="R5" s="686"/>
      <c r="S5" s="686"/>
      <c r="T5" s="686"/>
      <c r="U5" s="686"/>
      <c r="V5" s="686"/>
      <c r="W5" s="686"/>
      <c r="X5" s="686"/>
      <c r="Y5" s="686"/>
      <c r="Z5" s="686"/>
      <c r="AA5" s="686"/>
      <c r="AB5" s="686"/>
      <c r="AC5" s="686"/>
      <c r="AD5" s="686"/>
      <c r="AE5" s="686"/>
      <c r="AF5" s="686"/>
      <c r="AG5" s="686"/>
      <c r="AH5" s="686"/>
      <c r="AI5" s="686"/>
      <c r="AJ5" s="686"/>
      <c r="AK5" s="686"/>
      <c r="AL5" s="686"/>
      <c r="AM5" s="686"/>
      <c r="AN5" s="686"/>
      <c r="AO5" s="686"/>
      <c r="AP5" s="686"/>
      <c r="AQ5" s="686"/>
      <c r="AR5" s="329"/>
    </row>
    <row r="6" spans="1:47" s="302" customFormat="1" ht="15" customHeight="1">
      <c r="A6" s="340"/>
      <c r="B6" s="341" t="s">
        <v>235</v>
      </c>
      <c r="C6" s="341" t="s">
        <v>222</v>
      </c>
      <c r="D6" s="342" t="s">
        <v>235</v>
      </c>
      <c r="E6" s="341" t="s">
        <v>222</v>
      </c>
      <c r="F6" s="341" t="s">
        <v>235</v>
      </c>
      <c r="G6" s="341" t="s">
        <v>222</v>
      </c>
      <c r="H6" s="974"/>
      <c r="I6" s="978"/>
      <c r="J6" s="982"/>
      <c r="K6" s="987"/>
      <c r="L6" s="983"/>
      <c r="M6" s="983"/>
      <c r="N6" s="983"/>
      <c r="O6" s="983"/>
      <c r="P6" s="983"/>
      <c r="AR6" s="329"/>
    </row>
    <row r="7" spans="1:47" s="314" customFormat="1" ht="15" customHeight="1">
      <c r="A7" s="343" t="s">
        <v>180</v>
      </c>
      <c r="B7" s="310">
        <v>279</v>
      </c>
      <c r="C7" s="310">
        <v>7031</v>
      </c>
      <c r="D7" s="312">
        <v>44</v>
      </c>
      <c r="E7" s="310">
        <v>4793</v>
      </c>
      <c r="F7" s="310">
        <v>76</v>
      </c>
      <c r="G7" s="310">
        <v>1587</v>
      </c>
      <c r="H7" s="310">
        <v>33</v>
      </c>
      <c r="I7" s="310">
        <v>5</v>
      </c>
      <c r="J7" s="310">
        <v>741</v>
      </c>
      <c r="K7" s="312">
        <v>3819</v>
      </c>
      <c r="L7" s="310">
        <v>25902</v>
      </c>
      <c r="M7" s="310">
        <v>15022</v>
      </c>
      <c r="N7" s="310">
        <v>322</v>
      </c>
      <c r="O7" s="311">
        <v>1742</v>
      </c>
      <c r="P7" s="310">
        <v>2391</v>
      </c>
      <c r="AR7" s="321"/>
    </row>
    <row r="8" spans="1:47" s="314" customFormat="1" ht="15" customHeight="1">
      <c r="A8" s="165" t="s">
        <v>718</v>
      </c>
      <c r="B8" s="315">
        <f>IF(SUM(B9:B17)=0,"-",SUM(B9:B17))</f>
        <v>5</v>
      </c>
      <c r="C8" s="315">
        <f t="shared" ref="C8:P8" si="0">IF(SUM(C9:C17)=0,"-",SUM(C9:C17))</f>
        <v>211</v>
      </c>
      <c r="D8" s="315">
        <f t="shared" si="0"/>
        <v>5</v>
      </c>
      <c r="E8" s="315">
        <f t="shared" si="0"/>
        <v>211</v>
      </c>
      <c r="F8" s="315" t="str">
        <f t="shared" si="0"/>
        <v>-</v>
      </c>
      <c r="G8" s="315" t="str">
        <f t="shared" si="0"/>
        <v>-</v>
      </c>
      <c r="H8" s="315" t="str">
        <f t="shared" si="0"/>
        <v>-</v>
      </c>
      <c r="I8" s="315" t="str">
        <f t="shared" si="0"/>
        <v>-</v>
      </c>
      <c r="J8" s="315" t="str">
        <f t="shared" si="0"/>
        <v>-</v>
      </c>
      <c r="K8" s="315">
        <f t="shared" si="0"/>
        <v>408</v>
      </c>
      <c r="L8" s="315">
        <f t="shared" si="0"/>
        <v>1920</v>
      </c>
      <c r="M8" s="315">
        <f t="shared" si="0"/>
        <v>1170</v>
      </c>
      <c r="N8" s="315">
        <f t="shared" si="0"/>
        <v>42</v>
      </c>
      <c r="O8" s="315">
        <f t="shared" si="0"/>
        <v>158</v>
      </c>
      <c r="P8" s="315">
        <f t="shared" si="0"/>
        <v>178</v>
      </c>
      <c r="AR8" s="321"/>
    </row>
    <row r="9" spans="1:47" s="314" customFormat="1" ht="15" customHeight="1">
      <c r="A9" s="180" t="s">
        <v>236</v>
      </c>
      <c r="B9" s="322" t="s">
        <v>871</v>
      </c>
      <c r="C9" s="322" t="s">
        <v>184</v>
      </c>
      <c r="D9" s="322" t="s">
        <v>184</v>
      </c>
      <c r="E9" s="322" t="s">
        <v>184</v>
      </c>
      <c r="F9" s="322" t="s">
        <v>184</v>
      </c>
      <c r="G9" s="322" t="s">
        <v>871</v>
      </c>
      <c r="H9" s="322" t="s">
        <v>871</v>
      </c>
      <c r="I9" s="322" t="s">
        <v>871</v>
      </c>
      <c r="J9" s="322" t="s">
        <v>871</v>
      </c>
      <c r="K9" s="322">
        <v>204</v>
      </c>
      <c r="L9" s="322">
        <v>960</v>
      </c>
      <c r="M9" s="322">
        <v>585</v>
      </c>
      <c r="N9" s="322">
        <v>21</v>
      </c>
      <c r="O9" s="322">
        <v>79</v>
      </c>
      <c r="P9" s="322">
        <v>89</v>
      </c>
      <c r="Q9" s="321"/>
      <c r="AR9" s="321"/>
    </row>
    <row r="10" spans="1:47" s="314" customFormat="1" ht="15" customHeight="1">
      <c r="A10" s="169" t="s">
        <v>725</v>
      </c>
      <c r="B10" s="322" t="s">
        <v>874</v>
      </c>
      <c r="C10" s="322" t="s">
        <v>184</v>
      </c>
      <c r="D10" s="322" t="s">
        <v>184</v>
      </c>
      <c r="E10" s="322" t="s">
        <v>184</v>
      </c>
      <c r="F10" s="322" t="s">
        <v>184</v>
      </c>
      <c r="G10" s="322" t="s">
        <v>875</v>
      </c>
      <c r="H10" s="322"/>
      <c r="I10" s="322"/>
      <c r="J10" s="322"/>
      <c r="K10" s="322">
        <v>170</v>
      </c>
      <c r="L10" s="322">
        <v>776</v>
      </c>
      <c r="M10" s="322">
        <v>491</v>
      </c>
      <c r="N10" s="322">
        <v>20</v>
      </c>
      <c r="O10" s="322">
        <v>64</v>
      </c>
      <c r="P10" s="322">
        <v>76</v>
      </c>
      <c r="Q10" s="321"/>
      <c r="AR10" s="321"/>
    </row>
    <row r="11" spans="1:47" s="314" customFormat="1" ht="15" customHeight="1">
      <c r="A11" s="169" t="s">
        <v>726</v>
      </c>
      <c r="B11" s="322" t="s">
        <v>874</v>
      </c>
      <c r="C11" s="322" t="s">
        <v>184</v>
      </c>
      <c r="D11" s="322" t="s">
        <v>184</v>
      </c>
      <c r="E11" s="322" t="s">
        <v>184</v>
      </c>
      <c r="F11" s="322" t="s">
        <v>184</v>
      </c>
      <c r="G11" s="322" t="s">
        <v>875</v>
      </c>
      <c r="H11" s="322"/>
      <c r="I11" s="322"/>
      <c r="J11" s="322"/>
      <c r="K11" s="322">
        <v>7</v>
      </c>
      <c r="L11" s="322">
        <v>46</v>
      </c>
      <c r="M11" s="322">
        <v>37</v>
      </c>
      <c r="N11" s="322">
        <v>1</v>
      </c>
      <c r="O11" s="322">
        <v>6</v>
      </c>
      <c r="P11" s="322">
        <v>3</v>
      </c>
      <c r="Q11" s="321"/>
      <c r="AR11" s="321"/>
    </row>
    <row r="12" spans="1:47" s="314" customFormat="1" ht="15" customHeight="1">
      <c r="A12" s="169" t="s">
        <v>727</v>
      </c>
      <c r="B12" s="322" t="s">
        <v>874</v>
      </c>
      <c r="C12" s="322" t="s">
        <v>184</v>
      </c>
      <c r="D12" s="322" t="s">
        <v>184</v>
      </c>
      <c r="E12" s="322" t="s">
        <v>184</v>
      </c>
      <c r="F12" s="322" t="s">
        <v>184</v>
      </c>
      <c r="G12" s="322" t="s">
        <v>875</v>
      </c>
      <c r="H12" s="322"/>
      <c r="I12" s="322"/>
      <c r="J12" s="322"/>
      <c r="K12" s="322">
        <v>4</v>
      </c>
      <c r="L12" s="322">
        <v>33</v>
      </c>
      <c r="M12" s="322">
        <v>16</v>
      </c>
      <c r="N12" s="322" t="s">
        <v>181</v>
      </c>
      <c r="O12" s="322">
        <v>3</v>
      </c>
      <c r="P12" s="322">
        <v>2</v>
      </c>
      <c r="Q12" s="321"/>
      <c r="AR12" s="321"/>
    </row>
    <row r="13" spans="1:47" s="314" customFormat="1" ht="15" customHeight="1">
      <c r="A13" s="169" t="s">
        <v>728</v>
      </c>
      <c r="B13" s="322" t="s">
        <v>874</v>
      </c>
      <c r="C13" s="322" t="s">
        <v>184</v>
      </c>
      <c r="D13" s="322" t="s">
        <v>184</v>
      </c>
      <c r="E13" s="322" t="s">
        <v>184</v>
      </c>
      <c r="F13" s="322" t="s">
        <v>184</v>
      </c>
      <c r="G13" s="322" t="s">
        <v>875</v>
      </c>
      <c r="H13" s="322"/>
      <c r="I13" s="322"/>
      <c r="J13" s="322"/>
      <c r="K13" s="322">
        <v>1</v>
      </c>
      <c r="L13" s="322">
        <v>12</v>
      </c>
      <c r="M13" s="322">
        <v>4</v>
      </c>
      <c r="N13" s="322" t="s">
        <v>181</v>
      </c>
      <c r="O13" s="322" t="s">
        <v>181</v>
      </c>
      <c r="P13" s="322" t="s">
        <v>181</v>
      </c>
      <c r="Q13" s="321"/>
      <c r="AR13" s="321"/>
    </row>
    <row r="14" spans="1:47" s="314" customFormat="1" ht="15" customHeight="1">
      <c r="A14" s="169" t="s">
        <v>729</v>
      </c>
      <c r="B14" s="322" t="s">
        <v>184</v>
      </c>
      <c r="C14" s="322" t="s">
        <v>184</v>
      </c>
      <c r="D14" s="322" t="s">
        <v>184</v>
      </c>
      <c r="E14" s="322" t="s">
        <v>184</v>
      </c>
      <c r="F14" s="322" t="s">
        <v>184</v>
      </c>
      <c r="G14" s="322" t="s">
        <v>875</v>
      </c>
      <c r="H14" s="322"/>
      <c r="I14" s="322"/>
      <c r="J14" s="322"/>
      <c r="K14" s="322">
        <v>8</v>
      </c>
      <c r="L14" s="322">
        <v>17</v>
      </c>
      <c r="M14" s="322">
        <v>11</v>
      </c>
      <c r="N14" s="322" t="s">
        <v>181</v>
      </c>
      <c r="O14" s="322" t="s">
        <v>181</v>
      </c>
      <c r="P14" s="322">
        <v>5</v>
      </c>
      <c r="Q14" s="321"/>
      <c r="AR14" s="321"/>
    </row>
    <row r="15" spans="1:47" s="314" customFormat="1" ht="15" customHeight="1">
      <c r="A15" s="169" t="s">
        <v>730</v>
      </c>
      <c r="B15" s="322">
        <v>5</v>
      </c>
      <c r="C15" s="322">
        <v>211</v>
      </c>
      <c r="D15" s="322">
        <v>5</v>
      </c>
      <c r="E15" s="322">
        <v>211</v>
      </c>
      <c r="F15" s="322" t="s">
        <v>184</v>
      </c>
      <c r="G15" s="322" t="s">
        <v>874</v>
      </c>
      <c r="H15" s="322"/>
      <c r="I15" s="322"/>
      <c r="J15" s="322"/>
      <c r="K15" s="322">
        <v>3</v>
      </c>
      <c r="L15" s="322">
        <v>36</v>
      </c>
      <c r="M15" s="322">
        <v>11</v>
      </c>
      <c r="N15" s="322" t="s">
        <v>181</v>
      </c>
      <c r="O15" s="322">
        <v>4</v>
      </c>
      <c r="P15" s="322">
        <v>1</v>
      </c>
      <c r="Q15" s="321"/>
      <c r="AR15" s="321"/>
    </row>
    <row r="16" spans="1:47" s="314" customFormat="1" ht="15" customHeight="1">
      <c r="A16" s="169" t="s">
        <v>731</v>
      </c>
      <c r="B16" s="322" t="s">
        <v>874</v>
      </c>
      <c r="C16" s="322" t="s">
        <v>184</v>
      </c>
      <c r="D16" s="322" t="s">
        <v>1189</v>
      </c>
      <c r="E16" s="322" t="s">
        <v>184</v>
      </c>
      <c r="F16" s="322" t="s">
        <v>184</v>
      </c>
      <c r="G16" s="322" t="s">
        <v>874</v>
      </c>
      <c r="H16" s="322"/>
      <c r="I16" s="322"/>
      <c r="J16" s="322"/>
      <c r="K16" s="322">
        <v>2</v>
      </c>
      <c r="L16" s="322">
        <v>13</v>
      </c>
      <c r="M16" s="322">
        <v>6</v>
      </c>
      <c r="N16" s="322" t="s">
        <v>181</v>
      </c>
      <c r="O16" s="322" t="s">
        <v>181</v>
      </c>
      <c r="P16" s="322">
        <v>2</v>
      </c>
      <c r="Q16" s="321"/>
      <c r="AR16" s="321"/>
    </row>
    <row r="17" spans="1:45" s="314" customFormat="1" ht="15" customHeight="1">
      <c r="A17" s="170" t="s">
        <v>732</v>
      </c>
      <c r="B17" s="322" t="s">
        <v>874</v>
      </c>
      <c r="C17" s="322" t="s">
        <v>184</v>
      </c>
      <c r="D17" s="322" t="s">
        <v>184</v>
      </c>
      <c r="E17" s="322" t="s">
        <v>184</v>
      </c>
      <c r="F17" s="322" t="s">
        <v>184</v>
      </c>
      <c r="G17" s="322" t="s">
        <v>874</v>
      </c>
      <c r="H17" s="322"/>
      <c r="I17" s="322"/>
      <c r="J17" s="322"/>
      <c r="K17" s="324">
        <v>9</v>
      </c>
      <c r="L17" s="324">
        <v>27</v>
      </c>
      <c r="M17" s="324">
        <v>9</v>
      </c>
      <c r="N17" s="324" t="s">
        <v>181</v>
      </c>
      <c r="O17" s="324">
        <v>2</v>
      </c>
      <c r="P17" s="324" t="s">
        <v>181</v>
      </c>
      <c r="Q17" s="321"/>
      <c r="AR17" s="321"/>
    </row>
    <row r="18" spans="1:45" s="314" customFormat="1" ht="15" customHeight="1">
      <c r="A18" s="165" t="s">
        <v>721</v>
      </c>
      <c r="B18" s="326" t="str">
        <f>IF(SUM(B19:B20)=0,"-",SUM(B19:B20))</f>
        <v>-</v>
      </c>
      <c r="C18" s="326" t="str">
        <f t="shared" ref="C18:P18" si="1">IF(SUM(C19:C20)=0,"-",SUM(C19:C20))</f>
        <v>-</v>
      </c>
      <c r="D18" s="326" t="str">
        <f t="shared" si="1"/>
        <v>-</v>
      </c>
      <c r="E18" s="326" t="str">
        <f t="shared" si="1"/>
        <v>-</v>
      </c>
      <c r="F18" s="326">
        <f t="shared" si="1"/>
        <v>1</v>
      </c>
      <c r="G18" s="326">
        <f t="shared" si="1"/>
        <v>150</v>
      </c>
      <c r="H18" s="326">
        <f t="shared" si="1"/>
        <v>3</v>
      </c>
      <c r="I18" s="326" t="str">
        <f t="shared" si="1"/>
        <v>-</v>
      </c>
      <c r="J18" s="326" t="str">
        <f t="shared" si="1"/>
        <v>-</v>
      </c>
      <c r="K18" s="326">
        <f t="shared" si="1"/>
        <v>32</v>
      </c>
      <c r="L18" s="326">
        <f t="shared" si="1"/>
        <v>82</v>
      </c>
      <c r="M18" s="326">
        <f t="shared" si="1"/>
        <v>34</v>
      </c>
      <c r="N18" s="326">
        <f t="shared" si="1"/>
        <v>4</v>
      </c>
      <c r="O18" s="326">
        <f t="shared" si="1"/>
        <v>2</v>
      </c>
      <c r="P18" s="326">
        <f t="shared" si="1"/>
        <v>3</v>
      </c>
      <c r="Q18" s="321"/>
      <c r="AR18" s="321"/>
    </row>
    <row r="19" spans="1:45" s="314" customFormat="1" ht="15" customHeight="1">
      <c r="A19" s="180" t="s">
        <v>236</v>
      </c>
      <c r="B19" s="316" t="s">
        <v>1171</v>
      </c>
      <c r="C19" s="316" t="s">
        <v>1171</v>
      </c>
      <c r="D19" s="316" t="s">
        <v>1171</v>
      </c>
      <c r="E19" s="316" t="s">
        <v>1171</v>
      </c>
      <c r="F19" s="316">
        <v>1</v>
      </c>
      <c r="G19" s="316">
        <v>150</v>
      </c>
      <c r="H19" s="316">
        <v>3</v>
      </c>
      <c r="I19" s="316" t="s">
        <v>1171</v>
      </c>
      <c r="J19" s="316" t="s">
        <v>1171</v>
      </c>
      <c r="K19" s="316">
        <v>32</v>
      </c>
      <c r="L19" s="316">
        <v>82</v>
      </c>
      <c r="M19" s="316">
        <v>34</v>
      </c>
      <c r="N19" s="316">
        <v>4</v>
      </c>
      <c r="O19" s="316">
        <v>2</v>
      </c>
      <c r="P19" s="316">
        <v>3</v>
      </c>
      <c r="Q19" s="321"/>
      <c r="AR19" s="321"/>
    </row>
    <row r="20" spans="1:45" s="314" customFormat="1" ht="15" customHeight="1">
      <c r="A20" s="184" t="s">
        <v>739</v>
      </c>
      <c r="B20" s="324" t="s">
        <v>1171</v>
      </c>
      <c r="C20" s="324" t="s">
        <v>1171</v>
      </c>
      <c r="D20" s="324" t="s">
        <v>1171</v>
      </c>
      <c r="E20" s="324" t="s">
        <v>1171</v>
      </c>
      <c r="F20" s="324" t="s">
        <v>1171</v>
      </c>
      <c r="G20" s="324" t="s">
        <v>1171</v>
      </c>
      <c r="H20" s="324" t="s">
        <v>1171</v>
      </c>
      <c r="I20" s="324" t="s">
        <v>1171</v>
      </c>
      <c r="J20" s="324" t="s">
        <v>1171</v>
      </c>
      <c r="K20" s="324" t="s">
        <v>1171</v>
      </c>
      <c r="L20" s="324" t="s">
        <v>1171</v>
      </c>
      <c r="M20" s="324" t="s">
        <v>1171</v>
      </c>
      <c r="N20" s="324" t="s">
        <v>1171</v>
      </c>
      <c r="O20" s="324" t="s">
        <v>1171</v>
      </c>
      <c r="P20" s="324" t="s">
        <v>1171</v>
      </c>
      <c r="Q20" s="321"/>
      <c r="AR20" s="321"/>
    </row>
    <row r="21" spans="1:45" s="314" customFormat="1" ht="15" customHeight="1">
      <c r="A21" s="165" t="s">
        <v>720</v>
      </c>
      <c r="B21" s="326" t="str">
        <f>IF(SUM(B22:B26)=0,"-",SUM(B22:B26))</f>
        <v>-</v>
      </c>
      <c r="C21" s="326" t="str">
        <f t="shared" ref="C21:P21" si="2">IF(SUM(C22:C26)=0,"-",SUM(C22:C26))</f>
        <v>-</v>
      </c>
      <c r="D21" s="326" t="str">
        <f t="shared" si="2"/>
        <v>-</v>
      </c>
      <c r="E21" s="326" t="str">
        <f t="shared" si="2"/>
        <v>-</v>
      </c>
      <c r="F21" s="326" t="str">
        <f t="shared" si="2"/>
        <v>-</v>
      </c>
      <c r="G21" s="326" t="str">
        <f t="shared" si="2"/>
        <v>-</v>
      </c>
      <c r="H21" s="326">
        <f t="shared" si="2"/>
        <v>2</v>
      </c>
      <c r="I21" s="326" t="str">
        <f t="shared" si="2"/>
        <v>-</v>
      </c>
      <c r="J21" s="326" t="str">
        <f t="shared" si="2"/>
        <v>-</v>
      </c>
      <c r="K21" s="326">
        <f t="shared" si="2"/>
        <v>26</v>
      </c>
      <c r="L21" s="326">
        <f t="shared" si="2"/>
        <v>142</v>
      </c>
      <c r="M21" s="326">
        <f t="shared" si="2"/>
        <v>92</v>
      </c>
      <c r="N21" s="326">
        <f t="shared" si="2"/>
        <v>1</v>
      </c>
      <c r="O21" s="326">
        <f t="shared" si="2"/>
        <v>10</v>
      </c>
      <c r="P21" s="326">
        <f t="shared" si="2"/>
        <v>9</v>
      </c>
      <c r="Q21" s="321"/>
      <c r="AR21" s="321"/>
    </row>
    <row r="22" spans="1:45" s="314" customFormat="1" ht="15" customHeight="1">
      <c r="A22" s="180" t="s">
        <v>236</v>
      </c>
      <c r="B22" s="322" t="s">
        <v>181</v>
      </c>
      <c r="C22" s="322" t="s">
        <v>181</v>
      </c>
      <c r="D22" s="322" t="s">
        <v>181</v>
      </c>
      <c r="E22" s="322" t="s">
        <v>181</v>
      </c>
      <c r="F22" s="322" t="s">
        <v>181</v>
      </c>
      <c r="G22" s="322" t="s">
        <v>181</v>
      </c>
      <c r="H22" s="322">
        <v>2</v>
      </c>
      <c r="I22" s="322" t="s">
        <v>181</v>
      </c>
      <c r="J22" s="322" t="s">
        <v>181</v>
      </c>
      <c r="K22" s="322" t="s">
        <v>181</v>
      </c>
      <c r="L22" s="322" t="s">
        <v>181</v>
      </c>
      <c r="M22" s="322" t="s">
        <v>181</v>
      </c>
      <c r="N22" s="322" t="s">
        <v>181</v>
      </c>
      <c r="O22" s="322" t="s">
        <v>181</v>
      </c>
      <c r="P22" s="322" t="s">
        <v>181</v>
      </c>
      <c r="Q22" s="321"/>
      <c r="AR22" s="321"/>
    </row>
    <row r="23" spans="1:45" s="314" customFormat="1" ht="15" customHeight="1">
      <c r="A23" s="169" t="s">
        <v>735</v>
      </c>
      <c r="B23" s="322" t="s">
        <v>181</v>
      </c>
      <c r="C23" s="322" t="s">
        <v>181</v>
      </c>
      <c r="D23" s="322" t="s">
        <v>181</v>
      </c>
      <c r="E23" s="322" t="s">
        <v>181</v>
      </c>
      <c r="F23" s="322" t="s">
        <v>181</v>
      </c>
      <c r="G23" s="322" t="s">
        <v>181</v>
      </c>
      <c r="H23" s="322" t="s">
        <v>181</v>
      </c>
      <c r="I23" s="322" t="s">
        <v>181</v>
      </c>
      <c r="J23" s="322" t="s">
        <v>181</v>
      </c>
      <c r="K23" s="322">
        <v>14</v>
      </c>
      <c r="L23" s="322">
        <v>64</v>
      </c>
      <c r="M23" s="322">
        <v>32</v>
      </c>
      <c r="N23" s="322" t="s">
        <v>181</v>
      </c>
      <c r="O23" s="322">
        <v>6</v>
      </c>
      <c r="P23" s="322">
        <v>1</v>
      </c>
      <c r="Q23" s="321"/>
      <c r="AR23" s="321"/>
    </row>
    <row r="24" spans="1:45" s="314" customFormat="1" ht="15" customHeight="1">
      <c r="A24" s="169" t="s">
        <v>736</v>
      </c>
      <c r="B24" s="322" t="s">
        <v>181</v>
      </c>
      <c r="C24" s="322" t="s">
        <v>181</v>
      </c>
      <c r="D24" s="322" t="s">
        <v>181</v>
      </c>
      <c r="E24" s="322" t="s">
        <v>181</v>
      </c>
      <c r="F24" s="322" t="s">
        <v>181</v>
      </c>
      <c r="G24" s="322" t="s">
        <v>181</v>
      </c>
      <c r="H24" s="322" t="s">
        <v>181</v>
      </c>
      <c r="I24" s="322" t="s">
        <v>181</v>
      </c>
      <c r="J24" s="322" t="s">
        <v>181</v>
      </c>
      <c r="K24" s="322">
        <v>8</v>
      </c>
      <c r="L24" s="322">
        <v>61</v>
      </c>
      <c r="M24" s="322">
        <v>50</v>
      </c>
      <c r="N24" s="322" t="s">
        <v>181</v>
      </c>
      <c r="O24" s="322">
        <v>4</v>
      </c>
      <c r="P24" s="322">
        <v>5</v>
      </c>
      <c r="Q24" s="321"/>
      <c r="AR24" s="321"/>
    </row>
    <row r="25" spans="1:45" s="314" customFormat="1" ht="15" customHeight="1">
      <c r="A25" s="169" t="s">
        <v>737</v>
      </c>
      <c r="B25" s="322" t="s">
        <v>181</v>
      </c>
      <c r="C25" s="322" t="s">
        <v>181</v>
      </c>
      <c r="D25" s="322" t="s">
        <v>181</v>
      </c>
      <c r="E25" s="322" t="s">
        <v>181</v>
      </c>
      <c r="F25" s="322" t="s">
        <v>181</v>
      </c>
      <c r="G25" s="322" t="s">
        <v>181</v>
      </c>
      <c r="H25" s="322" t="s">
        <v>181</v>
      </c>
      <c r="I25" s="322" t="s">
        <v>181</v>
      </c>
      <c r="J25" s="322" t="s">
        <v>181</v>
      </c>
      <c r="K25" s="322">
        <v>3</v>
      </c>
      <c r="L25" s="322">
        <v>9</v>
      </c>
      <c r="M25" s="322">
        <v>6</v>
      </c>
      <c r="N25" s="322" t="s">
        <v>181</v>
      </c>
      <c r="O25" s="322" t="s">
        <v>181</v>
      </c>
      <c r="P25" s="322">
        <v>2</v>
      </c>
      <c r="Q25" s="321"/>
      <c r="AR25" s="321"/>
    </row>
    <row r="26" spans="1:45" s="314" customFormat="1" ht="15" customHeight="1">
      <c r="A26" s="170" t="s">
        <v>738</v>
      </c>
      <c r="B26" s="324" t="s">
        <v>181</v>
      </c>
      <c r="C26" s="324" t="s">
        <v>181</v>
      </c>
      <c r="D26" s="324" t="s">
        <v>181</v>
      </c>
      <c r="E26" s="324" t="s">
        <v>181</v>
      </c>
      <c r="F26" s="324" t="s">
        <v>181</v>
      </c>
      <c r="G26" s="324" t="s">
        <v>181</v>
      </c>
      <c r="H26" s="324" t="s">
        <v>181</v>
      </c>
      <c r="I26" s="324" t="s">
        <v>181</v>
      </c>
      <c r="J26" s="324" t="s">
        <v>181</v>
      </c>
      <c r="K26" s="324">
        <v>1</v>
      </c>
      <c r="L26" s="324">
        <v>8</v>
      </c>
      <c r="M26" s="324">
        <v>4</v>
      </c>
      <c r="N26" s="324">
        <v>1</v>
      </c>
      <c r="O26" s="324" t="s">
        <v>1153</v>
      </c>
      <c r="P26" s="324">
        <v>1</v>
      </c>
      <c r="Q26" s="321"/>
      <c r="AR26" s="321"/>
    </row>
    <row r="27" spans="1:45" s="314" customFormat="1" ht="15" customHeight="1">
      <c r="A27" s="327" t="s">
        <v>570</v>
      </c>
      <c r="B27" s="328"/>
      <c r="C27" s="328"/>
      <c r="D27" s="328"/>
      <c r="E27" s="328"/>
      <c r="F27" s="328"/>
      <c r="G27" s="328"/>
      <c r="H27" s="328"/>
      <c r="I27" s="328"/>
      <c r="J27" s="328"/>
      <c r="K27" s="328"/>
      <c r="L27" s="328"/>
      <c r="M27" s="328"/>
      <c r="N27" s="328"/>
      <c r="O27" s="328"/>
      <c r="P27" s="328"/>
      <c r="Q27" s="321"/>
      <c r="AR27" s="321"/>
    </row>
    <row r="28" spans="1:45" ht="13.5" customHeight="1">
      <c r="A28" s="116"/>
      <c r="B28" s="102"/>
      <c r="C28" s="102"/>
      <c r="D28" s="102"/>
      <c r="E28" s="102"/>
      <c r="F28" s="102"/>
      <c r="G28" s="102"/>
      <c r="H28" s="102"/>
      <c r="I28" s="102"/>
      <c r="J28" s="102"/>
      <c r="K28" s="102"/>
      <c r="L28" s="102"/>
      <c r="M28" s="102"/>
      <c r="N28" s="102"/>
      <c r="O28" s="102"/>
      <c r="P28" s="102"/>
      <c r="Q28" s="83"/>
      <c r="AQ28" s="82"/>
      <c r="AS28" s="82"/>
    </row>
    <row r="29" spans="1:45" ht="13.5" customHeight="1">
      <c r="A29" s="116"/>
      <c r="B29" s="102"/>
      <c r="C29" s="102"/>
      <c r="D29" s="102"/>
      <c r="E29" s="102"/>
      <c r="F29" s="102"/>
      <c r="G29" s="102"/>
      <c r="H29" s="102"/>
      <c r="I29" s="102"/>
      <c r="J29" s="102"/>
      <c r="K29" s="102"/>
      <c r="L29" s="102"/>
      <c r="M29" s="102"/>
      <c r="N29" s="102"/>
      <c r="O29" s="102"/>
      <c r="P29" s="102"/>
      <c r="Q29" s="83"/>
      <c r="AQ29" s="82"/>
      <c r="AS29" s="82"/>
    </row>
    <row r="30" spans="1:45" ht="13.5" customHeight="1">
      <c r="A30" s="103"/>
      <c r="B30" s="102"/>
      <c r="C30" s="102"/>
      <c r="D30" s="102"/>
      <c r="E30" s="102"/>
      <c r="F30" s="102"/>
      <c r="G30" s="102"/>
      <c r="H30" s="102"/>
      <c r="I30" s="102"/>
      <c r="J30" s="102"/>
      <c r="K30" s="102"/>
      <c r="L30" s="102"/>
      <c r="M30" s="102"/>
      <c r="N30" s="102"/>
      <c r="O30" s="102"/>
      <c r="P30" s="102"/>
      <c r="Q30" s="83"/>
      <c r="AQ30" s="82"/>
      <c r="AS30" s="82"/>
    </row>
    <row r="31" spans="1:45">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2"/>
      <c r="AR31" s="82"/>
      <c r="AS31" s="82"/>
    </row>
    <row r="32" spans="1:45">
      <c r="A32" s="100"/>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2"/>
      <c r="AR32" s="82"/>
      <c r="AS32" s="82"/>
    </row>
    <row r="33" spans="1:45">
      <c r="AP33" s="83"/>
      <c r="AQ33" s="82"/>
      <c r="AR33" s="82"/>
      <c r="AS33" s="82"/>
    </row>
    <row r="34" spans="1:45">
      <c r="AP34" s="83"/>
      <c r="AQ34" s="82"/>
      <c r="AR34" s="82"/>
      <c r="AS34" s="82"/>
    </row>
    <row r="35" spans="1:45">
      <c r="AP35" s="83"/>
      <c r="AQ35" s="82"/>
      <c r="AR35" s="82"/>
      <c r="AS35" s="82"/>
    </row>
    <row r="36" spans="1:45">
      <c r="AP36" s="83"/>
      <c r="AQ36" s="82"/>
      <c r="AR36" s="82"/>
      <c r="AS36" s="82"/>
    </row>
    <row r="37" spans="1:45" ht="13.5" customHeight="1">
      <c r="AR37" s="82"/>
      <c r="AS37" s="82"/>
    </row>
    <row r="38" spans="1:45" ht="13.5" customHeight="1">
      <c r="AR38" s="82"/>
      <c r="AS38" s="82"/>
    </row>
    <row r="39" spans="1:45" ht="13.5" customHeight="1">
      <c r="AR39" s="82"/>
      <c r="AS39" s="82"/>
    </row>
    <row r="40" spans="1:45" ht="13.5" customHeight="1">
      <c r="AR40" s="82"/>
      <c r="AS40" s="82"/>
    </row>
    <row r="41" spans="1:45" s="687" customFormat="1" ht="23.1" customHeight="1">
      <c r="A41" s="101"/>
      <c r="B41" s="82"/>
      <c r="C41" s="81"/>
      <c r="D41" s="82"/>
      <c r="E41" s="81"/>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3"/>
    </row>
    <row r="42" spans="1:45" s="687" customFormat="1" ht="15" customHeight="1">
      <c r="A42" s="101"/>
      <c r="B42" s="82"/>
      <c r="C42" s="81"/>
      <c r="D42" s="82"/>
      <c r="E42" s="81"/>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3"/>
    </row>
    <row r="43" spans="1:45" s="687" customFormat="1" ht="15" customHeight="1">
      <c r="A43" s="101"/>
      <c r="B43" s="82"/>
      <c r="C43" s="81"/>
      <c r="D43" s="82"/>
      <c r="E43" s="81"/>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3"/>
    </row>
    <row r="44" spans="1:45" s="687" customFormat="1" ht="18.75" customHeight="1">
      <c r="A44" s="101"/>
      <c r="B44" s="82"/>
      <c r="C44" s="81"/>
      <c r="D44" s="82"/>
      <c r="E44" s="81"/>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3"/>
    </row>
    <row r="45" spans="1:45" s="687" customFormat="1" ht="28.5" customHeight="1">
      <c r="A45" s="101"/>
      <c r="B45" s="82"/>
      <c r="C45" s="81"/>
      <c r="D45" s="82"/>
      <c r="E45" s="81"/>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3"/>
    </row>
    <row r="46" spans="1:45" ht="27" customHeight="1">
      <c r="AR46" s="82"/>
      <c r="AS46" s="82"/>
    </row>
    <row r="47" spans="1:45">
      <c r="AR47" s="82"/>
      <c r="AS47" s="82"/>
    </row>
    <row r="48" spans="1:45">
      <c r="AR48" s="82"/>
      <c r="AS48" s="82"/>
    </row>
    <row r="49" spans="44:45">
      <c r="AR49" s="82"/>
      <c r="AS49" s="82"/>
    </row>
    <row r="50" spans="44:45">
      <c r="AR50" s="82"/>
      <c r="AS50" s="82"/>
    </row>
    <row r="51" spans="44:45">
      <c r="AR51" s="82"/>
      <c r="AS51" s="82"/>
    </row>
  </sheetData>
  <customSheetViews>
    <customSheetView guid="{56D0106B-CB90-4499-A8AC-183481DC4CD8}" showPageBreaks="1" showGridLines="0" printArea="1">
      <selection activeCell="A17" sqref="A17"/>
      <rowBreaks count="3" manualBreakCount="3">
        <brk id="4801" min="333" max="22917" man="1"/>
        <brk id="8313" min="329" max="28805" man="1"/>
        <brk id="11549" min="325" max="32349" man="1"/>
      </rowBreaks>
      <pageMargins left="0.78740157480314965" right="0.51" top="0.78740157480314965" bottom="0.78740157480314965" header="0" footer="0"/>
      <headerFooter alignWithMargins="0"/>
    </customSheetView>
    <customSheetView guid="{293DF52C-1200-42BF-A78D-BB2AAB878329}" showGridLines="0" showRuler="0">
      <selection activeCell="A17" sqref="A17"/>
      <rowBreaks count="3" manualBreakCount="3">
        <brk id="4801" min="333" max="22917" man="1"/>
        <brk id="8313" min="329" max="28805" man="1"/>
        <brk id="11549" min="325" max="32349" man="1"/>
      </rowBreaks>
      <pageMargins left="0.78740157480314965" right="0.51" top="0.78740157480314965" bottom="0.78740157480314965" header="0" footer="0"/>
      <headerFooter alignWithMargins="0"/>
    </customSheetView>
    <customSheetView guid="{81642AB8-0225-4BC4-B7AE-9E8C6C06FBF4}" showPageBreaks="1" showGridLines="0" printArea="1">
      <selection activeCell="A17" sqref="A17"/>
      <rowBreaks count="3" manualBreakCount="3">
        <brk id="4801" min="333" max="22917" man="1"/>
        <brk id="8313" min="329" max="28805" man="1"/>
        <brk id="11549" min="325" max="32349" man="1"/>
      </rowBreaks>
      <pageMargins left="0.78740157480314965" right="0.51" top="0.78740157480314965" bottom="0.78740157480314965" header="0" footer="0"/>
      <headerFooter alignWithMargins="0"/>
    </customSheetView>
  </customSheetViews>
  <mergeCells count="18">
    <mergeCell ref="O4:O6"/>
    <mergeCell ref="P4:P6"/>
    <mergeCell ref="N3:P3"/>
    <mergeCell ref="N1:P1"/>
    <mergeCell ref="K2:P2"/>
    <mergeCell ref="K3:M3"/>
    <mergeCell ref="K4:K6"/>
    <mergeCell ref="L4:L6"/>
    <mergeCell ref="M4:M6"/>
    <mergeCell ref="N4:N6"/>
    <mergeCell ref="B3:E4"/>
    <mergeCell ref="D5:E5"/>
    <mergeCell ref="B2:G2"/>
    <mergeCell ref="H2:J2"/>
    <mergeCell ref="F3:G5"/>
    <mergeCell ref="H3:H6"/>
    <mergeCell ref="I3:I6"/>
    <mergeCell ref="J3:J6"/>
  </mergeCells>
  <phoneticPr fontId="2"/>
  <pageMargins left="0.78740157480314965" right="0.51181102362204722" top="0.78740157480314965" bottom="0.78740157480314965" header="0" footer="0"/>
  <headerFooter alignWithMargins="0">
    <oddFooter>&amp;R&amp;D&amp;T</oddFooter>
  </headerFooter>
  <rowBreaks count="3" manualBreakCount="3">
    <brk id="4801" min="333" max="22917" man="1"/>
    <brk id="8313" min="329" max="28805" man="1"/>
    <brk id="11549" min="325" max="32349" man="1"/>
  </rowBreaks>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M29"/>
  <sheetViews>
    <sheetView view="pageBreakPreview" zoomScaleNormal="75" zoomScaleSheetLayoutView="100" workbookViewId="0">
      <pane xSplit="1" ySplit="4" topLeftCell="Q5" activePane="bottomRight" state="frozen"/>
      <selection pane="topRight" activeCell="B1" sqref="B1"/>
      <selection pane="bottomLeft" activeCell="A5" sqref="A5"/>
      <selection pane="bottomRight"/>
    </sheetView>
  </sheetViews>
  <sheetFormatPr defaultRowHeight="13.5"/>
  <cols>
    <col min="1" max="1" width="11.125" style="144" customWidth="1"/>
    <col min="2" max="3" width="7.5" style="145" customWidth="1"/>
    <col min="4" max="37" width="6.625" style="145" customWidth="1"/>
    <col min="38" max="39" width="6.625" style="143" customWidth="1"/>
    <col min="40" max="16384" width="9" style="143"/>
  </cols>
  <sheetData>
    <row r="1" spans="1:39" s="210" customFormat="1" ht="16.5" customHeight="1">
      <c r="A1" s="185" t="s">
        <v>568</v>
      </c>
      <c r="B1" s="186"/>
      <c r="C1" s="206"/>
      <c r="D1" s="206"/>
      <c r="E1" s="206"/>
      <c r="F1" s="206"/>
      <c r="G1" s="206"/>
      <c r="H1" s="206"/>
      <c r="I1" s="206"/>
      <c r="J1" s="207"/>
      <c r="K1" s="207"/>
      <c r="L1" s="207"/>
      <c r="M1" s="207"/>
      <c r="N1" s="207"/>
      <c r="O1" s="207"/>
      <c r="P1" s="206"/>
      <c r="Q1" s="206"/>
      <c r="R1" s="206"/>
      <c r="S1" s="206"/>
      <c r="T1" s="206"/>
      <c r="U1" s="206"/>
      <c r="V1" s="206"/>
      <c r="W1" s="206"/>
      <c r="X1" s="208"/>
      <c r="Y1" s="208"/>
      <c r="Z1" s="206"/>
      <c r="AA1" s="206"/>
      <c r="AB1" s="208"/>
      <c r="AC1" s="208"/>
      <c r="AD1" s="208"/>
      <c r="AE1" s="208"/>
      <c r="AF1" s="206"/>
      <c r="AG1" s="206"/>
      <c r="AH1" s="206"/>
      <c r="AI1" s="208"/>
      <c r="AJ1" s="209"/>
      <c r="AK1" s="209"/>
      <c r="AL1" s="208"/>
      <c r="AM1" s="227" t="s">
        <v>985</v>
      </c>
    </row>
    <row r="2" spans="1:39" s="345" customFormat="1" ht="13.5" customHeight="1">
      <c r="A2" s="344"/>
      <c r="B2" s="1008" t="s">
        <v>289</v>
      </c>
      <c r="C2" s="1009"/>
      <c r="D2" s="988" t="s">
        <v>290</v>
      </c>
      <c r="E2" s="989"/>
      <c r="F2" s="988" t="s">
        <v>291</v>
      </c>
      <c r="G2" s="989"/>
      <c r="H2" s="988" t="s">
        <v>584</v>
      </c>
      <c r="I2" s="1014"/>
      <c r="J2" s="1016" t="s">
        <v>588</v>
      </c>
      <c r="K2" s="1017"/>
      <c r="L2" s="1017"/>
      <c r="M2" s="1017"/>
      <c r="N2" s="1017"/>
      <c r="O2" s="1018"/>
      <c r="P2" s="988" t="s">
        <v>292</v>
      </c>
      <c r="Q2" s="999"/>
      <c r="R2" s="994" t="s">
        <v>293</v>
      </c>
      <c r="S2" s="995"/>
      <c r="T2" s="994" t="s">
        <v>294</v>
      </c>
      <c r="U2" s="995"/>
      <c r="V2" s="998" t="s">
        <v>246</v>
      </c>
      <c r="W2" s="999"/>
      <c r="X2" s="1002" t="s">
        <v>585</v>
      </c>
      <c r="Y2" s="1003"/>
      <c r="Z2" s="844"/>
      <c r="AA2" s="844"/>
      <c r="AB2" s="844"/>
      <c r="AC2" s="845"/>
      <c r="AD2" s="1002" t="s">
        <v>586</v>
      </c>
      <c r="AE2" s="1003"/>
      <c r="AF2" s="1022"/>
      <c r="AG2" s="1023"/>
      <c r="AH2" s="998" t="s">
        <v>295</v>
      </c>
      <c r="AI2" s="989"/>
      <c r="AJ2" s="988" t="s">
        <v>296</v>
      </c>
      <c r="AK2" s="989"/>
      <c r="AL2" s="988" t="s">
        <v>245</v>
      </c>
      <c r="AM2" s="989"/>
    </row>
    <row r="3" spans="1:39" s="345" customFormat="1" ht="13.5" customHeight="1">
      <c r="A3" s="346"/>
      <c r="B3" s="1010"/>
      <c r="C3" s="1011"/>
      <c r="D3" s="1012"/>
      <c r="E3" s="1013"/>
      <c r="F3" s="1012"/>
      <c r="G3" s="1013"/>
      <c r="H3" s="1012"/>
      <c r="I3" s="1015"/>
      <c r="J3" s="994" t="s">
        <v>625</v>
      </c>
      <c r="K3" s="1007"/>
      <c r="L3" s="994" t="s">
        <v>626</v>
      </c>
      <c r="M3" s="1007"/>
      <c r="N3" s="994" t="s">
        <v>627</v>
      </c>
      <c r="O3" s="1006"/>
      <c r="P3" s="1012"/>
      <c r="Q3" s="997"/>
      <c r="R3" s="996"/>
      <c r="S3" s="997"/>
      <c r="T3" s="996"/>
      <c r="U3" s="997"/>
      <c r="V3" s="1000"/>
      <c r="W3" s="1001"/>
      <c r="X3" s="1004"/>
      <c r="Y3" s="1005"/>
      <c r="Z3" s="1019" t="s">
        <v>749</v>
      </c>
      <c r="AA3" s="1005"/>
      <c r="AB3" s="1020" t="s">
        <v>750</v>
      </c>
      <c r="AC3" s="1021"/>
      <c r="AD3" s="1004"/>
      <c r="AE3" s="1005"/>
      <c r="AF3" s="1019" t="s">
        <v>749</v>
      </c>
      <c r="AG3" s="1005"/>
      <c r="AH3" s="1000"/>
      <c r="AI3" s="991"/>
      <c r="AJ3" s="990"/>
      <c r="AK3" s="991"/>
      <c r="AL3" s="992"/>
      <c r="AM3" s="993"/>
    </row>
    <row r="4" spans="1:39" s="345" customFormat="1" ht="13.5" customHeight="1">
      <c r="A4" s="347"/>
      <c r="B4" s="348" t="s">
        <v>297</v>
      </c>
      <c r="C4" s="349" t="s">
        <v>298</v>
      </c>
      <c r="D4" s="350" t="s">
        <v>297</v>
      </c>
      <c r="E4" s="350" t="s">
        <v>298</v>
      </c>
      <c r="F4" s="351" t="s">
        <v>297</v>
      </c>
      <c r="G4" s="352" t="s">
        <v>298</v>
      </c>
      <c r="H4" s="351" t="s">
        <v>297</v>
      </c>
      <c r="I4" s="352" t="s">
        <v>298</v>
      </c>
      <c r="J4" s="353" t="s">
        <v>297</v>
      </c>
      <c r="K4" s="354" t="s">
        <v>298</v>
      </c>
      <c r="L4" s="353" t="s">
        <v>297</v>
      </c>
      <c r="M4" s="354" t="s">
        <v>298</v>
      </c>
      <c r="N4" s="353" t="s">
        <v>297</v>
      </c>
      <c r="O4" s="354" t="s">
        <v>298</v>
      </c>
      <c r="P4" s="350" t="s">
        <v>297</v>
      </c>
      <c r="Q4" s="350" t="s">
        <v>298</v>
      </c>
      <c r="R4" s="355" t="s">
        <v>297</v>
      </c>
      <c r="S4" s="356" t="s">
        <v>298</v>
      </c>
      <c r="T4" s="355" t="s">
        <v>297</v>
      </c>
      <c r="U4" s="356" t="s">
        <v>298</v>
      </c>
      <c r="V4" s="353" t="s">
        <v>297</v>
      </c>
      <c r="W4" s="376" t="s">
        <v>298</v>
      </c>
      <c r="X4" s="276" t="s">
        <v>297</v>
      </c>
      <c r="Y4" s="357" t="s">
        <v>298</v>
      </c>
      <c r="Z4" s="276" t="s">
        <v>297</v>
      </c>
      <c r="AA4" s="357" t="s">
        <v>298</v>
      </c>
      <c r="AB4" s="239" t="s">
        <v>297</v>
      </c>
      <c r="AC4" s="239" t="s">
        <v>298</v>
      </c>
      <c r="AD4" s="276" t="s">
        <v>297</v>
      </c>
      <c r="AE4" s="357" t="s">
        <v>298</v>
      </c>
      <c r="AF4" s="276" t="s">
        <v>297</v>
      </c>
      <c r="AG4" s="357" t="s">
        <v>298</v>
      </c>
      <c r="AH4" s="353" t="s">
        <v>297</v>
      </c>
      <c r="AI4" s="358" t="s">
        <v>298</v>
      </c>
      <c r="AJ4" s="353" t="s">
        <v>297</v>
      </c>
      <c r="AK4" s="358" t="s">
        <v>298</v>
      </c>
      <c r="AL4" s="359" t="s">
        <v>297</v>
      </c>
      <c r="AM4" s="359" t="s">
        <v>298</v>
      </c>
    </row>
    <row r="5" spans="1:39" s="363" customFormat="1" ht="15" customHeight="1">
      <c r="A5" s="360" t="s">
        <v>240</v>
      </c>
      <c r="B5" s="114">
        <f>IF(SUM(D5,F5,H5,J5,L5,N5,P5,R5,T5,V5,X5,AD5,AH5,AJ5,AL5)=0,"-",SUM(D5,F5,H5,J5,L5,N5,P5,R5,T5,V5,X5,AD5,AH5,AJ5,AL5))</f>
        <v>107558</v>
      </c>
      <c r="C5" s="114">
        <f>IF(SUM(E5,G5,I5,K5,M5,O5,Q5,S5,U5,W5,Y5,AE5,AI5,AK5,AM5)=0,"-",SUM(E5,G5,I5,K5,M5,O5,Q5,S5,U5,W5,Y5,AE5,AI5,AK5,AM5))</f>
        <v>174042</v>
      </c>
      <c r="D5" s="361">
        <v>431</v>
      </c>
      <c r="E5" s="361">
        <v>527</v>
      </c>
      <c r="F5" s="361">
        <v>1072</v>
      </c>
      <c r="G5" s="361">
        <v>2619</v>
      </c>
      <c r="H5" s="361">
        <v>7210</v>
      </c>
      <c r="I5" s="361">
        <v>17214</v>
      </c>
      <c r="J5" s="361">
        <v>554</v>
      </c>
      <c r="K5" s="361">
        <v>1294</v>
      </c>
      <c r="L5" s="361">
        <v>669</v>
      </c>
      <c r="M5" s="361">
        <v>1350</v>
      </c>
      <c r="N5" s="361">
        <v>6850</v>
      </c>
      <c r="O5" s="361">
        <v>15685</v>
      </c>
      <c r="P5" s="361">
        <v>29246</v>
      </c>
      <c r="Q5" s="362">
        <v>44563</v>
      </c>
      <c r="R5" s="361">
        <v>1567</v>
      </c>
      <c r="S5" s="361">
        <v>3634</v>
      </c>
      <c r="T5" s="361">
        <v>6343</v>
      </c>
      <c r="U5" s="361">
        <v>11629</v>
      </c>
      <c r="V5" s="361">
        <v>16102</v>
      </c>
      <c r="W5" s="361">
        <v>19129</v>
      </c>
      <c r="X5" s="361">
        <v>16918</v>
      </c>
      <c r="Y5" s="361">
        <v>20424</v>
      </c>
      <c r="Z5" s="361">
        <v>127</v>
      </c>
      <c r="AA5" s="361">
        <v>304</v>
      </c>
      <c r="AB5" s="361">
        <v>1382</v>
      </c>
      <c r="AC5" s="361">
        <v>1707</v>
      </c>
      <c r="AD5" s="361">
        <v>6465</v>
      </c>
      <c r="AE5" s="361">
        <v>9751</v>
      </c>
      <c r="AF5" s="361">
        <v>1081</v>
      </c>
      <c r="AG5" s="361">
        <v>2282</v>
      </c>
      <c r="AH5" s="361" t="s">
        <v>181</v>
      </c>
      <c r="AI5" s="361" t="s">
        <v>181</v>
      </c>
      <c r="AJ5" s="361">
        <v>219</v>
      </c>
      <c r="AK5" s="361">
        <v>221</v>
      </c>
      <c r="AL5" s="361">
        <v>13912</v>
      </c>
      <c r="AM5" s="361">
        <v>26002</v>
      </c>
    </row>
    <row r="6" spans="1:39" s="365" customFormat="1" ht="15" customHeight="1">
      <c r="A6" s="161" t="s">
        <v>718</v>
      </c>
      <c r="B6" s="364">
        <f t="shared" ref="B6:C6" si="0">IF(SUM(B7:B15)=0,"-",SUM(B7:B15))</f>
        <v>4503</v>
      </c>
      <c r="C6" s="364">
        <f t="shared" si="0"/>
        <v>9104</v>
      </c>
      <c r="D6" s="364">
        <f>IF(SUM(D7:D15)=0,"-",SUM(D7:D15))</f>
        <v>3</v>
      </c>
      <c r="E6" s="364">
        <f t="shared" ref="E6:AM6" si="1">IF(SUM(E7:E15)=0,"-",SUM(E7:E15))</f>
        <v>3</v>
      </c>
      <c r="F6" s="364">
        <f t="shared" si="1"/>
        <v>29</v>
      </c>
      <c r="G6" s="364">
        <f t="shared" si="1"/>
        <v>74</v>
      </c>
      <c r="H6" s="364">
        <f t="shared" si="1"/>
        <v>253</v>
      </c>
      <c r="I6" s="364">
        <f t="shared" si="1"/>
        <v>621</v>
      </c>
      <c r="J6" s="364">
        <f t="shared" si="1"/>
        <v>31</v>
      </c>
      <c r="K6" s="364">
        <f t="shared" si="1"/>
        <v>62</v>
      </c>
      <c r="L6" s="364">
        <f t="shared" si="1"/>
        <v>28</v>
      </c>
      <c r="M6" s="364">
        <f t="shared" si="1"/>
        <v>41</v>
      </c>
      <c r="N6" s="364">
        <f t="shared" si="1"/>
        <v>98</v>
      </c>
      <c r="O6" s="364">
        <f t="shared" si="1"/>
        <v>483</v>
      </c>
      <c r="P6" s="364">
        <f t="shared" si="1"/>
        <v>1221</v>
      </c>
      <c r="Q6" s="364">
        <f t="shared" si="1"/>
        <v>1918</v>
      </c>
      <c r="R6" s="364">
        <f t="shared" si="1"/>
        <v>54</v>
      </c>
      <c r="S6" s="364">
        <f t="shared" si="1"/>
        <v>165</v>
      </c>
      <c r="T6" s="372">
        <f t="shared" si="1"/>
        <v>225</v>
      </c>
      <c r="U6" s="364">
        <f t="shared" si="1"/>
        <v>674</v>
      </c>
      <c r="V6" s="372">
        <f t="shared" si="1"/>
        <v>584</v>
      </c>
      <c r="W6" s="364">
        <f t="shared" si="1"/>
        <v>746</v>
      </c>
      <c r="X6" s="364">
        <f t="shared" si="1"/>
        <v>600</v>
      </c>
      <c r="Y6" s="364">
        <f t="shared" si="1"/>
        <v>780</v>
      </c>
      <c r="Z6" s="364">
        <f t="shared" si="1"/>
        <v>7</v>
      </c>
      <c r="AA6" s="364">
        <f t="shared" si="1"/>
        <v>10</v>
      </c>
      <c r="AB6" s="364">
        <f t="shared" si="1"/>
        <v>32</v>
      </c>
      <c r="AC6" s="364">
        <f t="shared" si="1"/>
        <v>37</v>
      </c>
      <c r="AD6" s="364">
        <f t="shared" si="1"/>
        <v>354</v>
      </c>
      <c r="AE6" s="364">
        <f t="shared" si="1"/>
        <v>486</v>
      </c>
      <c r="AF6" s="364">
        <f t="shared" si="1"/>
        <v>44</v>
      </c>
      <c r="AG6" s="364">
        <f t="shared" si="1"/>
        <v>69</v>
      </c>
      <c r="AH6" s="364" t="str">
        <f t="shared" si="1"/>
        <v>-</v>
      </c>
      <c r="AI6" s="364" t="str">
        <f t="shared" si="1"/>
        <v>-</v>
      </c>
      <c r="AJ6" s="364">
        <f t="shared" si="1"/>
        <v>1023</v>
      </c>
      <c r="AK6" s="364">
        <f t="shared" si="1"/>
        <v>3051</v>
      </c>
      <c r="AL6" s="364" t="str">
        <f t="shared" si="1"/>
        <v>-</v>
      </c>
      <c r="AM6" s="364" t="str">
        <f t="shared" si="1"/>
        <v>-</v>
      </c>
    </row>
    <row r="7" spans="1:39" s="365" customFormat="1" ht="15" customHeight="1">
      <c r="A7" s="173" t="s">
        <v>242</v>
      </c>
      <c r="B7" s="366">
        <f t="shared" ref="B7:B15" si="2">IF(SUM(D7,F7,H7,J7,L7,N7,P7,R7,T7,V7,X7,AD7,AH7,AJ7,AL7)=0,"-",SUM(D7,F7,H7,J7,L7,N7,P7,R7,T7,V7,X7,AD7,AH7,AJ7,AL7))</f>
        <v>212</v>
      </c>
      <c r="C7" s="366">
        <f t="shared" ref="C7:C15" si="3">IF(SUM(E7,G7,I7,K7,M7,O7,Q7,S7,U7,W7,Y7,AE7,AI7,AK7,AM7)=0,"-",SUM(E7,G7,I7,K7,M7,O7,Q7,S7,U7,W7,Y7,AE7,AI7,AK7,AM7))</f>
        <v>504</v>
      </c>
      <c r="D7" s="367">
        <v>2</v>
      </c>
      <c r="E7" s="367">
        <v>2</v>
      </c>
      <c r="F7" s="367">
        <v>29</v>
      </c>
      <c r="G7" s="367">
        <v>74</v>
      </c>
      <c r="H7" s="367">
        <v>98</v>
      </c>
      <c r="I7" s="367">
        <v>253</v>
      </c>
      <c r="J7" s="367" t="s">
        <v>181</v>
      </c>
      <c r="K7" s="367" t="s">
        <v>181</v>
      </c>
      <c r="L7" s="367" t="s">
        <v>181</v>
      </c>
      <c r="M7" s="367" t="s">
        <v>181</v>
      </c>
      <c r="N7" s="367" t="s">
        <v>181</v>
      </c>
      <c r="O7" s="367" t="s">
        <v>181</v>
      </c>
      <c r="P7" s="367" t="s">
        <v>181</v>
      </c>
      <c r="Q7" s="367" t="s">
        <v>181</v>
      </c>
      <c r="R7" s="367">
        <v>32</v>
      </c>
      <c r="S7" s="367">
        <v>116</v>
      </c>
      <c r="T7" s="367" t="s">
        <v>181</v>
      </c>
      <c r="U7" s="367" t="s">
        <v>181</v>
      </c>
      <c r="V7" s="367">
        <v>25</v>
      </c>
      <c r="W7" s="367">
        <v>30</v>
      </c>
      <c r="X7" s="367">
        <v>26</v>
      </c>
      <c r="Y7" s="367">
        <v>29</v>
      </c>
      <c r="Z7" s="367" t="s">
        <v>181</v>
      </c>
      <c r="AA7" s="367" t="s">
        <v>181</v>
      </c>
      <c r="AB7" s="367">
        <v>6</v>
      </c>
      <c r="AC7" s="367">
        <v>6</v>
      </c>
      <c r="AD7" s="367" t="s">
        <v>181</v>
      </c>
      <c r="AE7" s="367" t="s">
        <v>181</v>
      </c>
      <c r="AF7" s="367" t="s">
        <v>181</v>
      </c>
      <c r="AG7" s="367" t="s">
        <v>181</v>
      </c>
      <c r="AH7" s="367" t="s">
        <v>181</v>
      </c>
      <c r="AI7" s="367" t="s">
        <v>181</v>
      </c>
      <c r="AJ7" s="367" t="s">
        <v>181</v>
      </c>
      <c r="AK7" s="367" t="s">
        <v>181</v>
      </c>
      <c r="AL7" s="367" t="s">
        <v>181</v>
      </c>
      <c r="AM7" s="367" t="s">
        <v>181</v>
      </c>
    </row>
    <row r="8" spans="1:39" s="365" customFormat="1" ht="15" customHeight="1">
      <c r="A8" s="169" t="s">
        <v>725</v>
      </c>
      <c r="B8" s="368">
        <f t="shared" si="2"/>
        <v>2243</v>
      </c>
      <c r="C8" s="368">
        <f t="shared" si="3"/>
        <v>4333</v>
      </c>
      <c r="D8" s="369">
        <v>1</v>
      </c>
      <c r="E8" s="369">
        <v>1</v>
      </c>
      <c r="F8" s="369" t="s">
        <v>1184</v>
      </c>
      <c r="G8" s="369" t="s">
        <v>1184</v>
      </c>
      <c r="H8" s="369">
        <v>37</v>
      </c>
      <c r="I8" s="369">
        <v>73</v>
      </c>
      <c r="J8" s="369">
        <v>11</v>
      </c>
      <c r="K8" s="369">
        <v>31</v>
      </c>
      <c r="L8" s="369">
        <v>3</v>
      </c>
      <c r="M8" s="369">
        <v>5</v>
      </c>
      <c r="N8" s="369" t="s">
        <v>1184</v>
      </c>
      <c r="O8" s="369" t="s">
        <v>1184</v>
      </c>
      <c r="P8" s="369">
        <v>556</v>
      </c>
      <c r="Q8" s="369">
        <v>733</v>
      </c>
      <c r="R8" s="369">
        <v>8</v>
      </c>
      <c r="S8" s="369">
        <v>18</v>
      </c>
      <c r="T8" s="369">
        <v>102</v>
      </c>
      <c r="U8" s="369">
        <v>324</v>
      </c>
      <c r="V8" s="369">
        <v>288</v>
      </c>
      <c r="W8" s="369">
        <v>370</v>
      </c>
      <c r="X8" s="369">
        <v>300</v>
      </c>
      <c r="Y8" s="369">
        <v>398</v>
      </c>
      <c r="Z8" s="369">
        <v>1</v>
      </c>
      <c r="AA8" s="369">
        <v>1</v>
      </c>
      <c r="AB8" s="369">
        <v>18</v>
      </c>
      <c r="AC8" s="369">
        <v>21</v>
      </c>
      <c r="AD8" s="369">
        <v>246</v>
      </c>
      <c r="AE8" s="369">
        <v>348</v>
      </c>
      <c r="AF8" s="369">
        <v>25</v>
      </c>
      <c r="AG8" s="369">
        <v>44</v>
      </c>
      <c r="AH8" s="369" t="s">
        <v>1184</v>
      </c>
      <c r="AI8" s="369" t="s">
        <v>1184</v>
      </c>
      <c r="AJ8" s="369">
        <v>691</v>
      </c>
      <c r="AK8" s="369">
        <v>2032</v>
      </c>
      <c r="AL8" s="369" t="s">
        <v>1184</v>
      </c>
      <c r="AM8" s="369" t="s">
        <v>1184</v>
      </c>
    </row>
    <row r="9" spans="1:39" s="365" customFormat="1" ht="15" customHeight="1">
      <c r="A9" s="169" t="s">
        <v>726</v>
      </c>
      <c r="B9" s="368">
        <f t="shared" si="2"/>
        <v>184</v>
      </c>
      <c r="C9" s="368">
        <f t="shared" si="3"/>
        <v>223</v>
      </c>
      <c r="D9" s="369" t="s">
        <v>1184</v>
      </c>
      <c r="E9" s="369" t="s">
        <v>1184</v>
      </c>
      <c r="F9" s="369" t="s">
        <v>1184</v>
      </c>
      <c r="G9" s="369" t="s">
        <v>1184</v>
      </c>
      <c r="H9" s="369">
        <v>18</v>
      </c>
      <c r="I9" s="369">
        <v>38</v>
      </c>
      <c r="J9" s="369">
        <v>8</v>
      </c>
      <c r="K9" s="369">
        <v>9</v>
      </c>
      <c r="L9" s="369">
        <v>12</v>
      </c>
      <c r="M9" s="369">
        <v>12</v>
      </c>
      <c r="N9" s="369">
        <v>4</v>
      </c>
      <c r="O9" s="369">
        <v>4</v>
      </c>
      <c r="P9" s="369">
        <v>118</v>
      </c>
      <c r="Q9" s="369">
        <v>130</v>
      </c>
      <c r="R9" s="369" t="s">
        <v>1184</v>
      </c>
      <c r="S9" s="369" t="s">
        <v>1184</v>
      </c>
      <c r="T9" s="369">
        <v>21</v>
      </c>
      <c r="U9" s="369">
        <v>27</v>
      </c>
      <c r="V9" s="369" t="s">
        <v>1184</v>
      </c>
      <c r="W9" s="369" t="s">
        <v>1184</v>
      </c>
      <c r="X9" s="369" t="s">
        <v>1184</v>
      </c>
      <c r="Y9" s="369" t="s">
        <v>1184</v>
      </c>
      <c r="Z9" s="369" t="s">
        <v>1184</v>
      </c>
      <c r="AA9" s="369" t="s">
        <v>1184</v>
      </c>
      <c r="AB9" s="369" t="s">
        <v>1184</v>
      </c>
      <c r="AC9" s="369" t="s">
        <v>1184</v>
      </c>
      <c r="AD9" s="369" t="s">
        <v>1184</v>
      </c>
      <c r="AE9" s="369" t="s">
        <v>1184</v>
      </c>
      <c r="AF9" s="369" t="s">
        <v>1184</v>
      </c>
      <c r="AG9" s="369" t="s">
        <v>1184</v>
      </c>
      <c r="AH9" s="369" t="s">
        <v>1184</v>
      </c>
      <c r="AI9" s="369" t="s">
        <v>1184</v>
      </c>
      <c r="AJ9" s="369">
        <v>3</v>
      </c>
      <c r="AK9" s="369">
        <v>3</v>
      </c>
      <c r="AL9" s="369" t="s">
        <v>1184</v>
      </c>
      <c r="AM9" s="369" t="s">
        <v>1184</v>
      </c>
    </row>
    <row r="10" spans="1:39" s="365" customFormat="1" ht="15" customHeight="1">
      <c r="A10" s="169" t="s">
        <v>727</v>
      </c>
      <c r="B10" s="368">
        <f t="shared" si="2"/>
        <v>240</v>
      </c>
      <c r="C10" s="368">
        <f t="shared" si="3"/>
        <v>353</v>
      </c>
      <c r="D10" s="369" t="s">
        <v>1184</v>
      </c>
      <c r="E10" s="369" t="s">
        <v>1184</v>
      </c>
      <c r="F10" s="369" t="s">
        <v>1184</v>
      </c>
      <c r="G10" s="369" t="s">
        <v>1184</v>
      </c>
      <c r="H10" s="369">
        <v>9</v>
      </c>
      <c r="I10" s="369">
        <v>37</v>
      </c>
      <c r="J10" s="369">
        <v>2</v>
      </c>
      <c r="K10" s="369">
        <v>8</v>
      </c>
      <c r="L10" s="369">
        <v>6</v>
      </c>
      <c r="M10" s="369">
        <v>12</v>
      </c>
      <c r="N10" s="369">
        <v>28</v>
      </c>
      <c r="O10" s="369">
        <v>52</v>
      </c>
      <c r="P10" s="369">
        <v>73</v>
      </c>
      <c r="Q10" s="369">
        <v>91</v>
      </c>
      <c r="R10" s="369">
        <v>1</v>
      </c>
      <c r="S10" s="369">
        <v>3</v>
      </c>
      <c r="T10" s="369">
        <v>4</v>
      </c>
      <c r="U10" s="369">
        <v>6</v>
      </c>
      <c r="V10" s="369">
        <v>47</v>
      </c>
      <c r="W10" s="369">
        <v>54</v>
      </c>
      <c r="X10" s="369">
        <v>49</v>
      </c>
      <c r="Y10" s="369">
        <v>62</v>
      </c>
      <c r="Z10" s="369" t="s">
        <v>1184</v>
      </c>
      <c r="AA10" s="369" t="s">
        <v>1184</v>
      </c>
      <c r="AB10" s="369">
        <v>3</v>
      </c>
      <c r="AC10" s="369">
        <v>4</v>
      </c>
      <c r="AD10" s="369">
        <v>11</v>
      </c>
      <c r="AE10" s="369">
        <v>13</v>
      </c>
      <c r="AF10" s="369">
        <v>3</v>
      </c>
      <c r="AG10" s="369">
        <v>4</v>
      </c>
      <c r="AH10" s="369" t="s">
        <v>1184</v>
      </c>
      <c r="AI10" s="369" t="s">
        <v>1184</v>
      </c>
      <c r="AJ10" s="369">
        <v>10</v>
      </c>
      <c r="AK10" s="369">
        <v>15</v>
      </c>
      <c r="AL10" s="369" t="s">
        <v>1184</v>
      </c>
      <c r="AM10" s="369" t="s">
        <v>1184</v>
      </c>
    </row>
    <row r="11" spans="1:39" s="365" customFormat="1" ht="15" customHeight="1">
      <c r="A11" s="169" t="s">
        <v>728</v>
      </c>
      <c r="B11" s="368">
        <f t="shared" si="2"/>
        <v>184</v>
      </c>
      <c r="C11" s="368">
        <f t="shared" si="3"/>
        <v>534</v>
      </c>
      <c r="D11" s="369" t="s">
        <v>1185</v>
      </c>
      <c r="E11" s="369" t="s">
        <v>1185</v>
      </c>
      <c r="F11" s="369" t="s">
        <v>1185</v>
      </c>
      <c r="G11" s="369" t="s">
        <v>1185</v>
      </c>
      <c r="H11" s="369" t="s">
        <v>1185</v>
      </c>
      <c r="I11" s="369" t="s">
        <v>1185</v>
      </c>
      <c r="J11" s="369">
        <v>1</v>
      </c>
      <c r="K11" s="369">
        <v>1</v>
      </c>
      <c r="L11" s="369" t="s">
        <v>1184</v>
      </c>
      <c r="M11" s="369" t="s">
        <v>1184</v>
      </c>
      <c r="N11" s="369">
        <v>48</v>
      </c>
      <c r="O11" s="369">
        <v>388</v>
      </c>
      <c r="P11" s="369">
        <v>5</v>
      </c>
      <c r="Q11" s="369">
        <v>5</v>
      </c>
      <c r="R11" s="369" t="s">
        <v>1184</v>
      </c>
      <c r="S11" s="369" t="s">
        <v>1184</v>
      </c>
      <c r="T11" s="369">
        <v>1</v>
      </c>
      <c r="U11" s="369">
        <v>2</v>
      </c>
      <c r="V11" s="369">
        <v>51</v>
      </c>
      <c r="W11" s="369">
        <v>53</v>
      </c>
      <c r="X11" s="369">
        <v>52</v>
      </c>
      <c r="Y11" s="369">
        <v>54</v>
      </c>
      <c r="Z11" s="369">
        <v>1</v>
      </c>
      <c r="AA11" s="369">
        <v>1</v>
      </c>
      <c r="AB11" s="369">
        <v>1</v>
      </c>
      <c r="AC11" s="369">
        <v>1</v>
      </c>
      <c r="AD11" s="369">
        <v>26</v>
      </c>
      <c r="AE11" s="369">
        <v>31</v>
      </c>
      <c r="AF11" s="369">
        <v>11</v>
      </c>
      <c r="AG11" s="369">
        <v>16</v>
      </c>
      <c r="AH11" s="369" t="s">
        <v>1184</v>
      </c>
      <c r="AI11" s="369" t="s">
        <v>1184</v>
      </c>
      <c r="AJ11" s="369" t="s">
        <v>1184</v>
      </c>
      <c r="AK11" s="369" t="s">
        <v>1184</v>
      </c>
      <c r="AL11" s="369" t="s">
        <v>1184</v>
      </c>
      <c r="AM11" s="369" t="s">
        <v>1184</v>
      </c>
    </row>
    <row r="12" spans="1:39" s="365" customFormat="1" ht="15" customHeight="1">
      <c r="A12" s="169" t="s">
        <v>729</v>
      </c>
      <c r="B12" s="368">
        <f t="shared" si="2"/>
        <v>343</v>
      </c>
      <c r="C12" s="368">
        <f t="shared" si="3"/>
        <v>972</v>
      </c>
      <c r="D12" s="369" t="s">
        <v>1185</v>
      </c>
      <c r="E12" s="369" t="s">
        <v>1185</v>
      </c>
      <c r="F12" s="369" t="s">
        <v>1185</v>
      </c>
      <c r="G12" s="369" t="s">
        <v>1185</v>
      </c>
      <c r="H12" s="369">
        <v>20</v>
      </c>
      <c r="I12" s="369">
        <v>63</v>
      </c>
      <c r="J12" s="369">
        <v>4</v>
      </c>
      <c r="K12" s="369">
        <v>6</v>
      </c>
      <c r="L12" s="369">
        <v>3</v>
      </c>
      <c r="M12" s="369">
        <v>6</v>
      </c>
      <c r="N12" s="369">
        <v>15</v>
      </c>
      <c r="O12" s="369">
        <v>36</v>
      </c>
      <c r="P12" s="369">
        <v>132</v>
      </c>
      <c r="Q12" s="369">
        <v>532</v>
      </c>
      <c r="R12" s="369">
        <v>10</v>
      </c>
      <c r="S12" s="369">
        <v>20</v>
      </c>
      <c r="T12" s="369">
        <v>25</v>
      </c>
      <c r="U12" s="369">
        <v>147</v>
      </c>
      <c r="V12" s="369">
        <v>56</v>
      </c>
      <c r="W12" s="369">
        <v>67</v>
      </c>
      <c r="X12" s="369">
        <v>56</v>
      </c>
      <c r="Y12" s="369">
        <v>72</v>
      </c>
      <c r="Z12" s="369" t="s">
        <v>1184</v>
      </c>
      <c r="AA12" s="369" t="s">
        <v>1184</v>
      </c>
      <c r="AB12" s="369">
        <v>1</v>
      </c>
      <c r="AC12" s="369">
        <v>2</v>
      </c>
      <c r="AD12" s="369">
        <v>16</v>
      </c>
      <c r="AE12" s="369">
        <v>17</v>
      </c>
      <c r="AF12" s="369">
        <v>1</v>
      </c>
      <c r="AG12" s="369">
        <v>1</v>
      </c>
      <c r="AH12" s="369" t="s">
        <v>1184</v>
      </c>
      <c r="AI12" s="369" t="s">
        <v>1184</v>
      </c>
      <c r="AJ12" s="369">
        <v>6</v>
      </c>
      <c r="AK12" s="369">
        <v>6</v>
      </c>
      <c r="AL12" s="369" t="s">
        <v>1184</v>
      </c>
      <c r="AM12" s="369" t="s">
        <v>1184</v>
      </c>
    </row>
    <row r="13" spans="1:39" s="365" customFormat="1" ht="15" customHeight="1">
      <c r="A13" s="169" t="s">
        <v>730</v>
      </c>
      <c r="B13" s="368">
        <f t="shared" si="2"/>
        <v>472</v>
      </c>
      <c r="C13" s="368">
        <f t="shared" si="3"/>
        <v>1251</v>
      </c>
      <c r="D13" s="369" t="s">
        <v>1185</v>
      </c>
      <c r="E13" s="369" t="s">
        <v>1185</v>
      </c>
      <c r="F13" s="369" t="s">
        <v>1185</v>
      </c>
      <c r="G13" s="369" t="s">
        <v>1185</v>
      </c>
      <c r="H13" s="369">
        <v>61</v>
      </c>
      <c r="I13" s="369">
        <v>141</v>
      </c>
      <c r="J13" s="369">
        <v>4</v>
      </c>
      <c r="K13" s="369">
        <v>5</v>
      </c>
      <c r="L13" s="369">
        <v>3</v>
      </c>
      <c r="M13" s="369">
        <v>5</v>
      </c>
      <c r="N13" s="369">
        <v>3</v>
      </c>
      <c r="O13" s="369">
        <v>3</v>
      </c>
      <c r="P13" s="369">
        <v>56</v>
      </c>
      <c r="Q13" s="369">
        <v>72</v>
      </c>
      <c r="R13" s="369">
        <v>2</v>
      </c>
      <c r="S13" s="369">
        <v>5</v>
      </c>
      <c r="T13" s="369">
        <v>20</v>
      </c>
      <c r="U13" s="369">
        <v>24</v>
      </c>
      <c r="V13" s="369">
        <v>34</v>
      </c>
      <c r="W13" s="369">
        <v>46</v>
      </c>
      <c r="X13" s="369">
        <v>34</v>
      </c>
      <c r="Y13" s="369">
        <v>45</v>
      </c>
      <c r="Z13" s="369">
        <v>3</v>
      </c>
      <c r="AA13" s="369">
        <v>4</v>
      </c>
      <c r="AB13" s="369" t="s">
        <v>1184</v>
      </c>
      <c r="AC13" s="369" t="s">
        <v>1184</v>
      </c>
      <c r="AD13" s="369">
        <v>21</v>
      </c>
      <c r="AE13" s="369">
        <v>25</v>
      </c>
      <c r="AF13" s="369">
        <v>4</v>
      </c>
      <c r="AG13" s="369">
        <v>4</v>
      </c>
      <c r="AH13" s="369" t="s">
        <v>1184</v>
      </c>
      <c r="AI13" s="369" t="s">
        <v>1184</v>
      </c>
      <c r="AJ13" s="369">
        <v>234</v>
      </c>
      <c r="AK13" s="369">
        <v>880</v>
      </c>
      <c r="AL13" s="369" t="s">
        <v>1184</v>
      </c>
      <c r="AM13" s="369" t="s">
        <v>1184</v>
      </c>
    </row>
    <row r="14" spans="1:39" s="365" customFormat="1" ht="15" customHeight="1">
      <c r="A14" s="169" t="s">
        <v>731</v>
      </c>
      <c r="B14" s="368">
        <f t="shared" si="2"/>
        <v>152</v>
      </c>
      <c r="C14" s="368">
        <f t="shared" si="3"/>
        <v>275</v>
      </c>
      <c r="D14" s="369" t="s">
        <v>1185</v>
      </c>
      <c r="E14" s="369" t="s">
        <v>1185</v>
      </c>
      <c r="F14" s="369" t="s">
        <v>1185</v>
      </c>
      <c r="G14" s="369" t="s">
        <v>1185</v>
      </c>
      <c r="H14" s="369">
        <v>1</v>
      </c>
      <c r="I14" s="369">
        <v>2</v>
      </c>
      <c r="J14" s="369">
        <v>1</v>
      </c>
      <c r="K14" s="369">
        <v>2</v>
      </c>
      <c r="L14" s="369" t="s">
        <v>1184</v>
      </c>
      <c r="M14" s="369" t="s">
        <v>1184</v>
      </c>
      <c r="N14" s="369" t="s">
        <v>1184</v>
      </c>
      <c r="O14" s="369" t="s">
        <v>1184</v>
      </c>
      <c r="P14" s="369">
        <v>38</v>
      </c>
      <c r="Q14" s="369">
        <v>48</v>
      </c>
      <c r="R14" s="369" t="s">
        <v>1184</v>
      </c>
      <c r="S14" s="369" t="s">
        <v>1184</v>
      </c>
      <c r="T14" s="369">
        <v>52</v>
      </c>
      <c r="U14" s="369">
        <v>144</v>
      </c>
      <c r="V14" s="369">
        <v>23</v>
      </c>
      <c r="W14" s="369">
        <v>32</v>
      </c>
      <c r="X14" s="369">
        <v>28</v>
      </c>
      <c r="Y14" s="369">
        <v>37</v>
      </c>
      <c r="Z14" s="369">
        <v>1</v>
      </c>
      <c r="AA14" s="369">
        <v>3</v>
      </c>
      <c r="AB14" s="369">
        <v>1</v>
      </c>
      <c r="AC14" s="369">
        <v>1</v>
      </c>
      <c r="AD14" s="369" t="s">
        <v>1184</v>
      </c>
      <c r="AE14" s="369" t="s">
        <v>1184</v>
      </c>
      <c r="AF14" s="369" t="s">
        <v>1184</v>
      </c>
      <c r="AG14" s="369" t="s">
        <v>1184</v>
      </c>
      <c r="AH14" s="369" t="s">
        <v>1184</v>
      </c>
      <c r="AI14" s="369" t="s">
        <v>1184</v>
      </c>
      <c r="AJ14" s="369">
        <v>9</v>
      </c>
      <c r="AK14" s="369">
        <v>10</v>
      </c>
      <c r="AL14" s="369" t="s">
        <v>1184</v>
      </c>
      <c r="AM14" s="369" t="s">
        <v>1184</v>
      </c>
    </row>
    <row r="15" spans="1:39" s="365" customFormat="1" ht="15" customHeight="1">
      <c r="A15" s="170" t="s">
        <v>732</v>
      </c>
      <c r="B15" s="370">
        <f t="shared" si="2"/>
        <v>473</v>
      </c>
      <c r="C15" s="370">
        <f t="shared" si="3"/>
        <v>659</v>
      </c>
      <c r="D15" s="369" t="s">
        <v>1185</v>
      </c>
      <c r="E15" s="369" t="s">
        <v>1185</v>
      </c>
      <c r="F15" s="369" t="s">
        <v>1185</v>
      </c>
      <c r="G15" s="369" t="s">
        <v>1185</v>
      </c>
      <c r="H15" s="371">
        <v>9</v>
      </c>
      <c r="I15" s="371">
        <v>14</v>
      </c>
      <c r="J15" s="371" t="s">
        <v>1184</v>
      </c>
      <c r="K15" s="371" t="s">
        <v>1184</v>
      </c>
      <c r="L15" s="371">
        <v>1</v>
      </c>
      <c r="M15" s="371">
        <v>1</v>
      </c>
      <c r="N15" s="371" t="s">
        <v>1184</v>
      </c>
      <c r="O15" s="371" t="s">
        <v>1184</v>
      </c>
      <c r="P15" s="371">
        <v>243</v>
      </c>
      <c r="Q15" s="371">
        <v>307</v>
      </c>
      <c r="R15" s="371">
        <v>1</v>
      </c>
      <c r="S15" s="371">
        <v>3</v>
      </c>
      <c r="T15" s="371" t="s">
        <v>1184</v>
      </c>
      <c r="U15" s="371" t="s">
        <v>1184</v>
      </c>
      <c r="V15" s="371">
        <v>60</v>
      </c>
      <c r="W15" s="371">
        <v>94</v>
      </c>
      <c r="X15" s="371">
        <v>55</v>
      </c>
      <c r="Y15" s="371">
        <v>83</v>
      </c>
      <c r="Z15" s="371">
        <v>1</v>
      </c>
      <c r="AA15" s="371">
        <v>1</v>
      </c>
      <c r="AB15" s="371">
        <v>2</v>
      </c>
      <c r="AC15" s="371">
        <v>2</v>
      </c>
      <c r="AD15" s="371">
        <v>34</v>
      </c>
      <c r="AE15" s="371">
        <v>52</v>
      </c>
      <c r="AF15" s="371" t="s">
        <v>1184</v>
      </c>
      <c r="AG15" s="371" t="s">
        <v>1184</v>
      </c>
      <c r="AH15" s="371" t="s">
        <v>1184</v>
      </c>
      <c r="AI15" s="371" t="s">
        <v>1184</v>
      </c>
      <c r="AJ15" s="371">
        <v>70</v>
      </c>
      <c r="AK15" s="371">
        <v>105</v>
      </c>
      <c r="AL15" s="369" t="s">
        <v>1184</v>
      </c>
      <c r="AM15" s="369" t="s">
        <v>1184</v>
      </c>
    </row>
    <row r="16" spans="1:39" s="365" customFormat="1" ht="15" customHeight="1">
      <c r="A16" s="161" t="s">
        <v>719</v>
      </c>
      <c r="B16" s="372">
        <f t="shared" ref="B16:C16" si="4">IF(SUM(B17:B18)=0,"-",SUM(B17:B18))</f>
        <v>573</v>
      </c>
      <c r="C16" s="372">
        <f t="shared" si="4"/>
        <v>1340</v>
      </c>
      <c r="D16" s="372" t="str">
        <f>IF(SUM(D17:D18)=0,"-",SUM(D17:D18))</f>
        <v>-</v>
      </c>
      <c r="E16" s="372" t="str">
        <f t="shared" ref="E16:AM16" si="5">IF(SUM(E17:E18)=0,"-",SUM(E17:E18))</f>
        <v>-</v>
      </c>
      <c r="F16" s="372">
        <f t="shared" si="5"/>
        <v>6</v>
      </c>
      <c r="G16" s="372">
        <f t="shared" si="5"/>
        <v>18</v>
      </c>
      <c r="H16" s="372">
        <f t="shared" si="5"/>
        <v>29</v>
      </c>
      <c r="I16" s="372">
        <f t="shared" si="5"/>
        <v>126</v>
      </c>
      <c r="J16" s="372" t="str">
        <f t="shared" si="5"/>
        <v>-</v>
      </c>
      <c r="K16" s="372" t="str">
        <f t="shared" si="5"/>
        <v>-</v>
      </c>
      <c r="L16" s="372" t="str">
        <f t="shared" si="5"/>
        <v>-</v>
      </c>
      <c r="M16" s="372" t="str">
        <f t="shared" si="5"/>
        <v>-</v>
      </c>
      <c r="N16" s="372">
        <f t="shared" si="5"/>
        <v>1</v>
      </c>
      <c r="O16" s="372">
        <f t="shared" si="5"/>
        <v>2</v>
      </c>
      <c r="P16" s="372">
        <f t="shared" si="5"/>
        <v>74</v>
      </c>
      <c r="Q16" s="372">
        <f t="shared" si="5"/>
        <v>304</v>
      </c>
      <c r="R16" s="372">
        <f t="shared" si="5"/>
        <v>9</v>
      </c>
      <c r="S16" s="372">
        <f t="shared" si="5"/>
        <v>25</v>
      </c>
      <c r="T16" s="372">
        <f t="shared" si="5"/>
        <v>3</v>
      </c>
      <c r="U16" s="372">
        <f t="shared" si="5"/>
        <v>6</v>
      </c>
      <c r="V16" s="372">
        <f t="shared" si="5"/>
        <v>175</v>
      </c>
      <c r="W16" s="372">
        <f t="shared" si="5"/>
        <v>319</v>
      </c>
      <c r="X16" s="372">
        <f t="shared" si="5"/>
        <v>176</v>
      </c>
      <c r="Y16" s="372">
        <f t="shared" si="5"/>
        <v>323</v>
      </c>
      <c r="Z16" s="372">
        <f t="shared" si="5"/>
        <v>2</v>
      </c>
      <c r="AA16" s="372">
        <f t="shared" si="5"/>
        <v>4</v>
      </c>
      <c r="AB16" s="372">
        <f t="shared" si="5"/>
        <v>13</v>
      </c>
      <c r="AC16" s="372">
        <f t="shared" si="5"/>
        <v>27</v>
      </c>
      <c r="AD16" s="372">
        <f t="shared" si="5"/>
        <v>63</v>
      </c>
      <c r="AE16" s="372">
        <f t="shared" si="5"/>
        <v>141</v>
      </c>
      <c r="AF16" s="372">
        <f t="shared" si="5"/>
        <v>4</v>
      </c>
      <c r="AG16" s="372">
        <f t="shared" si="5"/>
        <v>23</v>
      </c>
      <c r="AH16" s="372" t="str">
        <f t="shared" si="5"/>
        <v>-</v>
      </c>
      <c r="AI16" s="372" t="str">
        <f t="shared" si="5"/>
        <v>-</v>
      </c>
      <c r="AJ16" s="372" t="str">
        <f t="shared" si="5"/>
        <v>-</v>
      </c>
      <c r="AK16" s="372" t="str">
        <f t="shared" si="5"/>
        <v>-</v>
      </c>
      <c r="AL16" s="372">
        <f t="shared" si="5"/>
        <v>37</v>
      </c>
      <c r="AM16" s="372">
        <f t="shared" si="5"/>
        <v>76</v>
      </c>
    </row>
    <row r="17" spans="1:39" s="365" customFormat="1" ht="15" customHeight="1">
      <c r="A17" s="173" t="s">
        <v>242</v>
      </c>
      <c r="B17" s="366">
        <f t="shared" ref="B17" si="6">IF(SUM(D17,F17,H17,J17,L17,N17,P17,R17,T17,V17,X17,AD17,AH17,AJ17,AL17)=0,"-",SUM(D17,F17,H17,J17,L17,N17,P17,R17,T17,V17,X17,AD17,AH17,AJ17,AL17))</f>
        <v>40</v>
      </c>
      <c r="C17" s="366">
        <f>IF(SUM(E17,G17,I17,K17,M17,O17,Q17,S17,U17,W17,Y17,AE17,AI17,AK17,AM17)=0,"-",SUM(E17,G17,I17,K17,M17,O17,Q17,S17,U17,W17,Y17,AE17,AI17,AK17,AM17))</f>
        <v>156</v>
      </c>
      <c r="D17" s="367" t="s">
        <v>1171</v>
      </c>
      <c r="E17" s="367" t="s">
        <v>1171</v>
      </c>
      <c r="F17" s="367">
        <v>6</v>
      </c>
      <c r="G17" s="367">
        <v>18</v>
      </c>
      <c r="H17" s="367">
        <v>27</v>
      </c>
      <c r="I17" s="367">
        <v>122</v>
      </c>
      <c r="J17" s="367" t="s">
        <v>1171</v>
      </c>
      <c r="K17" s="367" t="s">
        <v>1171</v>
      </c>
      <c r="L17" s="367" t="s">
        <v>1171</v>
      </c>
      <c r="M17" s="367" t="s">
        <v>1171</v>
      </c>
      <c r="N17" s="367" t="s">
        <v>1171</v>
      </c>
      <c r="O17" s="367" t="s">
        <v>1171</v>
      </c>
      <c r="P17" s="367" t="s">
        <v>1171</v>
      </c>
      <c r="Q17" s="367" t="s">
        <v>1171</v>
      </c>
      <c r="R17" s="367">
        <v>7</v>
      </c>
      <c r="S17" s="367">
        <v>16</v>
      </c>
      <c r="T17" s="367" t="s">
        <v>1171</v>
      </c>
      <c r="U17" s="367" t="s">
        <v>1171</v>
      </c>
      <c r="V17" s="367" t="s">
        <v>1171</v>
      </c>
      <c r="W17" s="367" t="s">
        <v>1171</v>
      </c>
      <c r="X17" s="367" t="s">
        <v>1171</v>
      </c>
      <c r="Y17" s="367" t="s">
        <v>1171</v>
      </c>
      <c r="Z17" s="367" t="s">
        <v>1171</v>
      </c>
      <c r="AA17" s="367" t="s">
        <v>1171</v>
      </c>
      <c r="AB17" s="367" t="s">
        <v>1171</v>
      </c>
      <c r="AC17" s="367" t="s">
        <v>1171</v>
      </c>
      <c r="AD17" s="367" t="s">
        <v>1171</v>
      </c>
      <c r="AE17" s="367" t="s">
        <v>1171</v>
      </c>
      <c r="AF17" s="367" t="s">
        <v>1171</v>
      </c>
      <c r="AG17" s="367" t="s">
        <v>1171</v>
      </c>
      <c r="AH17" s="367" t="s">
        <v>1171</v>
      </c>
      <c r="AI17" s="367" t="s">
        <v>1171</v>
      </c>
      <c r="AJ17" s="367" t="s">
        <v>1171</v>
      </c>
      <c r="AK17" s="367" t="s">
        <v>1171</v>
      </c>
      <c r="AL17" s="367" t="s">
        <v>1171</v>
      </c>
      <c r="AM17" s="367" t="s">
        <v>1171</v>
      </c>
    </row>
    <row r="18" spans="1:39" s="365" customFormat="1" ht="15" customHeight="1">
      <c r="A18" s="170" t="s">
        <v>734</v>
      </c>
      <c r="B18" s="370">
        <f>IF(SUM(D18,F18,H18,J18,L18,N18,P18,R18,T18,V18,X18,AD18,AH18,AJ18,AL18)=0,"-",SUM(D18,F18,H18,J18,L18,N18,P18,R18,T18,V18,X18,AD18,AH18,AJ18,AL18))</f>
        <v>533</v>
      </c>
      <c r="C18" s="370">
        <f>IF(SUM(E18,G18,I18,K18,M18,O18,Q18,S18,U18,W18,Y18,AE18,AI18,AK18,AM18)=0,"-",SUM(E18,G18,I18,K18,M18,O18,Q18,S18,U18,W18,Y18,AE18,AI18,AK18,AM18))</f>
        <v>1184</v>
      </c>
      <c r="D18" s="371" t="s">
        <v>1170</v>
      </c>
      <c r="E18" s="371" t="s">
        <v>1170</v>
      </c>
      <c r="F18" s="371" t="s">
        <v>1170</v>
      </c>
      <c r="G18" s="371" t="s">
        <v>1170</v>
      </c>
      <c r="H18" s="371">
        <v>2</v>
      </c>
      <c r="I18" s="371">
        <v>4</v>
      </c>
      <c r="J18" s="371" t="s">
        <v>1171</v>
      </c>
      <c r="K18" s="371" t="s">
        <v>1171</v>
      </c>
      <c r="L18" s="371" t="s">
        <v>1171</v>
      </c>
      <c r="M18" s="371" t="s">
        <v>1171</v>
      </c>
      <c r="N18" s="371">
        <v>1</v>
      </c>
      <c r="O18" s="371">
        <v>2</v>
      </c>
      <c r="P18" s="371">
        <v>74</v>
      </c>
      <c r="Q18" s="371">
        <v>304</v>
      </c>
      <c r="R18" s="371">
        <v>2</v>
      </c>
      <c r="S18" s="371">
        <v>9</v>
      </c>
      <c r="T18" s="371">
        <v>3</v>
      </c>
      <c r="U18" s="371">
        <v>6</v>
      </c>
      <c r="V18" s="371">
        <v>175</v>
      </c>
      <c r="W18" s="371">
        <v>319</v>
      </c>
      <c r="X18" s="371">
        <v>176</v>
      </c>
      <c r="Y18" s="371">
        <v>323</v>
      </c>
      <c r="Z18" s="371">
        <v>2</v>
      </c>
      <c r="AA18" s="371">
        <v>4</v>
      </c>
      <c r="AB18" s="371">
        <v>13</v>
      </c>
      <c r="AC18" s="371">
        <v>27</v>
      </c>
      <c r="AD18" s="371">
        <v>63</v>
      </c>
      <c r="AE18" s="371">
        <v>141</v>
      </c>
      <c r="AF18" s="371">
        <v>4</v>
      </c>
      <c r="AG18" s="371">
        <v>23</v>
      </c>
      <c r="AH18" s="371" t="s">
        <v>1171</v>
      </c>
      <c r="AI18" s="371" t="s">
        <v>1171</v>
      </c>
      <c r="AJ18" s="371" t="s">
        <v>1171</v>
      </c>
      <c r="AK18" s="371" t="s">
        <v>1171</v>
      </c>
      <c r="AL18" s="371">
        <v>37</v>
      </c>
      <c r="AM18" s="371">
        <v>76</v>
      </c>
    </row>
    <row r="19" spans="1:39" s="365" customFormat="1" ht="15" customHeight="1">
      <c r="A19" s="162" t="s">
        <v>720</v>
      </c>
      <c r="B19" s="372">
        <f>IF(SUM(B20:B24)=0,"-",SUM(B20:B24))</f>
        <v>2332</v>
      </c>
      <c r="C19" s="372">
        <f t="shared" ref="C19" si="7">IF(SUM(C20:C24)=0,"-",SUM(C20:C24))</f>
        <v>4082</v>
      </c>
      <c r="D19" s="372">
        <f>IF(SUM(D20:D24)=0,"-",SUM(D20:D24))</f>
        <v>17</v>
      </c>
      <c r="E19" s="372">
        <f t="shared" ref="E19" si="8">IF(SUM(E20:E24)=0,"-",SUM(E20:E24))</f>
        <v>22</v>
      </c>
      <c r="F19" s="372">
        <f t="shared" ref="F19:G19" si="9">IF(SUM(F20:F24)=0,"-",SUM(F20:F24))</f>
        <v>18</v>
      </c>
      <c r="G19" s="372">
        <f t="shared" si="9"/>
        <v>48</v>
      </c>
      <c r="H19" s="372">
        <f t="shared" ref="H19" si="10">IF(SUM(H20:H24)=0,"-",SUM(H20:H24))</f>
        <v>81</v>
      </c>
      <c r="I19" s="372">
        <f t="shared" ref="I19:J19" si="11">IF(SUM(I20:I24)=0,"-",SUM(I20:I24))</f>
        <v>243</v>
      </c>
      <c r="J19" s="372">
        <f t="shared" si="11"/>
        <v>2</v>
      </c>
      <c r="K19" s="372">
        <f t="shared" ref="K19" si="12">IF(SUM(K20:K24)=0,"-",SUM(K20:K24))</f>
        <v>4</v>
      </c>
      <c r="L19" s="372">
        <f t="shared" ref="L19:M19" si="13">IF(SUM(L20:L24)=0,"-",SUM(L20:L24))</f>
        <v>3</v>
      </c>
      <c r="M19" s="372">
        <f t="shared" si="13"/>
        <v>4</v>
      </c>
      <c r="N19" s="372">
        <f t="shared" ref="N19" si="14">IF(SUM(N20:N24)=0,"-",SUM(N20:N24))</f>
        <v>16</v>
      </c>
      <c r="O19" s="372">
        <f t="shared" ref="O19:P19" si="15">IF(SUM(O20:O24)=0,"-",SUM(O20:O24))</f>
        <v>98</v>
      </c>
      <c r="P19" s="372">
        <f t="shared" si="15"/>
        <v>919</v>
      </c>
      <c r="Q19" s="372">
        <f t="shared" ref="Q19" si="16">IF(SUM(Q20:Q24)=0,"-",SUM(Q20:Q24))</f>
        <v>1132</v>
      </c>
      <c r="R19" s="372">
        <f t="shared" ref="R19:S19" si="17">IF(SUM(R20:R24)=0,"-",SUM(R20:R24))</f>
        <v>24</v>
      </c>
      <c r="S19" s="372">
        <f t="shared" si="17"/>
        <v>80</v>
      </c>
      <c r="T19" s="372">
        <f t="shared" ref="T19" si="18">IF(SUM(T20:T24)=0,"-",SUM(T20:T24))</f>
        <v>24</v>
      </c>
      <c r="U19" s="372">
        <f t="shared" ref="U19:V19" si="19">IF(SUM(U20:U24)=0,"-",SUM(U20:U24))</f>
        <v>101</v>
      </c>
      <c r="V19" s="372">
        <f t="shared" si="19"/>
        <v>397</v>
      </c>
      <c r="W19" s="372">
        <f t="shared" ref="W19" si="20">IF(SUM(W20:W24)=0,"-",SUM(W20:W24))</f>
        <v>441</v>
      </c>
      <c r="X19" s="372">
        <f t="shared" ref="X19:Y19" si="21">IF(SUM(X20:X24)=0,"-",SUM(X20:X24))</f>
        <v>402</v>
      </c>
      <c r="Y19" s="372">
        <f t="shared" si="21"/>
        <v>463</v>
      </c>
      <c r="Z19" s="372">
        <f t="shared" ref="Z19" si="22">IF(SUM(Z20:Z24)=0,"-",SUM(Z20:Z24))</f>
        <v>3</v>
      </c>
      <c r="AA19" s="372">
        <f t="shared" ref="AA19:AB19" si="23">IF(SUM(AA20:AA24)=0,"-",SUM(AA20:AA24))</f>
        <v>3</v>
      </c>
      <c r="AB19" s="372">
        <f t="shared" si="23"/>
        <v>12</v>
      </c>
      <c r="AC19" s="372">
        <f t="shared" ref="AC19" si="24">IF(SUM(AC20:AC24)=0,"-",SUM(AC20:AC24))</f>
        <v>15</v>
      </c>
      <c r="AD19" s="372">
        <f t="shared" ref="AD19:AE19" si="25">IF(SUM(AD20:AD24)=0,"-",SUM(AD20:AD24))</f>
        <v>76</v>
      </c>
      <c r="AE19" s="372">
        <f t="shared" si="25"/>
        <v>98</v>
      </c>
      <c r="AF19" s="372">
        <f t="shared" ref="AF19" si="26">IF(SUM(AF20:AF24)=0,"-",SUM(AF20:AF24))</f>
        <v>19</v>
      </c>
      <c r="AG19" s="372">
        <f t="shared" ref="AG19:AH19" si="27">IF(SUM(AG20:AG24)=0,"-",SUM(AG20:AG24))</f>
        <v>28</v>
      </c>
      <c r="AH19" s="372" t="str">
        <f t="shared" si="27"/>
        <v>-</v>
      </c>
      <c r="AI19" s="372" t="str">
        <f t="shared" ref="AI19" si="28">IF(SUM(AI20:AI24)=0,"-",SUM(AI20:AI24))</f>
        <v>-</v>
      </c>
      <c r="AJ19" s="372" t="str">
        <f t="shared" ref="AJ19:AK19" si="29">IF(SUM(AJ20:AJ24)=0,"-",SUM(AJ20:AJ24))</f>
        <v>-</v>
      </c>
      <c r="AK19" s="372" t="str">
        <f t="shared" si="29"/>
        <v>-</v>
      </c>
      <c r="AL19" s="372">
        <f t="shared" ref="AL19" si="30">IF(SUM(AL20:AL24)=0,"-",SUM(AL20:AL24))</f>
        <v>353</v>
      </c>
      <c r="AM19" s="372">
        <f t="shared" ref="AM19" si="31">IF(SUM(AM20:AM24)=0,"-",SUM(AM20:AM24))</f>
        <v>1348</v>
      </c>
    </row>
    <row r="20" spans="1:39" s="365" customFormat="1" ht="15" customHeight="1">
      <c r="A20" s="173" t="s">
        <v>242</v>
      </c>
      <c r="B20" s="366">
        <f t="shared" ref="B20:B23" si="32">IF(SUM(D20,F20,H20,J20,L20,N20,P20,R20,T20,V20,X20,AD20,AH20,AJ20,AL20)=0,"-",SUM(D20,F20,H20,J20,L20,N20,P20,R20,T20,V20,X20,AD20,AH20,AJ20,AL20))</f>
        <v>94</v>
      </c>
      <c r="C20" s="366">
        <f t="shared" ref="C20:C24" si="33">IF(SUM(E20,G20,I20,K20,M20,O20,Q20,S20,U20,W20,Y20,AE20,AI20,AK20,AM20)=0,"-",SUM(E20,G20,I20,K20,M20,O20,Q20,S20,U20,W20,Y20,AE20,AI20,AK20,AM20))</f>
        <v>254</v>
      </c>
      <c r="D20" s="367">
        <v>17</v>
      </c>
      <c r="E20" s="367">
        <v>22</v>
      </c>
      <c r="F20" s="367">
        <v>18</v>
      </c>
      <c r="G20" s="367">
        <v>48</v>
      </c>
      <c r="H20" s="367">
        <v>39</v>
      </c>
      <c r="I20" s="367">
        <v>114</v>
      </c>
      <c r="J20" s="367" t="s">
        <v>1153</v>
      </c>
      <c r="K20" s="367" t="s">
        <v>1153</v>
      </c>
      <c r="L20" s="367" t="s">
        <v>1153</v>
      </c>
      <c r="M20" s="367" t="s">
        <v>1153</v>
      </c>
      <c r="N20" s="367" t="s">
        <v>1153</v>
      </c>
      <c r="O20" s="367" t="s">
        <v>1153</v>
      </c>
      <c r="P20" s="367" t="s">
        <v>1153</v>
      </c>
      <c r="Q20" s="367" t="s">
        <v>1153</v>
      </c>
      <c r="R20" s="367">
        <v>20</v>
      </c>
      <c r="S20" s="367">
        <v>70</v>
      </c>
      <c r="T20" s="367" t="s">
        <v>1153</v>
      </c>
      <c r="U20" s="367" t="s">
        <v>1153</v>
      </c>
      <c r="V20" s="367" t="s">
        <v>1153</v>
      </c>
      <c r="W20" s="367" t="s">
        <v>1153</v>
      </c>
      <c r="X20" s="367" t="s">
        <v>1153</v>
      </c>
      <c r="Y20" s="367" t="s">
        <v>1153</v>
      </c>
      <c r="Z20" s="367" t="s">
        <v>1153</v>
      </c>
      <c r="AA20" s="367" t="s">
        <v>1153</v>
      </c>
      <c r="AB20" s="367" t="s">
        <v>1153</v>
      </c>
      <c r="AC20" s="367" t="s">
        <v>1153</v>
      </c>
      <c r="AD20" s="367" t="s">
        <v>1153</v>
      </c>
      <c r="AE20" s="367" t="s">
        <v>1153</v>
      </c>
      <c r="AF20" s="367" t="s">
        <v>1153</v>
      </c>
      <c r="AG20" s="367" t="s">
        <v>1153</v>
      </c>
      <c r="AH20" s="367" t="s">
        <v>1153</v>
      </c>
      <c r="AI20" s="367" t="s">
        <v>1153</v>
      </c>
      <c r="AJ20" s="367" t="s">
        <v>1153</v>
      </c>
      <c r="AK20" s="367" t="s">
        <v>1153</v>
      </c>
      <c r="AL20" s="367" t="s">
        <v>1153</v>
      </c>
      <c r="AM20" s="367" t="s">
        <v>1153</v>
      </c>
    </row>
    <row r="21" spans="1:39" s="365" customFormat="1" ht="15" customHeight="1">
      <c r="A21" s="169" t="s">
        <v>735</v>
      </c>
      <c r="B21" s="368">
        <f t="shared" si="32"/>
        <v>890</v>
      </c>
      <c r="C21" s="368">
        <f t="shared" si="33"/>
        <v>1487</v>
      </c>
      <c r="D21" s="369" t="s">
        <v>1153</v>
      </c>
      <c r="E21" s="369" t="s">
        <v>1153</v>
      </c>
      <c r="F21" s="369" t="s">
        <v>1153</v>
      </c>
      <c r="G21" s="369" t="s">
        <v>1153</v>
      </c>
      <c r="H21" s="369">
        <v>22</v>
      </c>
      <c r="I21" s="369">
        <v>43</v>
      </c>
      <c r="J21" s="369">
        <v>1</v>
      </c>
      <c r="K21" s="369">
        <v>1</v>
      </c>
      <c r="L21" s="369">
        <v>3</v>
      </c>
      <c r="M21" s="369">
        <v>4</v>
      </c>
      <c r="N21" s="369">
        <v>2</v>
      </c>
      <c r="O21" s="369">
        <v>3</v>
      </c>
      <c r="P21" s="369">
        <v>387</v>
      </c>
      <c r="Q21" s="369">
        <v>437</v>
      </c>
      <c r="R21" s="369" t="s">
        <v>1158</v>
      </c>
      <c r="S21" s="369" t="s">
        <v>1153</v>
      </c>
      <c r="T21" s="369">
        <v>1</v>
      </c>
      <c r="U21" s="369">
        <v>1</v>
      </c>
      <c r="V21" s="369">
        <v>117</v>
      </c>
      <c r="W21" s="369">
        <v>131</v>
      </c>
      <c r="X21" s="369">
        <v>115</v>
      </c>
      <c r="Y21" s="369">
        <v>136</v>
      </c>
      <c r="Z21" s="369">
        <v>2</v>
      </c>
      <c r="AA21" s="369">
        <v>2</v>
      </c>
      <c r="AB21" s="369">
        <v>5</v>
      </c>
      <c r="AC21" s="369">
        <v>5</v>
      </c>
      <c r="AD21" s="369">
        <v>31</v>
      </c>
      <c r="AE21" s="369">
        <v>39</v>
      </c>
      <c r="AF21" s="369">
        <v>2</v>
      </c>
      <c r="AG21" s="369">
        <v>2</v>
      </c>
      <c r="AH21" s="369" t="s">
        <v>1153</v>
      </c>
      <c r="AI21" s="369" t="s">
        <v>1153</v>
      </c>
      <c r="AJ21" s="369" t="s">
        <v>1153</v>
      </c>
      <c r="AK21" s="369" t="s">
        <v>1153</v>
      </c>
      <c r="AL21" s="369">
        <v>211</v>
      </c>
      <c r="AM21" s="369">
        <v>692</v>
      </c>
    </row>
    <row r="22" spans="1:39" s="365" customFormat="1" ht="15" customHeight="1">
      <c r="A22" s="169" t="s">
        <v>736</v>
      </c>
      <c r="B22" s="368">
        <f t="shared" si="32"/>
        <v>657</v>
      </c>
      <c r="C22" s="368">
        <f t="shared" si="33"/>
        <v>1245</v>
      </c>
      <c r="D22" s="369" t="s">
        <v>1153</v>
      </c>
      <c r="E22" s="369" t="s">
        <v>1153</v>
      </c>
      <c r="F22" s="369" t="s">
        <v>1153</v>
      </c>
      <c r="G22" s="369" t="s">
        <v>1153</v>
      </c>
      <c r="H22" s="369">
        <v>2</v>
      </c>
      <c r="I22" s="369">
        <v>2</v>
      </c>
      <c r="J22" s="369">
        <v>1</v>
      </c>
      <c r="K22" s="369">
        <v>3</v>
      </c>
      <c r="L22" s="369" t="s">
        <v>1157</v>
      </c>
      <c r="M22" s="369" t="s">
        <v>1153</v>
      </c>
      <c r="N22" s="369">
        <v>2</v>
      </c>
      <c r="O22" s="369">
        <v>7</v>
      </c>
      <c r="P22" s="369">
        <v>111</v>
      </c>
      <c r="Q22" s="369">
        <v>119</v>
      </c>
      <c r="R22" s="369" t="s">
        <v>1154</v>
      </c>
      <c r="S22" s="369" t="s">
        <v>1153</v>
      </c>
      <c r="T22" s="369">
        <v>1</v>
      </c>
      <c r="U22" s="369">
        <v>4</v>
      </c>
      <c r="V22" s="369">
        <v>198</v>
      </c>
      <c r="W22" s="369">
        <v>224</v>
      </c>
      <c r="X22" s="369">
        <v>206</v>
      </c>
      <c r="Y22" s="369">
        <v>231</v>
      </c>
      <c r="Z22" s="369">
        <v>1</v>
      </c>
      <c r="AA22" s="369">
        <v>1</v>
      </c>
      <c r="AB22" s="369">
        <v>7</v>
      </c>
      <c r="AC22" s="369">
        <v>10</v>
      </c>
      <c r="AD22" s="369">
        <v>29</v>
      </c>
      <c r="AE22" s="369">
        <v>42</v>
      </c>
      <c r="AF22" s="369">
        <v>12</v>
      </c>
      <c r="AG22" s="369">
        <v>20</v>
      </c>
      <c r="AH22" s="369" t="s">
        <v>1153</v>
      </c>
      <c r="AI22" s="369" t="s">
        <v>1153</v>
      </c>
      <c r="AJ22" s="369" t="s">
        <v>1153</v>
      </c>
      <c r="AK22" s="369" t="s">
        <v>1153</v>
      </c>
      <c r="AL22" s="369">
        <v>107</v>
      </c>
      <c r="AM22" s="369">
        <v>613</v>
      </c>
    </row>
    <row r="23" spans="1:39" s="365" customFormat="1" ht="15" customHeight="1">
      <c r="A23" s="169" t="s">
        <v>737</v>
      </c>
      <c r="B23" s="368">
        <f t="shared" si="32"/>
        <v>476</v>
      </c>
      <c r="C23" s="368">
        <f t="shared" si="33"/>
        <v>773</v>
      </c>
      <c r="D23" s="369" t="s">
        <v>1153</v>
      </c>
      <c r="E23" s="369" t="s">
        <v>1153</v>
      </c>
      <c r="F23" s="369" t="s">
        <v>1153</v>
      </c>
      <c r="G23" s="369" t="s">
        <v>1153</v>
      </c>
      <c r="H23" s="369">
        <v>11</v>
      </c>
      <c r="I23" s="369">
        <v>63</v>
      </c>
      <c r="J23" s="369" t="s">
        <v>1153</v>
      </c>
      <c r="K23" s="369" t="s">
        <v>1153</v>
      </c>
      <c r="L23" s="369" t="s">
        <v>1153</v>
      </c>
      <c r="M23" s="369" t="s">
        <v>1153</v>
      </c>
      <c r="N23" s="369">
        <v>2</v>
      </c>
      <c r="O23" s="369">
        <v>18</v>
      </c>
      <c r="P23" s="369">
        <v>334</v>
      </c>
      <c r="Q23" s="369">
        <v>469</v>
      </c>
      <c r="R23" s="369">
        <v>3</v>
      </c>
      <c r="S23" s="369">
        <v>9</v>
      </c>
      <c r="T23" s="369">
        <v>22</v>
      </c>
      <c r="U23" s="369">
        <v>96</v>
      </c>
      <c r="V23" s="369">
        <v>45</v>
      </c>
      <c r="W23" s="369">
        <v>45</v>
      </c>
      <c r="X23" s="369">
        <v>45</v>
      </c>
      <c r="Y23" s="369">
        <v>51</v>
      </c>
      <c r="Z23" s="369" t="s">
        <v>1153</v>
      </c>
      <c r="AA23" s="369" t="s">
        <v>1153</v>
      </c>
      <c r="AB23" s="369" t="s">
        <v>1153</v>
      </c>
      <c r="AC23" s="369" t="s">
        <v>1153</v>
      </c>
      <c r="AD23" s="369">
        <v>4</v>
      </c>
      <c r="AE23" s="369">
        <v>4</v>
      </c>
      <c r="AF23" s="369" t="s">
        <v>1153</v>
      </c>
      <c r="AG23" s="369" t="s">
        <v>1153</v>
      </c>
      <c r="AH23" s="369" t="s">
        <v>1153</v>
      </c>
      <c r="AI23" s="369" t="s">
        <v>1153</v>
      </c>
      <c r="AJ23" s="369" t="s">
        <v>1153</v>
      </c>
      <c r="AK23" s="369" t="s">
        <v>1153</v>
      </c>
      <c r="AL23" s="369">
        <v>10</v>
      </c>
      <c r="AM23" s="369">
        <v>18</v>
      </c>
    </row>
    <row r="24" spans="1:39" s="365" customFormat="1" ht="15" customHeight="1">
      <c r="A24" s="170" t="s">
        <v>738</v>
      </c>
      <c r="B24" s="370">
        <f>IF(SUM(D24,F24,H24,J24,L24,N24,P24,R24,T24,V24,X24,AD24,AH24,AJ24,AL24)=0,"-",SUM(D24,F24,H24,J24,L24,N24,P24,R24,T24,V24,X24,AD24,AH24,AJ24,AL24))</f>
        <v>215</v>
      </c>
      <c r="C24" s="370">
        <f t="shared" si="33"/>
        <v>323</v>
      </c>
      <c r="D24" s="371" t="s">
        <v>1153</v>
      </c>
      <c r="E24" s="371" t="s">
        <v>1153</v>
      </c>
      <c r="F24" s="371" t="s">
        <v>1153</v>
      </c>
      <c r="G24" s="371" t="s">
        <v>1153</v>
      </c>
      <c r="H24" s="371">
        <v>7</v>
      </c>
      <c r="I24" s="371">
        <v>21</v>
      </c>
      <c r="J24" s="371" t="s">
        <v>1153</v>
      </c>
      <c r="K24" s="371" t="s">
        <v>1153</v>
      </c>
      <c r="L24" s="371" t="s">
        <v>1153</v>
      </c>
      <c r="M24" s="371" t="s">
        <v>1153</v>
      </c>
      <c r="N24" s="371">
        <v>10</v>
      </c>
      <c r="O24" s="371">
        <v>70</v>
      </c>
      <c r="P24" s="371">
        <v>87</v>
      </c>
      <c r="Q24" s="371">
        <v>107</v>
      </c>
      <c r="R24" s="371">
        <v>1</v>
      </c>
      <c r="S24" s="371">
        <v>1</v>
      </c>
      <c r="T24" s="371" t="s">
        <v>1153</v>
      </c>
      <c r="U24" s="371" t="s">
        <v>1153</v>
      </c>
      <c r="V24" s="371">
        <v>37</v>
      </c>
      <c r="W24" s="371">
        <v>41</v>
      </c>
      <c r="X24" s="371">
        <v>36</v>
      </c>
      <c r="Y24" s="371">
        <v>45</v>
      </c>
      <c r="Z24" s="371" t="s">
        <v>1153</v>
      </c>
      <c r="AA24" s="371" t="s">
        <v>1153</v>
      </c>
      <c r="AB24" s="371" t="s">
        <v>1153</v>
      </c>
      <c r="AC24" s="371" t="s">
        <v>1153</v>
      </c>
      <c r="AD24" s="371">
        <v>12</v>
      </c>
      <c r="AE24" s="371">
        <v>13</v>
      </c>
      <c r="AF24" s="371">
        <v>5</v>
      </c>
      <c r="AG24" s="371">
        <v>6</v>
      </c>
      <c r="AH24" s="371" t="s">
        <v>1153</v>
      </c>
      <c r="AI24" s="371" t="s">
        <v>1153</v>
      </c>
      <c r="AJ24" s="371" t="s">
        <v>1153</v>
      </c>
      <c r="AK24" s="371" t="s">
        <v>1153</v>
      </c>
      <c r="AL24" s="371">
        <v>25</v>
      </c>
      <c r="AM24" s="371">
        <v>25</v>
      </c>
    </row>
    <row r="25" spans="1:39" s="365" customFormat="1" ht="15" customHeight="1">
      <c r="A25" s="373" t="s">
        <v>299</v>
      </c>
      <c r="B25" s="374"/>
      <c r="C25" s="374"/>
      <c r="D25" s="374"/>
      <c r="E25" s="374"/>
      <c r="F25" s="374"/>
      <c r="G25" s="374"/>
      <c r="H25" s="374"/>
      <c r="I25" s="374"/>
      <c r="J25" s="375"/>
      <c r="K25" s="375"/>
      <c r="L25" s="375"/>
      <c r="M25" s="375"/>
      <c r="N25" s="375"/>
      <c r="O25" s="375"/>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row>
    <row r="26" spans="1:39" ht="13.5" customHeight="1">
      <c r="A26" s="116"/>
      <c r="B26" s="146"/>
      <c r="C26" s="146"/>
      <c r="D26" s="146"/>
      <c r="E26" s="146"/>
      <c r="F26" s="146"/>
      <c r="G26" s="146"/>
      <c r="H26" s="146"/>
      <c r="I26" s="146"/>
      <c r="J26" s="147"/>
      <c r="K26" s="147"/>
      <c r="L26" s="147"/>
      <c r="M26" s="147"/>
      <c r="N26" s="147"/>
      <c r="O26" s="147"/>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row>
    <row r="27" spans="1:39" ht="13.5" customHeight="1">
      <c r="A27" s="116"/>
      <c r="B27" s="146"/>
      <c r="C27" s="146"/>
      <c r="D27" s="146"/>
      <c r="E27" s="146"/>
      <c r="F27" s="146"/>
      <c r="G27" s="146"/>
      <c r="H27" s="146"/>
      <c r="I27" s="146"/>
      <c r="J27" s="147"/>
      <c r="K27" s="147"/>
      <c r="L27" s="147"/>
      <c r="M27" s="147"/>
      <c r="N27" s="147"/>
      <c r="O27" s="147"/>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row>
    <row r="28" spans="1:39" ht="13.5" customHeight="1">
      <c r="A28" s="116"/>
      <c r="B28" s="146"/>
      <c r="C28" s="146"/>
      <c r="D28" s="146"/>
      <c r="E28" s="146"/>
      <c r="F28" s="146"/>
      <c r="G28" s="146"/>
      <c r="H28" s="146"/>
      <c r="I28" s="146"/>
      <c r="J28" s="147"/>
      <c r="K28" s="147"/>
      <c r="L28" s="147"/>
      <c r="M28" s="147"/>
      <c r="N28" s="147"/>
      <c r="O28" s="147"/>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row>
    <row r="29" spans="1:39" ht="13.5" customHeight="1"/>
  </sheetData>
  <customSheetViews>
    <customSheetView guid="{56D0106B-CB90-4499-A8AC-183481DC4CD8}" showPageBreaks="1" showGridLines="0" printArea="1" view="pageBreakPreview">
      <pane xSplit="1" ySplit="7" topLeftCell="P8" activePane="bottomRight" state="frozen"/>
      <selection pane="bottomRight" activeCell="AC23" sqref="AC23"/>
      <colBreaks count="1" manualBreakCount="1">
        <brk id="19" max="14" man="1"/>
      </colBreaks>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7" topLeftCell="B8" activePane="bottomRight" state="frozen"/>
      <selection pane="bottomRight" activeCell="L21" sqref="L21"/>
      <colBreaks count="1" manualBreakCount="1">
        <brk id="15" max="14" man="1"/>
      </colBreaks>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7" topLeftCell="B8" activePane="bottomRight" state="frozen"/>
      <selection pane="bottomRight" activeCell="R29" sqref="R29"/>
      <colBreaks count="1" manualBreakCount="1">
        <brk id="15" max="14" man="1"/>
      </colBreaks>
      <pageMargins left="0.78740157480314965" right="0.78740157480314965" top="0.78740157480314965" bottom="0.78740157480314965" header="0.51181102362204722" footer="0.51181102362204722"/>
      <headerFooter alignWithMargins="0"/>
    </customSheetView>
  </customSheetViews>
  <mergeCells count="22">
    <mergeCell ref="P2:Q3"/>
    <mergeCell ref="AF3:AG3"/>
    <mergeCell ref="AB3:AC3"/>
    <mergeCell ref="Z3:AA3"/>
    <mergeCell ref="AD2:AE3"/>
    <mergeCell ref="AF2:AG2"/>
    <mergeCell ref="N3:O3"/>
    <mergeCell ref="L3:M3"/>
    <mergeCell ref="J3:K3"/>
    <mergeCell ref="B2:C3"/>
    <mergeCell ref="D2:E3"/>
    <mergeCell ref="F2:G3"/>
    <mergeCell ref="H2:I3"/>
    <mergeCell ref="J2:O2"/>
    <mergeCell ref="AJ2:AK3"/>
    <mergeCell ref="AL2:AM3"/>
    <mergeCell ref="R2:S3"/>
    <mergeCell ref="T2:U3"/>
    <mergeCell ref="V2:W3"/>
    <mergeCell ref="X2:Y3"/>
    <mergeCell ref="Z2:AC2"/>
    <mergeCell ref="AH2:AI3"/>
  </mergeCells>
  <phoneticPr fontId="2"/>
  <pageMargins left="0.39370078740157483" right="0.39370078740157483" top="0.78740157480314965" bottom="0.78740157480314965" header="0.51181102362204722" footer="0.51181102362204722"/>
  <headerFooter alignWithMargins="0">
    <oddFooter>&amp;R&amp;D&amp;T</oddFooter>
  </headerFooter>
  <colBreaks count="1" manualBreakCount="1">
    <brk id="21" max="2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36"/>
  <sheetViews>
    <sheetView view="pageBreakPreview" zoomScaleNormal="100" zoomScaleSheetLayoutView="100" workbookViewId="0">
      <pane xSplit="1" ySplit="5" topLeftCell="B6" activePane="bottomRight" state="frozen"/>
      <selection pane="topRight"/>
      <selection pane="bottomLeft"/>
      <selection pane="bottomRight"/>
    </sheetView>
  </sheetViews>
  <sheetFormatPr defaultRowHeight="13.5"/>
  <cols>
    <col min="1" max="1" width="11.125" style="684" customWidth="1"/>
    <col min="2" max="2" width="9.625" style="684" customWidth="1"/>
    <col min="3" max="21" width="7.125" style="684" customWidth="1"/>
    <col min="22" max="22" width="7.125" style="685" customWidth="1"/>
    <col min="23" max="24" width="7.125" style="684" customWidth="1"/>
    <col min="25" max="16384" width="9" style="684"/>
  </cols>
  <sheetData>
    <row r="1" spans="1:24" s="681" customFormat="1" ht="16.5" customHeight="1">
      <c r="A1" s="187" t="s">
        <v>567</v>
      </c>
      <c r="B1" s="211"/>
      <c r="C1" s="188"/>
      <c r="D1" s="188"/>
      <c r="E1" s="211"/>
      <c r="F1" s="211"/>
      <c r="G1" s="211"/>
      <c r="H1" s="211"/>
      <c r="I1" s="211"/>
      <c r="J1" s="211"/>
      <c r="K1" s="211"/>
      <c r="L1" s="211"/>
      <c r="M1" s="211"/>
      <c r="N1" s="211"/>
      <c r="O1" s="211"/>
      <c r="P1" s="211"/>
      <c r="Q1" s="211"/>
      <c r="R1" s="211"/>
      <c r="S1" s="211"/>
      <c r="T1" s="211"/>
      <c r="U1" s="211"/>
      <c r="V1" s="1024" t="s">
        <v>975</v>
      </c>
      <c r="W1" s="1024"/>
      <c r="X1" s="1024"/>
    </row>
    <row r="2" spans="1:24" s="682" customFormat="1" ht="11.25">
      <c r="A2" s="377"/>
      <c r="B2" s="1025" t="s">
        <v>300</v>
      </c>
      <c r="C2" s="1028" t="s">
        <v>679</v>
      </c>
      <c r="D2" s="1029"/>
      <c r="E2" s="1029"/>
      <c r="F2" s="1029"/>
      <c r="G2" s="1029"/>
      <c r="H2" s="1029"/>
      <c r="I2" s="1029"/>
      <c r="J2" s="1029"/>
      <c r="K2" s="1029"/>
      <c r="L2" s="1029"/>
      <c r="M2" s="1029"/>
      <c r="N2" s="1029"/>
      <c r="O2" s="1029"/>
      <c r="P2" s="1029"/>
      <c r="Q2" s="1029"/>
      <c r="R2" s="1029"/>
      <c r="S2" s="1029"/>
      <c r="T2" s="1029"/>
      <c r="U2" s="1029"/>
      <c r="V2" s="1029"/>
      <c r="W2" s="1029"/>
      <c r="X2" s="1030"/>
    </row>
    <row r="3" spans="1:24" s="682" customFormat="1" ht="13.5" customHeight="1">
      <c r="A3" s="378"/>
      <c r="B3" s="1026"/>
      <c r="C3" s="1031" t="s">
        <v>680</v>
      </c>
      <c r="D3" s="1032"/>
      <c r="E3" s="1033" t="s">
        <v>681</v>
      </c>
      <c r="F3" s="1034"/>
      <c r="G3" s="1034"/>
      <c r="H3" s="1034"/>
      <c r="I3" s="1034"/>
      <c r="J3" s="1034"/>
      <c r="K3" s="1034"/>
      <c r="L3" s="1034"/>
      <c r="M3" s="1034"/>
      <c r="N3" s="1035"/>
      <c r="O3" s="1036" t="s">
        <v>682</v>
      </c>
      <c r="P3" s="1037"/>
      <c r="Q3" s="1037"/>
      <c r="R3" s="1038"/>
      <c r="S3" s="1036" t="s">
        <v>683</v>
      </c>
      <c r="T3" s="1038"/>
      <c r="U3" s="1045" t="s">
        <v>684</v>
      </c>
      <c r="V3" s="1039" t="s">
        <v>776</v>
      </c>
      <c r="W3" s="1059" t="s">
        <v>685</v>
      </c>
      <c r="X3" s="1054" t="s">
        <v>239</v>
      </c>
    </row>
    <row r="4" spans="1:24" s="682" customFormat="1" ht="11.25">
      <c r="A4" s="379"/>
      <c r="B4" s="1026"/>
      <c r="C4" s="1039" t="s">
        <v>301</v>
      </c>
      <c r="D4" s="1041" t="s">
        <v>686</v>
      </c>
      <c r="E4" s="1041" t="s">
        <v>687</v>
      </c>
      <c r="F4" s="1041" t="s">
        <v>688</v>
      </c>
      <c r="G4" s="1041" t="s">
        <v>689</v>
      </c>
      <c r="H4" s="1041" t="s">
        <v>690</v>
      </c>
      <c r="I4" s="1041" t="s">
        <v>691</v>
      </c>
      <c r="J4" s="1041" t="s">
        <v>692</v>
      </c>
      <c r="K4" s="1041" t="s">
        <v>693</v>
      </c>
      <c r="L4" s="1043" t="s">
        <v>302</v>
      </c>
      <c r="M4" s="1039" t="s">
        <v>694</v>
      </c>
      <c r="N4" s="1047" t="s">
        <v>239</v>
      </c>
      <c r="O4" s="1049" t="s">
        <v>695</v>
      </c>
      <c r="P4" s="1050"/>
      <c r="Q4" s="1051" t="s">
        <v>696</v>
      </c>
      <c r="R4" s="1050"/>
      <c r="S4" s="1052" t="s">
        <v>697</v>
      </c>
      <c r="T4" s="1052" t="s">
        <v>698</v>
      </c>
      <c r="U4" s="1031"/>
      <c r="V4" s="1057"/>
      <c r="W4" s="1031"/>
      <c r="X4" s="1055"/>
    </row>
    <row r="5" spans="1:24" s="682" customFormat="1" ht="22.5">
      <c r="A5" s="380"/>
      <c r="B5" s="1027"/>
      <c r="C5" s="1040"/>
      <c r="D5" s="1042"/>
      <c r="E5" s="1042"/>
      <c r="F5" s="1042"/>
      <c r="G5" s="1042"/>
      <c r="H5" s="1042"/>
      <c r="I5" s="1042"/>
      <c r="J5" s="1042"/>
      <c r="K5" s="1042"/>
      <c r="L5" s="1044"/>
      <c r="M5" s="1040"/>
      <c r="N5" s="1048"/>
      <c r="O5" s="381" t="s">
        <v>303</v>
      </c>
      <c r="P5" s="382" t="s">
        <v>699</v>
      </c>
      <c r="Q5" s="381" t="s">
        <v>303</v>
      </c>
      <c r="R5" s="382" t="s">
        <v>699</v>
      </c>
      <c r="S5" s="1053"/>
      <c r="T5" s="1042"/>
      <c r="U5" s="1046"/>
      <c r="V5" s="1058"/>
      <c r="W5" s="1046"/>
      <c r="X5" s="1056"/>
    </row>
    <row r="6" spans="1:24" s="683" customFormat="1" ht="15" customHeight="1">
      <c r="A6" s="383" t="s">
        <v>240</v>
      </c>
      <c r="B6" s="384">
        <v>881739</v>
      </c>
      <c r="C6" s="384">
        <v>1.7</v>
      </c>
      <c r="D6" s="384">
        <v>12.7</v>
      </c>
      <c r="E6" s="384">
        <v>13.3</v>
      </c>
      <c r="F6" s="384">
        <v>8.1</v>
      </c>
      <c r="G6" s="384">
        <v>6.2</v>
      </c>
      <c r="H6" s="384">
        <v>11.5</v>
      </c>
      <c r="I6" s="384">
        <v>6.8</v>
      </c>
      <c r="J6" s="384">
        <v>0.4</v>
      </c>
      <c r="K6" s="384">
        <v>0.4</v>
      </c>
      <c r="L6" s="384">
        <v>1.6</v>
      </c>
      <c r="M6" s="384">
        <v>1.2</v>
      </c>
      <c r="N6" s="384">
        <v>1.5</v>
      </c>
      <c r="O6" s="385">
        <v>2.4</v>
      </c>
      <c r="P6" s="384">
        <v>4.0999999999999996</v>
      </c>
      <c r="Q6" s="384">
        <v>2.4</v>
      </c>
      <c r="R6" s="384">
        <v>3</v>
      </c>
      <c r="S6" s="384">
        <v>1.3</v>
      </c>
      <c r="T6" s="384">
        <v>0.9</v>
      </c>
      <c r="U6" s="384">
        <v>3.5</v>
      </c>
      <c r="V6" s="386">
        <v>11.3</v>
      </c>
      <c r="W6" s="384">
        <v>3.4</v>
      </c>
      <c r="X6" s="384">
        <v>2.5</v>
      </c>
    </row>
    <row r="7" spans="1:24" s="683" customFormat="1" ht="15" customHeight="1">
      <c r="A7" s="161" t="s">
        <v>718</v>
      </c>
      <c r="B7" s="387">
        <f>IF(SUM(B8:B16)=0,"-",SUM(B8:B16))</f>
        <v>48041.49</v>
      </c>
      <c r="C7" s="387">
        <v>2.1969387892026528</v>
      </c>
      <c r="D7" s="387">
        <v>11.227370745340393</v>
      </c>
      <c r="E7" s="387">
        <v>16.553412735278727</v>
      </c>
      <c r="F7" s="387">
        <v>6.2967491872468502</v>
      </c>
      <c r="G7" s="387">
        <v>5.6529419137378207</v>
      </c>
      <c r="H7" s="387">
        <v>9.9311911348166699</v>
      </c>
      <c r="I7" s="387">
        <v>9.0119028687538218</v>
      </c>
      <c r="J7" s="387">
        <v>0.13133097375350491</v>
      </c>
      <c r="K7" s="387">
        <v>0.36687022015924742</v>
      </c>
      <c r="L7" s="387">
        <v>1.7558380186609897</v>
      </c>
      <c r="M7" s="387">
        <v>1.3190197798721581</v>
      </c>
      <c r="N7" s="387">
        <v>1.330439864546376</v>
      </c>
      <c r="O7" s="387">
        <v>1.4403581795357223</v>
      </c>
      <c r="P7" s="387">
        <v>2.8607312108915637</v>
      </c>
      <c r="Q7" s="387">
        <v>2.5980692633845539</v>
      </c>
      <c r="R7" s="387">
        <v>2.0456226672692668</v>
      </c>
      <c r="S7" s="387">
        <v>1.6330721084131483</v>
      </c>
      <c r="T7" s="387">
        <v>0.92074432685881158</v>
      </c>
      <c r="U7" s="387">
        <v>4.9820119391275242</v>
      </c>
      <c r="V7" s="387">
        <v>10.586418492999918</v>
      </c>
      <c r="W7" s="387">
        <v>5.93130647767188</v>
      </c>
      <c r="X7" s="387">
        <v>1.2276591024784156</v>
      </c>
    </row>
    <row r="8" spans="1:24" s="683" customFormat="1" ht="15" customHeight="1">
      <c r="A8" s="173" t="s">
        <v>242</v>
      </c>
      <c r="B8" s="388">
        <v>5458</v>
      </c>
      <c r="C8" s="388">
        <v>28</v>
      </c>
      <c r="D8" s="388">
        <v>1313.5</v>
      </c>
      <c r="E8" s="388">
        <v>853</v>
      </c>
      <c r="F8" s="388">
        <v>553</v>
      </c>
      <c r="G8" s="388">
        <v>391.5</v>
      </c>
      <c r="H8" s="388">
        <v>24</v>
      </c>
      <c r="I8" s="388">
        <v>161.5</v>
      </c>
      <c r="J8" s="388" t="s">
        <v>1184</v>
      </c>
      <c r="K8" s="388" t="s">
        <v>1184</v>
      </c>
      <c r="L8" s="388">
        <v>100.5</v>
      </c>
      <c r="M8" s="388" t="s">
        <v>1184</v>
      </c>
      <c r="N8" s="388">
        <v>122</v>
      </c>
      <c r="O8" s="388">
        <v>223.5</v>
      </c>
      <c r="P8" s="388">
        <v>194</v>
      </c>
      <c r="Q8" s="388">
        <v>195</v>
      </c>
      <c r="R8" s="388">
        <v>186.5</v>
      </c>
      <c r="S8" s="388">
        <v>367</v>
      </c>
      <c r="T8" s="388">
        <v>55</v>
      </c>
      <c r="U8" s="388">
        <v>56</v>
      </c>
      <c r="V8" s="388">
        <v>407.5</v>
      </c>
      <c r="W8" s="388">
        <v>205</v>
      </c>
      <c r="X8" s="388">
        <v>21.5</v>
      </c>
    </row>
    <row r="9" spans="1:24" s="683" customFormat="1" ht="15" customHeight="1">
      <c r="A9" s="169" t="s">
        <v>725</v>
      </c>
      <c r="B9" s="389">
        <v>23840.489999999998</v>
      </c>
      <c r="C9" s="389">
        <v>431</v>
      </c>
      <c r="D9" s="389">
        <v>2575</v>
      </c>
      <c r="E9" s="389">
        <v>3730.5</v>
      </c>
      <c r="F9" s="389">
        <v>1665.5</v>
      </c>
      <c r="G9" s="389">
        <v>1474</v>
      </c>
      <c r="H9" s="389">
        <v>1905</v>
      </c>
      <c r="I9" s="389">
        <v>2571.5</v>
      </c>
      <c r="J9" s="389">
        <v>15.5</v>
      </c>
      <c r="K9" s="389">
        <v>1</v>
      </c>
      <c r="L9" s="389">
        <v>997</v>
      </c>
      <c r="M9" s="389">
        <v>40.5</v>
      </c>
      <c r="N9" s="389">
        <v>364.5</v>
      </c>
      <c r="O9" s="389">
        <v>260</v>
      </c>
      <c r="P9" s="389">
        <v>496</v>
      </c>
      <c r="Q9" s="389">
        <v>633</v>
      </c>
      <c r="R9" s="389">
        <v>697</v>
      </c>
      <c r="S9" s="389">
        <v>156</v>
      </c>
      <c r="T9" s="389">
        <v>350.5</v>
      </c>
      <c r="U9" s="389">
        <v>1375.5</v>
      </c>
      <c r="V9" s="389">
        <v>2423.48</v>
      </c>
      <c r="W9" s="389">
        <v>1158.51</v>
      </c>
      <c r="X9" s="389">
        <v>519.5</v>
      </c>
    </row>
    <row r="10" spans="1:24" s="683" customFormat="1" ht="15" customHeight="1">
      <c r="A10" s="169" t="s">
        <v>726</v>
      </c>
      <c r="B10" s="389">
        <v>3373.5</v>
      </c>
      <c r="C10" s="389">
        <v>24</v>
      </c>
      <c r="D10" s="389">
        <v>149</v>
      </c>
      <c r="E10" s="389">
        <v>429.5</v>
      </c>
      <c r="F10" s="389">
        <v>412</v>
      </c>
      <c r="G10" s="389">
        <v>214</v>
      </c>
      <c r="H10" s="389">
        <v>212.5</v>
      </c>
      <c r="I10" s="389">
        <v>368.5</v>
      </c>
      <c r="J10" s="389" t="s">
        <v>1184</v>
      </c>
      <c r="K10" s="389" t="s">
        <v>1184</v>
      </c>
      <c r="L10" s="389">
        <v>93</v>
      </c>
      <c r="M10" s="389">
        <v>45</v>
      </c>
      <c r="N10" s="389">
        <v>88</v>
      </c>
      <c r="O10" s="389">
        <v>24</v>
      </c>
      <c r="P10" s="389">
        <v>86</v>
      </c>
      <c r="Q10" s="389">
        <v>47</v>
      </c>
      <c r="R10" s="389">
        <v>55</v>
      </c>
      <c r="S10" s="389">
        <v>14</v>
      </c>
      <c r="T10" s="389">
        <v>32</v>
      </c>
      <c r="U10" s="389">
        <v>310</v>
      </c>
      <c r="V10" s="389">
        <v>580</v>
      </c>
      <c r="W10" s="389">
        <v>88</v>
      </c>
      <c r="X10" s="389">
        <v>102</v>
      </c>
    </row>
    <row r="11" spans="1:24" s="683" customFormat="1" ht="15" customHeight="1">
      <c r="A11" s="169" t="s">
        <v>727</v>
      </c>
      <c r="B11" s="389">
        <v>2689</v>
      </c>
      <c r="C11" s="389">
        <v>7</v>
      </c>
      <c r="D11" s="389">
        <v>61</v>
      </c>
      <c r="E11" s="389">
        <v>154</v>
      </c>
      <c r="F11" s="389">
        <v>155.5</v>
      </c>
      <c r="G11" s="389">
        <v>114</v>
      </c>
      <c r="H11" s="389">
        <v>202</v>
      </c>
      <c r="I11" s="389">
        <v>113</v>
      </c>
      <c r="J11" s="389" t="s">
        <v>1184</v>
      </c>
      <c r="K11" s="389" t="s">
        <v>1184</v>
      </c>
      <c r="L11" s="389">
        <v>74</v>
      </c>
      <c r="M11" s="389">
        <v>182</v>
      </c>
      <c r="N11" s="389">
        <v>203</v>
      </c>
      <c r="O11" s="389">
        <v>65.5</v>
      </c>
      <c r="P11" s="389">
        <v>81.5</v>
      </c>
      <c r="Q11" s="389">
        <v>80.5</v>
      </c>
      <c r="R11" s="389">
        <v>38</v>
      </c>
      <c r="S11" s="389">
        <v>31.5</v>
      </c>
      <c r="T11" s="389">
        <v>11</v>
      </c>
      <c r="U11" s="389">
        <v>23</v>
      </c>
      <c r="V11" s="389">
        <v>922.5</v>
      </c>
      <c r="W11" s="389">
        <v>89</v>
      </c>
      <c r="X11" s="389">
        <v>81</v>
      </c>
    </row>
    <row r="12" spans="1:24" s="683" customFormat="1" ht="15" customHeight="1">
      <c r="A12" s="169" t="s">
        <v>728</v>
      </c>
      <c r="B12" s="389">
        <v>1547</v>
      </c>
      <c r="C12" s="389">
        <v>1</v>
      </c>
      <c r="D12" s="389">
        <v>36</v>
      </c>
      <c r="E12" s="389">
        <v>285</v>
      </c>
      <c r="F12" s="389">
        <v>93</v>
      </c>
      <c r="G12" s="389">
        <v>124</v>
      </c>
      <c r="H12" s="389">
        <v>230</v>
      </c>
      <c r="I12" s="389">
        <v>114.5</v>
      </c>
      <c r="J12" s="389">
        <v>2.5</v>
      </c>
      <c r="K12" s="389" t="s">
        <v>1184</v>
      </c>
      <c r="L12" s="389">
        <v>1.5</v>
      </c>
      <c r="M12" s="389">
        <v>3</v>
      </c>
      <c r="N12" s="389">
        <v>4</v>
      </c>
      <c r="O12" s="389">
        <v>22</v>
      </c>
      <c r="P12" s="389">
        <v>38</v>
      </c>
      <c r="Q12" s="389">
        <v>5</v>
      </c>
      <c r="R12" s="389">
        <v>2</v>
      </c>
      <c r="S12" s="389">
        <v>6</v>
      </c>
      <c r="T12" s="389" t="s">
        <v>1184</v>
      </c>
      <c r="U12" s="389" t="s">
        <v>1184</v>
      </c>
      <c r="V12" s="389">
        <v>177.5</v>
      </c>
      <c r="W12" s="389">
        <v>344</v>
      </c>
      <c r="X12" s="389">
        <v>58</v>
      </c>
    </row>
    <row r="13" spans="1:24" s="683" customFormat="1" ht="15" customHeight="1">
      <c r="A13" s="169" t="s">
        <v>729</v>
      </c>
      <c r="B13" s="389">
        <v>3330.5</v>
      </c>
      <c r="C13" s="389">
        <v>11</v>
      </c>
      <c r="D13" s="389">
        <v>287</v>
      </c>
      <c r="E13" s="389">
        <v>592.5</v>
      </c>
      <c r="F13" s="389">
        <v>74.5</v>
      </c>
      <c r="G13" s="389">
        <v>118</v>
      </c>
      <c r="H13" s="389">
        <v>444</v>
      </c>
      <c r="I13" s="389">
        <v>454.5</v>
      </c>
      <c r="J13" s="389">
        <v>11</v>
      </c>
      <c r="K13" s="389">
        <v>47</v>
      </c>
      <c r="L13" s="389">
        <v>154</v>
      </c>
      <c r="M13" s="389">
        <v>82.5</v>
      </c>
      <c r="N13" s="389">
        <v>12.5</v>
      </c>
      <c r="O13" s="389">
        <v>50</v>
      </c>
      <c r="P13" s="389">
        <v>84.5</v>
      </c>
      <c r="Q13" s="389">
        <v>162.5</v>
      </c>
      <c r="R13" s="389">
        <v>77</v>
      </c>
      <c r="S13" s="389">
        <v>5.5</v>
      </c>
      <c r="T13" s="389">
        <v>19.5</v>
      </c>
      <c r="U13" s="389">
        <v>88</v>
      </c>
      <c r="V13" s="389">
        <v>428</v>
      </c>
      <c r="W13" s="389">
        <v>107.5</v>
      </c>
      <c r="X13" s="389">
        <v>19.5</v>
      </c>
    </row>
    <row r="14" spans="1:24" s="683" customFormat="1" ht="15" customHeight="1">
      <c r="A14" s="169" t="s">
        <v>730</v>
      </c>
      <c r="B14" s="389">
        <v>3663</v>
      </c>
      <c r="C14" s="389">
        <v>60</v>
      </c>
      <c r="D14" s="389">
        <v>793</v>
      </c>
      <c r="E14" s="389">
        <v>922.5</v>
      </c>
      <c r="F14" s="389">
        <v>160</v>
      </c>
      <c r="G14" s="389">
        <v>111</v>
      </c>
      <c r="H14" s="389">
        <v>353</v>
      </c>
      <c r="I14" s="389">
        <v>228</v>
      </c>
      <c r="J14" s="389">
        <v>2</v>
      </c>
      <c r="K14" s="389">
        <v>65</v>
      </c>
      <c r="L14" s="389">
        <v>79</v>
      </c>
      <c r="M14" s="389">
        <v>55</v>
      </c>
      <c r="N14" s="389">
        <v>12</v>
      </c>
      <c r="O14" s="389">
        <v>162</v>
      </c>
      <c r="P14" s="389">
        <v>65</v>
      </c>
      <c r="Q14" s="389">
        <v>70.5</v>
      </c>
      <c r="R14" s="389">
        <v>45</v>
      </c>
      <c r="S14" s="389">
        <v>16</v>
      </c>
      <c r="T14" s="389">
        <v>17</v>
      </c>
      <c r="U14" s="389">
        <v>61</v>
      </c>
      <c r="V14" s="389">
        <v>200</v>
      </c>
      <c r="W14" s="389">
        <v>163</v>
      </c>
      <c r="X14" s="389">
        <v>23</v>
      </c>
    </row>
    <row r="15" spans="1:24" s="683" customFormat="1" ht="15" customHeight="1">
      <c r="A15" s="169" t="s">
        <v>731</v>
      </c>
      <c r="B15" s="389">
        <v>1713.5</v>
      </c>
      <c r="C15" s="389">
        <v>9</v>
      </c>
      <c r="D15" s="389">
        <v>146.5</v>
      </c>
      <c r="E15" s="389">
        <v>295.5</v>
      </c>
      <c r="F15" s="389">
        <v>76</v>
      </c>
      <c r="G15" s="389">
        <v>70</v>
      </c>
      <c r="H15" s="389">
        <v>238.5</v>
      </c>
      <c r="I15" s="389">
        <v>121.5</v>
      </c>
      <c r="J15" s="389" t="s">
        <v>1184</v>
      </c>
      <c r="K15" s="389" t="s">
        <v>1184</v>
      </c>
      <c r="L15" s="389">
        <v>32.5</v>
      </c>
      <c r="M15" s="389">
        <v>33.5</v>
      </c>
      <c r="N15" s="389">
        <v>2</v>
      </c>
      <c r="O15" s="389">
        <v>66</v>
      </c>
      <c r="P15" s="389">
        <v>41.5</v>
      </c>
      <c r="Q15" s="389">
        <v>48.5</v>
      </c>
      <c r="R15" s="389">
        <v>44.5</v>
      </c>
      <c r="S15" s="389">
        <v>6.5</v>
      </c>
      <c r="T15" s="389">
        <v>24.5</v>
      </c>
      <c r="U15" s="389">
        <v>55</v>
      </c>
      <c r="V15" s="389">
        <v>262</v>
      </c>
      <c r="W15" s="389">
        <v>119.5</v>
      </c>
      <c r="X15" s="389">
        <v>20.5</v>
      </c>
    </row>
    <row r="16" spans="1:24" s="683" customFormat="1" ht="15" customHeight="1">
      <c r="A16" s="170" t="s">
        <v>732</v>
      </c>
      <c r="B16" s="390">
        <v>2426.5</v>
      </c>
      <c r="C16" s="390">
        <v>96.5</v>
      </c>
      <c r="D16" s="390">
        <v>485</v>
      </c>
      <c r="E16" s="390">
        <v>247</v>
      </c>
      <c r="F16" s="390">
        <v>104.5</v>
      </c>
      <c r="G16" s="390">
        <v>165</v>
      </c>
      <c r="H16" s="390">
        <v>157</v>
      </c>
      <c r="I16" s="390">
        <v>232</v>
      </c>
      <c r="J16" s="390">
        <v>13</v>
      </c>
      <c r="K16" s="390">
        <v>1</v>
      </c>
      <c r="L16" s="390">
        <v>102.5</v>
      </c>
      <c r="M16" s="390">
        <v>16</v>
      </c>
      <c r="N16" s="390">
        <v>16</v>
      </c>
      <c r="O16" s="390">
        <v>30</v>
      </c>
      <c r="P16" s="390">
        <v>75.5</v>
      </c>
      <c r="Q16" s="390">
        <v>31.5</v>
      </c>
      <c r="R16" s="390">
        <v>93.5</v>
      </c>
      <c r="S16" s="390">
        <v>0.5</v>
      </c>
      <c r="T16" s="390">
        <v>37.5</v>
      </c>
      <c r="U16" s="390">
        <v>172</v>
      </c>
      <c r="V16" s="390">
        <v>253</v>
      </c>
      <c r="W16" s="390">
        <v>96</v>
      </c>
      <c r="X16" s="390">
        <v>1.5</v>
      </c>
    </row>
    <row r="17" spans="1:24" s="683" customFormat="1" ht="15" customHeight="1">
      <c r="A17" s="161" t="s">
        <v>719</v>
      </c>
      <c r="B17" s="387">
        <f>IF(SUM(B18:B19)=0,"-",SUM(B18:B19))</f>
        <v>4156.5</v>
      </c>
      <c r="C17" s="387">
        <v>2.29</v>
      </c>
      <c r="D17" s="387">
        <v>20.8</v>
      </c>
      <c r="E17" s="387">
        <v>17.899999999999999</v>
      </c>
      <c r="F17" s="387">
        <v>1.4</v>
      </c>
      <c r="G17" s="387">
        <v>17.8</v>
      </c>
      <c r="H17" s="387">
        <v>13.4</v>
      </c>
      <c r="I17" s="387">
        <v>10.4</v>
      </c>
      <c r="J17" s="387" t="s">
        <v>873</v>
      </c>
      <c r="K17" s="387" t="s">
        <v>873</v>
      </c>
      <c r="L17" s="387">
        <v>0.8</v>
      </c>
      <c r="M17" s="387" t="s">
        <v>873</v>
      </c>
      <c r="N17" s="387">
        <v>1.2</v>
      </c>
      <c r="O17" s="387">
        <v>0.7</v>
      </c>
      <c r="P17" s="387">
        <v>1.3</v>
      </c>
      <c r="Q17" s="387">
        <v>1.3</v>
      </c>
      <c r="R17" s="387">
        <v>1.2</v>
      </c>
      <c r="S17" s="387">
        <v>0.3</v>
      </c>
      <c r="T17" s="387">
        <v>0.1</v>
      </c>
      <c r="U17" s="387">
        <v>2</v>
      </c>
      <c r="V17" s="387">
        <v>2.4</v>
      </c>
      <c r="W17" s="387">
        <v>3.5</v>
      </c>
      <c r="X17" s="387">
        <v>1.2</v>
      </c>
    </row>
    <row r="18" spans="1:24" s="683" customFormat="1" ht="15" customHeight="1">
      <c r="A18" s="173" t="s">
        <v>242</v>
      </c>
      <c r="B18" s="388">
        <v>1028</v>
      </c>
      <c r="C18" s="388">
        <v>0.4</v>
      </c>
      <c r="D18" s="388">
        <v>5.6</v>
      </c>
      <c r="E18" s="388">
        <v>38.5</v>
      </c>
      <c r="F18" s="388">
        <v>17.8</v>
      </c>
      <c r="G18" s="388">
        <v>21</v>
      </c>
      <c r="H18" s="388" t="s">
        <v>1171</v>
      </c>
      <c r="I18" s="388">
        <v>4.7</v>
      </c>
      <c r="J18" s="388">
        <v>2</v>
      </c>
      <c r="K18" s="388" t="s">
        <v>1171</v>
      </c>
      <c r="L18" s="388">
        <v>2.2000000000000002</v>
      </c>
      <c r="M18" s="388" t="s">
        <v>1171</v>
      </c>
      <c r="N18" s="388" t="s">
        <v>1171</v>
      </c>
      <c r="O18" s="388">
        <v>3.8</v>
      </c>
      <c r="P18" s="388">
        <v>5.6</v>
      </c>
      <c r="Q18" s="388">
        <v>1.3</v>
      </c>
      <c r="R18" s="388">
        <v>2.9</v>
      </c>
      <c r="S18" s="388">
        <v>4.5</v>
      </c>
      <c r="T18" s="388">
        <v>1.3</v>
      </c>
      <c r="U18" s="388" t="s">
        <v>1171</v>
      </c>
      <c r="V18" s="388">
        <v>2</v>
      </c>
      <c r="W18" s="388">
        <v>2.7</v>
      </c>
      <c r="X18" s="388" t="s">
        <v>1171</v>
      </c>
    </row>
    <row r="19" spans="1:24" s="683" customFormat="1" ht="15" customHeight="1">
      <c r="A19" s="170" t="s">
        <v>734</v>
      </c>
      <c r="B19" s="390">
        <v>3128.5</v>
      </c>
      <c r="C19" s="390">
        <v>0.6</v>
      </c>
      <c r="D19" s="390">
        <v>13.6</v>
      </c>
      <c r="E19" s="390">
        <v>16.3</v>
      </c>
      <c r="F19" s="390">
        <v>0.7</v>
      </c>
      <c r="G19" s="390">
        <v>24.7</v>
      </c>
      <c r="H19" s="390">
        <v>19.100000000000001</v>
      </c>
      <c r="I19" s="390">
        <v>13.8</v>
      </c>
      <c r="J19" s="390" t="s">
        <v>1171</v>
      </c>
      <c r="K19" s="390" t="s">
        <v>1171</v>
      </c>
      <c r="L19" s="390">
        <v>0.8</v>
      </c>
      <c r="M19" s="390" t="s">
        <v>1171</v>
      </c>
      <c r="N19" s="390" t="s">
        <v>1171</v>
      </c>
      <c r="O19" s="390">
        <v>0.2</v>
      </c>
      <c r="P19" s="390">
        <v>0.7</v>
      </c>
      <c r="Q19" s="390">
        <v>0.9</v>
      </c>
      <c r="R19" s="390">
        <v>0.7</v>
      </c>
      <c r="S19" s="390" t="s">
        <v>1171</v>
      </c>
      <c r="T19" s="390">
        <v>0.4</v>
      </c>
      <c r="U19" s="390">
        <v>1.6</v>
      </c>
      <c r="V19" s="390">
        <v>2</v>
      </c>
      <c r="W19" s="390">
        <v>2.5</v>
      </c>
      <c r="X19" s="390">
        <v>1.5</v>
      </c>
    </row>
    <row r="20" spans="1:24" s="683" customFormat="1" ht="15" customHeight="1">
      <c r="A20" s="162" t="s">
        <v>720</v>
      </c>
      <c r="B20" s="387">
        <f>IF(SUM(B21:B25)=0,"-",SUM(B21:B25))</f>
        <v>17652</v>
      </c>
      <c r="C20" s="387">
        <v>3.2</v>
      </c>
      <c r="D20" s="387">
        <v>8.6999999999999993</v>
      </c>
      <c r="E20" s="387">
        <v>14.2</v>
      </c>
      <c r="F20" s="387">
        <v>4.5</v>
      </c>
      <c r="G20" s="387">
        <v>14.7</v>
      </c>
      <c r="H20" s="387">
        <v>24.6</v>
      </c>
      <c r="I20" s="387">
        <v>3.3</v>
      </c>
      <c r="J20" s="387">
        <v>0.4</v>
      </c>
      <c r="K20" s="387">
        <v>0.2</v>
      </c>
      <c r="L20" s="387">
        <v>0.2</v>
      </c>
      <c r="M20" s="387" t="s">
        <v>873</v>
      </c>
      <c r="N20" s="387">
        <v>0.7</v>
      </c>
      <c r="O20" s="387">
        <v>1.7</v>
      </c>
      <c r="P20" s="387">
        <v>3.5</v>
      </c>
      <c r="Q20" s="387">
        <v>1.4</v>
      </c>
      <c r="R20" s="387">
        <v>1.3</v>
      </c>
      <c r="S20" s="387">
        <v>1.1000000000000001</v>
      </c>
      <c r="T20" s="387">
        <v>0.7</v>
      </c>
      <c r="U20" s="387">
        <v>2.5</v>
      </c>
      <c r="V20" s="387">
        <v>8.5</v>
      </c>
      <c r="W20" s="387">
        <v>2.8</v>
      </c>
      <c r="X20" s="387">
        <v>1.7</v>
      </c>
    </row>
    <row r="21" spans="1:24" s="683" customFormat="1" ht="15" customHeight="1">
      <c r="A21" s="173" t="s">
        <v>242</v>
      </c>
      <c r="B21" s="388">
        <v>1973</v>
      </c>
      <c r="C21" s="388">
        <v>1.1000000000000001</v>
      </c>
      <c r="D21" s="388">
        <v>26.5</v>
      </c>
      <c r="E21" s="388">
        <v>14.2</v>
      </c>
      <c r="F21" s="388">
        <v>6.4</v>
      </c>
      <c r="G21" s="388">
        <v>1.9</v>
      </c>
      <c r="H21" s="388">
        <v>1</v>
      </c>
      <c r="I21" s="388">
        <v>4.2</v>
      </c>
      <c r="J21" s="388" t="s">
        <v>1153</v>
      </c>
      <c r="K21" s="388" t="s">
        <v>1153</v>
      </c>
      <c r="L21" s="388">
        <v>0.2</v>
      </c>
      <c r="M21" s="388" t="s">
        <v>1153</v>
      </c>
      <c r="N21" s="388">
        <v>0.6</v>
      </c>
      <c r="O21" s="388">
        <v>2.2000000000000002</v>
      </c>
      <c r="P21" s="388">
        <v>3.8</v>
      </c>
      <c r="Q21" s="388">
        <v>3.7</v>
      </c>
      <c r="R21" s="388">
        <v>7</v>
      </c>
      <c r="S21" s="388">
        <v>7.7</v>
      </c>
      <c r="T21" s="388">
        <v>3.5</v>
      </c>
      <c r="U21" s="388">
        <v>1.6</v>
      </c>
      <c r="V21" s="388">
        <v>6.6</v>
      </c>
      <c r="W21" s="388">
        <v>7.3</v>
      </c>
      <c r="X21" s="388">
        <v>0.6</v>
      </c>
    </row>
    <row r="22" spans="1:24" s="683" customFormat="1" ht="15" customHeight="1">
      <c r="A22" s="169" t="s">
        <v>735</v>
      </c>
      <c r="B22" s="389">
        <v>4934.5</v>
      </c>
      <c r="C22" s="389" t="s">
        <v>1153</v>
      </c>
      <c r="D22" s="389">
        <v>8.7952173472489612</v>
      </c>
      <c r="E22" s="389">
        <v>10.801499645354138</v>
      </c>
      <c r="F22" s="389">
        <v>4.6509271456074579</v>
      </c>
      <c r="G22" s="389">
        <v>7.8630053703516056</v>
      </c>
      <c r="H22" s="389">
        <v>5.8161921167291517</v>
      </c>
      <c r="I22" s="389">
        <v>2.8270341473300231</v>
      </c>
      <c r="J22" s="389">
        <v>0.36477859965548687</v>
      </c>
      <c r="K22" s="389" t="s">
        <v>1153</v>
      </c>
      <c r="L22" s="389">
        <v>0.1013273887931908</v>
      </c>
      <c r="M22" s="389" t="s">
        <v>1154</v>
      </c>
      <c r="N22" s="389">
        <v>1.5908400040530957</v>
      </c>
      <c r="O22" s="389">
        <v>3.3438038301752968</v>
      </c>
      <c r="P22" s="389">
        <v>6.6572094437126363</v>
      </c>
      <c r="Q22" s="389">
        <v>0.99300841017326991</v>
      </c>
      <c r="R22" s="389">
        <v>1.4388489208633095</v>
      </c>
      <c r="S22" s="389">
        <v>0.83088458810416466</v>
      </c>
      <c r="T22" s="389">
        <v>2.0468132536224539</v>
      </c>
      <c r="U22" s="389">
        <v>8.5317661363866648</v>
      </c>
      <c r="V22" s="389">
        <v>29.50653561657716</v>
      </c>
      <c r="W22" s="389">
        <v>2.3203972033640694</v>
      </c>
      <c r="X22" s="389">
        <v>1.519910831897862</v>
      </c>
    </row>
    <row r="23" spans="1:24" s="683" customFormat="1" ht="15" customHeight="1">
      <c r="A23" s="169" t="s">
        <v>736</v>
      </c>
      <c r="B23" s="389">
        <v>5608</v>
      </c>
      <c r="C23" s="389">
        <v>0.95399429386590573</v>
      </c>
      <c r="D23" s="389">
        <v>10.529600570613409</v>
      </c>
      <c r="E23" s="389">
        <v>11.037803138373752</v>
      </c>
      <c r="F23" s="389">
        <v>4.0923680456490725</v>
      </c>
      <c r="G23" s="389">
        <v>8.5324536376604847</v>
      </c>
      <c r="H23" s="389">
        <v>15.700784593437946</v>
      </c>
      <c r="I23" s="389">
        <v>3.8873038516405134</v>
      </c>
      <c r="J23" s="389">
        <v>0.51711840228245365</v>
      </c>
      <c r="K23" s="389">
        <v>0.11590584878744652</v>
      </c>
      <c r="L23" s="389">
        <v>0.61519258202567761</v>
      </c>
      <c r="M23" s="389" t="s">
        <v>1153</v>
      </c>
      <c r="N23" s="389">
        <v>0.82025677603423686</v>
      </c>
      <c r="O23" s="389">
        <v>1.0164051355206847</v>
      </c>
      <c r="P23" s="389">
        <v>2.5855920114122681</v>
      </c>
      <c r="Q23" s="389">
        <v>0.83808844507845937</v>
      </c>
      <c r="R23" s="389">
        <v>0.61519258202567761</v>
      </c>
      <c r="S23" s="389">
        <v>0.32988587731811697</v>
      </c>
      <c r="T23" s="389">
        <v>0.42796005706134094</v>
      </c>
      <c r="U23" s="389">
        <v>6.0092724679029956</v>
      </c>
      <c r="V23" s="389">
        <v>24.64336661911555</v>
      </c>
      <c r="W23" s="389">
        <v>3.3880171184022827</v>
      </c>
      <c r="X23" s="389">
        <v>3.343437945791726</v>
      </c>
    </row>
    <row r="24" spans="1:24" s="683" customFormat="1" ht="15" customHeight="1">
      <c r="A24" s="169" t="s">
        <v>737</v>
      </c>
      <c r="B24" s="389">
        <v>2581</v>
      </c>
      <c r="C24" s="389">
        <v>0.96861681518791176</v>
      </c>
      <c r="D24" s="389">
        <v>8.0976365749709416</v>
      </c>
      <c r="E24" s="389">
        <v>21.232080588919022</v>
      </c>
      <c r="F24" s="389">
        <v>8.194498256489732</v>
      </c>
      <c r="G24" s="389">
        <v>5.9473072452537776</v>
      </c>
      <c r="H24" s="389">
        <v>14.80046493607129</v>
      </c>
      <c r="I24" s="389">
        <v>6.0247965904688101</v>
      </c>
      <c r="J24" s="389" t="s">
        <v>1153</v>
      </c>
      <c r="K24" s="389" t="s">
        <v>1153</v>
      </c>
      <c r="L24" s="389">
        <v>0.1162340178225494</v>
      </c>
      <c r="M24" s="389" t="s">
        <v>1153</v>
      </c>
      <c r="N24" s="389">
        <v>1.3948082138705928</v>
      </c>
      <c r="O24" s="389">
        <v>1.5497869043006587</v>
      </c>
      <c r="P24" s="389">
        <v>3.1383184812088336</v>
      </c>
      <c r="Q24" s="389">
        <v>1.2785741960480435</v>
      </c>
      <c r="R24" s="389">
        <v>2.9058504455637348</v>
      </c>
      <c r="S24" s="389">
        <v>0.6199147617202635</v>
      </c>
      <c r="T24" s="389">
        <v>1.1817125145292522</v>
      </c>
      <c r="U24" s="389">
        <v>4.7268500581170088</v>
      </c>
      <c r="V24" s="389">
        <v>11.119721038357227</v>
      </c>
      <c r="W24" s="389">
        <v>3.9907012785741962</v>
      </c>
      <c r="X24" s="389">
        <v>2.7121270825261523</v>
      </c>
    </row>
    <row r="25" spans="1:24" s="683" customFormat="1" ht="15" customHeight="1">
      <c r="A25" s="170" t="s">
        <v>738</v>
      </c>
      <c r="B25" s="390">
        <v>2555.5</v>
      </c>
      <c r="C25" s="390">
        <v>0.93915085110545871</v>
      </c>
      <c r="D25" s="390">
        <v>16.748190178047349</v>
      </c>
      <c r="E25" s="390">
        <v>5.2435922520054783</v>
      </c>
      <c r="F25" s="390">
        <v>4.5392291136763845</v>
      </c>
      <c r="G25" s="390">
        <v>7.2392878106045782</v>
      </c>
      <c r="H25" s="390">
        <v>11.778516924280963</v>
      </c>
      <c r="I25" s="390">
        <v>4.8131481119154769</v>
      </c>
      <c r="J25" s="390" t="s">
        <v>1153</v>
      </c>
      <c r="K25" s="390">
        <v>0.15652514185090979</v>
      </c>
      <c r="L25" s="390">
        <v>0.27391899823909216</v>
      </c>
      <c r="M25" s="390" t="s">
        <v>1153</v>
      </c>
      <c r="N25" s="390">
        <v>0.84132263744864011</v>
      </c>
      <c r="O25" s="390">
        <v>0.97828213656818619</v>
      </c>
      <c r="P25" s="390">
        <v>2.3478771277636472</v>
      </c>
      <c r="Q25" s="390">
        <v>7.5132068088436696</v>
      </c>
      <c r="R25" s="390">
        <v>2.934846409704559</v>
      </c>
      <c r="S25" s="390">
        <v>0.82175699471727648</v>
      </c>
      <c r="T25" s="390">
        <v>2.4261396986891017</v>
      </c>
      <c r="U25" s="390">
        <v>4.3435726863627471</v>
      </c>
      <c r="V25" s="390">
        <v>14.43944433574643</v>
      </c>
      <c r="W25" s="390">
        <v>9.7828213656818619</v>
      </c>
      <c r="X25" s="390">
        <v>1.8391704167481902</v>
      </c>
    </row>
    <row r="26" spans="1:24" s="683" customFormat="1" ht="15" customHeight="1">
      <c r="A26" s="391" t="s">
        <v>299</v>
      </c>
      <c r="B26" s="392"/>
      <c r="C26" s="392"/>
      <c r="D26" s="392"/>
      <c r="E26" s="392"/>
      <c r="F26" s="392"/>
      <c r="G26" s="392"/>
      <c r="H26" s="392"/>
      <c r="I26" s="392"/>
      <c r="J26" s="392"/>
      <c r="K26" s="392"/>
      <c r="L26" s="392"/>
      <c r="M26" s="392"/>
      <c r="N26" s="392"/>
      <c r="O26" s="392"/>
      <c r="P26" s="392"/>
      <c r="Q26" s="392"/>
      <c r="R26" s="392"/>
      <c r="S26" s="392"/>
      <c r="T26" s="392"/>
      <c r="U26" s="392"/>
      <c r="V26" s="393"/>
      <c r="W26" s="392"/>
      <c r="X26" s="392"/>
    </row>
    <row r="27" spans="1:24" s="683" customFormat="1" ht="15" customHeight="1">
      <c r="A27" s="391" t="s">
        <v>700</v>
      </c>
      <c r="B27" s="392"/>
      <c r="C27" s="392"/>
      <c r="D27" s="392"/>
      <c r="E27" s="392"/>
      <c r="F27" s="392"/>
      <c r="G27" s="392"/>
      <c r="H27" s="392"/>
      <c r="I27" s="392"/>
      <c r="J27" s="392"/>
      <c r="K27" s="392"/>
      <c r="L27" s="392"/>
      <c r="M27" s="392"/>
      <c r="N27" s="392"/>
      <c r="O27" s="392"/>
      <c r="P27" s="392"/>
      <c r="Q27" s="392"/>
      <c r="R27" s="392"/>
      <c r="S27" s="392"/>
      <c r="T27" s="392"/>
      <c r="U27" s="392"/>
      <c r="V27" s="393"/>
      <c r="W27" s="392"/>
      <c r="X27" s="392"/>
    </row>
    <row r="28" spans="1:24">
      <c r="A28" s="116"/>
      <c r="B28" s="140"/>
      <c r="C28" s="140"/>
      <c r="D28" s="140"/>
      <c r="E28" s="140"/>
      <c r="F28" s="140"/>
      <c r="G28" s="140"/>
      <c r="H28" s="140"/>
      <c r="I28" s="140"/>
      <c r="J28" s="140"/>
      <c r="K28" s="140"/>
      <c r="L28" s="140"/>
      <c r="M28" s="140"/>
      <c r="N28" s="140"/>
      <c r="O28" s="140"/>
      <c r="P28" s="140"/>
      <c r="Q28" s="140"/>
      <c r="R28" s="140"/>
      <c r="S28" s="140"/>
      <c r="T28" s="140"/>
      <c r="U28" s="140"/>
      <c r="V28" s="141"/>
      <c r="W28" s="140"/>
      <c r="X28" s="140"/>
    </row>
    <row r="29" spans="1:24">
      <c r="A29" s="93"/>
      <c r="B29" s="140"/>
      <c r="C29" s="140"/>
      <c r="D29" s="140"/>
      <c r="E29" s="140"/>
      <c r="F29" s="140"/>
      <c r="G29" s="140"/>
      <c r="H29" s="140"/>
      <c r="I29" s="140"/>
      <c r="J29" s="140"/>
      <c r="K29" s="140"/>
      <c r="L29" s="140"/>
      <c r="M29" s="140"/>
      <c r="N29" s="140"/>
      <c r="O29" s="140"/>
      <c r="P29" s="140"/>
      <c r="Q29" s="140"/>
      <c r="R29" s="140"/>
      <c r="S29" s="140"/>
      <c r="T29" s="140"/>
      <c r="U29" s="140"/>
      <c r="V29" s="141"/>
      <c r="W29" s="140"/>
      <c r="X29" s="140"/>
    </row>
    <row r="30" spans="1:24" ht="12.75" customHeight="1"/>
    <row r="32" spans="1:24">
      <c r="A32" s="142"/>
    </row>
    <row r="33" spans="1:1">
      <c r="A33" s="142"/>
    </row>
    <row r="34" spans="1:1">
      <c r="A34" s="142"/>
    </row>
    <row r="35" spans="1:1">
      <c r="A35" s="142"/>
    </row>
    <row r="36" spans="1:1">
      <c r="A36" s="142"/>
    </row>
  </sheetData>
  <customSheetViews>
    <customSheetView guid="{56D0106B-CB90-4499-A8AC-183481DC4CD8}" showPageBreaks="1" view="pageBreakPreview">
      <selection activeCell="L16" sqref="L16"/>
      <pageMargins left="0.52" right="0.75" top="1" bottom="1" header="0.51200000000000001" footer="0.51200000000000001"/>
      <headerFooter alignWithMargins="0"/>
    </customSheetView>
    <customSheetView guid="{293DF52C-1200-42BF-A78D-BB2AAB878329}" showPageBreaks="1" view="pageBreakPreview" showRuler="0">
      <selection activeCell="L16" sqref="L16"/>
      <pageMargins left="0.52" right="0.75" top="1" bottom="1" header="0.51200000000000001" footer="0.51200000000000001"/>
      <headerFooter alignWithMargins="0"/>
    </customSheetView>
    <customSheetView guid="{81642AB8-0225-4BC4-B7AE-9E8C6C06FBF4}" showPageBreaks="1" view="pageBreakPreview">
      <selection activeCell="L16" sqref="L16"/>
      <pageMargins left="0.52" right="0.75" top="1" bottom="1" header="0.51200000000000001" footer="0.51200000000000001"/>
      <headerFooter alignWithMargins="0"/>
    </customSheetView>
  </customSheetViews>
  <mergeCells count="27">
    <mergeCell ref="S4:S5"/>
    <mergeCell ref="T4:T5"/>
    <mergeCell ref="X3:X5"/>
    <mergeCell ref="V3:V5"/>
    <mergeCell ref="W3:W5"/>
    <mergeCell ref="S3:T3"/>
    <mergeCell ref="D4:D5"/>
    <mergeCell ref="E4:E5"/>
    <mergeCell ref="F4:F5"/>
    <mergeCell ref="O4:P4"/>
    <mergeCell ref="Q4:R4"/>
    <mergeCell ref="V1:X1"/>
    <mergeCell ref="B2:B5"/>
    <mergeCell ref="C2:X2"/>
    <mergeCell ref="C3:D3"/>
    <mergeCell ref="E3:N3"/>
    <mergeCell ref="O3:R3"/>
    <mergeCell ref="M4:M5"/>
    <mergeCell ref="I4:I5"/>
    <mergeCell ref="J4:J5"/>
    <mergeCell ref="L4:L5"/>
    <mergeCell ref="U3:U5"/>
    <mergeCell ref="G4:G5"/>
    <mergeCell ref="H4:H5"/>
    <mergeCell ref="N4:N5"/>
    <mergeCell ref="K4:K5"/>
    <mergeCell ref="C4:C5"/>
  </mergeCells>
  <phoneticPr fontId="2"/>
  <pageMargins left="0.39370078740157483" right="0.39370078740157483" top="0.78740157480314965" bottom="0.78740157480314965" header="0.51181102362204722" footer="0.51181102362204722"/>
  <headerFooter alignWithMargins="0">
    <oddFooter>&amp;R&amp;D&amp;T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D37"/>
  <sheetViews>
    <sheetView view="pageBreakPreview" zoomScaleNormal="25"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3.5"/>
  <cols>
    <col min="1" max="1" width="11.125" style="680" customWidth="1"/>
    <col min="2" max="26" width="5.625" style="649" customWidth="1"/>
    <col min="27" max="27" width="5.875" style="643" customWidth="1"/>
    <col min="28" max="16384" width="9" style="649"/>
  </cols>
  <sheetData>
    <row r="1" spans="1:30" s="678" customFormat="1" ht="16.5" customHeight="1">
      <c r="A1" s="185" t="s">
        <v>614</v>
      </c>
      <c r="B1" s="186"/>
      <c r="C1" s="186"/>
      <c r="D1" s="206"/>
      <c r="E1" s="206"/>
      <c r="F1" s="206"/>
      <c r="G1" s="206"/>
      <c r="H1" s="206"/>
      <c r="I1" s="206"/>
      <c r="J1" s="208"/>
      <c r="K1" s="206"/>
      <c r="L1" s="206"/>
      <c r="M1" s="206"/>
      <c r="N1" s="206"/>
      <c r="O1" s="206"/>
      <c r="P1" s="206"/>
      <c r="Q1" s="206"/>
      <c r="R1" s="206"/>
      <c r="S1" s="206"/>
      <c r="T1" s="206"/>
      <c r="U1" s="206"/>
      <c r="V1" s="206"/>
      <c r="W1" s="206" t="s">
        <v>1168</v>
      </c>
      <c r="Y1" s="206"/>
      <c r="Z1" s="221"/>
      <c r="AA1" s="212"/>
      <c r="AB1" s="212"/>
      <c r="AC1" s="212"/>
      <c r="AD1" s="212"/>
    </row>
    <row r="2" spans="1:30" s="679" customFormat="1" ht="13.5" customHeight="1">
      <c r="A2" s="394"/>
      <c r="B2" s="1065" t="s">
        <v>615</v>
      </c>
      <c r="C2" s="1063"/>
      <c r="D2" s="1063"/>
      <c r="E2" s="1063"/>
      <c r="F2" s="1063"/>
      <c r="G2" s="1063"/>
      <c r="H2" s="1063"/>
      <c r="I2" s="1064"/>
      <c r="J2" s="1062" t="s">
        <v>304</v>
      </c>
      <c r="K2" s="1063"/>
      <c r="L2" s="1063"/>
      <c r="M2" s="1063"/>
      <c r="N2" s="1063"/>
      <c r="O2" s="1063"/>
      <c r="P2" s="1063"/>
      <c r="Q2" s="1064"/>
      <c r="R2" s="1066" t="s">
        <v>764</v>
      </c>
      <c r="S2" s="1080" t="s">
        <v>305</v>
      </c>
      <c r="T2" s="1081"/>
      <c r="U2" s="1060" t="s">
        <v>306</v>
      </c>
      <c r="V2" s="1060" t="s">
        <v>307</v>
      </c>
      <c r="W2" s="1060" t="s">
        <v>308</v>
      </c>
      <c r="X2" s="1060" t="s">
        <v>309</v>
      </c>
      <c r="Y2" s="1084" t="s">
        <v>760</v>
      </c>
      <c r="Z2" s="1075" t="s">
        <v>310</v>
      </c>
      <c r="AA2" s="345"/>
      <c r="AB2" s="395"/>
      <c r="AC2" s="395"/>
      <c r="AD2" s="395"/>
    </row>
    <row r="3" spans="1:30" s="679" customFormat="1" ht="11.25">
      <c r="A3" s="396"/>
      <c r="B3" s="1068" t="s">
        <v>2</v>
      </c>
      <c r="C3" s="1070" t="s">
        <v>311</v>
      </c>
      <c r="D3" s="1062" t="s">
        <v>312</v>
      </c>
      <c r="E3" s="1064"/>
      <c r="F3" s="1060" t="s">
        <v>313</v>
      </c>
      <c r="G3" s="1060" t="s">
        <v>314</v>
      </c>
      <c r="H3" s="1060" t="s">
        <v>315</v>
      </c>
      <c r="I3" s="1060" t="s">
        <v>239</v>
      </c>
      <c r="J3" s="1072" t="s">
        <v>2</v>
      </c>
      <c r="K3" s="1070" t="s">
        <v>311</v>
      </c>
      <c r="L3" s="1062" t="s">
        <v>312</v>
      </c>
      <c r="M3" s="1064"/>
      <c r="N3" s="1060" t="s">
        <v>313</v>
      </c>
      <c r="O3" s="1060" t="s">
        <v>316</v>
      </c>
      <c r="P3" s="1060" t="s">
        <v>315</v>
      </c>
      <c r="Q3" s="1066" t="s">
        <v>239</v>
      </c>
      <c r="R3" s="1079"/>
      <c r="S3" s="1082"/>
      <c r="T3" s="1083"/>
      <c r="U3" s="1078"/>
      <c r="V3" s="1078"/>
      <c r="W3" s="1078"/>
      <c r="X3" s="1078"/>
      <c r="Y3" s="1085"/>
      <c r="Z3" s="1076"/>
      <c r="AA3" s="345"/>
      <c r="AB3" s="395"/>
      <c r="AC3" s="395"/>
      <c r="AD3" s="395"/>
    </row>
    <row r="4" spans="1:30" s="679" customFormat="1" ht="96" customHeight="1">
      <c r="A4" s="347"/>
      <c r="B4" s="1069"/>
      <c r="C4" s="1071"/>
      <c r="D4" s="397" t="s">
        <v>317</v>
      </c>
      <c r="E4" s="397" t="s">
        <v>239</v>
      </c>
      <c r="F4" s="1061"/>
      <c r="G4" s="1061"/>
      <c r="H4" s="1061"/>
      <c r="I4" s="1061"/>
      <c r="J4" s="1073"/>
      <c r="K4" s="1074"/>
      <c r="L4" s="397" t="s">
        <v>317</v>
      </c>
      <c r="M4" s="397" t="s">
        <v>239</v>
      </c>
      <c r="N4" s="1061"/>
      <c r="O4" s="1061"/>
      <c r="P4" s="1061"/>
      <c r="Q4" s="1067"/>
      <c r="R4" s="1067"/>
      <c r="S4" s="397" t="s">
        <v>318</v>
      </c>
      <c r="T4" s="397" t="s">
        <v>319</v>
      </c>
      <c r="U4" s="1061"/>
      <c r="V4" s="1061"/>
      <c r="W4" s="1061"/>
      <c r="X4" s="1061"/>
      <c r="Y4" s="1086"/>
      <c r="Z4" s="1077"/>
      <c r="AA4" s="345"/>
      <c r="AB4" s="395"/>
      <c r="AC4" s="395"/>
      <c r="AD4" s="395"/>
    </row>
    <row r="5" spans="1:30" s="646" customFormat="1" ht="15" customHeight="1">
      <c r="A5" s="398" t="s">
        <v>240</v>
      </c>
      <c r="B5" s="243">
        <f t="shared" ref="B5:B21" si="0">IF(SUM(C5:I5)=0,"-",SUM(C5:I5))</f>
        <v>566</v>
      </c>
      <c r="C5" s="114">
        <v>15</v>
      </c>
      <c r="D5" s="114">
        <v>92</v>
      </c>
      <c r="E5" s="114">
        <v>30</v>
      </c>
      <c r="F5" s="114">
        <v>386</v>
      </c>
      <c r="G5" s="114">
        <v>24</v>
      </c>
      <c r="H5" s="114">
        <v>11</v>
      </c>
      <c r="I5" s="114">
        <v>8</v>
      </c>
      <c r="J5" s="244">
        <f t="shared" ref="J5:J21" si="1">IF(SUM(K5:Q5)=0,"-",SUM(K5:Q5))</f>
        <v>3370</v>
      </c>
      <c r="K5" s="114">
        <v>48</v>
      </c>
      <c r="L5" s="114">
        <v>290</v>
      </c>
      <c r="M5" s="114">
        <v>18</v>
      </c>
      <c r="N5" s="114">
        <v>1683</v>
      </c>
      <c r="O5" s="114">
        <v>441</v>
      </c>
      <c r="P5" s="114">
        <v>847</v>
      </c>
      <c r="Q5" s="114">
        <v>43</v>
      </c>
      <c r="R5" s="114">
        <v>276</v>
      </c>
      <c r="S5" s="244">
        <v>254</v>
      </c>
      <c r="T5" s="244">
        <v>58</v>
      </c>
      <c r="U5" s="244">
        <v>2983</v>
      </c>
      <c r="V5" s="114">
        <v>733</v>
      </c>
      <c r="W5" s="114">
        <v>47</v>
      </c>
      <c r="X5" s="114">
        <v>2424</v>
      </c>
      <c r="Y5" s="114">
        <v>143</v>
      </c>
      <c r="Z5" s="114">
        <v>59</v>
      </c>
      <c r="AA5" s="399"/>
      <c r="AB5" s="400"/>
      <c r="AC5" s="400"/>
      <c r="AD5" s="400"/>
    </row>
    <row r="6" spans="1:30" s="647" customFormat="1" ht="15" customHeight="1">
      <c r="A6" s="161" t="s">
        <v>718</v>
      </c>
      <c r="B6" s="315">
        <f t="shared" ref="B6:C6" si="2">IF(SUM(B7:B14)=0,"-",SUM(B7:B14))</f>
        <v>22</v>
      </c>
      <c r="C6" s="315">
        <f t="shared" si="2"/>
        <v>1</v>
      </c>
      <c r="D6" s="315">
        <f>IF(SUM(D7:D14)=0,"-",SUM(D7:D14))</f>
        <v>3</v>
      </c>
      <c r="E6" s="315">
        <f t="shared" ref="E6" si="3">IF(SUM(E7:E14)=0,"-",SUM(E7:E14))</f>
        <v>2</v>
      </c>
      <c r="F6" s="315">
        <f t="shared" ref="F6:G6" si="4">IF(SUM(F7:F14)=0,"-",SUM(F7:F14))</f>
        <v>16</v>
      </c>
      <c r="G6" s="315" t="str">
        <f t="shared" si="4"/>
        <v>-</v>
      </c>
      <c r="H6" s="315" t="str">
        <f t="shared" ref="H6" si="5">IF(SUM(H7:H14)=0,"-",SUM(H7:H14))</f>
        <v>-</v>
      </c>
      <c r="I6" s="315" t="str">
        <f t="shared" ref="I6:J6" si="6">IF(SUM(I7:I14)=0,"-",SUM(I7:I14))</f>
        <v>-</v>
      </c>
      <c r="J6" s="315">
        <f t="shared" si="6"/>
        <v>111</v>
      </c>
      <c r="K6" s="315">
        <f t="shared" ref="K6" si="7">IF(SUM(K7:K14)=0,"-",SUM(K7:K14))</f>
        <v>1</v>
      </c>
      <c r="L6" s="315">
        <f t="shared" ref="L6:M6" si="8">IF(SUM(L7:L14)=0,"-",SUM(L7:L14))</f>
        <v>15</v>
      </c>
      <c r="M6" s="315">
        <f t="shared" si="8"/>
        <v>3</v>
      </c>
      <c r="N6" s="315">
        <f t="shared" ref="N6" si="9">IF(SUM(N7:N14)=0,"-",SUM(N7:N14))</f>
        <v>50</v>
      </c>
      <c r="O6" s="315">
        <f t="shared" ref="O6:P6" si="10">IF(SUM(O7:O14)=0,"-",SUM(O7:O14))</f>
        <v>18</v>
      </c>
      <c r="P6" s="315">
        <f t="shared" si="10"/>
        <v>24</v>
      </c>
      <c r="Q6" s="315" t="str">
        <f t="shared" ref="Q6" si="11">IF(SUM(Q7:Q14)=0,"-",SUM(Q7:Q14))</f>
        <v>-</v>
      </c>
      <c r="R6" s="315">
        <f t="shared" ref="R6:S6" si="12">IF(SUM(R7:R14)=0,"-",SUM(R7:R14))</f>
        <v>11</v>
      </c>
      <c r="S6" s="315">
        <f t="shared" si="12"/>
        <v>962</v>
      </c>
      <c r="T6" s="315">
        <f t="shared" ref="T6" si="13">IF(SUM(T7:T14)=0,"-",SUM(T7:T14))</f>
        <v>20</v>
      </c>
      <c r="U6" s="315">
        <f t="shared" ref="U6:V6" si="14">IF(SUM(U7:U14)=0,"-",SUM(U7:U14))</f>
        <v>125</v>
      </c>
      <c r="V6" s="315">
        <f t="shared" si="14"/>
        <v>51</v>
      </c>
      <c r="W6" s="315">
        <f t="shared" ref="W6" si="15">IF(SUM(W7:W14)=0,"-",SUM(W7:W14))</f>
        <v>3</v>
      </c>
      <c r="X6" s="315">
        <f t="shared" ref="X6:Z6" si="16">IF(SUM(X7:X14)=0,"-",SUM(X7:X14))</f>
        <v>107</v>
      </c>
      <c r="Y6" s="315">
        <f t="shared" si="16"/>
        <v>7</v>
      </c>
      <c r="Z6" s="315">
        <f t="shared" si="16"/>
        <v>4</v>
      </c>
      <c r="AA6" s="399"/>
      <c r="AB6" s="401"/>
      <c r="AC6" s="401"/>
      <c r="AD6" s="401"/>
    </row>
    <row r="7" spans="1:30" s="647" customFormat="1" ht="15" customHeight="1">
      <c r="A7" s="167" t="s">
        <v>725</v>
      </c>
      <c r="B7" s="402">
        <f t="shared" si="0"/>
        <v>17</v>
      </c>
      <c r="C7" s="406">
        <v>1</v>
      </c>
      <c r="D7" s="406">
        <v>1</v>
      </c>
      <c r="E7" s="406">
        <v>1</v>
      </c>
      <c r="F7" s="406">
        <v>14</v>
      </c>
      <c r="G7" s="406" t="s">
        <v>181</v>
      </c>
      <c r="H7" s="406" t="s">
        <v>181</v>
      </c>
      <c r="I7" s="406" t="s">
        <v>181</v>
      </c>
      <c r="J7" s="404">
        <f>IF(SUM(K7:Q7)=0,"-",SUM(K7:Q7))</f>
        <v>81</v>
      </c>
      <c r="K7" s="403">
        <v>1</v>
      </c>
      <c r="L7" s="403">
        <v>7</v>
      </c>
      <c r="M7" s="781">
        <v>2</v>
      </c>
      <c r="N7" s="781">
        <v>37</v>
      </c>
      <c r="O7" s="781">
        <v>14</v>
      </c>
      <c r="P7" s="781">
        <v>20</v>
      </c>
      <c r="Q7" s="781" t="s">
        <v>181</v>
      </c>
      <c r="R7" s="781">
        <v>8</v>
      </c>
      <c r="S7" s="781">
        <v>792</v>
      </c>
      <c r="T7" s="781">
        <v>14</v>
      </c>
      <c r="U7" s="781">
        <v>95</v>
      </c>
      <c r="V7" s="781">
        <v>45</v>
      </c>
      <c r="W7" s="781">
        <v>2</v>
      </c>
      <c r="X7" s="781">
        <v>85</v>
      </c>
      <c r="Y7" s="781">
        <v>2</v>
      </c>
      <c r="Z7" s="781">
        <v>4</v>
      </c>
      <c r="AA7" s="399"/>
      <c r="AB7" s="401"/>
      <c r="AC7" s="401"/>
      <c r="AD7" s="401"/>
    </row>
    <row r="8" spans="1:30" s="647" customFormat="1" ht="15" customHeight="1">
      <c r="A8" s="169" t="s">
        <v>726</v>
      </c>
      <c r="B8" s="405" t="str">
        <f t="shared" si="0"/>
        <v>-</v>
      </c>
      <c r="C8" s="406" t="s">
        <v>181</v>
      </c>
      <c r="D8" s="406" t="s">
        <v>181</v>
      </c>
      <c r="E8" s="406" t="s">
        <v>181</v>
      </c>
      <c r="F8" s="406" t="s">
        <v>181</v>
      </c>
      <c r="G8" s="406" t="s">
        <v>181</v>
      </c>
      <c r="H8" s="406" t="s">
        <v>181</v>
      </c>
      <c r="I8" s="406" t="s">
        <v>181</v>
      </c>
      <c r="J8" s="407">
        <f t="shared" si="1"/>
        <v>10</v>
      </c>
      <c r="K8" s="406" t="s">
        <v>181</v>
      </c>
      <c r="L8" s="406">
        <v>1</v>
      </c>
      <c r="M8" s="406" t="s">
        <v>181</v>
      </c>
      <c r="N8" s="406">
        <v>6</v>
      </c>
      <c r="O8" s="406">
        <v>1</v>
      </c>
      <c r="P8" s="406">
        <v>2</v>
      </c>
      <c r="Q8" s="406" t="s">
        <v>181</v>
      </c>
      <c r="R8" s="406" t="s">
        <v>181</v>
      </c>
      <c r="S8" s="406" t="s">
        <v>181</v>
      </c>
      <c r="T8" s="406" t="s">
        <v>181</v>
      </c>
      <c r="U8" s="406">
        <v>9</v>
      </c>
      <c r="V8" s="406">
        <v>4</v>
      </c>
      <c r="W8" s="406">
        <v>1</v>
      </c>
      <c r="X8" s="406">
        <v>2</v>
      </c>
      <c r="Y8" s="406">
        <v>1</v>
      </c>
      <c r="Z8" s="406" t="s">
        <v>181</v>
      </c>
      <c r="AA8" s="399"/>
      <c r="AB8" s="401"/>
      <c r="AC8" s="401"/>
      <c r="AD8" s="401"/>
    </row>
    <row r="9" spans="1:30" s="647" customFormat="1" ht="15" customHeight="1">
      <c r="A9" s="169" t="s">
        <v>727</v>
      </c>
      <c r="B9" s="407">
        <f t="shared" si="0"/>
        <v>1</v>
      </c>
      <c r="C9" s="406" t="s">
        <v>181</v>
      </c>
      <c r="D9" s="406">
        <v>1</v>
      </c>
      <c r="E9" s="406" t="s">
        <v>181</v>
      </c>
      <c r="F9" s="406" t="s">
        <v>181</v>
      </c>
      <c r="G9" s="406" t="s">
        <v>181</v>
      </c>
      <c r="H9" s="406" t="s">
        <v>181</v>
      </c>
      <c r="I9" s="406" t="s">
        <v>181</v>
      </c>
      <c r="J9" s="407">
        <f t="shared" si="1"/>
        <v>2</v>
      </c>
      <c r="K9" s="406" t="s">
        <v>181</v>
      </c>
      <c r="L9" s="406">
        <v>1</v>
      </c>
      <c r="M9" s="406" t="s">
        <v>181</v>
      </c>
      <c r="N9" s="406">
        <v>1</v>
      </c>
      <c r="O9" s="406" t="s">
        <v>181</v>
      </c>
      <c r="P9" s="406" t="s">
        <v>181</v>
      </c>
      <c r="Q9" s="406" t="s">
        <v>181</v>
      </c>
      <c r="R9" s="406">
        <v>1</v>
      </c>
      <c r="S9" s="406" t="s">
        <v>181</v>
      </c>
      <c r="T9" s="406" t="s">
        <v>181</v>
      </c>
      <c r="U9" s="406">
        <v>5</v>
      </c>
      <c r="V9" s="406">
        <v>1</v>
      </c>
      <c r="W9" s="406" t="s">
        <v>181</v>
      </c>
      <c r="X9" s="406">
        <v>4</v>
      </c>
      <c r="Y9" s="406">
        <v>1</v>
      </c>
      <c r="Z9" s="406" t="s">
        <v>181</v>
      </c>
      <c r="AA9" s="399"/>
      <c r="AB9" s="401"/>
      <c r="AC9" s="401"/>
      <c r="AD9" s="401"/>
    </row>
    <row r="10" spans="1:30" s="647" customFormat="1" ht="15" customHeight="1">
      <c r="A10" s="169" t="s">
        <v>728</v>
      </c>
      <c r="B10" s="405" t="str">
        <f t="shared" si="0"/>
        <v>-</v>
      </c>
      <c r="C10" s="406" t="s">
        <v>181</v>
      </c>
      <c r="D10" s="406" t="s">
        <v>181</v>
      </c>
      <c r="E10" s="406" t="s">
        <v>181</v>
      </c>
      <c r="F10" s="406" t="s">
        <v>181</v>
      </c>
      <c r="G10" s="406" t="s">
        <v>181</v>
      </c>
      <c r="H10" s="406" t="s">
        <v>181</v>
      </c>
      <c r="I10" s="406" t="s">
        <v>181</v>
      </c>
      <c r="J10" s="407">
        <f t="shared" si="1"/>
        <v>3</v>
      </c>
      <c r="K10" s="406" t="s">
        <v>181</v>
      </c>
      <c r="L10" s="406">
        <v>2</v>
      </c>
      <c r="M10" s="406" t="s">
        <v>181</v>
      </c>
      <c r="N10" s="406" t="s">
        <v>181</v>
      </c>
      <c r="O10" s="406">
        <v>1</v>
      </c>
      <c r="P10" s="406" t="s">
        <v>181</v>
      </c>
      <c r="Q10" s="406" t="s">
        <v>181</v>
      </c>
      <c r="R10" s="406" t="s">
        <v>181</v>
      </c>
      <c r="S10" s="406" t="s">
        <v>181</v>
      </c>
      <c r="T10" s="406">
        <v>6</v>
      </c>
      <c r="U10" s="406">
        <v>2</v>
      </c>
      <c r="V10" s="406" t="s">
        <v>181</v>
      </c>
      <c r="W10" s="406" t="s">
        <v>181</v>
      </c>
      <c r="X10" s="406">
        <v>2</v>
      </c>
      <c r="Y10" s="406">
        <v>1</v>
      </c>
      <c r="Z10" s="406" t="s">
        <v>181</v>
      </c>
      <c r="AA10" s="399"/>
      <c r="AB10" s="401"/>
      <c r="AC10" s="401"/>
      <c r="AD10" s="401"/>
    </row>
    <row r="11" spans="1:30" s="647" customFormat="1" ht="15" customHeight="1">
      <c r="A11" s="169" t="s">
        <v>740</v>
      </c>
      <c r="B11" s="405">
        <f t="shared" si="0"/>
        <v>1</v>
      </c>
      <c r="C11" s="406" t="s">
        <v>181</v>
      </c>
      <c r="D11" s="406">
        <v>1</v>
      </c>
      <c r="E11" s="406" t="s">
        <v>181</v>
      </c>
      <c r="F11" s="406" t="s">
        <v>181</v>
      </c>
      <c r="G11" s="406" t="s">
        <v>181</v>
      </c>
      <c r="H11" s="406" t="s">
        <v>181</v>
      </c>
      <c r="I11" s="406" t="s">
        <v>181</v>
      </c>
      <c r="J11" s="407">
        <f t="shared" si="1"/>
        <v>2</v>
      </c>
      <c r="K11" s="406" t="s">
        <v>181</v>
      </c>
      <c r="L11" s="406">
        <v>2</v>
      </c>
      <c r="M11" s="406" t="s">
        <v>181</v>
      </c>
      <c r="N11" s="406" t="s">
        <v>181</v>
      </c>
      <c r="O11" s="406" t="s">
        <v>181</v>
      </c>
      <c r="P11" s="406" t="s">
        <v>181</v>
      </c>
      <c r="Q11" s="406" t="s">
        <v>181</v>
      </c>
      <c r="R11" s="406">
        <v>1</v>
      </c>
      <c r="S11" s="406" t="s">
        <v>181</v>
      </c>
      <c r="T11" s="406" t="s">
        <v>181</v>
      </c>
      <c r="U11" s="406">
        <v>4</v>
      </c>
      <c r="V11" s="406" t="s">
        <v>181</v>
      </c>
      <c r="W11" s="406" t="s">
        <v>181</v>
      </c>
      <c r="X11" s="406">
        <v>3</v>
      </c>
      <c r="Y11" s="406">
        <v>1</v>
      </c>
      <c r="Z11" s="406" t="s">
        <v>181</v>
      </c>
      <c r="AA11" s="399"/>
      <c r="AB11" s="401"/>
      <c r="AC11" s="401"/>
      <c r="AD11" s="401"/>
    </row>
    <row r="12" spans="1:30" s="647" customFormat="1" ht="15" customHeight="1">
      <c r="A12" s="169" t="s">
        <v>730</v>
      </c>
      <c r="B12" s="407">
        <f t="shared" si="0"/>
        <v>2</v>
      </c>
      <c r="C12" s="406" t="s">
        <v>181</v>
      </c>
      <c r="D12" s="406" t="s">
        <v>181</v>
      </c>
      <c r="E12" s="406">
        <v>1</v>
      </c>
      <c r="F12" s="406">
        <v>1</v>
      </c>
      <c r="G12" s="406" t="s">
        <v>181</v>
      </c>
      <c r="H12" s="406" t="s">
        <v>181</v>
      </c>
      <c r="I12" s="406" t="s">
        <v>181</v>
      </c>
      <c r="J12" s="407">
        <f t="shared" si="1"/>
        <v>6</v>
      </c>
      <c r="K12" s="406" t="s">
        <v>181</v>
      </c>
      <c r="L12" s="406">
        <v>1</v>
      </c>
      <c r="M12" s="406">
        <v>1</v>
      </c>
      <c r="N12" s="406">
        <v>2</v>
      </c>
      <c r="O12" s="406" t="s">
        <v>181</v>
      </c>
      <c r="P12" s="406">
        <v>2</v>
      </c>
      <c r="Q12" s="406" t="s">
        <v>181</v>
      </c>
      <c r="R12" s="406">
        <v>1</v>
      </c>
      <c r="S12" s="406">
        <v>144</v>
      </c>
      <c r="T12" s="406" t="s">
        <v>181</v>
      </c>
      <c r="U12" s="406">
        <v>3</v>
      </c>
      <c r="V12" s="406" t="s">
        <v>181</v>
      </c>
      <c r="W12" s="406" t="s">
        <v>181</v>
      </c>
      <c r="X12" s="406">
        <v>7</v>
      </c>
      <c r="Y12" s="406"/>
      <c r="Z12" s="406" t="s">
        <v>181</v>
      </c>
      <c r="AA12" s="399"/>
      <c r="AB12" s="401"/>
      <c r="AC12" s="401"/>
      <c r="AD12" s="401"/>
    </row>
    <row r="13" spans="1:30" s="647" customFormat="1" ht="15" customHeight="1">
      <c r="A13" s="169" t="s">
        <v>731</v>
      </c>
      <c r="B13" s="405">
        <f t="shared" si="0"/>
        <v>1</v>
      </c>
      <c r="C13" s="406" t="s">
        <v>181</v>
      </c>
      <c r="D13" s="406" t="s">
        <v>181</v>
      </c>
      <c r="E13" s="406" t="s">
        <v>181</v>
      </c>
      <c r="F13" s="406">
        <v>1</v>
      </c>
      <c r="G13" s="406" t="s">
        <v>181</v>
      </c>
      <c r="H13" s="406" t="s">
        <v>181</v>
      </c>
      <c r="I13" s="406" t="s">
        <v>181</v>
      </c>
      <c r="J13" s="407">
        <f t="shared" si="1"/>
        <v>1</v>
      </c>
      <c r="K13" s="406" t="s">
        <v>181</v>
      </c>
      <c r="L13" s="406">
        <v>1</v>
      </c>
      <c r="M13" s="406" t="s">
        <v>181</v>
      </c>
      <c r="N13" s="406" t="s">
        <v>181</v>
      </c>
      <c r="O13" s="406" t="s">
        <v>181</v>
      </c>
      <c r="P13" s="406" t="s">
        <v>181</v>
      </c>
      <c r="Q13" s="406" t="s">
        <v>181</v>
      </c>
      <c r="R13" s="406" t="s">
        <v>181</v>
      </c>
      <c r="S13" s="406">
        <v>26</v>
      </c>
      <c r="T13" s="406" t="s">
        <v>181</v>
      </c>
      <c r="U13" s="406">
        <v>1</v>
      </c>
      <c r="V13" s="406" t="s">
        <v>181</v>
      </c>
      <c r="W13" s="406" t="s">
        <v>181</v>
      </c>
      <c r="X13" s="406" t="s">
        <v>181</v>
      </c>
      <c r="Y13" s="406"/>
      <c r="Z13" s="406" t="s">
        <v>181</v>
      </c>
      <c r="AA13" s="399"/>
      <c r="AB13" s="401"/>
      <c r="AC13" s="401"/>
      <c r="AD13" s="401"/>
    </row>
    <row r="14" spans="1:30" s="647" customFormat="1" ht="15" customHeight="1">
      <c r="A14" s="170" t="s">
        <v>732</v>
      </c>
      <c r="B14" s="408" t="str">
        <f t="shared" si="0"/>
        <v>-</v>
      </c>
      <c r="C14" s="406" t="s">
        <v>181</v>
      </c>
      <c r="D14" s="406" t="s">
        <v>181</v>
      </c>
      <c r="E14" s="406" t="s">
        <v>181</v>
      </c>
      <c r="F14" s="406" t="s">
        <v>181</v>
      </c>
      <c r="G14" s="406" t="s">
        <v>181</v>
      </c>
      <c r="H14" s="406" t="s">
        <v>181</v>
      </c>
      <c r="I14" s="406" t="s">
        <v>181</v>
      </c>
      <c r="J14" s="407">
        <f t="shared" si="1"/>
        <v>6</v>
      </c>
      <c r="K14" s="406" t="s">
        <v>181</v>
      </c>
      <c r="L14" s="406" t="s">
        <v>181</v>
      </c>
      <c r="M14" s="406" t="s">
        <v>181</v>
      </c>
      <c r="N14" s="406">
        <v>4</v>
      </c>
      <c r="O14" s="406">
        <v>2</v>
      </c>
      <c r="P14" s="406" t="s">
        <v>181</v>
      </c>
      <c r="Q14" s="406" t="s">
        <v>181</v>
      </c>
      <c r="R14" s="406" t="s">
        <v>181</v>
      </c>
      <c r="S14" s="406" t="s">
        <v>181</v>
      </c>
      <c r="T14" s="406" t="s">
        <v>181</v>
      </c>
      <c r="U14" s="406">
        <v>6</v>
      </c>
      <c r="V14" s="406">
        <v>1</v>
      </c>
      <c r="W14" s="406" t="s">
        <v>181</v>
      </c>
      <c r="X14" s="406">
        <v>4</v>
      </c>
      <c r="Y14" s="406">
        <v>1</v>
      </c>
      <c r="Z14" s="406" t="s">
        <v>181</v>
      </c>
      <c r="AA14" s="399"/>
      <c r="AB14" s="401"/>
      <c r="AC14" s="401"/>
      <c r="AD14" s="401"/>
    </row>
    <row r="15" spans="1:30" s="647" customFormat="1" ht="15" customHeight="1">
      <c r="A15" s="161" t="s">
        <v>721</v>
      </c>
      <c r="B15" s="315">
        <f>IF(SUM(B16)=0,"-",SUM(B16))</f>
        <v>3</v>
      </c>
      <c r="C15" s="315" t="str">
        <f>IF(SUM(C16)=0,"-",SUM(C16))</f>
        <v>-</v>
      </c>
      <c r="D15" s="315">
        <f t="shared" ref="D15:Z15" si="17">IF(SUM(D16)=0,"-",SUM(D16))</f>
        <v>1</v>
      </c>
      <c r="E15" s="315" t="str">
        <f t="shared" si="17"/>
        <v>-</v>
      </c>
      <c r="F15" s="315">
        <f t="shared" si="17"/>
        <v>1</v>
      </c>
      <c r="G15" s="315" t="str">
        <f t="shared" si="17"/>
        <v>-</v>
      </c>
      <c r="H15" s="315">
        <f t="shared" si="17"/>
        <v>1</v>
      </c>
      <c r="I15" s="315" t="str">
        <f t="shared" si="17"/>
        <v>-</v>
      </c>
      <c r="J15" s="315">
        <f t="shared" si="17"/>
        <v>9</v>
      </c>
      <c r="K15" s="315" t="str">
        <f t="shared" si="17"/>
        <v>-</v>
      </c>
      <c r="L15" s="315">
        <f t="shared" si="17"/>
        <v>2</v>
      </c>
      <c r="M15" s="315" t="str">
        <f t="shared" si="17"/>
        <v>-</v>
      </c>
      <c r="N15" s="315">
        <f t="shared" si="17"/>
        <v>1</v>
      </c>
      <c r="O15" s="315">
        <f t="shared" si="17"/>
        <v>2</v>
      </c>
      <c r="P15" s="315">
        <f t="shared" si="17"/>
        <v>4</v>
      </c>
      <c r="Q15" s="315" t="str">
        <f t="shared" si="17"/>
        <v>-</v>
      </c>
      <c r="R15" s="315">
        <f t="shared" si="17"/>
        <v>1</v>
      </c>
      <c r="S15" s="315" t="str">
        <f t="shared" si="17"/>
        <v>-</v>
      </c>
      <c r="T15" s="315" t="str">
        <f t="shared" si="17"/>
        <v>-</v>
      </c>
      <c r="U15" s="315">
        <f t="shared" si="17"/>
        <v>13</v>
      </c>
      <c r="V15" s="315">
        <f t="shared" si="17"/>
        <v>2</v>
      </c>
      <c r="W15" s="315" t="str">
        <f t="shared" si="17"/>
        <v>-</v>
      </c>
      <c r="X15" s="315">
        <f t="shared" si="17"/>
        <v>10</v>
      </c>
      <c r="Y15" s="315" t="str">
        <f t="shared" si="17"/>
        <v>-</v>
      </c>
      <c r="Z15" s="315" t="str">
        <f t="shared" si="17"/>
        <v>-</v>
      </c>
      <c r="AA15" s="399"/>
      <c r="AB15" s="401"/>
      <c r="AC15" s="401"/>
      <c r="AD15" s="401"/>
    </row>
    <row r="16" spans="1:30" s="647" customFormat="1" ht="15" customHeight="1">
      <c r="A16" s="164" t="s">
        <v>734</v>
      </c>
      <c r="B16" s="410">
        <f t="shared" si="0"/>
        <v>3</v>
      </c>
      <c r="C16" s="247" t="s">
        <v>181</v>
      </c>
      <c r="D16" s="247">
        <v>1</v>
      </c>
      <c r="E16" s="247" t="s">
        <v>181</v>
      </c>
      <c r="F16" s="247">
        <v>1</v>
      </c>
      <c r="G16" s="247" t="s">
        <v>181</v>
      </c>
      <c r="H16" s="247">
        <v>1</v>
      </c>
      <c r="I16" s="247" t="s">
        <v>181</v>
      </c>
      <c r="J16" s="246">
        <f t="shared" si="1"/>
        <v>9</v>
      </c>
      <c r="K16" s="247" t="s">
        <v>181</v>
      </c>
      <c r="L16" s="247">
        <v>2</v>
      </c>
      <c r="M16" s="247" t="s">
        <v>181</v>
      </c>
      <c r="N16" s="247">
        <v>1</v>
      </c>
      <c r="O16" s="247">
        <v>2</v>
      </c>
      <c r="P16" s="247">
        <v>4</v>
      </c>
      <c r="Q16" s="247" t="s">
        <v>181</v>
      </c>
      <c r="R16" s="247">
        <v>1</v>
      </c>
      <c r="S16" s="247" t="s">
        <v>181</v>
      </c>
      <c r="T16" s="247" t="s">
        <v>181</v>
      </c>
      <c r="U16" s="247">
        <v>13</v>
      </c>
      <c r="V16" s="247">
        <v>2</v>
      </c>
      <c r="W16" s="247" t="s">
        <v>181</v>
      </c>
      <c r="X16" s="247">
        <v>10</v>
      </c>
      <c r="Y16" s="247" t="s">
        <v>181</v>
      </c>
      <c r="Z16" s="247" t="s">
        <v>181</v>
      </c>
      <c r="AA16" s="399"/>
      <c r="AB16" s="401"/>
      <c r="AC16" s="401"/>
      <c r="AD16" s="401"/>
    </row>
    <row r="17" spans="1:30" s="647" customFormat="1" ht="15" customHeight="1">
      <c r="A17" s="162" t="s">
        <v>720</v>
      </c>
      <c r="B17" s="315">
        <f>IF(SUM(B18:B21)=0,"-",SUM(B18:B21))</f>
        <v>4</v>
      </c>
      <c r="C17" s="315" t="str">
        <f>IF(SUM(C18:C21)=0,"-",SUM(C18:C21))</f>
        <v>-</v>
      </c>
      <c r="D17" s="315">
        <f t="shared" ref="D17:Z17" si="18">IF(SUM(D18:D21)=0,"-",SUM(D18:D21))</f>
        <v>3</v>
      </c>
      <c r="E17" s="315" t="str">
        <f t="shared" si="18"/>
        <v>-</v>
      </c>
      <c r="F17" s="315">
        <f t="shared" si="18"/>
        <v>1</v>
      </c>
      <c r="G17" s="315" t="str">
        <f t="shared" si="18"/>
        <v>-</v>
      </c>
      <c r="H17" s="315" t="str">
        <f t="shared" si="18"/>
        <v>-</v>
      </c>
      <c r="I17" s="315" t="str">
        <f t="shared" si="18"/>
        <v>-</v>
      </c>
      <c r="J17" s="315">
        <f t="shared" si="18"/>
        <v>19</v>
      </c>
      <c r="K17" s="315">
        <f t="shared" si="18"/>
        <v>1</v>
      </c>
      <c r="L17" s="315">
        <f t="shared" si="18"/>
        <v>7</v>
      </c>
      <c r="M17" s="315" t="str">
        <f t="shared" si="18"/>
        <v>-</v>
      </c>
      <c r="N17" s="315">
        <f t="shared" si="18"/>
        <v>2</v>
      </c>
      <c r="O17" s="315">
        <f t="shared" si="18"/>
        <v>5</v>
      </c>
      <c r="P17" s="315">
        <f t="shared" si="18"/>
        <v>4</v>
      </c>
      <c r="Q17" s="315" t="str">
        <f t="shared" si="18"/>
        <v>-</v>
      </c>
      <c r="R17" s="315">
        <f t="shared" si="18"/>
        <v>4</v>
      </c>
      <c r="S17" s="315">
        <f t="shared" si="18"/>
        <v>2</v>
      </c>
      <c r="T17" s="315" t="str">
        <f t="shared" si="18"/>
        <v>-</v>
      </c>
      <c r="U17" s="315">
        <f t="shared" si="18"/>
        <v>18</v>
      </c>
      <c r="V17" s="315">
        <f t="shared" si="18"/>
        <v>9</v>
      </c>
      <c r="W17" s="315" t="str">
        <f t="shared" si="18"/>
        <v>-</v>
      </c>
      <c r="X17" s="315">
        <f t="shared" si="18"/>
        <v>15</v>
      </c>
      <c r="Y17" s="315">
        <f t="shared" si="18"/>
        <v>3</v>
      </c>
      <c r="Z17" s="315" t="str">
        <f t="shared" si="18"/>
        <v>-</v>
      </c>
      <c r="AA17" s="399"/>
      <c r="AB17" s="401"/>
      <c r="AC17" s="401"/>
      <c r="AD17" s="401"/>
    </row>
    <row r="18" spans="1:30" s="647" customFormat="1" ht="15" customHeight="1">
      <c r="A18" s="167" t="s">
        <v>735</v>
      </c>
      <c r="B18" s="404">
        <f t="shared" si="0"/>
        <v>1</v>
      </c>
      <c r="C18" s="403" t="s">
        <v>1153</v>
      </c>
      <c r="D18" s="781">
        <v>1</v>
      </c>
      <c r="E18" s="781" t="s">
        <v>1153</v>
      </c>
      <c r="F18" s="783" t="s">
        <v>1153</v>
      </c>
      <c r="G18" s="783" t="s">
        <v>1153</v>
      </c>
      <c r="H18" s="783" t="s">
        <v>1153</v>
      </c>
      <c r="I18" s="783" t="s">
        <v>1153</v>
      </c>
      <c r="J18" s="404">
        <f t="shared" si="1"/>
        <v>6</v>
      </c>
      <c r="K18" s="781">
        <v>1</v>
      </c>
      <c r="L18" s="781">
        <v>3</v>
      </c>
      <c r="M18" s="403" t="s">
        <v>1153</v>
      </c>
      <c r="N18" s="781" t="s">
        <v>1153</v>
      </c>
      <c r="O18" s="781">
        <v>2</v>
      </c>
      <c r="P18" s="781" t="s">
        <v>1153</v>
      </c>
      <c r="Q18" s="781" t="s">
        <v>1153</v>
      </c>
      <c r="R18" s="781">
        <v>1</v>
      </c>
      <c r="S18" s="781" t="s">
        <v>1153</v>
      </c>
      <c r="T18" s="781" t="s">
        <v>1153</v>
      </c>
      <c r="U18" s="781">
        <v>4</v>
      </c>
      <c r="V18" s="781">
        <v>2</v>
      </c>
      <c r="W18" s="781" t="s">
        <v>1153</v>
      </c>
      <c r="X18" s="781">
        <v>2</v>
      </c>
      <c r="Y18" s="781">
        <v>1</v>
      </c>
      <c r="Z18" s="781" t="s">
        <v>1153</v>
      </c>
      <c r="AA18" s="399"/>
      <c r="AB18" s="401"/>
      <c r="AC18" s="401"/>
      <c r="AD18" s="401"/>
    </row>
    <row r="19" spans="1:30" s="647" customFormat="1" ht="15" customHeight="1">
      <c r="A19" s="169" t="s">
        <v>736</v>
      </c>
      <c r="B19" s="405">
        <f t="shared" si="0"/>
        <v>2</v>
      </c>
      <c r="C19" s="406" t="s">
        <v>1153</v>
      </c>
      <c r="D19" s="406">
        <v>1</v>
      </c>
      <c r="E19" s="406" t="s">
        <v>1153</v>
      </c>
      <c r="F19" s="406">
        <v>1</v>
      </c>
      <c r="G19" s="406" t="s">
        <v>1159</v>
      </c>
      <c r="H19" s="406" t="s">
        <v>1159</v>
      </c>
      <c r="I19" s="406" t="s">
        <v>1159</v>
      </c>
      <c r="J19" s="407">
        <f t="shared" si="1"/>
        <v>9</v>
      </c>
      <c r="K19" s="406" t="s">
        <v>1153</v>
      </c>
      <c r="L19" s="406">
        <v>2</v>
      </c>
      <c r="M19" s="406" t="s">
        <v>1153</v>
      </c>
      <c r="N19" s="406">
        <v>2</v>
      </c>
      <c r="O19" s="406">
        <v>1</v>
      </c>
      <c r="P19" s="406">
        <v>4</v>
      </c>
      <c r="Q19" s="406" t="s">
        <v>1153</v>
      </c>
      <c r="R19" s="406">
        <v>1</v>
      </c>
      <c r="S19" s="406">
        <v>2</v>
      </c>
      <c r="T19" s="406" t="s">
        <v>1153</v>
      </c>
      <c r="U19" s="406">
        <v>10</v>
      </c>
      <c r="V19" s="406">
        <v>6</v>
      </c>
      <c r="W19" s="406" t="s">
        <v>1153</v>
      </c>
      <c r="X19" s="406">
        <v>10</v>
      </c>
      <c r="Y19" s="406">
        <v>1</v>
      </c>
      <c r="Z19" s="406" t="s">
        <v>1153</v>
      </c>
      <c r="AA19" s="399"/>
      <c r="AB19" s="401"/>
      <c r="AC19" s="401"/>
      <c r="AD19" s="401"/>
    </row>
    <row r="20" spans="1:30" s="647" customFormat="1" ht="15" customHeight="1">
      <c r="A20" s="169" t="s">
        <v>737</v>
      </c>
      <c r="B20" s="405">
        <f t="shared" si="0"/>
        <v>1</v>
      </c>
      <c r="C20" s="406" t="s">
        <v>1153</v>
      </c>
      <c r="D20" s="406">
        <v>1</v>
      </c>
      <c r="E20" s="406" t="s">
        <v>1159</v>
      </c>
      <c r="F20" s="406" t="s">
        <v>1159</v>
      </c>
      <c r="G20" s="406" t="s">
        <v>1159</v>
      </c>
      <c r="H20" s="406" t="s">
        <v>1159</v>
      </c>
      <c r="I20" s="406" t="s">
        <v>1159</v>
      </c>
      <c r="J20" s="407">
        <f t="shared" si="1"/>
        <v>2</v>
      </c>
      <c r="K20" s="406" t="s">
        <v>1153</v>
      </c>
      <c r="L20" s="406">
        <v>1</v>
      </c>
      <c r="M20" s="406" t="s">
        <v>1153</v>
      </c>
      <c r="N20" s="406" t="s">
        <v>1153</v>
      </c>
      <c r="O20" s="406">
        <v>1</v>
      </c>
      <c r="P20" s="406" t="s">
        <v>1153</v>
      </c>
      <c r="Q20" s="406" t="s">
        <v>1153</v>
      </c>
      <c r="R20" s="406">
        <v>1</v>
      </c>
      <c r="S20" s="406" t="s">
        <v>1153</v>
      </c>
      <c r="T20" s="406" t="s">
        <v>1153</v>
      </c>
      <c r="U20" s="406">
        <v>2</v>
      </c>
      <c r="V20" s="406" t="s">
        <v>1153</v>
      </c>
      <c r="W20" s="406" t="s">
        <v>1154</v>
      </c>
      <c r="X20" s="406">
        <v>1</v>
      </c>
      <c r="Y20" s="406">
        <v>1</v>
      </c>
      <c r="Z20" s="406" t="s">
        <v>1153</v>
      </c>
      <c r="AA20" s="399"/>
      <c r="AB20" s="401"/>
      <c r="AC20" s="401"/>
      <c r="AD20" s="401"/>
    </row>
    <row r="21" spans="1:30" s="647" customFormat="1" ht="15" customHeight="1">
      <c r="A21" s="170" t="s">
        <v>738</v>
      </c>
      <c r="B21" s="252" t="str">
        <f t="shared" si="0"/>
        <v>-</v>
      </c>
      <c r="C21" s="409" t="s">
        <v>1153</v>
      </c>
      <c r="D21" s="782" t="s">
        <v>1153</v>
      </c>
      <c r="E21" s="784" t="s">
        <v>1153</v>
      </c>
      <c r="F21" s="784" t="s">
        <v>1153</v>
      </c>
      <c r="G21" s="784" t="s">
        <v>1153</v>
      </c>
      <c r="H21" s="784" t="s">
        <v>1153</v>
      </c>
      <c r="I21" s="784" t="s">
        <v>1153</v>
      </c>
      <c r="J21" s="252">
        <f t="shared" si="1"/>
        <v>2</v>
      </c>
      <c r="K21" s="782" t="s">
        <v>1153</v>
      </c>
      <c r="L21" s="782">
        <v>1</v>
      </c>
      <c r="M21" s="409" t="s">
        <v>1153</v>
      </c>
      <c r="N21" s="782" t="s">
        <v>1153</v>
      </c>
      <c r="O21" s="782">
        <v>1</v>
      </c>
      <c r="P21" s="782" t="s">
        <v>1153</v>
      </c>
      <c r="Q21" s="782" t="s">
        <v>1154</v>
      </c>
      <c r="R21" s="782">
        <v>1</v>
      </c>
      <c r="S21" s="782" t="s">
        <v>1153</v>
      </c>
      <c r="T21" s="782" t="s">
        <v>1153</v>
      </c>
      <c r="U21" s="782">
        <v>2</v>
      </c>
      <c r="V21" s="782">
        <v>1</v>
      </c>
      <c r="W21" s="782" t="s">
        <v>1153</v>
      </c>
      <c r="X21" s="782">
        <v>2</v>
      </c>
      <c r="Y21" s="782" t="s">
        <v>1153</v>
      </c>
      <c r="Z21" s="782" t="s">
        <v>1153</v>
      </c>
      <c r="AA21" s="399"/>
      <c r="AB21" s="401"/>
      <c r="AC21" s="401"/>
      <c r="AD21" s="401"/>
    </row>
    <row r="22" spans="1:30" s="647" customFormat="1" ht="15" customHeight="1">
      <c r="A22" s="411" t="s">
        <v>320</v>
      </c>
      <c r="B22" s="412"/>
      <c r="C22" s="413"/>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399"/>
      <c r="AB22" s="401"/>
      <c r="AC22" s="401"/>
      <c r="AD22" s="401"/>
    </row>
    <row r="23" spans="1:30" s="647" customFormat="1" ht="15" customHeight="1">
      <c r="A23" s="411"/>
      <c r="B23" s="412"/>
      <c r="C23" s="413"/>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399"/>
      <c r="AB23" s="401"/>
      <c r="AC23" s="401"/>
      <c r="AD23" s="401"/>
    </row>
    <row r="24" spans="1:30" s="647" customFormat="1" ht="15" customHeight="1">
      <c r="A24" s="414" t="s">
        <v>678</v>
      </c>
      <c r="B24" s="412"/>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399"/>
      <c r="AB24" s="401"/>
      <c r="AC24" s="401"/>
      <c r="AD24" s="401"/>
    </row>
    <row r="25" spans="1:30" ht="13.5" customHeight="1">
      <c r="A25" s="116"/>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89"/>
      <c r="AB25" s="80"/>
      <c r="AC25" s="80"/>
      <c r="AD25" s="80"/>
    </row>
    <row r="26" spans="1:30" ht="13.5" customHeight="1">
      <c r="A26" s="116"/>
      <c r="B26" s="139"/>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89"/>
      <c r="AB26" s="80"/>
      <c r="AC26" s="80"/>
      <c r="AD26" s="80"/>
    </row>
    <row r="27" spans="1:30" ht="13.5" customHeight="1">
      <c r="A27" s="116"/>
      <c r="B27" s="139"/>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89"/>
      <c r="AB27" s="80"/>
      <c r="AC27" s="80"/>
      <c r="AD27" s="80"/>
    </row>
    <row r="28" spans="1:30" ht="13.5" customHeight="1">
      <c r="A28" s="116"/>
      <c r="B28" s="139"/>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89"/>
      <c r="AB28" s="80"/>
      <c r="AC28" s="80"/>
      <c r="AD28" s="80"/>
    </row>
    <row r="29" spans="1:30" ht="12.75" customHeight="1">
      <c r="C29" s="89"/>
      <c r="D29" s="89"/>
      <c r="E29" s="89"/>
      <c r="F29" s="89"/>
      <c r="G29" s="89"/>
      <c r="H29" s="89"/>
      <c r="I29" s="89"/>
      <c r="J29" s="89"/>
      <c r="K29" s="89"/>
      <c r="L29" s="89"/>
      <c r="M29" s="89"/>
      <c r="N29" s="89"/>
      <c r="O29" s="89"/>
      <c r="P29" s="89"/>
      <c r="Q29" s="89"/>
      <c r="R29" s="89"/>
      <c r="S29" s="89"/>
      <c r="T29" s="89"/>
      <c r="U29" s="89"/>
      <c r="V29" s="89"/>
      <c r="W29" s="89"/>
      <c r="X29" s="89"/>
      <c r="Y29" s="89"/>
      <c r="Z29" s="89"/>
      <c r="AA29" s="80"/>
      <c r="AB29" s="80"/>
      <c r="AC29" s="80"/>
      <c r="AD29" s="80"/>
    </row>
    <row r="30" spans="1:30">
      <c r="B30" s="91"/>
      <c r="C30" s="91"/>
      <c r="D30" s="91"/>
      <c r="E30" s="91"/>
      <c r="F30" s="91"/>
      <c r="G30" s="91"/>
      <c r="H30" s="91"/>
      <c r="I30" s="91"/>
      <c r="J30" s="91"/>
      <c r="K30" s="91"/>
      <c r="L30" s="91"/>
      <c r="M30" s="91"/>
      <c r="N30" s="80"/>
      <c r="O30" s="80"/>
      <c r="P30" s="80"/>
      <c r="Q30" s="80"/>
      <c r="R30" s="80"/>
      <c r="S30" s="80"/>
      <c r="T30" s="80"/>
      <c r="U30" s="80"/>
      <c r="V30" s="80"/>
      <c r="W30" s="80"/>
      <c r="X30" s="80"/>
      <c r="Y30" s="80"/>
      <c r="Z30" s="80"/>
      <c r="AA30" s="80"/>
      <c r="AB30" s="80"/>
      <c r="AC30" s="80"/>
      <c r="AD30" s="80"/>
    </row>
    <row r="31" spans="1:30">
      <c r="A31" s="113"/>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row>
    <row r="32" spans="1:30">
      <c r="A32" s="113"/>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row>
    <row r="33" spans="1:30">
      <c r="A33" s="113"/>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row>
    <row r="34" spans="1:30">
      <c r="A34" s="113"/>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row>
    <row r="35" spans="1:30">
      <c r="A35" s="113"/>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B35" s="80"/>
      <c r="AC35" s="80"/>
      <c r="AD35" s="80"/>
    </row>
    <row r="36" spans="1:30">
      <c r="A36" s="113"/>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B36" s="80"/>
      <c r="AC36" s="80"/>
      <c r="AD36" s="80"/>
    </row>
    <row r="37" spans="1:30">
      <c r="A37" s="113"/>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B37" s="80"/>
      <c r="AC37" s="80"/>
      <c r="AD37" s="80"/>
    </row>
  </sheetData>
  <customSheetViews>
    <customSheetView guid="{56D0106B-CB90-4499-A8AC-183481DC4CD8}" showPageBreaks="1" showGridLines="0" printArea="1" view="pageBreakPreview">
      <selection activeCell="E4" sqref="E4"/>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selection activeCell="E4" sqref="E4"/>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selection activeCell="E4" sqref="E4"/>
      <pageMargins left="0.78740157480314965" right="0.78740157480314965" top="0.78740157480314965" bottom="0.78740157480314965" header="0.51181102362204722" footer="0.51181102362204722"/>
      <headerFooter alignWithMargins="0"/>
    </customSheetView>
  </customSheetViews>
  <mergeCells count="24">
    <mergeCell ref="Z2:Z4"/>
    <mergeCell ref="X2:X4"/>
    <mergeCell ref="W2:W4"/>
    <mergeCell ref="R2:R4"/>
    <mergeCell ref="S2:T3"/>
    <mergeCell ref="U2:U4"/>
    <mergeCell ref="Y2:Y4"/>
    <mergeCell ref="V2:V4"/>
    <mergeCell ref="F3:F4"/>
    <mergeCell ref="G3:G4"/>
    <mergeCell ref="J2:Q2"/>
    <mergeCell ref="L3:M3"/>
    <mergeCell ref="B2:I2"/>
    <mergeCell ref="Q3:Q4"/>
    <mergeCell ref="B3:B4"/>
    <mergeCell ref="C3:C4"/>
    <mergeCell ref="D3:E3"/>
    <mergeCell ref="H3:H4"/>
    <mergeCell ref="O3:O4"/>
    <mergeCell ref="P3:P4"/>
    <mergeCell ref="I3:I4"/>
    <mergeCell ref="J3:J4"/>
    <mergeCell ref="K3:K4"/>
    <mergeCell ref="N3:N4"/>
  </mergeCells>
  <phoneticPr fontId="2"/>
  <pageMargins left="0.39370078740157483" right="0.39370078740157483" top="0.78740157480314965" bottom="0.78740157480314965" header="0.31496062992125984" footer="0.31496062992125984"/>
  <headerFooter alignWithMargins="0">
    <oddFooter>&amp;R&amp;D&amp;T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34"/>
  <sheetViews>
    <sheetView view="pageBreakPreview" zoomScaleNormal="25" zoomScaleSheetLayoutView="100" workbookViewId="0">
      <pane xSplit="1" ySplit="5" topLeftCell="F9" activePane="bottomRight" state="frozen"/>
      <selection pane="topRight" activeCell="B1" sqref="B1"/>
      <selection pane="bottomLeft" activeCell="A6" sqref="A6"/>
      <selection pane="bottomRight" activeCell="X23" sqref="X23"/>
    </sheetView>
  </sheetViews>
  <sheetFormatPr defaultRowHeight="13.5"/>
  <cols>
    <col min="1" max="1" width="11.125" style="159" customWidth="1"/>
    <col min="2" max="2" width="7.125" style="159" customWidth="1"/>
    <col min="3" max="3" width="7.125" style="676" customWidth="1"/>
    <col min="4" max="4" width="7.125" style="159" customWidth="1"/>
    <col min="5" max="5" width="7.125" style="676" customWidth="1"/>
    <col min="6" max="6" width="7.125" style="159" customWidth="1"/>
    <col min="7" max="7" width="7.125" style="676" customWidth="1"/>
    <col min="8" max="8" width="7.125" style="159" customWidth="1"/>
    <col min="9" max="9" width="7.125" style="676" customWidth="1"/>
    <col min="10" max="10" width="7.125" style="159" customWidth="1"/>
    <col min="11" max="11" width="7.125" style="676" customWidth="1"/>
    <col min="12" max="12" width="7.125" style="159" customWidth="1"/>
    <col min="13" max="13" width="7.125" style="676" customWidth="1"/>
    <col min="14" max="14" width="7.125" style="159" customWidth="1"/>
    <col min="15" max="15" width="7.125" style="676" customWidth="1"/>
    <col min="16" max="16" width="7.125" style="159" customWidth="1"/>
    <col min="17" max="17" width="7.125" style="676" customWidth="1"/>
    <col min="18" max="18" width="7.125" style="159" customWidth="1"/>
    <col min="19" max="19" width="7.125" style="676" customWidth="1"/>
    <col min="20" max="20" width="7.125" style="159" customWidth="1"/>
    <col min="21" max="21" width="7.125" style="676" customWidth="1"/>
    <col min="22" max="22" width="7.125" style="159" customWidth="1"/>
    <col min="23" max="23" width="7.125" style="677" customWidth="1"/>
    <col min="24" max="24" width="13.125" style="135" customWidth="1"/>
    <col min="25" max="16384" width="9" style="159"/>
  </cols>
  <sheetData>
    <row r="1" spans="1:25" s="465" customFormat="1" ht="16.5" customHeight="1">
      <c r="A1" s="190" t="s">
        <v>566</v>
      </c>
      <c r="B1" s="190"/>
      <c r="C1" s="190"/>
      <c r="D1" s="190"/>
      <c r="E1" s="190"/>
      <c r="F1" s="190"/>
      <c r="G1" s="211"/>
      <c r="H1" s="206"/>
      <c r="I1" s="211"/>
      <c r="J1" s="206"/>
      <c r="K1" s="211"/>
      <c r="L1" s="206"/>
      <c r="M1" s="211"/>
      <c r="N1" s="206"/>
      <c r="O1" s="211"/>
      <c r="P1" s="206"/>
      <c r="Q1" s="211"/>
      <c r="R1" s="206"/>
      <c r="S1" s="1088" t="s">
        <v>1167</v>
      </c>
      <c r="T1" s="1088"/>
      <c r="U1" s="1088"/>
      <c r="V1" s="1088"/>
      <c r="W1" s="1088"/>
      <c r="X1" s="135"/>
    </row>
    <row r="2" spans="1:25" s="468" customFormat="1" ht="15" customHeight="1">
      <c r="A2" s="415"/>
      <c r="B2" s="1097" t="s">
        <v>321</v>
      </c>
      <c r="C2" s="1098"/>
      <c r="D2" s="1098"/>
      <c r="E2" s="1098"/>
      <c r="F2" s="1098"/>
      <c r="G2" s="1098"/>
      <c r="H2" s="1098"/>
      <c r="I2" s="1098"/>
      <c r="J2" s="1098"/>
      <c r="K2" s="1098"/>
      <c r="L2" s="1098"/>
      <c r="M2" s="1098"/>
      <c r="N2" s="1098"/>
      <c r="O2" s="1099"/>
      <c r="P2" s="1097" t="s">
        <v>322</v>
      </c>
      <c r="Q2" s="1098"/>
      <c r="R2" s="1098"/>
      <c r="S2" s="1098"/>
      <c r="T2" s="1098"/>
      <c r="U2" s="1098"/>
      <c r="V2" s="1098"/>
      <c r="W2" s="1099"/>
      <c r="X2" s="1100" t="s">
        <v>1199</v>
      </c>
      <c r="Y2" s="1087" t="s">
        <v>984</v>
      </c>
    </row>
    <row r="3" spans="1:25" s="468" customFormat="1" ht="15" customHeight="1">
      <c r="A3" s="415"/>
      <c r="B3" s="1089" t="s">
        <v>323</v>
      </c>
      <c r="C3" s="1089"/>
      <c r="D3" s="832" t="s">
        <v>324</v>
      </c>
      <c r="E3" s="844"/>
      <c r="F3" s="844"/>
      <c r="G3" s="844"/>
      <c r="H3" s="844"/>
      <c r="I3" s="844"/>
      <c r="J3" s="844"/>
      <c r="K3" s="844"/>
      <c r="L3" s="844"/>
      <c r="M3" s="844"/>
      <c r="N3" s="844"/>
      <c r="O3" s="845"/>
      <c r="P3" s="832" t="s">
        <v>325</v>
      </c>
      <c r="Q3" s="844"/>
      <c r="R3" s="844"/>
      <c r="S3" s="844"/>
      <c r="T3" s="844"/>
      <c r="U3" s="845"/>
      <c r="V3" s="416" t="s">
        <v>326</v>
      </c>
      <c r="W3" s="670"/>
      <c r="X3" s="1100"/>
      <c r="Y3" s="1087"/>
    </row>
    <row r="4" spans="1:25" s="673" customFormat="1" ht="15" customHeight="1">
      <c r="A4" s="417"/>
      <c r="B4" s="1089"/>
      <c r="C4" s="1090"/>
      <c r="D4" s="1091" t="s">
        <v>2</v>
      </c>
      <c r="E4" s="1092"/>
      <c r="F4" s="1093" t="s">
        <v>327</v>
      </c>
      <c r="G4" s="1094"/>
      <c r="H4" s="418" t="s">
        <v>305</v>
      </c>
      <c r="I4" s="419"/>
      <c r="J4" s="416" t="s">
        <v>328</v>
      </c>
      <c r="K4" s="420"/>
      <c r="L4" s="416" t="s">
        <v>329</v>
      </c>
      <c r="M4" s="420"/>
      <c r="N4" s="421" t="s">
        <v>330</v>
      </c>
      <c r="O4" s="420"/>
      <c r="P4" s="1095" t="s">
        <v>182</v>
      </c>
      <c r="Q4" s="1096"/>
      <c r="R4" s="422" t="s">
        <v>331</v>
      </c>
      <c r="S4" s="423"/>
      <c r="T4" s="422" t="s">
        <v>332</v>
      </c>
      <c r="U4" s="423"/>
      <c r="V4" s="671"/>
      <c r="W4" s="672"/>
      <c r="X4" s="1100"/>
      <c r="Y4" s="1087"/>
    </row>
    <row r="5" spans="1:25" s="675" customFormat="1" ht="27" customHeight="1" thickBot="1">
      <c r="A5" s="674"/>
      <c r="B5" s="424" t="s">
        <v>241</v>
      </c>
      <c r="C5" s="425" t="s">
        <v>340</v>
      </c>
      <c r="D5" s="426" t="s">
        <v>241</v>
      </c>
      <c r="E5" s="425" t="s">
        <v>340</v>
      </c>
      <c r="F5" s="228" t="s">
        <v>241</v>
      </c>
      <c r="G5" s="425" t="s">
        <v>340</v>
      </c>
      <c r="H5" s="228" t="s">
        <v>241</v>
      </c>
      <c r="I5" s="425" t="s">
        <v>340</v>
      </c>
      <c r="J5" s="228" t="s">
        <v>241</v>
      </c>
      <c r="K5" s="425" t="s">
        <v>340</v>
      </c>
      <c r="L5" s="228" t="s">
        <v>241</v>
      </c>
      <c r="M5" s="425" t="s">
        <v>340</v>
      </c>
      <c r="N5" s="226" t="s">
        <v>241</v>
      </c>
      <c r="O5" s="425" t="s">
        <v>340</v>
      </c>
      <c r="P5" s="427" t="s">
        <v>785</v>
      </c>
      <c r="Q5" s="425" t="s">
        <v>340</v>
      </c>
      <c r="R5" s="428" t="s">
        <v>241</v>
      </c>
      <c r="S5" s="425" t="s">
        <v>340</v>
      </c>
      <c r="T5" s="428" t="s">
        <v>241</v>
      </c>
      <c r="U5" s="425" t="s">
        <v>340</v>
      </c>
      <c r="V5" s="228" t="s">
        <v>241</v>
      </c>
      <c r="W5" s="425" t="s">
        <v>340</v>
      </c>
      <c r="X5" s="1100"/>
      <c r="Y5" s="1087"/>
    </row>
    <row r="6" spans="1:25" s="436" customFormat="1" ht="15" customHeight="1" thickBot="1">
      <c r="A6" s="429" t="s">
        <v>240</v>
      </c>
      <c r="B6" s="430">
        <v>566</v>
      </c>
      <c r="C6" s="431">
        <f>IF(B6="-","-",B6/$Y6*100000)</f>
        <v>10.513452110575512</v>
      </c>
      <c r="D6" s="430">
        <f>IF(SUM(F6,H6,J6,L6,N6)=0,"-",SUM(F6,H6,J6,L6,N6))</f>
        <v>95749</v>
      </c>
      <c r="E6" s="431">
        <f>IF(D6="-","-",D6/$Y6*100000)</f>
        <v>1778.5380320415102</v>
      </c>
      <c r="F6" s="430">
        <v>52771</v>
      </c>
      <c r="G6" s="431">
        <f>IF(F6="-","-",F6/$Y6*100000)</f>
        <v>980.22152177947055</v>
      </c>
      <c r="H6" s="430">
        <v>22389</v>
      </c>
      <c r="I6" s="432">
        <f>IF(H6="-","-",H6/$Y6*100000)</f>
        <v>415.87575848705848</v>
      </c>
      <c r="J6" s="430">
        <v>20263</v>
      </c>
      <c r="K6" s="431">
        <f>IF(J6="-","-",J6/$Y6*100000)</f>
        <v>376.38530055934905</v>
      </c>
      <c r="L6" s="430">
        <v>232</v>
      </c>
      <c r="M6" s="431">
        <f>IF(L6="-","-",L6/$Y6*100000)</f>
        <v>4.3094008651122238</v>
      </c>
      <c r="N6" s="433">
        <v>94</v>
      </c>
      <c r="O6" s="431">
        <f>IF(N6="-","-",N6/$Y6*100000)</f>
        <v>1.7460503505196079</v>
      </c>
      <c r="P6" s="430">
        <v>3370</v>
      </c>
      <c r="Q6" s="431">
        <f>IF(P6="-","-",P6/$Y6*100000)</f>
        <v>62.597762566500833</v>
      </c>
      <c r="R6" s="430">
        <v>6042</v>
      </c>
      <c r="S6" s="431">
        <f>IF(R6="-","-",R6/$Y6*100000)</f>
        <v>112.23017253020713</v>
      </c>
      <c r="T6" s="430">
        <v>657</v>
      </c>
      <c r="U6" s="431">
        <f>IF(T6="-","-",T6/$Y6*100000)</f>
        <v>12.203777449908323</v>
      </c>
      <c r="V6" s="430">
        <v>2983</v>
      </c>
      <c r="W6" s="431">
        <f>IF(V6="-","-",V6/$Y6*100000)</f>
        <v>55.409236123404156</v>
      </c>
      <c r="X6" s="434"/>
      <c r="Y6" s="435">
        <v>5383579</v>
      </c>
    </row>
    <row r="7" spans="1:25" s="473" customFormat="1" ht="15" customHeight="1">
      <c r="A7" s="161" t="s">
        <v>718</v>
      </c>
      <c r="B7" s="437">
        <f>IF(SUM(B8:B15)=0,"-",SUM(B8:B15))</f>
        <v>22</v>
      </c>
      <c r="C7" s="438">
        <f>IF(B7="-","-",B7/$X7*100000)</f>
        <v>9.3988977656256676</v>
      </c>
      <c r="D7" s="315">
        <f>IF(SUM(D8:D15)=0,"-",SUM(D8:D15))</f>
        <v>4009</v>
      </c>
      <c r="E7" s="387">
        <f>IF(D7="-","-",D7/$X7*100000)</f>
        <v>1712.7355064724227</v>
      </c>
      <c r="F7" s="437">
        <f>IF(SUM(F8:F15)=0,"-",SUM(F8:F15))</f>
        <v>2502</v>
      </c>
      <c r="G7" s="438">
        <f t="shared" ref="G7:G22" si="0">IF(F7="-","-",F7/$X7*100000)</f>
        <v>1068.9110095270646</v>
      </c>
      <c r="H7" s="437">
        <f>IF(SUM(H8:H15)=0,"-",SUM(H8:H15))</f>
        <v>962</v>
      </c>
      <c r="I7" s="439">
        <f t="shared" ref="I7:I22" si="1">IF(H7="-","-",H7/$X7*100000)</f>
        <v>410.98816593326779</v>
      </c>
      <c r="J7" s="315">
        <f>IF(SUM(J8:J15)=0,"-",SUM(J8:J15))</f>
        <v>531</v>
      </c>
      <c r="K7" s="438">
        <f t="shared" ref="K7:K22" si="2">IF(J7="-","-",J7/$X7*100000)</f>
        <v>226.85521425214677</v>
      </c>
      <c r="L7" s="315">
        <f>IF(SUM(L8:L15)=0,"-",SUM(L8:L15))</f>
        <v>10</v>
      </c>
      <c r="M7" s="438">
        <f t="shared" ref="M7:M22" si="3">IF(L7="-","-",L7/$X7*100000)</f>
        <v>4.2722262571025764</v>
      </c>
      <c r="N7" s="437">
        <f>IF(SUM(N8:N15)=0,"-",SUM(N8:N15))</f>
        <v>4</v>
      </c>
      <c r="O7" s="438">
        <f t="shared" ref="O7:O22" si="4">IF(N7="-","-",N7/$X7*100000)</f>
        <v>1.7088905028410304</v>
      </c>
      <c r="P7" s="437">
        <f>IF(SUM(P8:P15)=0,"-",SUM(P8:P15))</f>
        <v>111</v>
      </c>
      <c r="Q7" s="438">
        <f t="shared" ref="Q7:Q22" si="5">IF(P7="-","-",P7/$X7*100000)</f>
        <v>47.421711453838597</v>
      </c>
      <c r="R7" s="437">
        <f>IF(SUM(R8:R15)=0,"-",SUM(R8:R15))</f>
        <v>37</v>
      </c>
      <c r="S7" s="438">
        <f t="shared" ref="S7:S22" si="6">IF(R7="-","-",R7/$X7*100000)</f>
        <v>15.807237151279532</v>
      </c>
      <c r="T7" s="437">
        <f>IF(SUM(T8:T15)=0,"-",SUM(T8:T15))</f>
        <v>20</v>
      </c>
      <c r="U7" s="438">
        <f t="shared" ref="U7:U22" si="7">IF(T7="-","-",T7/$X7*100000)</f>
        <v>8.5444525142051528</v>
      </c>
      <c r="V7" s="437">
        <f>IF(SUM(V8:V15)=0,"-",SUM(V8:V15))</f>
        <v>125</v>
      </c>
      <c r="W7" s="438">
        <f t="shared" ref="C7:W22" si="8">IF(V7="-","-",V7/$X7*100000)</f>
        <v>53.4028282137822</v>
      </c>
      <c r="X7" s="457">
        <f>IF(SUM(X8:X15)=0,"-",SUM(X8:X15))</f>
        <v>234070</v>
      </c>
    </row>
    <row r="8" spans="1:25" s="473" customFormat="1" ht="15" customHeight="1">
      <c r="A8" s="167" t="s">
        <v>725</v>
      </c>
      <c r="B8" s="441">
        <v>17</v>
      </c>
      <c r="C8" s="442">
        <f>IF(B8="-","-",B8/$X8*100000)</f>
        <v>9.8602169247723452</v>
      </c>
      <c r="D8" s="404">
        <f t="shared" ref="D8:D22" si="9">IF(SUM(F8,H8,J8,L8,N8)=0,"-",SUM(F8,H8,J8,L8,N8))</f>
        <v>3549</v>
      </c>
      <c r="E8" s="442">
        <f>IF(D8="-","-",D8/$X8*100000)</f>
        <v>2058.4652862362973</v>
      </c>
      <c r="F8" s="403">
        <v>2332</v>
      </c>
      <c r="G8" s="442">
        <f t="shared" si="0"/>
        <v>1352.5897569746535</v>
      </c>
      <c r="H8" s="403">
        <v>792</v>
      </c>
      <c r="I8" s="442">
        <f t="shared" si="1"/>
        <v>459.37010614233509</v>
      </c>
      <c r="J8" s="403">
        <v>411</v>
      </c>
      <c r="K8" s="442">
        <f t="shared" si="2"/>
        <v>238.38524447537847</v>
      </c>
      <c r="L8" s="403">
        <v>10</v>
      </c>
      <c r="M8" s="442">
        <f t="shared" si="3"/>
        <v>5.8001276028072617</v>
      </c>
      <c r="N8" s="403">
        <v>4</v>
      </c>
      <c r="O8" s="442">
        <f t="shared" si="4"/>
        <v>2.3200510411229049</v>
      </c>
      <c r="P8" s="403">
        <v>81</v>
      </c>
      <c r="Q8" s="442">
        <f t="shared" si="5"/>
        <v>46.981033582738824</v>
      </c>
      <c r="R8" s="403">
        <v>24</v>
      </c>
      <c r="S8" s="442">
        <f t="shared" si="6"/>
        <v>13.920306246737429</v>
      </c>
      <c r="T8" s="403">
        <v>14</v>
      </c>
      <c r="U8" s="442">
        <f t="shared" si="7"/>
        <v>8.1201786439301653</v>
      </c>
      <c r="V8" s="403">
        <v>95</v>
      </c>
      <c r="W8" s="442">
        <f t="shared" si="8"/>
        <v>55.101212226668984</v>
      </c>
      <c r="X8" s="440">
        <v>172410</v>
      </c>
    </row>
    <row r="9" spans="1:25" s="473" customFormat="1" ht="15" customHeight="1">
      <c r="A9" s="169" t="s">
        <v>726</v>
      </c>
      <c r="B9" s="443" t="s">
        <v>181</v>
      </c>
      <c r="C9" s="444" t="str">
        <f t="shared" ref="C9:E10" si="10">IF(B9="-","-",B9/$X9*100000)</f>
        <v>-</v>
      </c>
      <c r="D9" s="407" t="str">
        <f t="shared" si="9"/>
        <v>-</v>
      </c>
      <c r="E9" s="444" t="str">
        <f t="shared" si="10"/>
        <v>-</v>
      </c>
      <c r="F9" s="406" t="s">
        <v>181</v>
      </c>
      <c r="G9" s="444" t="str">
        <f t="shared" si="0"/>
        <v>-</v>
      </c>
      <c r="H9" s="406" t="s">
        <v>181</v>
      </c>
      <c r="I9" s="444" t="str">
        <f t="shared" si="1"/>
        <v>-</v>
      </c>
      <c r="J9" s="406" t="s">
        <v>181</v>
      </c>
      <c r="K9" s="444" t="str">
        <f t="shared" si="2"/>
        <v>-</v>
      </c>
      <c r="L9" s="406" t="s">
        <v>181</v>
      </c>
      <c r="M9" s="444" t="str">
        <f t="shared" si="3"/>
        <v>-</v>
      </c>
      <c r="N9" s="406" t="s">
        <v>181</v>
      </c>
      <c r="O9" s="444" t="str">
        <f t="shared" si="4"/>
        <v>-</v>
      </c>
      <c r="P9" s="406">
        <v>10</v>
      </c>
      <c r="Q9" s="444">
        <f t="shared" si="5"/>
        <v>50.530570995452251</v>
      </c>
      <c r="R9" s="406" t="s">
        <v>181</v>
      </c>
      <c r="S9" s="444" t="str">
        <f t="shared" si="6"/>
        <v>-</v>
      </c>
      <c r="T9" s="406" t="s">
        <v>181</v>
      </c>
      <c r="U9" s="444" t="str">
        <f t="shared" si="7"/>
        <v>-</v>
      </c>
      <c r="V9" s="406">
        <v>9</v>
      </c>
      <c r="W9" s="444">
        <f t="shared" si="8"/>
        <v>45.477513895907023</v>
      </c>
      <c r="X9" s="440">
        <v>19790</v>
      </c>
    </row>
    <row r="10" spans="1:25" s="473" customFormat="1" ht="15" customHeight="1">
      <c r="A10" s="169" t="s">
        <v>727</v>
      </c>
      <c r="B10" s="443">
        <v>1</v>
      </c>
      <c r="C10" s="444">
        <f t="shared" si="10"/>
        <v>10.330578512396693</v>
      </c>
      <c r="D10" s="407">
        <f t="shared" si="9"/>
        <v>55</v>
      </c>
      <c r="E10" s="444">
        <f t="shared" si="10"/>
        <v>568.18181818181824</v>
      </c>
      <c r="F10" s="406">
        <v>55</v>
      </c>
      <c r="G10" s="444">
        <f t="shared" si="0"/>
        <v>568.18181818181824</v>
      </c>
      <c r="H10" s="406" t="s">
        <v>181</v>
      </c>
      <c r="I10" s="444" t="str">
        <f t="shared" si="1"/>
        <v>-</v>
      </c>
      <c r="J10" s="406" t="s">
        <v>181</v>
      </c>
      <c r="K10" s="444" t="str">
        <f t="shared" si="2"/>
        <v>-</v>
      </c>
      <c r="L10" s="406" t="s">
        <v>181</v>
      </c>
      <c r="M10" s="444" t="str">
        <f t="shared" si="3"/>
        <v>-</v>
      </c>
      <c r="N10" s="406" t="s">
        <v>181</v>
      </c>
      <c r="O10" s="444" t="str">
        <f t="shared" si="4"/>
        <v>-</v>
      </c>
      <c r="P10" s="406">
        <v>2</v>
      </c>
      <c r="Q10" s="444">
        <f t="shared" si="5"/>
        <v>20.661157024793386</v>
      </c>
      <c r="R10" s="406" t="s">
        <v>181</v>
      </c>
      <c r="S10" s="444" t="str">
        <f t="shared" si="6"/>
        <v>-</v>
      </c>
      <c r="T10" s="406" t="s">
        <v>181</v>
      </c>
      <c r="U10" s="444" t="str">
        <f t="shared" si="7"/>
        <v>-</v>
      </c>
      <c r="V10" s="406">
        <v>5</v>
      </c>
      <c r="W10" s="444">
        <f t="shared" si="8"/>
        <v>51.652892561983471</v>
      </c>
      <c r="X10" s="440">
        <v>9680</v>
      </c>
    </row>
    <row r="11" spans="1:25" s="473" customFormat="1" ht="15" customHeight="1">
      <c r="A11" s="169" t="s">
        <v>728</v>
      </c>
      <c r="B11" s="443" t="s">
        <v>181</v>
      </c>
      <c r="C11" s="444" t="str">
        <f t="shared" ref="C11:C22" si="11">IF(B11="-","-",B11/$X11*100000)</f>
        <v>-</v>
      </c>
      <c r="D11" s="407" t="str">
        <f t="shared" si="9"/>
        <v>-</v>
      </c>
      <c r="E11" s="444" t="str">
        <f t="shared" ref="E11:E22" si="12">IF(D11="-","-",D11/$X11*100000)</f>
        <v>-</v>
      </c>
      <c r="F11" s="406" t="s">
        <v>181</v>
      </c>
      <c r="G11" s="444" t="str">
        <f t="shared" si="0"/>
        <v>-</v>
      </c>
      <c r="H11" s="406" t="s">
        <v>181</v>
      </c>
      <c r="I11" s="444" t="str">
        <f t="shared" si="1"/>
        <v>-</v>
      </c>
      <c r="J11" s="406" t="s">
        <v>181</v>
      </c>
      <c r="K11" s="444" t="str">
        <f t="shared" si="2"/>
        <v>-</v>
      </c>
      <c r="L11" s="406" t="s">
        <v>181</v>
      </c>
      <c r="M11" s="444" t="str">
        <f t="shared" si="3"/>
        <v>-</v>
      </c>
      <c r="N11" s="406" t="s">
        <v>181</v>
      </c>
      <c r="O11" s="444" t="str">
        <f t="shared" si="4"/>
        <v>-</v>
      </c>
      <c r="P11" s="406">
        <v>3</v>
      </c>
      <c r="Q11" s="444">
        <f t="shared" si="5"/>
        <v>49.751243781094523</v>
      </c>
      <c r="R11" s="406">
        <v>13</v>
      </c>
      <c r="S11" s="444">
        <f t="shared" si="6"/>
        <v>215.5887230514096</v>
      </c>
      <c r="T11" s="406">
        <v>6</v>
      </c>
      <c r="U11" s="444">
        <f t="shared" si="7"/>
        <v>99.502487562189046</v>
      </c>
      <c r="V11" s="406">
        <v>2</v>
      </c>
      <c r="W11" s="444">
        <f t="shared" si="8"/>
        <v>33.16749585406302</v>
      </c>
      <c r="X11" s="440">
        <v>6030</v>
      </c>
    </row>
    <row r="12" spans="1:25" s="473" customFormat="1" ht="15" customHeight="1">
      <c r="A12" s="169" t="s">
        <v>729</v>
      </c>
      <c r="B12" s="443">
        <v>1</v>
      </c>
      <c r="C12" s="444">
        <f t="shared" si="11"/>
        <v>12.903225806451614</v>
      </c>
      <c r="D12" s="407">
        <f t="shared" si="9"/>
        <v>60</v>
      </c>
      <c r="E12" s="444">
        <f t="shared" si="12"/>
        <v>774.19354838709683</v>
      </c>
      <c r="F12" s="406">
        <v>60</v>
      </c>
      <c r="G12" s="444">
        <f t="shared" si="0"/>
        <v>774.19354838709683</v>
      </c>
      <c r="H12" s="406" t="s">
        <v>181</v>
      </c>
      <c r="I12" s="444" t="str">
        <f t="shared" si="1"/>
        <v>-</v>
      </c>
      <c r="J12" s="406" t="s">
        <v>181</v>
      </c>
      <c r="K12" s="444" t="str">
        <f t="shared" si="2"/>
        <v>-</v>
      </c>
      <c r="L12" s="406" t="s">
        <v>181</v>
      </c>
      <c r="M12" s="444" t="str">
        <f t="shared" si="3"/>
        <v>-</v>
      </c>
      <c r="N12" s="406" t="s">
        <v>181</v>
      </c>
      <c r="O12" s="444" t="str">
        <f t="shared" si="4"/>
        <v>-</v>
      </c>
      <c r="P12" s="406">
        <v>2</v>
      </c>
      <c r="Q12" s="444">
        <f t="shared" si="5"/>
        <v>25.806451612903228</v>
      </c>
      <c r="R12" s="406" t="s">
        <v>181</v>
      </c>
      <c r="S12" s="444" t="str">
        <f t="shared" si="6"/>
        <v>-</v>
      </c>
      <c r="T12" s="406" t="s">
        <v>181</v>
      </c>
      <c r="U12" s="444" t="str">
        <f t="shared" si="7"/>
        <v>-</v>
      </c>
      <c r="V12" s="406">
        <v>4</v>
      </c>
      <c r="W12" s="444">
        <f t="shared" si="8"/>
        <v>51.612903225806456</v>
      </c>
      <c r="X12" s="440">
        <v>7750</v>
      </c>
    </row>
    <row r="13" spans="1:25" s="473" customFormat="1" ht="15" customHeight="1">
      <c r="A13" s="169" t="s">
        <v>730</v>
      </c>
      <c r="B13" s="443">
        <v>2</v>
      </c>
      <c r="C13" s="444">
        <f t="shared" si="11"/>
        <v>25.806451612903228</v>
      </c>
      <c r="D13" s="407">
        <f t="shared" si="9"/>
        <v>199</v>
      </c>
      <c r="E13" s="444">
        <f t="shared" si="12"/>
        <v>2567.7419354838712</v>
      </c>
      <c r="F13" s="406">
        <v>55</v>
      </c>
      <c r="G13" s="444">
        <f t="shared" si="0"/>
        <v>709.67741935483878</v>
      </c>
      <c r="H13" s="406">
        <v>144</v>
      </c>
      <c r="I13" s="444">
        <f t="shared" si="1"/>
        <v>1858.0645161290322</v>
      </c>
      <c r="J13" s="406" t="s">
        <v>181</v>
      </c>
      <c r="K13" s="444" t="str">
        <f t="shared" si="2"/>
        <v>-</v>
      </c>
      <c r="L13" s="406" t="s">
        <v>181</v>
      </c>
      <c r="M13" s="444" t="str">
        <f t="shared" si="3"/>
        <v>-</v>
      </c>
      <c r="N13" s="406" t="s">
        <v>181</v>
      </c>
      <c r="O13" s="444" t="str">
        <f t="shared" si="4"/>
        <v>-</v>
      </c>
      <c r="P13" s="406">
        <v>6</v>
      </c>
      <c r="Q13" s="444">
        <f t="shared" si="5"/>
        <v>77.41935483870968</v>
      </c>
      <c r="R13" s="406" t="s">
        <v>181</v>
      </c>
      <c r="S13" s="444" t="str">
        <f t="shared" si="6"/>
        <v>-</v>
      </c>
      <c r="T13" s="406" t="s">
        <v>181</v>
      </c>
      <c r="U13" s="444" t="str">
        <f t="shared" si="7"/>
        <v>-</v>
      </c>
      <c r="V13" s="406">
        <v>3</v>
      </c>
      <c r="W13" s="444">
        <f t="shared" si="8"/>
        <v>38.70967741935484</v>
      </c>
      <c r="X13" s="440">
        <v>7750</v>
      </c>
    </row>
    <row r="14" spans="1:25" s="473" customFormat="1" ht="15" customHeight="1">
      <c r="A14" s="169" t="s">
        <v>731</v>
      </c>
      <c r="B14" s="443">
        <v>1</v>
      </c>
      <c r="C14" s="444">
        <f t="shared" si="11"/>
        <v>38.910505836575879</v>
      </c>
      <c r="D14" s="407">
        <f t="shared" si="9"/>
        <v>146</v>
      </c>
      <c r="E14" s="444">
        <f t="shared" si="12"/>
        <v>5680.9338521400778</v>
      </c>
      <c r="F14" s="406" t="s">
        <v>181</v>
      </c>
      <c r="G14" s="444" t="str">
        <f t="shared" si="0"/>
        <v>-</v>
      </c>
      <c r="H14" s="406">
        <v>26</v>
      </c>
      <c r="I14" s="444">
        <f t="shared" si="1"/>
        <v>1011.6731517509728</v>
      </c>
      <c r="J14" s="406">
        <v>120</v>
      </c>
      <c r="K14" s="444">
        <f t="shared" si="2"/>
        <v>4669.2607003891053</v>
      </c>
      <c r="L14" s="406" t="s">
        <v>181</v>
      </c>
      <c r="M14" s="444" t="str">
        <f t="shared" si="3"/>
        <v>-</v>
      </c>
      <c r="N14" s="406" t="s">
        <v>181</v>
      </c>
      <c r="O14" s="444" t="str">
        <f t="shared" si="4"/>
        <v>-</v>
      </c>
      <c r="P14" s="406">
        <v>1</v>
      </c>
      <c r="Q14" s="444">
        <f t="shared" si="5"/>
        <v>38.910505836575879</v>
      </c>
      <c r="R14" s="406" t="s">
        <v>181</v>
      </c>
      <c r="S14" s="444" t="str">
        <f t="shared" si="6"/>
        <v>-</v>
      </c>
      <c r="T14" s="406" t="s">
        <v>181</v>
      </c>
      <c r="U14" s="444" t="str">
        <f t="shared" si="7"/>
        <v>-</v>
      </c>
      <c r="V14" s="406">
        <v>1</v>
      </c>
      <c r="W14" s="444">
        <f t="shared" si="8"/>
        <v>38.910505836575879</v>
      </c>
      <c r="X14" s="440">
        <v>2570</v>
      </c>
    </row>
    <row r="15" spans="1:25" s="473" customFormat="1" ht="15" customHeight="1">
      <c r="A15" s="170" t="s">
        <v>732</v>
      </c>
      <c r="B15" s="445" t="s">
        <v>181</v>
      </c>
      <c r="C15" s="446" t="str">
        <f t="shared" si="11"/>
        <v>-</v>
      </c>
      <c r="D15" s="252" t="str">
        <f t="shared" si="9"/>
        <v>-</v>
      </c>
      <c r="E15" s="446" t="str">
        <f t="shared" si="12"/>
        <v>-</v>
      </c>
      <c r="F15" s="409" t="s">
        <v>181</v>
      </c>
      <c r="G15" s="446" t="str">
        <f t="shared" si="0"/>
        <v>-</v>
      </c>
      <c r="H15" s="409" t="s">
        <v>181</v>
      </c>
      <c r="I15" s="446" t="str">
        <f t="shared" si="1"/>
        <v>-</v>
      </c>
      <c r="J15" s="409" t="s">
        <v>181</v>
      </c>
      <c r="K15" s="446" t="str">
        <f t="shared" si="2"/>
        <v>-</v>
      </c>
      <c r="L15" s="409" t="s">
        <v>181</v>
      </c>
      <c r="M15" s="446" t="str">
        <f t="shared" si="3"/>
        <v>-</v>
      </c>
      <c r="N15" s="409" t="s">
        <v>181</v>
      </c>
      <c r="O15" s="446" t="str">
        <f t="shared" si="4"/>
        <v>-</v>
      </c>
      <c r="P15" s="409">
        <v>6</v>
      </c>
      <c r="Q15" s="446">
        <f t="shared" si="5"/>
        <v>74.165636588380707</v>
      </c>
      <c r="R15" s="409" t="s">
        <v>181</v>
      </c>
      <c r="S15" s="446" t="str">
        <f t="shared" si="6"/>
        <v>-</v>
      </c>
      <c r="T15" s="409" t="s">
        <v>181</v>
      </c>
      <c r="U15" s="446" t="str">
        <f t="shared" si="7"/>
        <v>-</v>
      </c>
      <c r="V15" s="409">
        <v>6</v>
      </c>
      <c r="W15" s="446">
        <f t="shared" si="8"/>
        <v>74.165636588380707</v>
      </c>
      <c r="X15" s="440">
        <v>8090</v>
      </c>
    </row>
    <row r="16" spans="1:25" s="473" customFormat="1" ht="15" customHeight="1">
      <c r="A16" s="161" t="s">
        <v>721</v>
      </c>
      <c r="B16" s="315">
        <f>IF(SUM(B17)=0,"-",SUM(B17))</f>
        <v>3</v>
      </c>
      <c r="C16" s="387">
        <f t="shared" si="11"/>
        <v>11.22334455667789</v>
      </c>
      <c r="D16" s="315">
        <f>IF(SUM(D17)=0,"-",SUM(D17))</f>
        <v>351</v>
      </c>
      <c r="E16" s="387">
        <f t="shared" si="12"/>
        <v>1313.1313131313132</v>
      </c>
      <c r="F16" s="315">
        <f>IF(SUM(F17)=0,"-",SUM(F17))</f>
        <v>131</v>
      </c>
      <c r="G16" s="387">
        <f t="shared" si="0"/>
        <v>490.08604564160117</v>
      </c>
      <c r="H16" s="315" t="str">
        <f>IF(SUM(H17)=0,"-",SUM(H17))</f>
        <v>-</v>
      </c>
      <c r="I16" s="387" t="str">
        <f t="shared" si="1"/>
        <v>-</v>
      </c>
      <c r="J16" s="315">
        <v>216</v>
      </c>
      <c r="K16" s="387">
        <f t="shared" si="2"/>
        <v>808.08080808080808</v>
      </c>
      <c r="L16" s="315" t="s">
        <v>181</v>
      </c>
      <c r="M16" s="387" t="str">
        <f t="shared" si="3"/>
        <v>-</v>
      </c>
      <c r="N16" s="315">
        <v>4</v>
      </c>
      <c r="O16" s="387">
        <f t="shared" si="4"/>
        <v>14.964459408903853</v>
      </c>
      <c r="P16" s="315">
        <f>IF(SUM(P17)=0,"-",SUM(P17))</f>
        <v>9</v>
      </c>
      <c r="Q16" s="387">
        <f t="shared" si="5"/>
        <v>33.670033670033675</v>
      </c>
      <c r="R16" s="315" t="str">
        <f>IF(SUM(R17)=0,"-",SUM(R17))</f>
        <v>-</v>
      </c>
      <c r="S16" s="387" t="str">
        <f t="shared" si="6"/>
        <v>-</v>
      </c>
      <c r="T16" s="315" t="str">
        <f>IF(SUM(T17)=0,"-",SUM(T17))</f>
        <v>-</v>
      </c>
      <c r="U16" s="387" t="str">
        <f t="shared" si="7"/>
        <v>-</v>
      </c>
      <c r="V16" s="315">
        <f>IF(SUM(V17)=0,"-",SUM(V17))</f>
        <v>13</v>
      </c>
      <c r="W16" s="387">
        <f t="shared" si="8"/>
        <v>48.634493078937524</v>
      </c>
      <c r="X16" s="457">
        <v>26730</v>
      </c>
    </row>
    <row r="17" spans="1:24" s="473" customFormat="1" ht="15" customHeight="1">
      <c r="A17" s="164" t="s">
        <v>734</v>
      </c>
      <c r="B17" s="447">
        <v>3</v>
      </c>
      <c r="C17" s="267">
        <f t="shared" si="11"/>
        <v>11.22334455667789</v>
      </c>
      <c r="D17" s="246">
        <f t="shared" si="9"/>
        <v>351</v>
      </c>
      <c r="E17" s="267">
        <f t="shared" si="12"/>
        <v>1313.1313131313132</v>
      </c>
      <c r="F17" s="247">
        <v>131</v>
      </c>
      <c r="G17" s="267">
        <f t="shared" si="0"/>
        <v>490.08604564160117</v>
      </c>
      <c r="H17" s="247" t="s">
        <v>872</v>
      </c>
      <c r="I17" s="267" t="str">
        <f t="shared" si="1"/>
        <v>-</v>
      </c>
      <c r="J17" s="247">
        <v>216</v>
      </c>
      <c r="K17" s="267">
        <f t="shared" si="2"/>
        <v>808.08080808080808</v>
      </c>
      <c r="L17" s="247" t="s">
        <v>872</v>
      </c>
      <c r="M17" s="267" t="str">
        <f t="shared" si="3"/>
        <v>-</v>
      </c>
      <c r="N17" s="247">
        <v>4</v>
      </c>
      <c r="O17" s="267">
        <f>IF(N17="-","-",N17/$X17*100000)</f>
        <v>14.964459408903853</v>
      </c>
      <c r="P17" s="247">
        <v>9</v>
      </c>
      <c r="Q17" s="267">
        <f t="shared" si="5"/>
        <v>33.670033670033675</v>
      </c>
      <c r="R17" s="247" t="s">
        <v>872</v>
      </c>
      <c r="S17" s="267" t="str">
        <f t="shared" si="6"/>
        <v>-</v>
      </c>
      <c r="T17" s="247" t="s">
        <v>872</v>
      </c>
      <c r="U17" s="267" t="str">
        <f t="shared" si="7"/>
        <v>-</v>
      </c>
      <c r="V17" s="247">
        <v>13</v>
      </c>
      <c r="W17" s="267">
        <f t="shared" si="8"/>
        <v>48.634493078937524</v>
      </c>
      <c r="X17" s="440">
        <v>26730</v>
      </c>
    </row>
    <row r="18" spans="1:24" s="473" customFormat="1" ht="15" customHeight="1">
      <c r="A18" s="161" t="s">
        <v>720</v>
      </c>
      <c r="B18" s="315">
        <f>IF(SUM(B19:B22)=0,"-",SUM(B19:B22))</f>
        <v>4</v>
      </c>
      <c r="C18" s="387">
        <f t="shared" si="8"/>
        <v>8.0808080808080813</v>
      </c>
      <c r="D18" s="315">
        <f>IF(SUM(D19:D22)=0,"-",SUM(D19:D22))</f>
        <v>438</v>
      </c>
      <c r="E18" s="387">
        <f t="shared" si="8"/>
        <v>884.84848484848487</v>
      </c>
      <c r="F18" s="315">
        <f>IF(SUM(F19:F22)=0,"-",SUM(F19:F22))</f>
        <v>299</v>
      </c>
      <c r="G18" s="387">
        <f t="shared" si="8"/>
        <v>604.04040404040404</v>
      </c>
      <c r="H18" s="315">
        <f>IF(SUM(H19:H22)=0,"-",SUM(H19:H22))</f>
        <v>139</v>
      </c>
      <c r="I18" s="387">
        <f t="shared" si="8"/>
        <v>280.80808080808083</v>
      </c>
      <c r="J18" s="315" t="str">
        <f>IF(SUM(J19:J22)=0,"-",SUM(J19:J22))</f>
        <v>-</v>
      </c>
      <c r="K18" s="387" t="str">
        <f t="shared" si="8"/>
        <v>-</v>
      </c>
      <c r="L18" s="315" t="str">
        <f>IF(SUM(L19:L22)=0,"-",SUM(L19:L22))</f>
        <v>-</v>
      </c>
      <c r="M18" s="387" t="str">
        <f t="shared" si="8"/>
        <v>-</v>
      </c>
      <c r="N18" s="315" t="str">
        <f>IF(SUM(N19:N22)=0,"-",SUM(N19:N22))</f>
        <v>-</v>
      </c>
      <c r="O18" s="387" t="str">
        <f t="shared" si="8"/>
        <v>-</v>
      </c>
      <c r="P18" s="315">
        <f>IF(SUM(P19:P22)=0,"-",SUM(P19:P22))</f>
        <v>19</v>
      </c>
      <c r="Q18" s="387">
        <f t="shared" si="8"/>
        <v>38.383838383838381</v>
      </c>
      <c r="R18" s="315">
        <f>IF(SUM(R19:R22)=0,"-",SUM(R19:R22))</f>
        <v>28</v>
      </c>
      <c r="S18" s="387">
        <f t="shared" si="8"/>
        <v>56.56565656565656</v>
      </c>
      <c r="T18" s="315" t="str">
        <f t="shared" ref="T18" si="13">IF(SUM(T19:T22)=0,"-",SUM(T19:T22))</f>
        <v>-</v>
      </c>
      <c r="U18" s="387" t="str">
        <f t="shared" si="8"/>
        <v>-</v>
      </c>
      <c r="V18" s="315">
        <f>IF(SUM(V19:V22)=0,"-",SUM(V19:V22))</f>
        <v>18</v>
      </c>
      <c r="W18" s="387">
        <f t="shared" si="8"/>
        <v>36.36363636363636</v>
      </c>
      <c r="X18" s="457">
        <v>49500</v>
      </c>
    </row>
    <row r="19" spans="1:24" s="473" customFormat="1" ht="15" customHeight="1">
      <c r="A19" s="167" t="s">
        <v>735</v>
      </c>
      <c r="B19" s="441">
        <v>1</v>
      </c>
      <c r="C19" s="442">
        <f t="shared" si="11"/>
        <v>6.6137566137566139</v>
      </c>
      <c r="D19" s="404">
        <f t="shared" si="9"/>
        <v>84</v>
      </c>
      <c r="E19" s="442">
        <f t="shared" si="12"/>
        <v>555.55555555555554</v>
      </c>
      <c r="F19" s="403">
        <v>84</v>
      </c>
      <c r="G19" s="442">
        <f t="shared" si="0"/>
        <v>555.55555555555554</v>
      </c>
      <c r="H19" s="403" t="s">
        <v>181</v>
      </c>
      <c r="I19" s="442" t="str">
        <f t="shared" si="1"/>
        <v>-</v>
      </c>
      <c r="J19" s="403" t="s">
        <v>181</v>
      </c>
      <c r="K19" s="442" t="str">
        <f t="shared" si="2"/>
        <v>-</v>
      </c>
      <c r="L19" s="403" t="s">
        <v>181</v>
      </c>
      <c r="M19" s="442" t="str">
        <f t="shared" si="3"/>
        <v>-</v>
      </c>
      <c r="N19" s="403" t="s">
        <v>181</v>
      </c>
      <c r="O19" s="442" t="str">
        <f t="shared" si="4"/>
        <v>-</v>
      </c>
      <c r="P19" s="403">
        <v>6</v>
      </c>
      <c r="Q19" s="444">
        <f t="shared" si="5"/>
        <v>39.682539682539684</v>
      </c>
      <c r="R19" s="403">
        <v>3</v>
      </c>
      <c r="S19" s="442">
        <f t="shared" si="6"/>
        <v>19.841269841269842</v>
      </c>
      <c r="T19" s="403" t="s">
        <v>181</v>
      </c>
      <c r="U19" s="442" t="str">
        <f t="shared" si="7"/>
        <v>-</v>
      </c>
      <c r="V19" s="403">
        <v>4</v>
      </c>
      <c r="W19" s="442">
        <f t="shared" si="8"/>
        <v>26.455026455026456</v>
      </c>
      <c r="X19" s="440">
        <v>15120</v>
      </c>
    </row>
    <row r="20" spans="1:24" s="473" customFormat="1" ht="15" customHeight="1">
      <c r="A20" s="169" t="s">
        <v>736</v>
      </c>
      <c r="B20" s="443">
        <v>2</v>
      </c>
      <c r="C20" s="444">
        <f t="shared" si="11"/>
        <v>8.4104289318755256</v>
      </c>
      <c r="D20" s="407">
        <f t="shared" si="9"/>
        <v>319</v>
      </c>
      <c r="E20" s="444">
        <f t="shared" si="12"/>
        <v>1341.4634146341464</v>
      </c>
      <c r="F20" s="406">
        <v>180</v>
      </c>
      <c r="G20" s="444">
        <f t="shared" si="0"/>
        <v>756.93860386879726</v>
      </c>
      <c r="H20" s="406">
        <v>139</v>
      </c>
      <c r="I20" s="444">
        <f t="shared" si="1"/>
        <v>584.524810765349</v>
      </c>
      <c r="J20" s="406" t="s">
        <v>181</v>
      </c>
      <c r="K20" s="444" t="str">
        <f t="shared" si="2"/>
        <v>-</v>
      </c>
      <c r="L20" s="406" t="s">
        <v>181</v>
      </c>
      <c r="M20" s="444" t="str">
        <f t="shared" si="3"/>
        <v>-</v>
      </c>
      <c r="N20" s="406" t="s">
        <v>181</v>
      </c>
      <c r="O20" s="444" t="str">
        <f t="shared" si="4"/>
        <v>-</v>
      </c>
      <c r="P20" s="406">
        <v>9</v>
      </c>
      <c r="Q20" s="444">
        <f t="shared" si="5"/>
        <v>37.846930193439867</v>
      </c>
      <c r="R20" s="406">
        <v>11</v>
      </c>
      <c r="S20" s="444">
        <f t="shared" si="6"/>
        <v>46.257359125315389</v>
      </c>
      <c r="T20" s="406" t="s">
        <v>181</v>
      </c>
      <c r="U20" s="444" t="str">
        <f t="shared" si="7"/>
        <v>-</v>
      </c>
      <c r="V20" s="406">
        <v>10</v>
      </c>
      <c r="W20" s="444">
        <f t="shared" si="8"/>
        <v>42.052144659377625</v>
      </c>
      <c r="X20" s="440">
        <v>23780</v>
      </c>
    </row>
    <row r="21" spans="1:24" s="473" customFormat="1" ht="15" customHeight="1">
      <c r="A21" s="169" t="s">
        <v>737</v>
      </c>
      <c r="B21" s="443">
        <v>1</v>
      </c>
      <c r="C21" s="444">
        <f t="shared" si="11"/>
        <v>19.047619047619047</v>
      </c>
      <c r="D21" s="407">
        <f t="shared" si="9"/>
        <v>35</v>
      </c>
      <c r="E21" s="444">
        <f t="shared" si="12"/>
        <v>666.66666666666674</v>
      </c>
      <c r="F21" s="406">
        <v>35</v>
      </c>
      <c r="G21" s="444">
        <f t="shared" si="0"/>
        <v>666.66666666666674</v>
      </c>
      <c r="H21" s="406" t="s">
        <v>181</v>
      </c>
      <c r="I21" s="444" t="str">
        <f t="shared" si="1"/>
        <v>-</v>
      </c>
      <c r="J21" s="406" t="s">
        <v>181</v>
      </c>
      <c r="K21" s="444" t="str">
        <f t="shared" si="2"/>
        <v>-</v>
      </c>
      <c r="L21" s="406" t="s">
        <v>181</v>
      </c>
      <c r="M21" s="444" t="str">
        <f t="shared" si="3"/>
        <v>-</v>
      </c>
      <c r="N21" s="406" t="s">
        <v>181</v>
      </c>
      <c r="O21" s="444" t="str">
        <f t="shared" si="4"/>
        <v>-</v>
      </c>
      <c r="P21" s="406">
        <v>2</v>
      </c>
      <c r="Q21" s="444">
        <f t="shared" si="5"/>
        <v>38.095238095238095</v>
      </c>
      <c r="R21" s="406" t="s">
        <v>181</v>
      </c>
      <c r="S21" s="444" t="str">
        <f t="shared" si="6"/>
        <v>-</v>
      </c>
      <c r="T21" s="406" t="s">
        <v>181</v>
      </c>
      <c r="U21" s="444" t="str">
        <f t="shared" si="7"/>
        <v>-</v>
      </c>
      <c r="V21" s="406">
        <v>2</v>
      </c>
      <c r="W21" s="444">
        <f t="shared" si="8"/>
        <v>38.095238095238095</v>
      </c>
      <c r="X21" s="440">
        <v>5250</v>
      </c>
    </row>
    <row r="22" spans="1:24" s="473" customFormat="1" ht="15" customHeight="1">
      <c r="A22" s="170" t="s">
        <v>738</v>
      </c>
      <c r="B22" s="445" t="s">
        <v>181</v>
      </c>
      <c r="C22" s="446" t="str">
        <f t="shared" si="11"/>
        <v>-</v>
      </c>
      <c r="D22" s="252" t="str">
        <f t="shared" si="9"/>
        <v>-</v>
      </c>
      <c r="E22" s="446" t="str">
        <f t="shared" si="12"/>
        <v>-</v>
      </c>
      <c r="F22" s="409" t="s">
        <v>181</v>
      </c>
      <c r="G22" s="446" t="str">
        <f t="shared" si="0"/>
        <v>-</v>
      </c>
      <c r="H22" s="409" t="s">
        <v>181</v>
      </c>
      <c r="I22" s="446" t="str">
        <f t="shared" si="1"/>
        <v>-</v>
      </c>
      <c r="J22" s="409" t="s">
        <v>181</v>
      </c>
      <c r="K22" s="446" t="str">
        <f t="shared" si="2"/>
        <v>-</v>
      </c>
      <c r="L22" s="409" t="s">
        <v>181</v>
      </c>
      <c r="M22" s="446" t="str">
        <f t="shared" si="3"/>
        <v>-</v>
      </c>
      <c r="N22" s="409" t="s">
        <v>181</v>
      </c>
      <c r="O22" s="446" t="str">
        <f t="shared" si="4"/>
        <v>-</v>
      </c>
      <c r="P22" s="409">
        <v>2</v>
      </c>
      <c r="Q22" s="446">
        <f t="shared" si="5"/>
        <v>37.383177570093459</v>
      </c>
      <c r="R22" s="409">
        <v>14</v>
      </c>
      <c r="S22" s="446">
        <f t="shared" si="6"/>
        <v>261.68224299065423</v>
      </c>
      <c r="T22" s="409" t="s">
        <v>181</v>
      </c>
      <c r="U22" s="446" t="str">
        <f t="shared" si="7"/>
        <v>-</v>
      </c>
      <c r="V22" s="409">
        <v>2</v>
      </c>
      <c r="W22" s="446">
        <f t="shared" si="8"/>
        <v>37.383177570093459</v>
      </c>
      <c r="X22" s="448">
        <v>5350</v>
      </c>
    </row>
    <row r="23" spans="1:24" s="473" customFormat="1" ht="15" customHeight="1">
      <c r="A23" s="449" t="s">
        <v>333</v>
      </c>
      <c r="B23" s="413"/>
      <c r="C23" s="392"/>
      <c r="D23" s="413"/>
      <c r="E23" s="392"/>
      <c r="F23" s="413"/>
      <c r="G23" s="392"/>
      <c r="H23" s="413"/>
      <c r="I23" s="392"/>
      <c r="J23" s="413"/>
      <c r="K23" s="392"/>
      <c r="L23" s="413"/>
      <c r="M23" s="392"/>
      <c r="N23" s="413"/>
      <c r="O23" s="392"/>
      <c r="P23" s="413"/>
      <c r="Q23" s="392"/>
      <c r="R23" s="413"/>
      <c r="S23" s="392"/>
      <c r="T23" s="413"/>
      <c r="U23" s="392"/>
      <c r="V23" s="413"/>
      <c r="W23" s="392"/>
      <c r="X23" s="450"/>
    </row>
    <row r="24" spans="1:24" ht="13.5" customHeight="1">
      <c r="A24" s="116"/>
      <c r="B24" s="85"/>
      <c r="C24" s="128"/>
      <c r="D24" s="195"/>
      <c r="E24" s="128"/>
      <c r="F24" s="195"/>
      <c r="G24" s="128"/>
      <c r="H24" s="195"/>
      <c r="I24" s="128"/>
      <c r="J24" s="195"/>
      <c r="K24" s="128"/>
      <c r="L24" s="195"/>
      <c r="M24" s="128"/>
      <c r="N24" s="195"/>
      <c r="O24" s="128"/>
      <c r="P24" s="195"/>
      <c r="Q24" s="128"/>
      <c r="R24" s="195"/>
      <c r="S24" s="128"/>
      <c r="T24" s="195"/>
      <c r="U24" s="128"/>
      <c r="V24" s="195"/>
      <c r="W24" s="128"/>
      <c r="X24" s="136"/>
    </row>
    <row r="25" spans="1:24" ht="13.5" customHeight="1">
      <c r="A25" s="116"/>
      <c r="B25" s="85"/>
      <c r="C25" s="128"/>
      <c r="D25" s="195"/>
      <c r="E25" s="128"/>
      <c r="F25" s="195"/>
      <c r="G25" s="128"/>
      <c r="H25" s="195"/>
      <c r="I25" s="128"/>
      <c r="J25" s="195"/>
      <c r="K25" s="128"/>
      <c r="L25" s="195"/>
      <c r="M25" s="128"/>
      <c r="N25" s="195"/>
      <c r="O25" s="128"/>
      <c r="P25" s="195"/>
      <c r="Q25" s="128"/>
      <c r="R25" s="195"/>
      <c r="S25" s="128"/>
      <c r="T25" s="195"/>
      <c r="U25" s="128"/>
      <c r="V25" s="195"/>
      <c r="W25" s="128"/>
      <c r="X25" s="137"/>
    </row>
    <row r="26" spans="1:24" ht="13.5" customHeight="1">
      <c r="A26" s="116"/>
      <c r="B26" s="85"/>
      <c r="C26" s="128"/>
      <c r="D26" s="195"/>
      <c r="E26" s="128"/>
      <c r="F26" s="195"/>
      <c r="G26" s="128"/>
      <c r="H26" s="195"/>
      <c r="I26" s="128"/>
      <c r="J26" s="195"/>
      <c r="K26" s="128"/>
      <c r="L26" s="195"/>
      <c r="M26" s="128"/>
      <c r="N26" s="195"/>
      <c r="O26" s="128"/>
      <c r="P26" s="195"/>
      <c r="Q26" s="128"/>
      <c r="R26" s="195"/>
      <c r="S26" s="128"/>
      <c r="T26" s="195"/>
      <c r="U26" s="128"/>
      <c r="V26" s="195"/>
      <c r="W26" s="128"/>
      <c r="X26" s="136"/>
    </row>
    <row r="27" spans="1:24" ht="13.5" customHeight="1">
      <c r="A27" s="116"/>
      <c r="B27" s="85"/>
      <c r="C27" s="128"/>
      <c r="D27" s="195"/>
      <c r="E27" s="128"/>
      <c r="F27" s="195"/>
      <c r="G27" s="128"/>
      <c r="H27" s="195"/>
      <c r="I27" s="128"/>
      <c r="J27" s="195"/>
      <c r="K27" s="128"/>
      <c r="L27" s="195"/>
      <c r="M27" s="128"/>
      <c r="N27" s="195"/>
      <c r="O27" s="128"/>
      <c r="P27" s="195"/>
      <c r="Q27" s="128"/>
      <c r="R27" s="195"/>
      <c r="S27" s="128"/>
      <c r="T27" s="195"/>
      <c r="U27" s="128"/>
      <c r="V27" s="195"/>
      <c r="W27" s="128"/>
      <c r="X27" s="136"/>
    </row>
    <row r="28" spans="1:24" ht="13.5" customHeight="1">
      <c r="A28" s="116"/>
      <c r="B28" s="85"/>
      <c r="C28" s="128"/>
      <c r="D28" s="195"/>
      <c r="E28" s="128"/>
      <c r="F28" s="195"/>
      <c r="G28" s="128"/>
      <c r="H28" s="195"/>
      <c r="I28" s="128"/>
      <c r="J28" s="195"/>
      <c r="K28" s="128"/>
      <c r="L28" s="195"/>
      <c r="M28" s="128"/>
      <c r="N28" s="195"/>
      <c r="O28" s="128"/>
      <c r="P28" s="195"/>
      <c r="Q28" s="128"/>
      <c r="R28" s="195"/>
      <c r="S28" s="128"/>
      <c r="T28" s="195"/>
      <c r="U28" s="128"/>
      <c r="V28" s="195"/>
      <c r="W28" s="128"/>
      <c r="X28" s="137"/>
    </row>
    <row r="29" spans="1:24" s="138" customFormat="1" ht="13.5" customHeight="1">
      <c r="E29" s="127"/>
      <c r="F29" s="89"/>
      <c r="G29" s="127"/>
      <c r="H29" s="89"/>
      <c r="I29" s="127"/>
      <c r="J29" s="89"/>
      <c r="K29" s="127"/>
      <c r="L29" s="89"/>
      <c r="M29" s="128"/>
      <c r="N29" s="89"/>
      <c r="O29" s="127"/>
      <c r="P29" s="89"/>
      <c r="Q29" s="127"/>
      <c r="R29" s="89"/>
      <c r="S29" s="127"/>
      <c r="T29" s="89"/>
      <c r="U29" s="127"/>
      <c r="V29" s="89"/>
      <c r="W29" s="127"/>
      <c r="X29" s="135"/>
    </row>
    <row r="30" spans="1:24" s="138" customFormat="1" ht="13.5" customHeight="1">
      <c r="A30" s="89"/>
      <c r="E30" s="127"/>
      <c r="F30" s="89"/>
      <c r="G30" s="127"/>
      <c r="H30" s="89"/>
      <c r="I30" s="127"/>
      <c r="J30" s="89"/>
      <c r="K30" s="127"/>
      <c r="L30" s="89"/>
      <c r="M30" s="128"/>
      <c r="N30" s="89"/>
      <c r="O30" s="127"/>
      <c r="P30" s="89"/>
      <c r="Q30" s="127"/>
      <c r="R30" s="89"/>
      <c r="S30" s="127"/>
      <c r="T30" s="89"/>
      <c r="U30" s="127"/>
      <c r="V30" s="89"/>
      <c r="W30" s="127"/>
      <c r="X30" s="135"/>
    </row>
    <row r="31" spans="1:24">
      <c r="A31" s="113"/>
      <c r="B31" s="80"/>
      <c r="C31" s="106"/>
      <c r="D31" s="80"/>
      <c r="E31" s="106"/>
      <c r="F31" s="80"/>
      <c r="G31" s="106"/>
      <c r="H31" s="80"/>
      <c r="I31" s="106"/>
      <c r="J31" s="80"/>
      <c r="K31" s="106"/>
      <c r="L31" s="80"/>
      <c r="M31" s="106"/>
      <c r="N31" s="80"/>
      <c r="O31" s="106"/>
      <c r="P31" s="80"/>
      <c r="Q31" s="106"/>
      <c r="R31" s="80"/>
      <c r="S31" s="106"/>
      <c r="T31" s="80"/>
      <c r="U31" s="106"/>
      <c r="V31" s="80"/>
      <c r="W31" s="106"/>
    </row>
    <row r="32" spans="1:24">
      <c r="A32" s="113"/>
      <c r="B32" s="80"/>
      <c r="C32" s="106"/>
      <c r="D32" s="80"/>
      <c r="E32" s="106"/>
      <c r="F32" s="80"/>
      <c r="G32" s="106"/>
      <c r="H32" s="80"/>
      <c r="I32" s="106"/>
      <c r="J32" s="80"/>
      <c r="K32" s="106"/>
      <c r="L32" s="80"/>
      <c r="M32" s="106"/>
      <c r="N32" s="80"/>
      <c r="O32" s="106"/>
      <c r="P32" s="80"/>
      <c r="Q32" s="106"/>
      <c r="R32" s="80"/>
      <c r="S32" s="106"/>
      <c r="T32" s="80"/>
      <c r="U32" s="106"/>
      <c r="V32" s="80"/>
      <c r="W32" s="106"/>
    </row>
    <row r="33" spans="1:23">
      <c r="A33" s="113"/>
      <c r="B33" s="80"/>
      <c r="C33" s="106"/>
      <c r="D33" s="80"/>
      <c r="E33" s="106"/>
      <c r="F33" s="80"/>
      <c r="G33" s="106"/>
      <c r="H33" s="80"/>
      <c r="I33" s="106"/>
      <c r="J33" s="80"/>
      <c r="K33" s="106"/>
      <c r="L33" s="80"/>
      <c r="M33" s="106"/>
      <c r="N33" s="80"/>
      <c r="O33" s="106"/>
      <c r="P33" s="80"/>
      <c r="Q33" s="106"/>
      <c r="R33" s="80"/>
      <c r="S33" s="106"/>
      <c r="T33" s="80"/>
      <c r="U33" s="106"/>
      <c r="V33" s="80"/>
      <c r="W33" s="106"/>
    </row>
    <row r="34" spans="1:23">
      <c r="A34" s="133"/>
      <c r="B34" s="80"/>
      <c r="C34" s="106"/>
      <c r="D34" s="80"/>
      <c r="E34" s="106"/>
      <c r="F34" s="80"/>
      <c r="G34" s="106"/>
      <c r="H34" s="80"/>
      <c r="I34" s="106"/>
      <c r="J34" s="80"/>
      <c r="K34" s="106"/>
      <c r="L34" s="80"/>
      <c r="M34" s="106"/>
      <c r="N34" s="80"/>
      <c r="O34" s="106"/>
      <c r="P34" s="80"/>
      <c r="Q34" s="106"/>
      <c r="R34" s="80"/>
      <c r="S34" s="106"/>
      <c r="T34" s="80"/>
      <c r="U34" s="106"/>
      <c r="V34" s="80"/>
      <c r="W34" s="106"/>
    </row>
  </sheetData>
  <customSheetViews>
    <customSheetView guid="{56D0106B-CB90-4499-A8AC-183481DC4CD8}" showPageBreaks="1" showGridLines="0" printArea="1" view="pageBreakPreview">
      <pane xSplit="1" ySplit="6" topLeftCell="B7" activePane="bottomRight" state="frozen"/>
      <selection pane="bottomRight" activeCell="W4" sqref="W4"/>
      <colBreaks count="1" manualBreakCount="1">
        <brk id="11" max="14" man="1"/>
      </colBreaks>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6" topLeftCell="B7" activePane="bottomRight" state="frozen"/>
      <selection pane="bottomRight" activeCell="W4" sqref="W4"/>
      <colBreaks count="1" manualBreakCount="1">
        <brk id="11" max="14" man="1"/>
      </colBreaks>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6" topLeftCell="B7" activePane="bottomRight" state="frozen"/>
      <selection pane="bottomRight" activeCell="W4" sqref="W4"/>
      <colBreaks count="1" manualBreakCount="1">
        <brk id="11" max="14" man="1"/>
      </colBreaks>
      <pageMargins left="0.78740157480314965" right="0.78740157480314965" top="0.78740157480314965" bottom="0.78740157480314965" header="0.51181102362204722" footer="0.51181102362204722"/>
      <headerFooter alignWithMargins="0"/>
    </customSheetView>
  </customSheetViews>
  <mergeCells count="11">
    <mergeCell ref="Y2:Y5"/>
    <mergeCell ref="S1:W1"/>
    <mergeCell ref="B3:C4"/>
    <mergeCell ref="D4:E4"/>
    <mergeCell ref="F4:G4"/>
    <mergeCell ref="P4:Q4"/>
    <mergeCell ref="B2:O2"/>
    <mergeCell ref="D3:O3"/>
    <mergeCell ref="P3:U3"/>
    <mergeCell ref="P2:W2"/>
    <mergeCell ref="X2:X5"/>
  </mergeCells>
  <phoneticPr fontId="2"/>
  <pageMargins left="0.39370078740157483" right="0.39370078740157483" top="0.78740157480314965" bottom="0.78740157480314965" header="0.31496062992125984" footer="0.31496062992125984"/>
  <headerFooter alignWithMargins="0">
    <oddFooter>&amp;R&amp;D&amp;T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BC21"/>
  <sheetViews>
    <sheetView showGridLines="0" view="pageBreakPreview" zoomScaleNormal="75" zoomScaleSheetLayoutView="100" workbookViewId="0"/>
  </sheetViews>
  <sheetFormatPr defaultColWidth="7.75" defaultRowHeight="13.5"/>
  <cols>
    <col min="1" max="1" width="15.125" style="157" customWidth="1"/>
    <col min="2" max="2" width="10.625" style="158" customWidth="1"/>
    <col min="3" max="53" width="5.625" style="158" customWidth="1"/>
    <col min="54" max="16384" width="7.75" style="158"/>
  </cols>
  <sheetData>
    <row r="1" spans="1:55" s="196" customFormat="1" ht="16.5" customHeight="1">
      <c r="A1" s="104" t="s">
        <v>1180</v>
      </c>
      <c r="B1" s="707"/>
      <c r="C1" s="707"/>
      <c r="D1" s="707"/>
      <c r="E1" s="707"/>
      <c r="F1" s="707"/>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708"/>
      <c r="AO1" s="92"/>
      <c r="AP1" s="92"/>
      <c r="AQ1" s="709"/>
      <c r="AR1" s="709"/>
      <c r="AS1" s="709"/>
      <c r="AT1" s="709"/>
      <c r="AU1" s="709"/>
      <c r="AV1" s="92"/>
      <c r="AW1" s="811" t="s">
        <v>974</v>
      </c>
      <c r="AX1" s="811"/>
      <c r="AY1" s="811"/>
      <c r="AZ1" s="811"/>
      <c r="BA1" s="811"/>
    </row>
    <row r="2" spans="1:55" s="629" customFormat="1">
      <c r="A2" s="710"/>
      <c r="B2" s="738"/>
      <c r="C2" s="711" t="s">
        <v>249</v>
      </c>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713"/>
      <c r="AQ2" s="713"/>
      <c r="AR2" s="713"/>
      <c r="AS2" s="713"/>
      <c r="AT2" s="713"/>
      <c r="AU2" s="713"/>
      <c r="AV2" s="714"/>
      <c r="AW2" s="714"/>
      <c r="AX2" s="715"/>
      <c r="AY2" s="715"/>
      <c r="AZ2" s="715"/>
      <c r="BA2" s="715"/>
    </row>
    <row r="3" spans="1:55" s="629" customFormat="1">
      <c r="A3" s="716"/>
      <c r="B3" s="739"/>
      <c r="C3" s="728">
        <v>1</v>
      </c>
      <c r="D3" s="728">
        <v>2</v>
      </c>
      <c r="E3" s="728">
        <v>3</v>
      </c>
      <c r="F3" s="728">
        <v>4</v>
      </c>
      <c r="G3" s="728">
        <v>5</v>
      </c>
      <c r="H3" s="728">
        <v>6</v>
      </c>
      <c r="I3" s="728">
        <v>7</v>
      </c>
      <c r="J3" s="728">
        <v>8</v>
      </c>
      <c r="K3" s="728">
        <v>9</v>
      </c>
      <c r="L3" s="728">
        <v>10</v>
      </c>
      <c r="M3" s="728">
        <v>11</v>
      </c>
      <c r="N3" s="728">
        <v>12</v>
      </c>
      <c r="O3" s="728">
        <v>13</v>
      </c>
      <c r="P3" s="728">
        <v>14</v>
      </c>
      <c r="Q3" s="728">
        <v>15</v>
      </c>
      <c r="R3" s="728">
        <v>16</v>
      </c>
      <c r="S3" s="728">
        <v>17</v>
      </c>
      <c r="T3" s="728">
        <v>18</v>
      </c>
      <c r="U3" s="728">
        <v>19</v>
      </c>
      <c r="V3" s="728">
        <v>20</v>
      </c>
      <c r="W3" s="729">
        <v>21</v>
      </c>
      <c r="X3" s="730">
        <v>22</v>
      </c>
      <c r="Y3" s="728">
        <v>23</v>
      </c>
      <c r="Z3" s="728">
        <v>24</v>
      </c>
      <c r="AA3" s="728">
        <v>25</v>
      </c>
      <c r="AB3" s="728">
        <v>26</v>
      </c>
      <c r="AC3" s="728">
        <v>27</v>
      </c>
      <c r="AD3" s="728">
        <v>28</v>
      </c>
      <c r="AE3" s="728">
        <v>29</v>
      </c>
      <c r="AF3" s="728">
        <v>30</v>
      </c>
      <c r="AG3" s="728">
        <v>31</v>
      </c>
      <c r="AH3" s="728">
        <v>32</v>
      </c>
      <c r="AI3" s="728">
        <v>33</v>
      </c>
      <c r="AJ3" s="728">
        <v>34</v>
      </c>
      <c r="AK3" s="728">
        <v>35</v>
      </c>
      <c r="AL3" s="728">
        <v>36</v>
      </c>
      <c r="AM3" s="728">
        <v>37</v>
      </c>
      <c r="AN3" s="728">
        <v>38</v>
      </c>
      <c r="AO3" s="728">
        <v>39</v>
      </c>
      <c r="AP3" s="728">
        <v>40</v>
      </c>
      <c r="AQ3" s="728">
        <v>41</v>
      </c>
      <c r="AR3" s="728">
        <v>42</v>
      </c>
      <c r="AS3" s="728">
        <v>43</v>
      </c>
      <c r="AT3" s="728">
        <v>44</v>
      </c>
      <c r="AU3" s="729">
        <v>45</v>
      </c>
      <c r="AV3" s="731">
        <v>46</v>
      </c>
      <c r="AW3" s="731">
        <v>47</v>
      </c>
      <c r="AX3" s="731">
        <v>48</v>
      </c>
      <c r="AY3" s="731">
        <v>49</v>
      </c>
      <c r="AZ3" s="731">
        <v>50</v>
      </c>
      <c r="BA3" s="731">
        <v>51</v>
      </c>
      <c r="BB3" s="232"/>
      <c r="BC3" s="232"/>
    </row>
    <row r="4" spans="1:55" s="630" customFormat="1" ht="240" customHeight="1">
      <c r="A4" s="717"/>
      <c r="B4" s="735" t="s">
        <v>238</v>
      </c>
      <c r="C4" s="233" t="s">
        <v>787</v>
      </c>
      <c r="D4" s="233" t="s">
        <v>987</v>
      </c>
      <c r="E4" s="233" t="s">
        <v>788</v>
      </c>
      <c r="F4" s="233" t="s">
        <v>789</v>
      </c>
      <c r="G4" s="233" t="s">
        <v>790</v>
      </c>
      <c r="H4" s="233" t="s">
        <v>791</v>
      </c>
      <c r="I4" s="233" t="s">
        <v>792</v>
      </c>
      <c r="J4" s="233" t="s">
        <v>793</v>
      </c>
      <c r="K4" s="233" t="s">
        <v>794</v>
      </c>
      <c r="L4" s="233" t="s">
        <v>786</v>
      </c>
      <c r="M4" s="233" t="s">
        <v>795</v>
      </c>
      <c r="N4" s="233" t="s">
        <v>796</v>
      </c>
      <c r="O4" s="233" t="s">
        <v>797</v>
      </c>
      <c r="P4" s="233" t="s">
        <v>986</v>
      </c>
      <c r="Q4" s="233" t="s">
        <v>798</v>
      </c>
      <c r="R4" s="233" t="s">
        <v>799</v>
      </c>
      <c r="S4" s="233" t="s">
        <v>800</v>
      </c>
      <c r="T4" s="233" t="s">
        <v>801</v>
      </c>
      <c r="U4" s="233" t="s">
        <v>802</v>
      </c>
      <c r="V4" s="233" t="s">
        <v>803</v>
      </c>
      <c r="W4" s="234" t="s">
        <v>589</v>
      </c>
      <c r="X4" s="235" t="s">
        <v>804</v>
      </c>
      <c r="Y4" s="233" t="s">
        <v>805</v>
      </c>
      <c r="Z4" s="233" t="s">
        <v>806</v>
      </c>
      <c r="AA4" s="233" t="s">
        <v>807</v>
      </c>
      <c r="AB4" s="233" t="s">
        <v>808</v>
      </c>
      <c r="AC4" s="233" t="s">
        <v>809</v>
      </c>
      <c r="AD4" s="233" t="s">
        <v>810</v>
      </c>
      <c r="AE4" s="233" t="s">
        <v>811</v>
      </c>
      <c r="AF4" s="233" t="s">
        <v>812</v>
      </c>
      <c r="AG4" s="233" t="s">
        <v>988</v>
      </c>
      <c r="AH4" s="233" t="s">
        <v>813</v>
      </c>
      <c r="AI4" s="233" t="s">
        <v>814</v>
      </c>
      <c r="AJ4" s="233" t="s">
        <v>815</v>
      </c>
      <c r="AK4" s="233" t="s">
        <v>816</v>
      </c>
      <c r="AL4" s="233" t="s">
        <v>817</v>
      </c>
      <c r="AM4" s="233" t="s">
        <v>818</v>
      </c>
      <c r="AN4" s="233" t="s">
        <v>819</v>
      </c>
      <c r="AO4" s="233" t="s">
        <v>820</v>
      </c>
      <c r="AP4" s="233" t="s">
        <v>821</v>
      </c>
      <c r="AQ4" s="233" t="s">
        <v>822</v>
      </c>
      <c r="AR4" s="732" t="s">
        <v>823</v>
      </c>
      <c r="AS4" s="233" t="s">
        <v>824</v>
      </c>
      <c r="AT4" s="233" t="s">
        <v>825</v>
      </c>
      <c r="AU4" s="234" t="s">
        <v>826</v>
      </c>
      <c r="AV4" s="733" t="s">
        <v>827</v>
      </c>
      <c r="AW4" s="733" t="s">
        <v>828</v>
      </c>
      <c r="AX4" s="733" t="s">
        <v>829</v>
      </c>
      <c r="AY4" s="733" t="s">
        <v>830</v>
      </c>
      <c r="AZ4" s="733" t="s">
        <v>831</v>
      </c>
      <c r="BA4" s="733" t="s">
        <v>832</v>
      </c>
    </row>
    <row r="5" spans="1:55" s="631" customFormat="1" ht="15" customHeight="1">
      <c r="A5" s="718" t="s">
        <v>180</v>
      </c>
      <c r="B5" s="736">
        <f>IF(SUM(C5:BA5)=0,"-",SUM(C5:BA5))</f>
        <v>21523</v>
      </c>
      <c r="C5" s="719">
        <v>56</v>
      </c>
      <c r="D5" s="719">
        <v>367</v>
      </c>
      <c r="E5" s="719">
        <v>51</v>
      </c>
      <c r="F5" s="719" t="s">
        <v>1194</v>
      </c>
      <c r="G5" s="719">
        <v>499</v>
      </c>
      <c r="H5" s="719">
        <v>6553</v>
      </c>
      <c r="I5" s="719">
        <v>206</v>
      </c>
      <c r="J5" s="719">
        <v>36</v>
      </c>
      <c r="K5" s="719">
        <v>4</v>
      </c>
      <c r="L5" s="719">
        <v>19</v>
      </c>
      <c r="M5" s="719">
        <v>1194</v>
      </c>
      <c r="N5" s="719" t="s">
        <v>1194</v>
      </c>
      <c r="O5" s="719">
        <v>1344</v>
      </c>
      <c r="P5" s="719">
        <v>277</v>
      </c>
      <c r="Q5" s="719">
        <v>12</v>
      </c>
      <c r="R5" s="719">
        <v>1</v>
      </c>
      <c r="S5" s="719">
        <v>636</v>
      </c>
      <c r="T5" s="719">
        <v>1586</v>
      </c>
      <c r="U5" s="719">
        <v>28</v>
      </c>
      <c r="V5" s="719">
        <v>10</v>
      </c>
      <c r="W5" s="720">
        <v>46</v>
      </c>
      <c r="X5" s="721">
        <v>872</v>
      </c>
      <c r="Y5" s="719">
        <v>20</v>
      </c>
      <c r="Z5" s="719">
        <v>5</v>
      </c>
      <c r="AA5" s="719">
        <v>2</v>
      </c>
      <c r="AB5" s="719">
        <v>17</v>
      </c>
      <c r="AC5" s="719">
        <v>3</v>
      </c>
      <c r="AD5" s="719">
        <v>101</v>
      </c>
      <c r="AE5" s="719" t="s">
        <v>1194</v>
      </c>
      <c r="AF5" s="719">
        <v>8</v>
      </c>
      <c r="AG5" s="719" t="s">
        <v>1194</v>
      </c>
      <c r="AH5" s="719" t="s">
        <v>1194</v>
      </c>
      <c r="AI5" s="719" t="s">
        <v>1194</v>
      </c>
      <c r="AJ5" s="719">
        <v>159</v>
      </c>
      <c r="AK5" s="719">
        <v>265</v>
      </c>
      <c r="AL5" s="719">
        <v>18</v>
      </c>
      <c r="AM5" s="719">
        <v>127</v>
      </c>
      <c r="AN5" s="719">
        <v>9</v>
      </c>
      <c r="AO5" s="719">
        <v>2</v>
      </c>
      <c r="AP5" s="719">
        <v>336</v>
      </c>
      <c r="AQ5" s="719">
        <v>4</v>
      </c>
      <c r="AR5" s="719">
        <v>168</v>
      </c>
      <c r="AS5" s="719">
        <v>280</v>
      </c>
      <c r="AT5" s="719">
        <v>127</v>
      </c>
      <c r="AU5" s="720">
        <v>45</v>
      </c>
      <c r="AV5" s="720">
        <v>203</v>
      </c>
      <c r="AW5" s="720">
        <v>758</v>
      </c>
      <c r="AX5" s="720">
        <v>11</v>
      </c>
      <c r="AY5" s="720">
        <v>2937</v>
      </c>
      <c r="AZ5" s="720">
        <v>932</v>
      </c>
      <c r="BA5" s="720">
        <v>1189</v>
      </c>
    </row>
    <row r="6" spans="1:55" s="631" customFormat="1" ht="15" customHeight="1">
      <c r="A6" s="734" t="s">
        <v>718</v>
      </c>
      <c r="B6" s="737">
        <f>IF(SUM(C6:BA6)=0,"-",SUM(C6:BA6))</f>
        <v>854</v>
      </c>
      <c r="C6" s="722">
        <v>1</v>
      </c>
      <c r="D6" s="722">
        <v>9</v>
      </c>
      <c r="E6" s="722">
        <v>1</v>
      </c>
      <c r="F6" s="722" t="s">
        <v>181</v>
      </c>
      <c r="G6" s="722">
        <v>21</v>
      </c>
      <c r="H6" s="722">
        <v>264</v>
      </c>
      <c r="I6" s="722">
        <v>5</v>
      </c>
      <c r="J6" s="722">
        <v>2</v>
      </c>
      <c r="K6" s="722" t="s">
        <v>181</v>
      </c>
      <c r="L6" s="722" t="s">
        <v>181</v>
      </c>
      <c r="M6" s="722">
        <v>38</v>
      </c>
      <c r="N6" s="722" t="s">
        <v>181</v>
      </c>
      <c r="O6" s="722">
        <v>53</v>
      </c>
      <c r="P6" s="722">
        <v>10</v>
      </c>
      <c r="Q6" s="722" t="s">
        <v>181</v>
      </c>
      <c r="R6" s="722" t="s">
        <v>181</v>
      </c>
      <c r="S6" s="722">
        <v>29</v>
      </c>
      <c r="T6" s="722">
        <v>70</v>
      </c>
      <c r="U6" s="722" t="s">
        <v>181</v>
      </c>
      <c r="V6" s="722">
        <v>2</v>
      </c>
      <c r="W6" s="722" t="s">
        <v>181</v>
      </c>
      <c r="X6" s="722">
        <v>33</v>
      </c>
      <c r="Y6" s="722">
        <v>2</v>
      </c>
      <c r="Z6" s="722">
        <v>1</v>
      </c>
      <c r="AA6" s="722" t="s">
        <v>181</v>
      </c>
      <c r="AB6" s="722" t="s">
        <v>181</v>
      </c>
      <c r="AC6" s="722" t="s">
        <v>181</v>
      </c>
      <c r="AD6" s="722">
        <v>1</v>
      </c>
      <c r="AE6" s="722" t="s">
        <v>181</v>
      </c>
      <c r="AF6" s="722" t="s">
        <v>181</v>
      </c>
      <c r="AG6" s="722" t="s">
        <v>181</v>
      </c>
      <c r="AH6" s="722" t="s">
        <v>181</v>
      </c>
      <c r="AI6" s="722" t="s">
        <v>181</v>
      </c>
      <c r="AJ6" s="722">
        <v>4</v>
      </c>
      <c r="AK6" s="722">
        <v>15</v>
      </c>
      <c r="AL6" s="722" t="s">
        <v>181</v>
      </c>
      <c r="AM6" s="722">
        <v>3</v>
      </c>
      <c r="AN6" s="722" t="s">
        <v>181</v>
      </c>
      <c r="AO6" s="722" t="s">
        <v>181</v>
      </c>
      <c r="AP6" s="722">
        <v>24</v>
      </c>
      <c r="AQ6" s="722">
        <v>1</v>
      </c>
      <c r="AR6" s="722">
        <v>5</v>
      </c>
      <c r="AS6" s="722">
        <v>11</v>
      </c>
      <c r="AT6" s="722">
        <v>2</v>
      </c>
      <c r="AU6" s="722" t="s">
        <v>181</v>
      </c>
      <c r="AV6" s="722">
        <v>5</v>
      </c>
      <c r="AW6" s="722">
        <v>43</v>
      </c>
      <c r="AX6" s="722" t="s">
        <v>181</v>
      </c>
      <c r="AY6" s="722">
        <v>134</v>
      </c>
      <c r="AZ6" s="722">
        <v>26</v>
      </c>
      <c r="BA6" s="722">
        <v>39</v>
      </c>
    </row>
    <row r="7" spans="1:55" s="631" customFormat="1" ht="15" customHeight="1">
      <c r="A7" s="734" t="s">
        <v>838</v>
      </c>
      <c r="B7" s="737" t="str">
        <f>IF(SUM(C7:BA7)=0,"-",SUM(C7:BA7))</f>
        <v>-</v>
      </c>
      <c r="C7" s="722" t="s">
        <v>181</v>
      </c>
      <c r="D7" s="722" t="s">
        <v>181</v>
      </c>
      <c r="E7" s="722" t="s">
        <v>181</v>
      </c>
      <c r="F7" s="722" t="s">
        <v>181</v>
      </c>
      <c r="G7" s="722" t="s">
        <v>181</v>
      </c>
      <c r="H7" s="722" t="s">
        <v>181</v>
      </c>
      <c r="I7" s="722" t="s">
        <v>181</v>
      </c>
      <c r="J7" s="722" t="s">
        <v>181</v>
      </c>
      <c r="K7" s="722" t="s">
        <v>181</v>
      </c>
      <c r="L7" s="722" t="s">
        <v>181</v>
      </c>
      <c r="M7" s="722" t="s">
        <v>181</v>
      </c>
      <c r="N7" s="722" t="s">
        <v>181</v>
      </c>
      <c r="O7" s="722" t="s">
        <v>181</v>
      </c>
      <c r="P7" s="722" t="s">
        <v>181</v>
      </c>
      <c r="Q7" s="722" t="s">
        <v>181</v>
      </c>
      <c r="R7" s="722" t="s">
        <v>181</v>
      </c>
      <c r="S7" s="722" t="s">
        <v>181</v>
      </c>
      <c r="T7" s="722" t="s">
        <v>181</v>
      </c>
      <c r="U7" s="722" t="s">
        <v>181</v>
      </c>
      <c r="V7" s="722" t="s">
        <v>181</v>
      </c>
      <c r="W7" s="722" t="s">
        <v>181</v>
      </c>
      <c r="X7" s="722" t="s">
        <v>181</v>
      </c>
      <c r="Y7" s="722" t="s">
        <v>181</v>
      </c>
      <c r="Z7" s="722" t="s">
        <v>181</v>
      </c>
      <c r="AA7" s="722" t="s">
        <v>181</v>
      </c>
      <c r="AB7" s="722" t="s">
        <v>181</v>
      </c>
      <c r="AC7" s="722" t="s">
        <v>181</v>
      </c>
      <c r="AD7" s="722" t="s">
        <v>181</v>
      </c>
      <c r="AE7" s="722" t="s">
        <v>181</v>
      </c>
      <c r="AF7" s="722" t="s">
        <v>181</v>
      </c>
      <c r="AG7" s="722" t="s">
        <v>181</v>
      </c>
      <c r="AH7" s="722" t="s">
        <v>181</v>
      </c>
      <c r="AI7" s="722" t="s">
        <v>181</v>
      </c>
      <c r="AJ7" s="722" t="s">
        <v>181</v>
      </c>
      <c r="AK7" s="722" t="s">
        <v>181</v>
      </c>
      <c r="AL7" s="722" t="s">
        <v>181</v>
      </c>
      <c r="AM7" s="722" t="s">
        <v>181</v>
      </c>
      <c r="AN7" s="722" t="s">
        <v>181</v>
      </c>
      <c r="AO7" s="722" t="s">
        <v>181</v>
      </c>
      <c r="AP7" s="722" t="s">
        <v>181</v>
      </c>
      <c r="AQ7" s="722" t="s">
        <v>181</v>
      </c>
      <c r="AR7" s="722" t="s">
        <v>181</v>
      </c>
      <c r="AS7" s="722" t="s">
        <v>181</v>
      </c>
      <c r="AT7" s="722" t="s">
        <v>181</v>
      </c>
      <c r="AU7" s="722" t="s">
        <v>181</v>
      </c>
      <c r="AV7" s="722" t="s">
        <v>181</v>
      </c>
      <c r="AW7" s="722" t="s">
        <v>181</v>
      </c>
      <c r="AX7" s="722" t="s">
        <v>181</v>
      </c>
      <c r="AY7" s="722" t="s">
        <v>181</v>
      </c>
      <c r="AZ7" s="722" t="s">
        <v>181</v>
      </c>
      <c r="BA7" s="722" t="s">
        <v>181</v>
      </c>
    </row>
    <row r="8" spans="1:55" s="631" customFormat="1" ht="15" customHeight="1">
      <c r="A8" s="734" t="s">
        <v>839</v>
      </c>
      <c r="B8" s="737">
        <f>IF(SUM(C8:BA8)=0,"-",SUM(C8:BA8))</f>
        <v>144</v>
      </c>
      <c r="C8" s="722" t="s">
        <v>1149</v>
      </c>
      <c r="D8" s="722">
        <v>2</v>
      </c>
      <c r="E8" s="722">
        <v>1</v>
      </c>
      <c r="F8" s="722" t="s">
        <v>1149</v>
      </c>
      <c r="G8" s="722">
        <v>2</v>
      </c>
      <c r="H8" s="722">
        <v>31</v>
      </c>
      <c r="I8" s="722" t="s">
        <v>1149</v>
      </c>
      <c r="J8" s="722" t="s">
        <v>1149</v>
      </c>
      <c r="K8" s="722" t="s">
        <v>1149</v>
      </c>
      <c r="L8" s="722" t="s">
        <v>1149</v>
      </c>
      <c r="M8" s="722">
        <v>6</v>
      </c>
      <c r="N8" s="722" t="s">
        <v>181</v>
      </c>
      <c r="O8" s="722">
        <v>11</v>
      </c>
      <c r="P8" s="722">
        <v>3</v>
      </c>
      <c r="Q8" s="722">
        <v>1</v>
      </c>
      <c r="R8" s="722" t="s">
        <v>1149</v>
      </c>
      <c r="S8" s="722">
        <v>5</v>
      </c>
      <c r="T8" s="722">
        <v>7</v>
      </c>
      <c r="U8" s="722" t="s">
        <v>1149</v>
      </c>
      <c r="V8" s="722" t="s">
        <v>1149</v>
      </c>
      <c r="W8" s="722">
        <v>1</v>
      </c>
      <c r="X8" s="722">
        <v>6</v>
      </c>
      <c r="Y8" s="722" t="s">
        <v>1149</v>
      </c>
      <c r="Z8" s="722" t="s">
        <v>1149</v>
      </c>
      <c r="AA8" s="722" t="s">
        <v>1149</v>
      </c>
      <c r="AB8" s="722" t="s">
        <v>1149</v>
      </c>
      <c r="AC8" s="722">
        <v>1</v>
      </c>
      <c r="AD8" s="722" t="s">
        <v>1149</v>
      </c>
      <c r="AE8" s="722" t="s">
        <v>1149</v>
      </c>
      <c r="AF8" s="722" t="s">
        <v>1149</v>
      </c>
      <c r="AG8" s="722" t="s">
        <v>1149</v>
      </c>
      <c r="AH8" s="722" t="s">
        <v>1149</v>
      </c>
      <c r="AI8" s="722" t="s">
        <v>1149</v>
      </c>
      <c r="AJ8" s="722">
        <v>1</v>
      </c>
      <c r="AK8" s="722">
        <v>3</v>
      </c>
      <c r="AL8" s="722" t="s">
        <v>1149</v>
      </c>
      <c r="AM8" s="722" t="s">
        <v>1149</v>
      </c>
      <c r="AN8" s="722" t="s">
        <v>1149</v>
      </c>
      <c r="AO8" s="722" t="s">
        <v>1149</v>
      </c>
      <c r="AP8" s="722">
        <v>3</v>
      </c>
      <c r="AQ8" s="722" t="s">
        <v>1149</v>
      </c>
      <c r="AR8" s="722">
        <v>1</v>
      </c>
      <c r="AS8" s="722">
        <v>2</v>
      </c>
      <c r="AT8" s="722">
        <v>1</v>
      </c>
      <c r="AU8" s="722" t="s">
        <v>1149</v>
      </c>
      <c r="AV8" s="722">
        <v>2</v>
      </c>
      <c r="AW8" s="722">
        <v>8</v>
      </c>
      <c r="AX8" s="722" t="s">
        <v>1149</v>
      </c>
      <c r="AY8" s="722">
        <v>21</v>
      </c>
      <c r="AZ8" s="722">
        <v>6</v>
      </c>
      <c r="BA8" s="722">
        <v>19</v>
      </c>
    </row>
    <row r="9" spans="1:55" s="631" customFormat="1" ht="15" customHeight="1">
      <c r="A9" s="723"/>
      <c r="B9" s="703"/>
      <c r="C9" s="724"/>
      <c r="D9" s="724"/>
      <c r="E9" s="724"/>
      <c r="F9" s="724"/>
      <c r="G9" s="724"/>
      <c r="H9" s="724"/>
      <c r="I9" s="724"/>
      <c r="J9" s="724"/>
      <c r="K9" s="724"/>
      <c r="L9" s="724"/>
      <c r="M9" s="724"/>
      <c r="N9" s="724"/>
      <c r="O9" s="724"/>
      <c r="P9" s="724"/>
      <c r="Q9" s="724"/>
      <c r="R9" s="724"/>
      <c r="S9" s="724"/>
      <c r="T9" s="724"/>
      <c r="U9" s="724"/>
      <c r="V9" s="724"/>
      <c r="W9" s="724"/>
      <c r="X9" s="724"/>
      <c r="Y9" s="724"/>
      <c r="Z9" s="724"/>
      <c r="AA9" s="724"/>
      <c r="AB9" s="724"/>
      <c r="AC9" s="724"/>
      <c r="AD9" s="724"/>
      <c r="AE9" s="724"/>
      <c r="AF9" s="724"/>
      <c r="AG9" s="724"/>
      <c r="AH9" s="724"/>
      <c r="AI9" s="724"/>
      <c r="AJ9" s="724"/>
      <c r="AK9" s="724"/>
      <c r="AL9" s="724"/>
      <c r="AM9" s="724"/>
      <c r="AN9" s="724"/>
      <c r="AO9" s="724"/>
      <c r="AP9" s="724"/>
      <c r="AQ9" s="724"/>
      <c r="AR9" s="724"/>
      <c r="AS9" s="724"/>
      <c r="AT9" s="724"/>
      <c r="AU9" s="724"/>
      <c r="AV9" s="724"/>
      <c r="AW9" s="724"/>
      <c r="AX9" s="724"/>
      <c r="AY9" s="724"/>
      <c r="AZ9" s="724"/>
      <c r="BA9" s="724"/>
    </row>
    <row r="10" spans="1:55" s="631" customFormat="1" ht="15" customHeight="1">
      <c r="A10" s="725"/>
      <c r="B10" s="155"/>
      <c r="C10" s="155"/>
      <c r="D10" s="155"/>
      <c r="E10" s="155"/>
      <c r="F10" s="155"/>
      <c r="G10" s="155"/>
      <c r="H10" s="155"/>
      <c r="I10" s="155"/>
      <c r="J10" s="155"/>
      <c r="K10" s="155"/>
      <c r="L10" s="155"/>
      <c r="M10" s="155"/>
      <c r="N10" s="155"/>
      <c r="O10" s="156"/>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6"/>
      <c r="AY10" s="156"/>
      <c r="AZ10" s="156"/>
      <c r="BA10" s="156"/>
    </row>
    <row r="11" spans="1:55" s="631" customFormat="1" ht="15" customHeight="1">
      <c r="A11" s="710"/>
      <c r="B11" s="738"/>
      <c r="C11" s="711" t="s">
        <v>249</v>
      </c>
      <c r="D11" s="712"/>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2"/>
      <c r="AJ11" s="712"/>
      <c r="AK11" s="712"/>
      <c r="AL11" s="712"/>
      <c r="AM11" s="712"/>
      <c r="AN11" s="712"/>
      <c r="AO11" s="712"/>
      <c r="AP11" s="713"/>
      <c r="AQ11" s="713"/>
      <c r="AR11" s="713"/>
      <c r="AS11" s="713"/>
      <c r="AT11" s="713"/>
      <c r="AU11" s="713"/>
      <c r="AV11" s="714"/>
      <c r="AW11" s="714"/>
      <c r="AX11" s="715"/>
      <c r="AY11" s="715"/>
      <c r="AZ11" s="715"/>
      <c r="BA11" s="715"/>
    </row>
    <row r="12" spans="1:55" s="631" customFormat="1" ht="15" customHeight="1">
      <c r="A12" s="716"/>
      <c r="B12" s="739"/>
      <c r="C12" s="731">
        <v>52</v>
      </c>
      <c r="D12" s="731">
        <v>53</v>
      </c>
      <c r="E12" s="731">
        <v>54</v>
      </c>
      <c r="F12" s="731">
        <v>55</v>
      </c>
      <c r="G12" s="731">
        <v>56</v>
      </c>
      <c r="H12" s="728">
        <v>57</v>
      </c>
      <c r="I12" s="728">
        <v>58</v>
      </c>
      <c r="J12" s="728">
        <v>59</v>
      </c>
      <c r="K12" s="728">
        <v>60</v>
      </c>
      <c r="L12" s="728">
        <v>61</v>
      </c>
      <c r="M12" s="728">
        <v>62</v>
      </c>
      <c r="N12" s="728">
        <v>63</v>
      </c>
      <c r="O12" s="728">
        <v>64</v>
      </c>
      <c r="P12" s="728">
        <v>65</v>
      </c>
      <c r="Q12" s="728">
        <v>66</v>
      </c>
      <c r="R12" s="728">
        <v>67</v>
      </c>
      <c r="S12" s="728">
        <v>68</v>
      </c>
      <c r="T12" s="728">
        <v>69</v>
      </c>
      <c r="U12" s="728">
        <v>70</v>
      </c>
      <c r="V12" s="728">
        <v>71</v>
      </c>
      <c r="W12" s="728">
        <v>72</v>
      </c>
      <c r="X12" s="728">
        <v>73</v>
      </c>
      <c r="Y12" s="728">
        <v>74</v>
      </c>
      <c r="Z12" s="728">
        <v>75</v>
      </c>
      <c r="AA12" s="728">
        <v>76</v>
      </c>
      <c r="AB12" s="729">
        <v>77</v>
      </c>
      <c r="AC12" s="730">
        <v>78</v>
      </c>
      <c r="AD12" s="728">
        <v>79</v>
      </c>
      <c r="AE12" s="728">
        <v>80</v>
      </c>
      <c r="AF12" s="728">
        <v>81</v>
      </c>
      <c r="AG12" s="728">
        <v>82</v>
      </c>
      <c r="AH12" s="728">
        <v>83</v>
      </c>
      <c r="AI12" s="728">
        <v>84</v>
      </c>
      <c r="AJ12" s="728">
        <v>85</v>
      </c>
      <c r="AK12" s="728">
        <v>86</v>
      </c>
      <c r="AL12" s="728">
        <v>87</v>
      </c>
      <c r="AM12" s="728">
        <v>88</v>
      </c>
      <c r="AN12" s="728">
        <v>89</v>
      </c>
      <c r="AO12" s="728">
        <v>90</v>
      </c>
      <c r="AP12" s="728">
        <v>91</v>
      </c>
      <c r="AQ12" s="728">
        <v>92</v>
      </c>
      <c r="AR12" s="728">
        <v>93</v>
      </c>
      <c r="AS12" s="728">
        <v>94</v>
      </c>
      <c r="AT12" s="728">
        <v>95</v>
      </c>
      <c r="AU12" s="728">
        <v>96</v>
      </c>
      <c r="AV12" s="728">
        <v>97</v>
      </c>
      <c r="AW12" s="728">
        <v>98</v>
      </c>
      <c r="AX12" s="728">
        <v>99</v>
      </c>
      <c r="AY12" s="728">
        <v>100</v>
      </c>
      <c r="AZ12" s="729">
        <v>101</v>
      </c>
      <c r="BA12" s="731">
        <v>102</v>
      </c>
    </row>
    <row r="13" spans="1:55" s="236" customFormat="1" ht="240" customHeight="1">
      <c r="A13" s="717"/>
      <c r="B13" s="735" t="s">
        <v>238</v>
      </c>
      <c r="C13" s="770" t="s">
        <v>989</v>
      </c>
      <c r="D13" s="770" t="s">
        <v>990</v>
      </c>
      <c r="E13" s="770" t="s">
        <v>991</v>
      </c>
      <c r="F13" s="770" t="s">
        <v>992</v>
      </c>
      <c r="G13" s="767" t="s">
        <v>993</v>
      </c>
      <c r="H13" s="767" t="s">
        <v>994</v>
      </c>
      <c r="I13" s="767" t="s">
        <v>995</v>
      </c>
      <c r="J13" s="767" t="s">
        <v>996</v>
      </c>
      <c r="K13" s="767" t="s">
        <v>997</v>
      </c>
      <c r="L13" s="767" t="s">
        <v>998</v>
      </c>
      <c r="M13" s="767" t="s">
        <v>999</v>
      </c>
      <c r="N13" s="767" t="s">
        <v>1000</v>
      </c>
      <c r="O13" s="767" t="s">
        <v>1001</v>
      </c>
      <c r="P13" s="767" t="s">
        <v>1002</v>
      </c>
      <c r="Q13" s="767" t="s">
        <v>1003</v>
      </c>
      <c r="R13" s="767" t="s">
        <v>1004</v>
      </c>
      <c r="S13" s="767" t="s">
        <v>1005</v>
      </c>
      <c r="T13" s="767" t="s">
        <v>1006</v>
      </c>
      <c r="U13" s="767" t="s">
        <v>1007</v>
      </c>
      <c r="V13" s="767" t="s">
        <v>1008</v>
      </c>
      <c r="W13" s="767" t="s">
        <v>1009</v>
      </c>
      <c r="X13" s="767" t="s">
        <v>1010</v>
      </c>
      <c r="Y13" s="767" t="s">
        <v>1011</v>
      </c>
      <c r="Z13" s="767" t="s">
        <v>1012</v>
      </c>
      <c r="AA13" s="768" t="s">
        <v>1013</v>
      </c>
      <c r="AB13" s="769" t="s">
        <v>1014</v>
      </c>
      <c r="AC13" s="767" t="s">
        <v>1015</v>
      </c>
      <c r="AD13" s="767" t="s">
        <v>1016</v>
      </c>
      <c r="AE13" s="767" t="s">
        <v>1017</v>
      </c>
      <c r="AF13" s="767" t="s">
        <v>1018</v>
      </c>
      <c r="AG13" s="767" t="s">
        <v>1019</v>
      </c>
      <c r="AH13" s="767" t="s">
        <v>1020</v>
      </c>
      <c r="AI13" s="767" t="s">
        <v>1021</v>
      </c>
      <c r="AJ13" s="767" t="s">
        <v>1022</v>
      </c>
      <c r="AK13" s="767" t="s">
        <v>1023</v>
      </c>
      <c r="AL13" s="767" t="s">
        <v>1024</v>
      </c>
      <c r="AM13" s="767" t="s">
        <v>1025</v>
      </c>
      <c r="AN13" s="767" t="s">
        <v>1026</v>
      </c>
      <c r="AO13" s="767" t="s">
        <v>1027</v>
      </c>
      <c r="AP13" s="767" t="s">
        <v>1028</v>
      </c>
      <c r="AQ13" s="767" t="s">
        <v>1029</v>
      </c>
      <c r="AR13" s="767" t="s">
        <v>1030</v>
      </c>
      <c r="AS13" s="767" t="s">
        <v>1031</v>
      </c>
      <c r="AT13" s="767" t="s">
        <v>1032</v>
      </c>
      <c r="AU13" s="767" t="s">
        <v>1033</v>
      </c>
      <c r="AV13" s="767" t="s">
        <v>1034</v>
      </c>
      <c r="AW13" s="767" t="s">
        <v>1035</v>
      </c>
      <c r="AX13" s="767" t="s">
        <v>1036</v>
      </c>
      <c r="AY13" s="768" t="s">
        <v>1037</v>
      </c>
      <c r="AZ13" s="770" t="s">
        <v>1038</v>
      </c>
      <c r="BA13" s="770" t="s">
        <v>1039</v>
      </c>
    </row>
    <row r="14" spans="1:55" s="236" customFormat="1" ht="15" customHeight="1">
      <c r="A14" s="718" t="s">
        <v>180</v>
      </c>
      <c r="B14" s="736">
        <f>IF(SUM(H14:BA14)=0,"-",SUM(H14:BA14))</f>
        <v>25781</v>
      </c>
      <c r="C14" s="720">
        <v>376</v>
      </c>
      <c r="D14" s="720">
        <v>4064</v>
      </c>
      <c r="E14" s="720">
        <v>87</v>
      </c>
      <c r="F14" s="720">
        <v>14</v>
      </c>
      <c r="G14" s="720">
        <v>1250</v>
      </c>
      <c r="H14" s="719">
        <v>1288</v>
      </c>
      <c r="I14" s="719">
        <v>1142</v>
      </c>
      <c r="J14" s="719" t="s">
        <v>1194</v>
      </c>
      <c r="K14" s="719">
        <v>547</v>
      </c>
      <c r="L14" s="719">
        <v>57</v>
      </c>
      <c r="M14" s="719">
        <v>12</v>
      </c>
      <c r="N14" s="719">
        <v>1355</v>
      </c>
      <c r="O14" s="719">
        <v>9</v>
      </c>
      <c r="P14" s="719">
        <v>102</v>
      </c>
      <c r="Q14" s="719">
        <v>216</v>
      </c>
      <c r="R14" s="719">
        <v>207</v>
      </c>
      <c r="S14" s="719">
        <v>142</v>
      </c>
      <c r="T14" s="719">
        <v>2150</v>
      </c>
      <c r="U14" s="719">
        <v>59</v>
      </c>
      <c r="V14" s="719">
        <v>974</v>
      </c>
      <c r="W14" s="719">
        <v>236</v>
      </c>
      <c r="X14" s="719">
        <v>18</v>
      </c>
      <c r="Y14" s="719">
        <v>73</v>
      </c>
      <c r="Z14" s="719">
        <v>64</v>
      </c>
      <c r="AA14" s="719">
        <v>4</v>
      </c>
      <c r="AB14" s="720">
        <v>240</v>
      </c>
      <c r="AC14" s="721">
        <v>795</v>
      </c>
      <c r="AD14" s="719">
        <v>12</v>
      </c>
      <c r="AE14" s="719">
        <v>1</v>
      </c>
      <c r="AF14" s="719">
        <v>59</v>
      </c>
      <c r="AG14" s="719">
        <v>3</v>
      </c>
      <c r="AH14" s="719">
        <v>32</v>
      </c>
      <c r="AI14" s="719">
        <v>1647</v>
      </c>
      <c r="AJ14" s="719">
        <v>830</v>
      </c>
      <c r="AK14" s="719">
        <v>107</v>
      </c>
      <c r="AL14" s="719" t="s">
        <v>1194</v>
      </c>
      <c r="AM14" s="719">
        <v>84</v>
      </c>
      <c r="AN14" s="719">
        <v>36</v>
      </c>
      <c r="AO14" s="719">
        <v>1120</v>
      </c>
      <c r="AP14" s="719">
        <v>3</v>
      </c>
      <c r="AQ14" s="719">
        <v>12</v>
      </c>
      <c r="AR14" s="719">
        <v>1612</v>
      </c>
      <c r="AS14" s="719">
        <v>24</v>
      </c>
      <c r="AT14" s="719">
        <v>361</v>
      </c>
      <c r="AU14" s="719">
        <v>2404</v>
      </c>
      <c r="AV14" s="719">
        <v>7728</v>
      </c>
      <c r="AW14" s="719">
        <v>13</v>
      </c>
      <c r="AX14" s="719">
        <v>3</v>
      </c>
      <c r="AY14" s="719" t="s">
        <v>1194</v>
      </c>
      <c r="AZ14" s="720" t="s">
        <v>1194</v>
      </c>
      <c r="BA14" s="720" t="s">
        <v>1194</v>
      </c>
    </row>
    <row r="15" spans="1:55" s="236" customFormat="1" ht="15" customHeight="1">
      <c r="A15" s="734" t="s">
        <v>837</v>
      </c>
      <c r="B15" s="737">
        <f>IF(SUM(H15:BA15)=0,"-",SUM(H15:BA15))</f>
        <v>1033</v>
      </c>
      <c r="C15" s="722">
        <v>22</v>
      </c>
      <c r="D15" s="722">
        <v>100</v>
      </c>
      <c r="E15" s="722">
        <v>1</v>
      </c>
      <c r="F15" s="722">
        <v>2</v>
      </c>
      <c r="G15" s="722">
        <v>64</v>
      </c>
      <c r="H15" s="722">
        <v>64</v>
      </c>
      <c r="I15" s="722">
        <v>25</v>
      </c>
      <c r="J15" s="722" t="s">
        <v>181</v>
      </c>
      <c r="K15" s="722">
        <v>18</v>
      </c>
      <c r="L15" s="722">
        <v>1</v>
      </c>
      <c r="M15" s="722">
        <v>1</v>
      </c>
      <c r="N15" s="722">
        <v>47</v>
      </c>
      <c r="O15" s="722" t="s">
        <v>181</v>
      </c>
      <c r="P15" s="722">
        <v>3</v>
      </c>
      <c r="Q15" s="722">
        <v>5</v>
      </c>
      <c r="R15" s="722">
        <v>10</v>
      </c>
      <c r="S15" s="722">
        <v>5</v>
      </c>
      <c r="T15" s="722">
        <v>125</v>
      </c>
      <c r="U15" s="722" t="s">
        <v>181</v>
      </c>
      <c r="V15" s="722">
        <v>42</v>
      </c>
      <c r="W15" s="722">
        <v>8</v>
      </c>
      <c r="X15" s="722">
        <v>1</v>
      </c>
      <c r="Y15" s="722">
        <v>2</v>
      </c>
      <c r="Z15" s="722">
        <v>3</v>
      </c>
      <c r="AA15" s="722" t="s">
        <v>181</v>
      </c>
      <c r="AB15" s="722">
        <v>9</v>
      </c>
      <c r="AC15" s="722">
        <v>28</v>
      </c>
      <c r="AD15" s="722" t="s">
        <v>181</v>
      </c>
      <c r="AE15" s="722" t="s">
        <v>181</v>
      </c>
      <c r="AF15" s="722">
        <v>1</v>
      </c>
      <c r="AG15" s="722" t="s">
        <v>181</v>
      </c>
      <c r="AH15" s="722">
        <v>5</v>
      </c>
      <c r="AI15" s="722">
        <v>36</v>
      </c>
      <c r="AJ15" s="722">
        <v>40</v>
      </c>
      <c r="AK15" s="722">
        <v>6</v>
      </c>
      <c r="AL15" s="722" t="s">
        <v>181</v>
      </c>
      <c r="AM15" s="722">
        <v>7</v>
      </c>
      <c r="AN15" s="722">
        <v>1</v>
      </c>
      <c r="AO15" s="722">
        <v>41</v>
      </c>
      <c r="AP15" s="722" t="s">
        <v>181</v>
      </c>
      <c r="AQ15" s="722" t="s">
        <v>181</v>
      </c>
      <c r="AR15" s="722">
        <v>89</v>
      </c>
      <c r="AS15" s="722">
        <v>1</v>
      </c>
      <c r="AT15" s="722">
        <v>18</v>
      </c>
      <c r="AU15" s="722">
        <v>98</v>
      </c>
      <c r="AV15" s="722">
        <v>293</v>
      </c>
      <c r="AW15" s="722" t="s">
        <v>181</v>
      </c>
      <c r="AX15" s="722" t="s">
        <v>181</v>
      </c>
      <c r="AY15" s="722" t="s">
        <v>181</v>
      </c>
      <c r="AZ15" s="722" t="s">
        <v>181</v>
      </c>
      <c r="BA15" s="722" t="s">
        <v>181</v>
      </c>
    </row>
    <row r="16" spans="1:55" s="236" customFormat="1" ht="15" customHeight="1">
      <c r="A16" s="734" t="s">
        <v>838</v>
      </c>
      <c r="B16" s="737" t="str">
        <f>IF(SUM(H16:BA16)=0,"-",SUM(H16:BA16))</f>
        <v>-</v>
      </c>
      <c r="C16" s="722" t="s">
        <v>181</v>
      </c>
      <c r="D16" s="722" t="s">
        <v>181</v>
      </c>
      <c r="E16" s="722" t="s">
        <v>181</v>
      </c>
      <c r="F16" s="722" t="s">
        <v>181</v>
      </c>
      <c r="G16" s="722" t="s">
        <v>181</v>
      </c>
      <c r="H16" s="722" t="s">
        <v>181</v>
      </c>
      <c r="I16" s="722" t="s">
        <v>181</v>
      </c>
      <c r="J16" s="722" t="s">
        <v>181</v>
      </c>
      <c r="K16" s="722" t="s">
        <v>181</v>
      </c>
      <c r="L16" s="722" t="s">
        <v>181</v>
      </c>
      <c r="M16" s="722" t="s">
        <v>181</v>
      </c>
      <c r="N16" s="722" t="s">
        <v>181</v>
      </c>
      <c r="O16" s="722" t="s">
        <v>181</v>
      </c>
      <c r="P16" s="722" t="s">
        <v>181</v>
      </c>
      <c r="Q16" s="722" t="s">
        <v>181</v>
      </c>
      <c r="R16" s="722" t="s">
        <v>181</v>
      </c>
      <c r="S16" s="722" t="s">
        <v>181</v>
      </c>
      <c r="T16" s="722" t="s">
        <v>181</v>
      </c>
      <c r="U16" s="722" t="s">
        <v>181</v>
      </c>
      <c r="V16" s="722" t="s">
        <v>181</v>
      </c>
      <c r="W16" s="722" t="s">
        <v>181</v>
      </c>
      <c r="X16" s="722" t="s">
        <v>181</v>
      </c>
      <c r="Y16" s="722" t="s">
        <v>181</v>
      </c>
      <c r="Z16" s="722" t="s">
        <v>181</v>
      </c>
      <c r="AA16" s="722" t="s">
        <v>181</v>
      </c>
      <c r="AB16" s="722" t="s">
        <v>181</v>
      </c>
      <c r="AC16" s="722" t="s">
        <v>181</v>
      </c>
      <c r="AD16" s="722" t="s">
        <v>181</v>
      </c>
      <c r="AE16" s="722" t="s">
        <v>181</v>
      </c>
      <c r="AF16" s="722" t="s">
        <v>181</v>
      </c>
      <c r="AG16" s="722" t="s">
        <v>181</v>
      </c>
      <c r="AH16" s="722" t="s">
        <v>181</v>
      </c>
      <c r="AI16" s="722" t="s">
        <v>181</v>
      </c>
      <c r="AJ16" s="722" t="s">
        <v>181</v>
      </c>
      <c r="AK16" s="722" t="s">
        <v>181</v>
      </c>
      <c r="AL16" s="722" t="s">
        <v>181</v>
      </c>
      <c r="AM16" s="722" t="s">
        <v>181</v>
      </c>
      <c r="AN16" s="722" t="s">
        <v>181</v>
      </c>
      <c r="AO16" s="722" t="s">
        <v>181</v>
      </c>
      <c r="AP16" s="722" t="s">
        <v>181</v>
      </c>
      <c r="AQ16" s="722" t="s">
        <v>181</v>
      </c>
      <c r="AR16" s="722" t="s">
        <v>181</v>
      </c>
      <c r="AS16" s="722" t="s">
        <v>181</v>
      </c>
      <c r="AT16" s="722" t="s">
        <v>181</v>
      </c>
      <c r="AU16" s="722" t="s">
        <v>181</v>
      </c>
      <c r="AV16" s="722" t="s">
        <v>181</v>
      </c>
      <c r="AW16" s="722" t="s">
        <v>181</v>
      </c>
      <c r="AX16" s="722" t="s">
        <v>181</v>
      </c>
      <c r="AY16" s="722" t="s">
        <v>181</v>
      </c>
      <c r="AZ16" s="722" t="s">
        <v>181</v>
      </c>
      <c r="BA16" s="722" t="s">
        <v>181</v>
      </c>
    </row>
    <row r="17" spans="1:53" s="236" customFormat="1" ht="15" customHeight="1">
      <c r="A17" s="734" t="s">
        <v>839</v>
      </c>
      <c r="B17" s="737">
        <f>IF(SUM(H17:BA17)=0,"-",SUM(H17:BA17))</f>
        <v>202</v>
      </c>
      <c r="C17" s="722">
        <v>1</v>
      </c>
      <c r="D17" s="722">
        <v>14</v>
      </c>
      <c r="E17" s="722">
        <v>1</v>
      </c>
      <c r="F17" s="722" t="s">
        <v>1149</v>
      </c>
      <c r="G17" s="722">
        <v>9</v>
      </c>
      <c r="H17" s="722">
        <v>11</v>
      </c>
      <c r="I17" s="722">
        <v>6</v>
      </c>
      <c r="J17" s="722" t="s">
        <v>1149</v>
      </c>
      <c r="K17" s="722">
        <v>5</v>
      </c>
      <c r="L17" s="722" t="s">
        <v>1149</v>
      </c>
      <c r="M17" s="722" t="s">
        <v>1149</v>
      </c>
      <c r="N17" s="722">
        <v>9</v>
      </c>
      <c r="O17" s="722" t="s">
        <v>1149</v>
      </c>
      <c r="P17" s="722" t="s">
        <v>1149</v>
      </c>
      <c r="Q17" s="722">
        <v>1</v>
      </c>
      <c r="R17" s="722">
        <v>5</v>
      </c>
      <c r="S17" s="722">
        <v>3</v>
      </c>
      <c r="T17" s="722">
        <v>29</v>
      </c>
      <c r="U17" s="722" t="s">
        <v>1149</v>
      </c>
      <c r="V17" s="722">
        <v>9</v>
      </c>
      <c r="W17" s="722" t="s">
        <v>1149</v>
      </c>
      <c r="X17" s="722" t="s">
        <v>1149</v>
      </c>
      <c r="Y17" s="722" t="s">
        <v>1149</v>
      </c>
      <c r="Z17" s="722" t="s">
        <v>1149</v>
      </c>
      <c r="AA17" s="722" t="s">
        <v>1149</v>
      </c>
      <c r="AB17" s="722">
        <v>1</v>
      </c>
      <c r="AC17" s="722">
        <v>3</v>
      </c>
      <c r="AD17" s="722" t="s">
        <v>181</v>
      </c>
      <c r="AE17" s="722" t="s">
        <v>181</v>
      </c>
      <c r="AF17" s="722" t="s">
        <v>181</v>
      </c>
      <c r="AG17" s="722" t="s">
        <v>181</v>
      </c>
      <c r="AH17" s="722" t="s">
        <v>181</v>
      </c>
      <c r="AI17" s="722">
        <v>10</v>
      </c>
      <c r="AJ17" s="722">
        <v>5</v>
      </c>
      <c r="AK17" s="722">
        <v>2</v>
      </c>
      <c r="AL17" s="722" t="s">
        <v>181</v>
      </c>
      <c r="AM17" s="722">
        <v>1</v>
      </c>
      <c r="AN17" s="722" t="s">
        <v>181</v>
      </c>
      <c r="AO17" s="722">
        <v>20</v>
      </c>
      <c r="AP17" s="722" t="s">
        <v>181</v>
      </c>
      <c r="AQ17" s="722" t="s">
        <v>181</v>
      </c>
      <c r="AR17" s="722">
        <v>6</v>
      </c>
      <c r="AS17" s="722" t="s">
        <v>181</v>
      </c>
      <c r="AT17" s="722" t="s">
        <v>181</v>
      </c>
      <c r="AU17" s="722">
        <v>16</v>
      </c>
      <c r="AV17" s="722">
        <v>60</v>
      </c>
      <c r="AW17" s="722" t="s">
        <v>181</v>
      </c>
      <c r="AX17" s="722" t="s">
        <v>181</v>
      </c>
      <c r="AY17" s="722" t="s">
        <v>181</v>
      </c>
      <c r="AZ17" s="722" t="s">
        <v>181</v>
      </c>
      <c r="BA17" s="722" t="s">
        <v>181</v>
      </c>
    </row>
    <row r="18" spans="1:53" s="156" customFormat="1">
      <c r="A18" s="157"/>
      <c r="B18" s="158"/>
      <c r="C18" s="158"/>
      <c r="D18" s="158"/>
      <c r="E18" s="158"/>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c r="AD18" s="709"/>
      <c r="AE18" s="709"/>
      <c r="AF18" s="709"/>
      <c r="AG18" s="709"/>
      <c r="AH18" s="709"/>
      <c r="AI18" s="709"/>
      <c r="AJ18" s="709"/>
      <c r="AK18" s="709"/>
      <c r="AL18" s="709"/>
      <c r="AM18" s="709"/>
      <c r="AN18" s="709"/>
      <c r="AO18" s="709"/>
      <c r="AP18" s="709"/>
      <c r="AQ18" s="709"/>
      <c r="AR18" s="709"/>
      <c r="AS18" s="709"/>
      <c r="AT18" s="709"/>
      <c r="AU18" s="709"/>
      <c r="AV18" s="709"/>
      <c r="AW18" s="709"/>
      <c r="AX18" s="709"/>
      <c r="AY18" s="709"/>
      <c r="AZ18" s="709"/>
      <c r="BA18" s="709"/>
    </row>
    <row r="19" spans="1:53" s="156" customFormat="1">
      <c r="A19" s="157" t="s">
        <v>333</v>
      </c>
      <c r="B19" s="158"/>
      <c r="C19" s="158"/>
      <c r="D19" s="158"/>
      <c r="E19" s="158"/>
      <c r="F19" s="709"/>
      <c r="G19" s="709"/>
      <c r="H19" s="709"/>
      <c r="I19" s="709"/>
      <c r="J19" s="709"/>
      <c r="K19" s="709"/>
      <c r="L19" s="709"/>
      <c r="M19" s="709"/>
      <c r="N19" s="709"/>
      <c r="O19" s="709"/>
      <c r="P19" s="709"/>
      <c r="Q19" s="709"/>
      <c r="R19" s="709"/>
      <c r="S19" s="709"/>
      <c r="T19" s="709"/>
      <c r="U19" s="709"/>
      <c r="V19" s="709"/>
      <c r="W19" s="709"/>
      <c r="X19" s="709"/>
      <c r="Y19" s="709"/>
      <c r="Z19" s="709"/>
      <c r="AA19" s="709"/>
      <c r="AB19" s="709"/>
      <c r="AC19" s="709"/>
      <c r="AD19" s="709"/>
      <c r="AE19" s="709"/>
      <c r="AF19" s="709"/>
      <c r="AG19" s="709"/>
      <c r="AH19" s="709"/>
      <c r="AI19" s="709"/>
      <c r="AJ19" s="709"/>
      <c r="AK19" s="709"/>
      <c r="AL19" s="709"/>
      <c r="AM19" s="709"/>
      <c r="AN19" s="709"/>
      <c r="AO19" s="709"/>
      <c r="AP19" s="709"/>
      <c r="AQ19" s="709"/>
      <c r="AR19" s="709"/>
      <c r="AS19" s="709"/>
      <c r="AT19" s="709"/>
      <c r="AU19" s="709"/>
      <c r="AV19" s="709"/>
      <c r="AW19" s="709"/>
      <c r="AX19" s="709"/>
      <c r="AY19" s="709"/>
      <c r="AZ19" s="709"/>
      <c r="BA19" s="709"/>
    </row>
    <row r="20" spans="1:53">
      <c r="A20" s="157" t="s">
        <v>972</v>
      </c>
      <c r="B20" s="726"/>
      <c r="C20" s="726"/>
      <c r="D20" s="726"/>
      <c r="E20" s="726"/>
      <c r="F20" s="727"/>
      <c r="G20" s="727"/>
      <c r="H20" s="727"/>
      <c r="I20" s="727"/>
      <c r="J20" s="727"/>
      <c r="K20" s="727"/>
      <c r="L20" s="727"/>
      <c r="M20" s="727"/>
      <c r="N20" s="727"/>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709"/>
      <c r="AO20" s="709"/>
      <c r="AP20" s="709"/>
      <c r="AQ20" s="709"/>
      <c r="AR20" s="709"/>
      <c r="AS20" s="709"/>
      <c r="AT20" s="709"/>
      <c r="AU20" s="709"/>
      <c r="AV20" s="709"/>
      <c r="AW20" s="709"/>
      <c r="AX20" s="709"/>
      <c r="AY20" s="709"/>
      <c r="AZ20" s="709"/>
      <c r="BA20" s="709"/>
    </row>
    <row r="21" spans="1:53">
      <c r="A21" s="157" t="s">
        <v>973</v>
      </c>
      <c r="B21" s="709"/>
      <c r="C21" s="709"/>
      <c r="D21" s="709"/>
      <c r="E21" s="709"/>
      <c r="F21" s="709"/>
      <c r="G21" s="709"/>
      <c r="H21" s="709"/>
      <c r="I21" s="709"/>
      <c r="J21" s="709"/>
      <c r="K21" s="709"/>
      <c r="L21" s="709"/>
      <c r="M21" s="709"/>
      <c r="N21" s="709"/>
      <c r="O21" s="709"/>
      <c r="P21" s="709"/>
      <c r="Q21" s="709"/>
      <c r="R21" s="709"/>
      <c r="S21" s="709"/>
      <c r="T21" s="709"/>
      <c r="U21" s="709"/>
      <c r="V21" s="709"/>
      <c r="W21" s="709"/>
      <c r="X21" s="709"/>
      <c r="Y21" s="709"/>
      <c r="Z21" s="709"/>
      <c r="AA21" s="709"/>
      <c r="AB21" s="709"/>
      <c r="AC21" s="709"/>
      <c r="AD21" s="709"/>
      <c r="AE21" s="709"/>
      <c r="AF21" s="709"/>
      <c r="AG21" s="709"/>
      <c r="AH21" s="709"/>
      <c r="AI21" s="709"/>
      <c r="AJ21" s="709"/>
      <c r="AK21" s="709"/>
      <c r="AL21" s="709"/>
      <c r="AM21" s="709"/>
      <c r="AN21" s="709"/>
      <c r="AO21" s="709"/>
      <c r="AP21" s="709"/>
      <c r="AQ21" s="709"/>
      <c r="AR21" s="709"/>
      <c r="AS21" s="709"/>
      <c r="AT21" s="709"/>
      <c r="AU21" s="709"/>
      <c r="AV21" s="709"/>
      <c r="AW21" s="709"/>
      <c r="AX21" s="709"/>
      <c r="AY21" s="709"/>
      <c r="AZ21" s="709"/>
      <c r="BA21" s="709"/>
    </row>
  </sheetData>
  <customSheetViews>
    <customSheetView guid="{56D0106B-CB90-4499-A8AC-183481DC4CD8}" showPageBreaks="1" showGridLines="0" printArea="1" view="pageBreakPreview">
      <selection activeCell="B12" sqref="B12"/>
      <rowBreaks count="3" manualBreakCount="3">
        <brk id="3744" min="263" max="29216" man="1"/>
        <brk id="14872" min="267" max="34236" man="1"/>
        <brk id="56404" min="258" max="16840" man="1"/>
      </rowBreaks>
      <colBreaks count="1" manualBreakCount="1">
        <brk id="23" max="19" man="1"/>
      </colBreaks>
      <pageMargins left="0.78740157480314965" right="0.78740157480314965" top="0.78740157480314965" bottom="0.78740157480314965" header="0" footer="0"/>
      <headerFooter alignWithMargins="0"/>
    </customSheetView>
    <customSheetView guid="{293DF52C-1200-42BF-A78D-BB2AAB878329}" showPageBreaks="1" showGridLines="0" printArea="1" view="pageBreakPreview" showRuler="0">
      <selection activeCell="A13" sqref="A13"/>
      <rowBreaks count="3" manualBreakCount="3">
        <brk id="3744" min="263" max="29216" man="1"/>
        <brk id="14872" min="267" max="34236" man="1"/>
        <brk id="56404" min="258" max="16840" man="1"/>
      </rowBreaks>
      <colBreaks count="2" manualBreakCount="2">
        <brk id="23" max="19" man="1"/>
        <brk id="50" max="20" man="1"/>
      </colBreaks>
      <pageMargins left="0.78740157480314965" right="0.78740157480314965" top="0.78740157480314965" bottom="0.78740157480314965" header="0" footer="0"/>
      <headerFooter alignWithMargins="0"/>
    </customSheetView>
    <customSheetView guid="{81642AB8-0225-4BC4-B7AE-9E8C6C06FBF4}" showPageBreaks="1" showGridLines="0" printArea="1" view="pageBreakPreview">
      <selection activeCell="B12" sqref="B12"/>
      <rowBreaks count="3" manualBreakCount="3">
        <brk id="3744" min="263" max="29216" man="1"/>
        <brk id="14872" min="267" max="34236" man="1"/>
        <brk id="56404" min="258" max="16840" man="1"/>
      </rowBreaks>
      <colBreaks count="1" manualBreakCount="1">
        <brk id="23" max="19" man="1"/>
      </colBreaks>
      <pageMargins left="0.78740157480314965" right="0.78740157480314965" top="0.78740157480314965" bottom="0.78740157480314965" header="0" footer="0"/>
      <headerFooter alignWithMargins="0"/>
    </customSheetView>
  </customSheetViews>
  <mergeCells count="1">
    <mergeCell ref="AW1:BA1"/>
  </mergeCells>
  <phoneticPr fontId="2"/>
  <pageMargins left="0.78740157480314965" right="0.78740157480314965" top="0.78740157480314965" bottom="0.78740157480314965" header="0" footer="0"/>
  <headerFooter alignWithMargins="0">
    <oddFooter>&amp;R&amp;D&amp;T</oddFooter>
  </headerFooter>
  <rowBreaks count="3" manualBreakCount="3">
    <brk id="3744" min="263" max="29216" man="1"/>
    <brk id="14872" min="267" max="34236" man="1"/>
    <brk id="56404" min="258" max="16840" man="1"/>
  </rowBreaks>
  <colBreaks count="1" manualBreakCount="1">
    <brk id="28" max="2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Normal="25" zoomScaleSheetLayoutView="100" workbookViewId="0">
      <pane xSplit="1" ySplit="3" topLeftCell="D7" activePane="bottomRight" state="frozen"/>
      <selection pane="topRight" activeCell="B1" sqref="B1"/>
      <selection pane="bottomLeft" activeCell="A4" sqref="A4"/>
      <selection pane="bottomRight" activeCell="T17" sqref="T17"/>
    </sheetView>
  </sheetViews>
  <sheetFormatPr defaultRowHeight="13.5"/>
  <cols>
    <col min="1" max="1" width="17.625" style="123" customWidth="1"/>
    <col min="2" max="6" width="7.125" style="159" customWidth="1"/>
    <col min="7" max="7" width="7.75" style="159" customWidth="1"/>
    <col min="8" max="19" width="7.125" style="159" customWidth="1"/>
    <col min="20" max="20" width="14.625" style="153" customWidth="1"/>
    <col min="21" max="21" width="14" style="160" customWidth="1"/>
    <col min="22" max="16384" width="9" style="159"/>
  </cols>
  <sheetData>
    <row r="1" spans="1:25" s="214" customFormat="1" ht="16.5" customHeight="1">
      <c r="A1" s="191" t="s">
        <v>705</v>
      </c>
      <c r="B1" s="191"/>
      <c r="C1" s="191"/>
      <c r="D1" s="191"/>
      <c r="E1" s="191"/>
      <c r="F1" s="191"/>
      <c r="G1" s="191"/>
      <c r="H1" s="191"/>
      <c r="I1" s="191"/>
      <c r="J1" s="191"/>
      <c r="K1" s="191"/>
      <c r="L1" s="183"/>
      <c r="M1" s="187"/>
      <c r="N1" s="183"/>
      <c r="O1" s="187"/>
      <c r="P1" s="183"/>
      <c r="Q1" s="1108" t="s">
        <v>982</v>
      </c>
      <c r="R1" s="1108"/>
      <c r="S1" s="1108"/>
      <c r="T1" s="93"/>
      <c r="U1" s="667"/>
      <c r="V1" s="107"/>
    </row>
    <row r="2" spans="1:25" s="468" customFormat="1" ht="24.75" customHeight="1">
      <c r="A2" s="451"/>
      <c r="B2" s="1105" t="s">
        <v>616</v>
      </c>
      <c r="C2" s="1081"/>
      <c r="D2" s="1080" t="s">
        <v>617</v>
      </c>
      <c r="E2" s="1106"/>
      <c r="F2" s="1080" t="s">
        <v>618</v>
      </c>
      <c r="G2" s="1081"/>
      <c r="H2" s="1105" t="s">
        <v>334</v>
      </c>
      <c r="I2" s="1081"/>
      <c r="J2" s="1080" t="s">
        <v>335</v>
      </c>
      <c r="K2" s="1106"/>
      <c r="L2" s="1080" t="s">
        <v>336</v>
      </c>
      <c r="M2" s="1081"/>
      <c r="N2" s="1080" t="s">
        <v>337</v>
      </c>
      <c r="O2" s="1081"/>
      <c r="P2" s="1080" t="s">
        <v>338</v>
      </c>
      <c r="Q2" s="1106"/>
      <c r="R2" s="1109" t="s">
        <v>339</v>
      </c>
      <c r="S2" s="1110"/>
      <c r="T2" s="1100" t="s">
        <v>983</v>
      </c>
      <c r="U2" s="1107" t="s">
        <v>984</v>
      </c>
      <c r="V2" s="395"/>
    </row>
    <row r="3" spans="1:25" s="468" customFormat="1" ht="27" customHeight="1" thickBot="1">
      <c r="A3" s="300"/>
      <c r="B3" s="359" t="s">
        <v>241</v>
      </c>
      <c r="C3" s="425" t="s">
        <v>340</v>
      </c>
      <c r="D3" s="359" t="s">
        <v>241</v>
      </c>
      <c r="E3" s="425" t="s">
        <v>340</v>
      </c>
      <c r="F3" s="359" t="s">
        <v>241</v>
      </c>
      <c r="G3" s="425" t="s">
        <v>340</v>
      </c>
      <c r="H3" s="359" t="s">
        <v>241</v>
      </c>
      <c r="I3" s="425" t="s">
        <v>340</v>
      </c>
      <c r="J3" s="359" t="s">
        <v>241</v>
      </c>
      <c r="K3" s="425" t="s">
        <v>340</v>
      </c>
      <c r="L3" s="359" t="s">
        <v>241</v>
      </c>
      <c r="M3" s="425" t="s">
        <v>340</v>
      </c>
      <c r="N3" s="359" t="s">
        <v>241</v>
      </c>
      <c r="O3" s="425" t="s">
        <v>340</v>
      </c>
      <c r="P3" s="359" t="s">
        <v>241</v>
      </c>
      <c r="Q3" s="452" t="s">
        <v>340</v>
      </c>
      <c r="R3" s="359" t="s">
        <v>241</v>
      </c>
      <c r="S3" s="425" t="s">
        <v>340</v>
      </c>
      <c r="T3" s="1100"/>
      <c r="U3" s="1107"/>
      <c r="V3" s="668"/>
      <c r="W3" s="668"/>
      <c r="Y3" s="668"/>
    </row>
    <row r="4" spans="1:25" s="473" customFormat="1" ht="15" customHeight="1" thickBot="1">
      <c r="A4" s="265" t="s">
        <v>240</v>
      </c>
      <c r="B4" s="114">
        <v>12987</v>
      </c>
      <c r="C4" s="266">
        <f>IF(B4="-","-",B4/$U4*100000)</f>
        <v>241.23357342763987</v>
      </c>
      <c r="D4" s="114">
        <v>4483</v>
      </c>
      <c r="E4" s="266">
        <f>IF(D4="-","-",D4/$U4*100000)</f>
        <v>83.27174171680214</v>
      </c>
      <c r="F4" s="114">
        <v>10803</v>
      </c>
      <c r="G4" s="266">
        <f>IF(F4="-","-",F4/$U4*100000)</f>
        <v>200.66576528365238</v>
      </c>
      <c r="H4" s="453">
        <v>5524</v>
      </c>
      <c r="I4" s="266">
        <f>IF(H4="-","-",H4/$U4*100000)</f>
        <v>102.60832059862037</v>
      </c>
      <c r="J4" s="453">
        <v>1986</v>
      </c>
      <c r="K4" s="266">
        <f>IF(J4="-","-",J4/$U4*100000)</f>
        <v>36.889957405658947</v>
      </c>
      <c r="L4" s="453">
        <v>3028</v>
      </c>
      <c r="M4" s="266">
        <f>IF(L4="-","-",L4/$U4*100000)</f>
        <v>56.245111291206094</v>
      </c>
      <c r="N4" s="453">
        <v>1647</v>
      </c>
      <c r="O4" s="266">
        <f>IF(N4="-","-",N4/$U4*100000)</f>
        <v>30.593031141551002</v>
      </c>
      <c r="P4" s="453">
        <v>57732</v>
      </c>
      <c r="Q4" s="266">
        <f>IF(P4="-","-",P4/$U4*100000)</f>
        <v>1072.372115278702</v>
      </c>
      <c r="R4" s="453">
        <v>19172</v>
      </c>
      <c r="S4" s="266">
        <f>IF(R4="-","-",R4/$U4*100000)</f>
        <v>356.1199714910843</v>
      </c>
      <c r="T4" s="454"/>
      <c r="U4" s="455">
        <v>5383579</v>
      </c>
      <c r="V4" s="401"/>
    </row>
    <row r="5" spans="1:25" s="473" customFormat="1" ht="15" customHeight="1">
      <c r="A5" s="174" t="s">
        <v>706</v>
      </c>
      <c r="B5" s="247">
        <f>IF(SUM(B6:B14)=0,"-",SUM(B6:B14))</f>
        <v>411</v>
      </c>
      <c r="C5" s="456">
        <f>IF(B5="-","-",B5/$T5*100000)</f>
        <v>175.58849916691588</v>
      </c>
      <c r="D5" s="247">
        <f>IF(SUM(D6:D14)=0,"-",SUM(D6:D14))</f>
        <v>150</v>
      </c>
      <c r="E5" s="456">
        <f>IF(D5="-","-",D5/$T5*100000)</f>
        <v>64.083393856538635</v>
      </c>
      <c r="F5" s="247">
        <f t="shared" ref="F5" si="0">IF(SUM(F6:F14)=0,"-",SUM(F6:F14))</f>
        <v>405</v>
      </c>
      <c r="G5" s="456">
        <f>IF(F5="-","-",F5/$T5*100000)</f>
        <v>173.02516341265434</v>
      </c>
      <c r="H5" s="457">
        <f>IF(SUM(H6:H14)=0,"-",SUM(H6:H14))</f>
        <v>151</v>
      </c>
      <c r="I5" s="456">
        <f>IF(H5="-","-",H5/$T5*100000)</f>
        <v>64.510616482248892</v>
      </c>
      <c r="J5" s="457">
        <f>IF(SUM(J6:J14)=0,"-",SUM(J6:J14))</f>
        <v>81</v>
      </c>
      <c r="K5" s="456">
        <f>IF(J5="-","-",J5/$T5*100000)</f>
        <v>34.605032682530869</v>
      </c>
      <c r="L5" s="457">
        <f>IF(SUM(L6:L14)=0,"-",SUM(L6:L14))</f>
        <v>138</v>
      </c>
      <c r="M5" s="456">
        <f>IF(L5="-","-",L5/$T5*100000)</f>
        <v>58.956722348015553</v>
      </c>
      <c r="N5" s="457">
        <f>IF(SUM(N6:N14)=0,"-",SUM(N6:N14))</f>
        <v>50</v>
      </c>
      <c r="O5" s="456">
        <f>IF(N5="-","-",N5/$T5*100000)</f>
        <v>21.361131285512883</v>
      </c>
      <c r="P5" s="457">
        <f>IF(SUM(P6:P14)=0,"-",SUM(P6:P14))</f>
        <v>2346</v>
      </c>
      <c r="Q5" s="456">
        <f>IF(P5="-","-",P5/$T5*100000)</f>
        <v>1002.2642799162644</v>
      </c>
      <c r="R5" s="457">
        <f>IF(SUM(R6:R14)=0,"-",SUM(R6:R14))</f>
        <v>922</v>
      </c>
      <c r="S5" s="456">
        <f>IF(R5="-","-",R5/$T5*100000)</f>
        <v>393.8992609048575</v>
      </c>
      <c r="T5" s="1101">
        <f>IF(SUM(T7:T14)=0,"-",SUM(T7:T14))</f>
        <v>234070</v>
      </c>
      <c r="U5" s="98"/>
      <c r="V5" s="401"/>
    </row>
    <row r="6" spans="1:25" s="669" customFormat="1" ht="15" customHeight="1">
      <c r="A6" s="161" t="s">
        <v>718</v>
      </c>
      <c r="B6" s="315">
        <v>1</v>
      </c>
      <c r="C6" s="387">
        <f>IF(B6="-","-",B6/$T5*100000)</f>
        <v>0.4272226257102576</v>
      </c>
      <c r="D6" s="315">
        <v>1</v>
      </c>
      <c r="E6" s="387">
        <f>IF(D6="-","-",D6/$T5*100000)</f>
        <v>0.4272226257102576</v>
      </c>
      <c r="F6" s="315">
        <v>2</v>
      </c>
      <c r="G6" s="387">
        <f>IF(F6="-","-",F6/$T5*100000)</f>
        <v>0.85444525142051519</v>
      </c>
      <c r="H6" s="458">
        <v>2</v>
      </c>
      <c r="I6" s="387">
        <f>IF(H6="-","-",H6/$T5*100000)</f>
        <v>0.85444525142051519</v>
      </c>
      <c r="J6" s="458" t="s">
        <v>1204</v>
      </c>
      <c r="K6" s="387" t="str">
        <f>IF(J6="-","-",J6/$T5*100000)</f>
        <v>-</v>
      </c>
      <c r="L6" s="458">
        <v>12</v>
      </c>
      <c r="M6" s="387">
        <f>IF(L6="-","-",L6/$T5*100000)</f>
        <v>5.1266715085230912</v>
      </c>
      <c r="N6" s="458" t="s">
        <v>1204</v>
      </c>
      <c r="O6" s="387" t="str">
        <f>IF(N6="-","-",N6/$T5*100000)</f>
        <v>-</v>
      </c>
      <c r="P6" s="458">
        <v>1</v>
      </c>
      <c r="Q6" s="459">
        <f>IF(P6="-","-",P6/$T5*100000)</f>
        <v>0.4272226257102576</v>
      </c>
      <c r="R6" s="458" t="s">
        <v>1204</v>
      </c>
      <c r="S6" s="387" t="str">
        <f>IF(R6="-","-",R6/$T5*100000)</f>
        <v>-</v>
      </c>
      <c r="T6" s="1102"/>
      <c r="U6" s="460"/>
      <c r="V6" s="461"/>
    </row>
    <row r="7" spans="1:25" s="473" customFormat="1" ht="15" customHeight="1">
      <c r="A7" s="167" t="s">
        <v>725</v>
      </c>
      <c r="B7" s="403">
        <v>374</v>
      </c>
      <c r="C7" s="442">
        <f t="shared" ref="C7:C21" si="1">IF(B7="-","-",B7/$T7*100000)</f>
        <v>216.9247723449916</v>
      </c>
      <c r="D7" s="403">
        <v>115</v>
      </c>
      <c r="E7" s="442">
        <f t="shared" ref="E7:E22" si="2">IF(D7="-","-",D7/$T7*100000)</f>
        <v>66.701467432283522</v>
      </c>
      <c r="F7" s="403">
        <v>351</v>
      </c>
      <c r="G7" s="442">
        <f t="shared" ref="G7:G22" si="3">IF(F7="-","-",F7/$T7*100000)</f>
        <v>203.58447885853488</v>
      </c>
      <c r="H7" s="462">
        <v>123</v>
      </c>
      <c r="I7" s="442">
        <f t="shared" ref="I7:I22" si="4">IF(H7="-","-",H7/$T7*100000)</f>
        <v>71.341569514529326</v>
      </c>
      <c r="J7" s="462">
        <v>64</v>
      </c>
      <c r="K7" s="442">
        <f t="shared" ref="K7:K22" si="5">IF(J7="-","-",J7/$T7*100000)</f>
        <v>37.120816657966479</v>
      </c>
      <c r="L7" s="462">
        <v>77</v>
      </c>
      <c r="M7" s="442">
        <f t="shared" ref="M7:M22" si="6">IF(L7="-","-",L7/$T7*100000)</f>
        <v>44.660982541615915</v>
      </c>
      <c r="N7" s="462">
        <v>47</v>
      </c>
      <c r="O7" s="442">
        <f t="shared" ref="O7:O22" si="7">IF(N7="-","-",N7/$T7*100000)</f>
        <v>27.26059973319413</v>
      </c>
      <c r="P7" s="462">
        <v>2133</v>
      </c>
      <c r="Q7" s="442">
        <f t="shared" ref="Q7:Q22" si="8">IF(P7="-","-",P7/$T7*100000)</f>
        <v>1237.167217678789</v>
      </c>
      <c r="R7" s="462">
        <v>742</v>
      </c>
      <c r="S7" s="442">
        <f t="shared" ref="S7:S22" si="9">IF(R7="-","-",R7/$T7*100000)</f>
        <v>430.36946812829888</v>
      </c>
      <c r="T7" s="463">
        <v>172410</v>
      </c>
      <c r="U7" s="460"/>
      <c r="V7" s="401"/>
    </row>
    <row r="8" spans="1:25" s="473" customFormat="1" ht="15" customHeight="1">
      <c r="A8" s="169" t="s">
        <v>726</v>
      </c>
      <c r="B8" s="406">
        <v>9</v>
      </c>
      <c r="C8" s="444">
        <f t="shared" si="1"/>
        <v>45.477513895907023</v>
      </c>
      <c r="D8" s="406">
        <v>10</v>
      </c>
      <c r="E8" s="444">
        <f t="shared" si="2"/>
        <v>50.530570995452251</v>
      </c>
      <c r="F8" s="406">
        <v>21</v>
      </c>
      <c r="G8" s="444">
        <f t="shared" si="3"/>
        <v>106.11419909044972</v>
      </c>
      <c r="H8" s="440">
        <v>18</v>
      </c>
      <c r="I8" s="444">
        <f t="shared" si="4"/>
        <v>90.955027791814047</v>
      </c>
      <c r="J8" s="440">
        <v>11</v>
      </c>
      <c r="K8" s="444">
        <f t="shared" si="5"/>
        <v>55.583628094997472</v>
      </c>
      <c r="L8" s="440">
        <v>8</v>
      </c>
      <c r="M8" s="444">
        <f t="shared" si="6"/>
        <v>40.424456796361795</v>
      </c>
      <c r="N8" s="440">
        <v>3</v>
      </c>
      <c r="O8" s="444">
        <f t="shared" si="7"/>
        <v>15.159171298635675</v>
      </c>
      <c r="P8" s="440">
        <v>18</v>
      </c>
      <c r="Q8" s="444">
        <f t="shared" si="8"/>
        <v>90.955027791814047</v>
      </c>
      <c r="R8" s="440">
        <v>25</v>
      </c>
      <c r="S8" s="444">
        <f t="shared" si="9"/>
        <v>126.32642748863063</v>
      </c>
      <c r="T8" s="463">
        <v>19790</v>
      </c>
      <c r="U8" s="460"/>
      <c r="V8" s="401"/>
    </row>
    <row r="9" spans="1:25" s="473" customFormat="1" ht="15" customHeight="1">
      <c r="A9" s="169" t="s">
        <v>727</v>
      </c>
      <c r="B9" s="406">
        <v>6</v>
      </c>
      <c r="C9" s="444">
        <f t="shared" si="1"/>
        <v>61.983471074380169</v>
      </c>
      <c r="D9" s="406">
        <v>4</v>
      </c>
      <c r="E9" s="444">
        <f t="shared" si="2"/>
        <v>41.322314049586772</v>
      </c>
      <c r="F9" s="406">
        <v>10</v>
      </c>
      <c r="G9" s="444">
        <f t="shared" si="3"/>
        <v>103.30578512396694</v>
      </c>
      <c r="H9" s="440">
        <v>1</v>
      </c>
      <c r="I9" s="444">
        <f t="shared" si="4"/>
        <v>10.330578512396693</v>
      </c>
      <c r="J9" s="440">
        <v>1</v>
      </c>
      <c r="K9" s="444">
        <f t="shared" si="5"/>
        <v>10.330578512396693</v>
      </c>
      <c r="L9" s="440">
        <v>8</v>
      </c>
      <c r="M9" s="444">
        <f t="shared" si="6"/>
        <v>82.644628099173545</v>
      </c>
      <c r="N9" s="440" t="s">
        <v>1201</v>
      </c>
      <c r="O9" s="444" t="str">
        <f t="shared" si="7"/>
        <v>-</v>
      </c>
      <c r="P9" s="440">
        <v>35</v>
      </c>
      <c r="Q9" s="444">
        <f t="shared" si="8"/>
        <v>361.57024793388433</v>
      </c>
      <c r="R9" s="440">
        <v>21</v>
      </c>
      <c r="S9" s="444">
        <f t="shared" si="9"/>
        <v>216.94214876033058</v>
      </c>
      <c r="T9" s="463">
        <v>9680</v>
      </c>
      <c r="U9" s="460"/>
      <c r="V9" s="401"/>
    </row>
    <row r="10" spans="1:25" s="473" customFormat="1" ht="15" customHeight="1">
      <c r="A10" s="169" t="s">
        <v>728</v>
      </c>
      <c r="B10" s="406">
        <v>2</v>
      </c>
      <c r="C10" s="444">
        <f t="shared" si="1"/>
        <v>33.16749585406302</v>
      </c>
      <c r="D10" s="406">
        <v>5</v>
      </c>
      <c r="E10" s="444">
        <f t="shared" si="2"/>
        <v>82.91873963515755</v>
      </c>
      <c r="F10" s="406">
        <v>2</v>
      </c>
      <c r="G10" s="444">
        <f t="shared" si="3"/>
        <v>33.16749585406302</v>
      </c>
      <c r="H10" s="440">
        <v>1</v>
      </c>
      <c r="I10" s="444">
        <f t="shared" si="4"/>
        <v>16.58374792703151</v>
      </c>
      <c r="J10" s="440">
        <v>4</v>
      </c>
      <c r="K10" s="444">
        <f t="shared" si="5"/>
        <v>66.33499170812604</v>
      </c>
      <c r="L10" s="440">
        <v>6</v>
      </c>
      <c r="M10" s="444">
        <f t="shared" si="6"/>
        <v>99.502487562189046</v>
      </c>
      <c r="N10" s="440" t="s">
        <v>1201</v>
      </c>
      <c r="O10" s="444" t="str">
        <f t="shared" si="7"/>
        <v>-</v>
      </c>
      <c r="P10" s="440">
        <v>6</v>
      </c>
      <c r="Q10" s="444">
        <f t="shared" si="8"/>
        <v>99.502487562189046</v>
      </c>
      <c r="R10" s="440">
        <v>29</v>
      </c>
      <c r="S10" s="444">
        <f t="shared" si="9"/>
        <v>480.92868988391382</v>
      </c>
      <c r="T10" s="463">
        <v>6030</v>
      </c>
      <c r="U10" s="460"/>
      <c r="V10" s="401"/>
    </row>
    <row r="11" spans="1:25" s="473" customFormat="1" ht="15" customHeight="1">
      <c r="A11" s="169" t="s">
        <v>729</v>
      </c>
      <c r="B11" s="406">
        <v>2</v>
      </c>
      <c r="C11" s="444">
        <f t="shared" si="1"/>
        <v>25.806451612903228</v>
      </c>
      <c r="D11" s="406">
        <v>4</v>
      </c>
      <c r="E11" s="444">
        <f t="shared" si="2"/>
        <v>51.612903225806456</v>
      </c>
      <c r="F11" s="406">
        <v>4</v>
      </c>
      <c r="G11" s="444">
        <f t="shared" si="3"/>
        <v>51.612903225806456</v>
      </c>
      <c r="H11" s="440">
        <v>3</v>
      </c>
      <c r="I11" s="444">
        <f t="shared" si="4"/>
        <v>38.70967741935484</v>
      </c>
      <c r="J11" s="440" t="s">
        <v>1201</v>
      </c>
      <c r="K11" s="444" t="str">
        <f t="shared" si="5"/>
        <v>-</v>
      </c>
      <c r="L11" s="440">
        <v>9</v>
      </c>
      <c r="M11" s="444">
        <f t="shared" si="6"/>
        <v>116.12903225806451</v>
      </c>
      <c r="N11" s="440" t="s">
        <v>1201</v>
      </c>
      <c r="O11" s="444" t="str">
        <f t="shared" si="7"/>
        <v>-</v>
      </c>
      <c r="P11" s="440">
        <v>46</v>
      </c>
      <c r="Q11" s="444">
        <f t="shared" si="8"/>
        <v>593.54838709677415</v>
      </c>
      <c r="R11" s="440">
        <v>17</v>
      </c>
      <c r="S11" s="444">
        <f t="shared" si="9"/>
        <v>219.35483870967744</v>
      </c>
      <c r="T11" s="463">
        <v>7750</v>
      </c>
      <c r="U11" s="460"/>
      <c r="V11" s="401"/>
    </row>
    <row r="12" spans="1:25" s="473" customFormat="1" ht="15" customHeight="1">
      <c r="A12" s="169" t="s">
        <v>730</v>
      </c>
      <c r="B12" s="406">
        <v>8</v>
      </c>
      <c r="C12" s="444">
        <f t="shared" si="1"/>
        <v>103.22580645161291</v>
      </c>
      <c r="D12" s="406">
        <v>3</v>
      </c>
      <c r="E12" s="444">
        <f t="shared" si="2"/>
        <v>38.70967741935484</v>
      </c>
      <c r="F12" s="406">
        <v>8</v>
      </c>
      <c r="G12" s="444">
        <f t="shared" si="3"/>
        <v>103.22580645161291</v>
      </c>
      <c r="H12" s="440">
        <v>1</v>
      </c>
      <c r="I12" s="444">
        <f t="shared" si="4"/>
        <v>12.903225806451614</v>
      </c>
      <c r="J12" s="440" t="s">
        <v>1201</v>
      </c>
      <c r="K12" s="444" t="str">
        <f t="shared" si="5"/>
        <v>-</v>
      </c>
      <c r="L12" s="440">
        <v>8</v>
      </c>
      <c r="M12" s="444">
        <f t="shared" si="6"/>
        <v>103.22580645161291</v>
      </c>
      <c r="N12" s="440" t="s">
        <v>1201</v>
      </c>
      <c r="O12" s="444" t="str">
        <f t="shared" si="7"/>
        <v>-</v>
      </c>
      <c r="P12" s="440">
        <v>60</v>
      </c>
      <c r="Q12" s="444">
        <f t="shared" si="8"/>
        <v>774.19354838709683</v>
      </c>
      <c r="R12" s="440">
        <v>40</v>
      </c>
      <c r="S12" s="444">
        <f t="shared" si="9"/>
        <v>516.12903225806451</v>
      </c>
      <c r="T12" s="463">
        <v>7750</v>
      </c>
      <c r="U12" s="460"/>
      <c r="V12" s="401"/>
    </row>
    <row r="13" spans="1:25" s="473" customFormat="1" ht="15" customHeight="1">
      <c r="A13" s="169" t="s">
        <v>731</v>
      </c>
      <c r="B13" s="406">
        <v>5</v>
      </c>
      <c r="C13" s="444">
        <f t="shared" si="1"/>
        <v>194.55252918287937</v>
      </c>
      <c r="D13" s="406">
        <v>1</v>
      </c>
      <c r="E13" s="444">
        <f t="shared" si="2"/>
        <v>38.910505836575879</v>
      </c>
      <c r="F13" s="406">
        <v>1</v>
      </c>
      <c r="G13" s="444">
        <f t="shared" si="3"/>
        <v>38.910505836575879</v>
      </c>
      <c r="H13" s="440">
        <v>1</v>
      </c>
      <c r="I13" s="444">
        <f t="shared" si="4"/>
        <v>38.910505836575879</v>
      </c>
      <c r="J13" s="440" t="s">
        <v>1201</v>
      </c>
      <c r="K13" s="444" t="str">
        <f t="shared" si="5"/>
        <v>-</v>
      </c>
      <c r="L13" s="440">
        <v>4</v>
      </c>
      <c r="M13" s="444">
        <f t="shared" si="6"/>
        <v>155.64202334630352</v>
      </c>
      <c r="N13" s="440" t="s">
        <v>1201</v>
      </c>
      <c r="O13" s="444" t="str">
        <f t="shared" si="7"/>
        <v>-</v>
      </c>
      <c r="P13" s="440">
        <v>35</v>
      </c>
      <c r="Q13" s="444">
        <f t="shared" si="8"/>
        <v>1361.8677042801557</v>
      </c>
      <c r="R13" s="440">
        <v>35</v>
      </c>
      <c r="S13" s="444">
        <f t="shared" si="9"/>
        <v>1361.8677042801557</v>
      </c>
      <c r="T13" s="463">
        <v>2570</v>
      </c>
      <c r="U13" s="460"/>
      <c r="V13" s="401"/>
    </row>
    <row r="14" spans="1:25" s="473" customFormat="1" ht="15" customHeight="1">
      <c r="A14" s="170" t="s">
        <v>732</v>
      </c>
      <c r="B14" s="409">
        <v>4</v>
      </c>
      <c r="C14" s="446">
        <f>IF(B14="-","-",B14/$T14*100000)</f>
        <v>49.443757725587147</v>
      </c>
      <c r="D14" s="409">
        <v>7</v>
      </c>
      <c r="E14" s="446">
        <f t="shared" si="2"/>
        <v>86.526576019777494</v>
      </c>
      <c r="F14" s="409">
        <v>6</v>
      </c>
      <c r="G14" s="446">
        <f t="shared" si="3"/>
        <v>74.165636588380707</v>
      </c>
      <c r="H14" s="448">
        <v>1</v>
      </c>
      <c r="I14" s="446">
        <f t="shared" si="4"/>
        <v>12.360939431396787</v>
      </c>
      <c r="J14" s="448">
        <v>1</v>
      </c>
      <c r="K14" s="446">
        <f t="shared" si="5"/>
        <v>12.360939431396787</v>
      </c>
      <c r="L14" s="448">
        <v>6</v>
      </c>
      <c r="M14" s="446">
        <f t="shared" si="6"/>
        <v>74.165636588380707</v>
      </c>
      <c r="N14" s="448" t="s">
        <v>1201</v>
      </c>
      <c r="O14" s="446" t="str">
        <f t="shared" si="7"/>
        <v>-</v>
      </c>
      <c r="P14" s="448">
        <v>12</v>
      </c>
      <c r="Q14" s="446">
        <f t="shared" si="8"/>
        <v>148.33127317676141</v>
      </c>
      <c r="R14" s="448">
        <v>13</v>
      </c>
      <c r="S14" s="446">
        <f t="shared" si="9"/>
        <v>160.69221260815823</v>
      </c>
      <c r="T14" s="464">
        <v>8090</v>
      </c>
      <c r="U14" s="460"/>
      <c r="V14" s="401"/>
    </row>
    <row r="15" spans="1:25" s="473" customFormat="1" ht="15" customHeight="1">
      <c r="A15" s="174" t="s">
        <v>706</v>
      </c>
      <c r="B15" s="247">
        <f>IF(SUM(B16:B22)=0,"-",SUM(B16:B22))</f>
        <v>85</v>
      </c>
      <c r="C15" s="267">
        <f>IF(B15="-","-",B15/$T15*100000)</f>
        <v>111.50465695920241</v>
      </c>
      <c r="D15" s="247">
        <f>IF(SUM(D16:D22)=0,"-",SUM(D16:D22))</f>
        <v>37</v>
      </c>
      <c r="E15" s="267">
        <f t="shared" si="2"/>
        <v>48.537321264593992</v>
      </c>
      <c r="F15" s="247">
        <f>IF(SUM(F16:F22)=0,"-",SUM(F16:F22))</f>
        <v>68</v>
      </c>
      <c r="G15" s="267">
        <f t="shared" si="3"/>
        <v>89.203725567361943</v>
      </c>
      <c r="H15" s="457">
        <f>IF(SUM(H16:H22)=0,"-",SUM(H16:H22))</f>
        <v>42</v>
      </c>
      <c r="I15" s="267">
        <f t="shared" si="4"/>
        <v>55.096418732782361</v>
      </c>
      <c r="J15" s="457">
        <f>IF(SUM(J16:J22)=0,"-",SUM(J16:J22))</f>
        <v>17</v>
      </c>
      <c r="K15" s="267">
        <f t="shared" si="5"/>
        <v>22.300931391840486</v>
      </c>
      <c r="L15" s="457">
        <f>IF(SUM(L16:L22)=0,"-",SUM(L16:L22))</f>
        <v>60</v>
      </c>
      <c r="M15" s="267">
        <f t="shared" si="6"/>
        <v>78.709169618260518</v>
      </c>
      <c r="N15" s="457">
        <f>IF(SUM(N16:N22)=0,"-",SUM(N16:N22))</f>
        <v>25</v>
      </c>
      <c r="O15" s="267">
        <f t="shared" si="7"/>
        <v>32.795487340941889</v>
      </c>
      <c r="P15" s="457">
        <f>IF(SUM(P16:P22)=0,"-",SUM(P16:P22))</f>
        <v>393</v>
      </c>
      <c r="Q15" s="267">
        <f t="shared" si="8"/>
        <v>515.54506099960645</v>
      </c>
      <c r="R15" s="457">
        <f>IF(SUM(R16:R22)=0,"-",SUM(R16:R22))</f>
        <v>215</v>
      </c>
      <c r="S15" s="267">
        <f>IF(R15="-","-",R15/$T15*100000)</f>
        <v>282.04119113210021</v>
      </c>
      <c r="T15" s="762">
        <f>SUM(T16+T18)</f>
        <v>76230</v>
      </c>
      <c r="U15" s="460"/>
      <c r="V15" s="401"/>
    </row>
    <row r="16" spans="1:25" s="473" customFormat="1" ht="15" customHeight="1">
      <c r="A16" s="161" t="s">
        <v>721</v>
      </c>
      <c r="B16" s="315">
        <v>1</v>
      </c>
      <c r="C16" s="387">
        <f t="shared" si="1"/>
        <v>3.7411148522259632</v>
      </c>
      <c r="D16" s="315" t="s">
        <v>1206</v>
      </c>
      <c r="E16" s="387" t="str">
        <f t="shared" si="2"/>
        <v>-</v>
      </c>
      <c r="F16" s="315">
        <v>1</v>
      </c>
      <c r="G16" s="387">
        <f t="shared" si="3"/>
        <v>3.7411148522259632</v>
      </c>
      <c r="H16" s="458" t="s">
        <v>1206</v>
      </c>
      <c r="I16" s="387" t="str">
        <f t="shared" si="4"/>
        <v>-</v>
      </c>
      <c r="J16" s="458" t="s">
        <v>1206</v>
      </c>
      <c r="K16" s="387" t="str">
        <f t="shared" si="5"/>
        <v>-</v>
      </c>
      <c r="L16" s="458">
        <v>4</v>
      </c>
      <c r="M16" s="387">
        <f t="shared" si="6"/>
        <v>14.964459408903853</v>
      </c>
      <c r="N16" s="458" t="s">
        <v>1207</v>
      </c>
      <c r="O16" s="387" t="str">
        <f t="shared" si="7"/>
        <v>-</v>
      </c>
      <c r="P16" s="458" t="s">
        <v>1207</v>
      </c>
      <c r="Q16" s="387" t="str">
        <f t="shared" si="8"/>
        <v>-</v>
      </c>
      <c r="R16" s="458" t="s">
        <v>1206</v>
      </c>
      <c r="S16" s="387" t="str">
        <f t="shared" si="9"/>
        <v>-</v>
      </c>
      <c r="T16" s="463">
        <v>26730</v>
      </c>
      <c r="U16" s="460"/>
      <c r="V16" s="401"/>
    </row>
    <row r="17" spans="1:22" s="473" customFormat="1" ht="15" customHeight="1">
      <c r="A17" s="164" t="s">
        <v>734</v>
      </c>
      <c r="B17" s="247">
        <v>34</v>
      </c>
      <c r="C17" s="267">
        <f t="shared" si="1"/>
        <v>127.19790497568275</v>
      </c>
      <c r="D17" s="247">
        <v>14</v>
      </c>
      <c r="E17" s="267">
        <f t="shared" si="2"/>
        <v>52.375607931163486</v>
      </c>
      <c r="F17" s="247">
        <v>23</v>
      </c>
      <c r="G17" s="267">
        <f t="shared" si="3"/>
        <v>86.045641601197161</v>
      </c>
      <c r="H17" s="457">
        <v>10</v>
      </c>
      <c r="I17" s="267">
        <f t="shared" si="4"/>
        <v>37.41114852225963</v>
      </c>
      <c r="J17" s="457">
        <v>4</v>
      </c>
      <c r="K17" s="267">
        <f t="shared" si="5"/>
        <v>14.964459408903853</v>
      </c>
      <c r="L17" s="457">
        <v>13</v>
      </c>
      <c r="M17" s="267">
        <f t="shared" si="6"/>
        <v>48.634493078937524</v>
      </c>
      <c r="N17" s="457">
        <v>2</v>
      </c>
      <c r="O17" s="267">
        <f t="shared" si="7"/>
        <v>7.4822297044519264</v>
      </c>
      <c r="P17" s="457">
        <v>157</v>
      </c>
      <c r="Q17" s="267">
        <f t="shared" si="8"/>
        <v>587.35503179947625</v>
      </c>
      <c r="R17" s="457">
        <v>92</v>
      </c>
      <c r="S17" s="267">
        <f t="shared" si="9"/>
        <v>344.18256640478864</v>
      </c>
      <c r="T17" s="763">
        <v>26730</v>
      </c>
      <c r="U17" s="460"/>
      <c r="V17" s="401"/>
    </row>
    <row r="18" spans="1:22" s="473" customFormat="1" ht="15" customHeight="1">
      <c r="A18" s="161" t="s">
        <v>722</v>
      </c>
      <c r="B18" s="315" t="s">
        <v>1153</v>
      </c>
      <c r="C18" s="387" t="str">
        <f t="shared" si="1"/>
        <v>-</v>
      </c>
      <c r="D18" s="315" t="s">
        <v>1153</v>
      </c>
      <c r="E18" s="387" t="str">
        <f t="shared" si="2"/>
        <v>-</v>
      </c>
      <c r="F18" s="315">
        <v>1</v>
      </c>
      <c r="G18" s="387">
        <f t="shared" si="3"/>
        <v>2.0202020202020203</v>
      </c>
      <c r="H18" s="458" t="s">
        <v>1153</v>
      </c>
      <c r="I18" s="387" t="str">
        <f t="shared" si="4"/>
        <v>-</v>
      </c>
      <c r="J18" s="458" t="s">
        <v>1153</v>
      </c>
      <c r="K18" s="387" t="str">
        <f t="shared" si="5"/>
        <v>-</v>
      </c>
      <c r="L18" s="458">
        <v>5</v>
      </c>
      <c r="M18" s="387">
        <f t="shared" si="6"/>
        <v>10.1010101010101</v>
      </c>
      <c r="N18" s="458" t="s">
        <v>873</v>
      </c>
      <c r="O18" s="387" t="str">
        <f t="shared" si="7"/>
        <v>-</v>
      </c>
      <c r="P18" s="458" t="s">
        <v>873</v>
      </c>
      <c r="Q18" s="387" t="str">
        <f t="shared" si="8"/>
        <v>-</v>
      </c>
      <c r="R18" s="458" t="s">
        <v>873</v>
      </c>
      <c r="S18" s="387" t="str">
        <f t="shared" si="9"/>
        <v>-</v>
      </c>
      <c r="T18" s="763">
        <v>49500</v>
      </c>
      <c r="U18" s="460"/>
      <c r="V18" s="401"/>
    </row>
    <row r="19" spans="1:22" s="473" customFormat="1" ht="15" customHeight="1">
      <c r="A19" s="167" t="s">
        <v>735</v>
      </c>
      <c r="B19" s="403">
        <v>12</v>
      </c>
      <c r="C19" s="442">
        <f t="shared" si="1"/>
        <v>79.365079365079367</v>
      </c>
      <c r="D19" s="403">
        <v>4</v>
      </c>
      <c r="E19" s="442">
        <f t="shared" si="2"/>
        <v>26.455026455026456</v>
      </c>
      <c r="F19" s="403">
        <v>10</v>
      </c>
      <c r="G19" s="442">
        <f t="shared" si="3"/>
        <v>66.137566137566139</v>
      </c>
      <c r="H19" s="462">
        <v>6</v>
      </c>
      <c r="I19" s="442">
        <f t="shared" si="4"/>
        <v>39.682539682539684</v>
      </c>
      <c r="J19" s="462">
        <v>3</v>
      </c>
      <c r="K19" s="442">
        <f t="shared" si="5"/>
        <v>19.841269841269842</v>
      </c>
      <c r="L19" s="462">
        <v>12</v>
      </c>
      <c r="M19" s="442">
        <f t="shared" si="6"/>
        <v>79.365079365079367</v>
      </c>
      <c r="N19" s="462">
        <v>11</v>
      </c>
      <c r="O19" s="442">
        <f t="shared" si="7"/>
        <v>72.751322751322746</v>
      </c>
      <c r="P19" s="462">
        <v>63</v>
      </c>
      <c r="Q19" s="442">
        <f t="shared" si="8"/>
        <v>416.66666666666669</v>
      </c>
      <c r="R19" s="462">
        <v>31</v>
      </c>
      <c r="S19" s="442">
        <f t="shared" si="9"/>
        <v>205.02645502645501</v>
      </c>
      <c r="T19" s="463">
        <v>15120</v>
      </c>
      <c r="U19" s="460"/>
      <c r="V19" s="401"/>
    </row>
    <row r="20" spans="1:22" s="473" customFormat="1" ht="15" customHeight="1">
      <c r="A20" s="169" t="s">
        <v>736</v>
      </c>
      <c r="B20" s="406">
        <v>33</v>
      </c>
      <c r="C20" s="444">
        <f t="shared" si="1"/>
        <v>138.77207737594617</v>
      </c>
      <c r="D20" s="406">
        <v>13</v>
      </c>
      <c r="E20" s="444">
        <f t="shared" si="2"/>
        <v>54.667788057190918</v>
      </c>
      <c r="F20" s="406">
        <v>28</v>
      </c>
      <c r="G20" s="444">
        <f t="shared" si="3"/>
        <v>117.74600504625735</v>
      </c>
      <c r="H20" s="440">
        <v>22</v>
      </c>
      <c r="I20" s="444">
        <f t="shared" si="4"/>
        <v>92.514718250630779</v>
      </c>
      <c r="J20" s="440">
        <v>10</v>
      </c>
      <c r="K20" s="444">
        <f t="shared" si="5"/>
        <v>42.052144659377625</v>
      </c>
      <c r="L20" s="440">
        <v>15</v>
      </c>
      <c r="M20" s="444">
        <f t="shared" si="6"/>
        <v>63.078216989066448</v>
      </c>
      <c r="N20" s="440">
        <v>12</v>
      </c>
      <c r="O20" s="444">
        <f t="shared" si="7"/>
        <v>50.462573591253154</v>
      </c>
      <c r="P20" s="440">
        <v>142</v>
      </c>
      <c r="Q20" s="444">
        <f t="shared" si="8"/>
        <v>597.1404541631623</v>
      </c>
      <c r="R20" s="440">
        <v>64</v>
      </c>
      <c r="S20" s="444">
        <f t="shared" si="9"/>
        <v>269.13372582001682</v>
      </c>
      <c r="T20" s="463">
        <v>23780</v>
      </c>
      <c r="U20" s="460"/>
      <c r="V20" s="401"/>
    </row>
    <row r="21" spans="1:22" s="473" customFormat="1" ht="15" customHeight="1">
      <c r="A21" s="169" t="s">
        <v>737</v>
      </c>
      <c r="B21" s="406">
        <v>4</v>
      </c>
      <c r="C21" s="444">
        <f t="shared" si="1"/>
        <v>76.19047619047619</v>
      </c>
      <c r="D21" s="406">
        <v>3</v>
      </c>
      <c r="E21" s="444">
        <f t="shared" si="2"/>
        <v>57.142857142857146</v>
      </c>
      <c r="F21" s="406">
        <v>4</v>
      </c>
      <c r="G21" s="444">
        <f t="shared" si="3"/>
        <v>76.19047619047619</v>
      </c>
      <c r="H21" s="440">
        <v>2</v>
      </c>
      <c r="I21" s="444">
        <f t="shared" si="4"/>
        <v>38.095238095238095</v>
      </c>
      <c r="J21" s="440" t="s">
        <v>181</v>
      </c>
      <c r="K21" s="444" t="str">
        <f t="shared" si="5"/>
        <v>-</v>
      </c>
      <c r="L21" s="440">
        <v>6</v>
      </c>
      <c r="M21" s="444">
        <f t="shared" si="6"/>
        <v>114.28571428571429</v>
      </c>
      <c r="N21" s="440" t="s">
        <v>181</v>
      </c>
      <c r="O21" s="444" t="str">
        <f t="shared" si="7"/>
        <v>-</v>
      </c>
      <c r="P21" s="440">
        <v>22</v>
      </c>
      <c r="Q21" s="444">
        <f t="shared" si="8"/>
        <v>419.04761904761904</v>
      </c>
      <c r="R21" s="440">
        <v>18</v>
      </c>
      <c r="S21" s="444">
        <f t="shared" si="9"/>
        <v>342.85714285714283</v>
      </c>
      <c r="T21" s="463">
        <v>5250</v>
      </c>
      <c r="U21" s="460"/>
      <c r="V21" s="401"/>
    </row>
    <row r="22" spans="1:22" s="473" customFormat="1" ht="15" customHeight="1">
      <c r="A22" s="170" t="s">
        <v>738</v>
      </c>
      <c r="B22" s="409">
        <v>1</v>
      </c>
      <c r="C22" s="446">
        <f t="shared" ref="C22" si="10">IF(B22="-","-",B22/$T22*100000)</f>
        <v>18.691588785046729</v>
      </c>
      <c r="D22" s="409">
        <v>3</v>
      </c>
      <c r="E22" s="446">
        <f t="shared" si="2"/>
        <v>56.074766355140184</v>
      </c>
      <c r="F22" s="409">
        <v>1</v>
      </c>
      <c r="G22" s="446">
        <f t="shared" si="3"/>
        <v>18.691588785046729</v>
      </c>
      <c r="H22" s="448">
        <v>2</v>
      </c>
      <c r="I22" s="446">
        <f t="shared" si="4"/>
        <v>37.383177570093459</v>
      </c>
      <c r="J22" s="448" t="s">
        <v>181</v>
      </c>
      <c r="K22" s="446" t="str">
        <f t="shared" si="5"/>
        <v>-</v>
      </c>
      <c r="L22" s="448">
        <v>5</v>
      </c>
      <c r="M22" s="446">
        <f t="shared" si="6"/>
        <v>93.45794392523365</v>
      </c>
      <c r="N22" s="448" t="s">
        <v>181</v>
      </c>
      <c r="O22" s="446" t="str">
        <f t="shared" si="7"/>
        <v>-</v>
      </c>
      <c r="P22" s="448">
        <v>9</v>
      </c>
      <c r="Q22" s="446">
        <f t="shared" si="8"/>
        <v>168.22429906542055</v>
      </c>
      <c r="R22" s="448">
        <v>10</v>
      </c>
      <c r="S22" s="446">
        <f t="shared" si="9"/>
        <v>186.9158878504673</v>
      </c>
      <c r="T22" s="464">
        <v>5350</v>
      </c>
      <c r="U22" s="460"/>
      <c r="V22" s="401"/>
    </row>
    <row r="23" spans="1:22" ht="13.5" customHeight="1">
      <c r="A23" s="116"/>
      <c r="B23" s="195"/>
      <c r="C23" s="128"/>
      <c r="D23" s="195"/>
      <c r="E23" s="128"/>
      <c r="F23" s="195"/>
      <c r="G23" s="128"/>
      <c r="H23" s="195"/>
      <c r="I23" s="128"/>
      <c r="J23" s="195"/>
      <c r="K23" s="128"/>
      <c r="L23" s="195"/>
      <c r="M23" s="128"/>
      <c r="N23" s="195"/>
      <c r="O23" s="128"/>
      <c r="P23" s="195"/>
      <c r="Q23" s="128"/>
      <c r="R23" s="195"/>
      <c r="S23" s="128"/>
      <c r="T23" s="130"/>
      <c r="U23" s="90"/>
      <c r="V23" s="80"/>
    </row>
    <row r="24" spans="1:22" ht="13.5" customHeight="1">
      <c r="A24" s="116"/>
      <c r="B24" s="195"/>
      <c r="C24" s="128"/>
      <c r="D24" s="195"/>
      <c r="E24" s="128"/>
      <c r="F24" s="195"/>
      <c r="G24" s="128"/>
      <c r="H24" s="195"/>
      <c r="I24" s="128"/>
      <c r="J24" s="195"/>
      <c r="K24" s="128"/>
      <c r="L24" s="195"/>
      <c r="M24" s="128"/>
      <c r="N24" s="195"/>
      <c r="O24" s="128"/>
      <c r="P24" s="195"/>
      <c r="Q24" s="128"/>
      <c r="R24" s="195"/>
      <c r="S24" s="128"/>
      <c r="T24" s="130"/>
      <c r="U24" s="90"/>
      <c r="V24" s="80"/>
    </row>
    <row r="25" spans="1:22" ht="13.5" customHeight="1">
      <c r="A25" s="116"/>
      <c r="B25" s="195"/>
      <c r="C25" s="128"/>
      <c r="D25" s="195"/>
      <c r="E25" s="128"/>
      <c r="F25" s="195"/>
      <c r="G25" s="128"/>
      <c r="H25" s="195"/>
      <c r="I25" s="128"/>
      <c r="J25" s="195"/>
      <c r="K25" s="128"/>
      <c r="L25" s="195"/>
      <c r="M25" s="128"/>
      <c r="N25" s="195"/>
      <c r="O25" s="128"/>
      <c r="P25" s="195"/>
      <c r="Q25" s="128"/>
      <c r="R25" s="195"/>
      <c r="S25" s="128"/>
      <c r="T25" s="130"/>
      <c r="U25" s="90"/>
      <c r="V25" s="80"/>
    </row>
    <row r="26" spans="1:22" ht="13.5" customHeight="1">
      <c r="A26" s="116"/>
      <c r="B26" s="195"/>
      <c r="C26" s="128"/>
      <c r="D26" s="195"/>
      <c r="E26" s="128"/>
      <c r="F26" s="195"/>
      <c r="G26" s="128"/>
      <c r="H26" s="195"/>
      <c r="I26" s="128"/>
      <c r="J26" s="195"/>
      <c r="K26" s="128"/>
      <c r="L26" s="195"/>
      <c r="M26" s="128"/>
      <c r="N26" s="195"/>
      <c r="O26" s="128"/>
      <c r="P26" s="195"/>
      <c r="Q26" s="128"/>
      <c r="R26" s="195"/>
      <c r="S26" s="128"/>
      <c r="T26" s="130"/>
      <c r="U26" s="90"/>
      <c r="V26" s="80"/>
    </row>
    <row r="27" spans="1:22" ht="13.5" customHeight="1">
      <c r="A27" s="93"/>
      <c r="B27" s="195"/>
      <c r="C27" s="128"/>
      <c r="D27" s="195"/>
      <c r="E27" s="128"/>
      <c r="F27" s="195"/>
      <c r="G27" s="128"/>
      <c r="H27" s="195"/>
      <c r="I27" s="128"/>
      <c r="J27" s="195"/>
      <c r="K27" s="128"/>
      <c r="L27" s="195"/>
      <c r="M27" s="128"/>
      <c r="N27" s="195"/>
      <c r="O27" s="128"/>
      <c r="P27" s="195"/>
      <c r="Q27" s="128"/>
      <c r="R27" s="195"/>
      <c r="S27" s="128"/>
      <c r="T27" s="130"/>
      <c r="U27" s="90"/>
      <c r="V27" s="80"/>
    </row>
    <row r="28" spans="1:22" ht="13.5" customHeight="1">
      <c r="A28" s="1103"/>
      <c r="B28" s="1104"/>
      <c r="C28" s="1104"/>
      <c r="D28" s="1104"/>
      <c r="E28" s="1104"/>
      <c r="F28" s="1104"/>
      <c r="G28" s="1104"/>
      <c r="H28" s="1104"/>
      <c r="I28" s="1104"/>
      <c r="J28" s="1104"/>
      <c r="K28" s="1104"/>
      <c r="L28" s="1104"/>
      <c r="M28" s="1104"/>
      <c r="N28" s="1104"/>
      <c r="O28" s="1104"/>
      <c r="P28" s="80"/>
      <c r="Q28" s="106"/>
      <c r="R28" s="80"/>
      <c r="S28" s="106"/>
      <c r="U28" s="90"/>
      <c r="V28" s="80"/>
    </row>
    <row r="29" spans="1:22">
      <c r="A29" s="113"/>
      <c r="B29" s="80"/>
      <c r="C29" s="106"/>
      <c r="D29" s="80"/>
      <c r="E29" s="106"/>
      <c r="F29" s="106"/>
      <c r="G29" s="106"/>
      <c r="H29" s="106"/>
      <c r="I29" s="106"/>
      <c r="J29" s="80"/>
      <c r="K29" s="106"/>
      <c r="L29" s="80"/>
      <c r="M29" s="106"/>
      <c r="N29" s="80"/>
      <c r="O29" s="106"/>
      <c r="P29" s="80"/>
      <c r="Q29" s="106"/>
      <c r="R29" s="80"/>
      <c r="S29" s="106"/>
      <c r="U29" s="90"/>
      <c r="V29" s="80"/>
    </row>
    <row r="30" spans="1:22">
      <c r="A30" s="113"/>
      <c r="B30" s="80"/>
      <c r="C30" s="106"/>
      <c r="D30" s="80"/>
      <c r="E30" s="106"/>
      <c r="F30" s="106"/>
      <c r="G30" s="106"/>
      <c r="H30" s="106"/>
      <c r="I30" s="106"/>
      <c r="J30" s="80"/>
      <c r="K30" s="106"/>
      <c r="L30" s="80"/>
      <c r="M30" s="106"/>
      <c r="N30" s="80"/>
      <c r="O30" s="106"/>
      <c r="P30" s="80"/>
      <c r="Q30" s="106"/>
      <c r="R30" s="80"/>
      <c r="S30" s="106"/>
      <c r="V30" s="80"/>
    </row>
    <row r="31" spans="1:22">
      <c r="A31" s="113"/>
      <c r="B31" s="80"/>
      <c r="C31" s="106"/>
      <c r="D31" s="80"/>
      <c r="E31" s="106"/>
      <c r="F31" s="106"/>
      <c r="G31" s="106"/>
      <c r="H31" s="106"/>
      <c r="I31" s="106"/>
      <c r="J31" s="80"/>
      <c r="K31" s="106"/>
      <c r="L31" s="80"/>
      <c r="M31" s="106"/>
      <c r="N31" s="80"/>
      <c r="O31" s="106"/>
      <c r="P31" s="80"/>
      <c r="Q31" s="106"/>
      <c r="R31" s="80"/>
      <c r="S31" s="106"/>
      <c r="V31" s="80"/>
    </row>
    <row r="32" spans="1:22">
      <c r="A32" s="113"/>
      <c r="B32" s="80"/>
      <c r="C32" s="106"/>
      <c r="D32" s="80"/>
      <c r="E32" s="106"/>
      <c r="F32" s="106"/>
      <c r="G32" s="106"/>
      <c r="H32" s="106"/>
      <c r="I32" s="106"/>
      <c r="J32" s="80"/>
      <c r="K32" s="106"/>
      <c r="L32" s="80"/>
      <c r="M32" s="106"/>
      <c r="N32" s="80"/>
      <c r="O32" s="106"/>
      <c r="P32" s="80"/>
      <c r="Q32" s="106"/>
      <c r="R32" s="80"/>
      <c r="S32" s="106"/>
      <c r="V32" s="80"/>
    </row>
    <row r="33" spans="1:22">
      <c r="A33" s="113"/>
      <c r="B33" s="80"/>
      <c r="C33" s="106"/>
      <c r="D33" s="80"/>
      <c r="E33" s="106"/>
      <c r="F33" s="106"/>
      <c r="G33" s="106"/>
      <c r="H33" s="106"/>
      <c r="I33" s="106"/>
      <c r="J33" s="80"/>
      <c r="K33" s="106"/>
      <c r="L33" s="80"/>
      <c r="M33" s="106"/>
      <c r="N33" s="80"/>
      <c r="O33" s="106"/>
      <c r="P33" s="80"/>
      <c r="Q33" s="106"/>
      <c r="R33" s="80"/>
      <c r="S33" s="106"/>
      <c r="V33" s="80"/>
    </row>
    <row r="34" spans="1:22">
      <c r="A34" s="113"/>
      <c r="B34" s="80"/>
      <c r="C34" s="106"/>
      <c r="D34" s="80"/>
      <c r="E34" s="106"/>
      <c r="F34" s="106"/>
      <c r="G34" s="106"/>
      <c r="H34" s="106"/>
      <c r="I34" s="106"/>
      <c r="J34" s="80"/>
      <c r="K34" s="106"/>
      <c r="L34" s="80"/>
      <c r="M34" s="106"/>
      <c r="N34" s="80"/>
      <c r="O34" s="106"/>
      <c r="P34" s="80"/>
      <c r="Q34" s="106"/>
      <c r="R34" s="80"/>
      <c r="S34" s="106"/>
      <c r="V34" s="80"/>
    </row>
    <row r="35" spans="1:22">
      <c r="A35" s="113"/>
      <c r="B35" s="80"/>
      <c r="C35" s="106"/>
      <c r="D35" s="80"/>
      <c r="E35" s="106"/>
      <c r="F35" s="106"/>
      <c r="G35" s="106"/>
      <c r="H35" s="106"/>
      <c r="I35" s="106"/>
      <c r="J35" s="80"/>
      <c r="K35" s="106"/>
      <c r="L35" s="80"/>
      <c r="M35" s="106"/>
      <c r="N35" s="80"/>
      <c r="O35" s="106"/>
      <c r="P35" s="80"/>
      <c r="Q35" s="106"/>
      <c r="R35" s="80"/>
      <c r="S35" s="106"/>
      <c r="V35" s="80"/>
    </row>
    <row r="36" spans="1:22">
      <c r="A36" s="113"/>
      <c r="B36" s="80"/>
      <c r="C36" s="106"/>
      <c r="D36" s="80"/>
      <c r="E36" s="106"/>
      <c r="F36" s="106"/>
      <c r="G36" s="106"/>
      <c r="H36" s="106"/>
      <c r="I36" s="106"/>
      <c r="J36" s="80"/>
      <c r="K36" s="106"/>
      <c r="L36" s="80"/>
      <c r="M36" s="106"/>
      <c r="N36" s="80"/>
      <c r="O36" s="106"/>
      <c r="P36" s="80"/>
      <c r="Q36" s="106"/>
      <c r="R36" s="80"/>
      <c r="S36" s="106"/>
      <c r="V36" s="80"/>
    </row>
    <row r="37" spans="1:22">
      <c r="A37" s="113"/>
      <c r="B37" s="80"/>
      <c r="C37" s="106"/>
      <c r="D37" s="80"/>
      <c r="E37" s="106"/>
      <c r="F37" s="106"/>
      <c r="G37" s="106"/>
      <c r="H37" s="106"/>
      <c r="I37" s="106"/>
      <c r="J37" s="80"/>
      <c r="K37" s="106"/>
      <c r="L37" s="80"/>
      <c r="M37" s="106"/>
      <c r="N37" s="80"/>
      <c r="O37" s="106"/>
      <c r="P37" s="80"/>
      <c r="Q37" s="106"/>
      <c r="R37" s="80"/>
      <c r="S37" s="106"/>
      <c r="V37" s="80"/>
    </row>
    <row r="38" spans="1:22">
      <c r="A38" s="113"/>
      <c r="B38" s="80"/>
      <c r="C38" s="106"/>
      <c r="D38" s="80"/>
      <c r="E38" s="106"/>
      <c r="F38" s="106"/>
      <c r="G38" s="106"/>
      <c r="H38" s="106"/>
      <c r="I38" s="106"/>
      <c r="J38" s="80"/>
      <c r="K38" s="106"/>
      <c r="L38" s="80"/>
      <c r="M38" s="106"/>
      <c r="N38" s="80"/>
      <c r="O38" s="106"/>
      <c r="P38" s="80"/>
      <c r="Q38" s="106"/>
      <c r="R38" s="80"/>
      <c r="S38" s="106"/>
      <c r="V38" s="80"/>
    </row>
    <row r="39" spans="1:22">
      <c r="A39" s="113"/>
      <c r="B39" s="80"/>
      <c r="C39" s="106"/>
      <c r="D39" s="80"/>
      <c r="E39" s="106"/>
      <c r="F39" s="106"/>
      <c r="G39" s="106"/>
      <c r="H39" s="106"/>
      <c r="I39" s="106"/>
      <c r="J39" s="80"/>
      <c r="K39" s="106"/>
      <c r="L39" s="80"/>
      <c r="M39" s="106"/>
      <c r="N39" s="80"/>
      <c r="O39" s="106"/>
      <c r="P39" s="80"/>
      <c r="Q39" s="106"/>
      <c r="R39" s="80"/>
      <c r="S39" s="106"/>
      <c r="V39" s="80"/>
    </row>
    <row r="40" spans="1:22">
      <c r="A40" s="113"/>
      <c r="B40" s="80"/>
      <c r="C40" s="106"/>
      <c r="D40" s="80"/>
      <c r="E40" s="106"/>
      <c r="F40" s="106"/>
      <c r="G40" s="106"/>
      <c r="H40" s="106"/>
      <c r="I40" s="106"/>
      <c r="J40" s="80"/>
      <c r="K40" s="106"/>
      <c r="L40" s="80"/>
      <c r="M40" s="106"/>
      <c r="N40" s="80"/>
      <c r="O40" s="106"/>
      <c r="P40" s="80"/>
      <c r="Q40" s="106"/>
      <c r="R40" s="80"/>
      <c r="S40" s="106"/>
      <c r="V40" s="80"/>
    </row>
    <row r="41" spans="1:22">
      <c r="A41" s="113"/>
      <c r="B41" s="80"/>
      <c r="C41" s="106"/>
      <c r="D41" s="80"/>
      <c r="E41" s="106"/>
      <c r="F41" s="106"/>
      <c r="G41" s="106"/>
      <c r="H41" s="106"/>
      <c r="I41" s="106"/>
      <c r="J41" s="80"/>
      <c r="K41" s="106"/>
      <c r="L41" s="80"/>
      <c r="M41" s="106"/>
      <c r="N41" s="80"/>
      <c r="O41" s="106"/>
      <c r="P41" s="80"/>
      <c r="Q41" s="106"/>
      <c r="R41" s="80"/>
      <c r="S41" s="106"/>
      <c r="V41" s="80"/>
    </row>
    <row r="42" spans="1:22">
      <c r="A42" s="113"/>
      <c r="B42" s="80"/>
      <c r="C42" s="106"/>
      <c r="D42" s="80"/>
      <c r="E42" s="106"/>
      <c r="F42" s="106"/>
      <c r="G42" s="106"/>
      <c r="H42" s="106"/>
      <c r="I42" s="106"/>
      <c r="J42" s="80"/>
      <c r="K42" s="106"/>
      <c r="L42" s="80"/>
      <c r="M42" s="106"/>
      <c r="N42" s="80"/>
      <c r="O42" s="106"/>
      <c r="P42" s="80"/>
      <c r="Q42" s="106"/>
      <c r="R42" s="80"/>
      <c r="S42" s="106"/>
      <c r="V42" s="80"/>
    </row>
  </sheetData>
  <customSheetViews>
    <customSheetView guid="{56D0106B-CB90-4499-A8AC-183481DC4CD8}" showPageBreaks="1" showGridLines="0" printArea="1" view="pageBreakPreview">
      <pane xSplit="1" ySplit="4" topLeftCell="B5" activePane="bottomRight" state="frozen"/>
      <selection pane="bottomRight" activeCell="M27" sqref="M27"/>
      <pageMargins left="0.78740157480314965" right="0.35433070866141736"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4" topLeftCell="B5" activePane="bottomRight" state="frozen"/>
      <selection pane="bottomRight" activeCell="M27" sqref="M27"/>
      <pageMargins left="0.78740157480314965" right="0.35433070866141736"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4" topLeftCell="B5" activePane="bottomRight" state="frozen"/>
      <selection pane="bottomRight" activeCell="M27" sqref="M27"/>
      <pageMargins left="0.78740157480314965" right="0.35433070866141736" top="0.78740157480314965" bottom="0.78740157480314965" header="0.51181102362204722" footer="0.51181102362204722"/>
      <headerFooter alignWithMargins="0"/>
    </customSheetView>
  </customSheetViews>
  <mergeCells count="14">
    <mergeCell ref="U2:U3"/>
    <mergeCell ref="Q1:S1"/>
    <mergeCell ref="J2:K2"/>
    <mergeCell ref="L2:M2"/>
    <mergeCell ref="N2:O2"/>
    <mergeCell ref="P2:Q2"/>
    <mergeCell ref="R2:S2"/>
    <mergeCell ref="T2:T3"/>
    <mergeCell ref="T5:T6"/>
    <mergeCell ref="A28:O28"/>
    <mergeCell ref="B2:C2"/>
    <mergeCell ref="D2:E2"/>
    <mergeCell ref="F2:G2"/>
    <mergeCell ref="H2:I2"/>
  </mergeCells>
  <phoneticPr fontId="2"/>
  <pageMargins left="0.23622047244094491" right="0.23622047244094491" top="0.74803149606299213" bottom="0.74803149606299213" header="0.31496062992125984" footer="0.31496062992125984"/>
  <headerFooter alignWithMargins="0">
    <oddFooter>&amp;R&amp;D&amp;T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AA29"/>
  <sheetViews>
    <sheetView showGridLines="0" view="pageBreakPreview" zoomScale="110" zoomScaleNormal="100" zoomScaleSheetLayoutView="110" workbookViewId="0">
      <pane xSplit="2" ySplit="3" topLeftCell="C4" activePane="bottomRight" state="frozen"/>
      <selection pane="topRight" activeCell="C1" sqref="C1"/>
      <selection pane="bottomLeft" activeCell="A4" sqref="A4"/>
      <selection pane="bottomRight"/>
    </sheetView>
  </sheetViews>
  <sheetFormatPr defaultRowHeight="13.5"/>
  <cols>
    <col min="1" max="1" width="17.625" style="123" customWidth="1"/>
    <col min="2" max="2" width="14.625" style="666" customWidth="1"/>
    <col min="3" max="20" width="6.625" style="159" customWidth="1"/>
    <col min="21" max="21" width="8.625" style="159" customWidth="1"/>
    <col min="22" max="22" width="4.625" style="153" customWidth="1"/>
    <col min="23" max="23" width="4.625" style="160" customWidth="1"/>
    <col min="24" max="33" width="4.625" style="159" customWidth="1"/>
    <col min="34" max="16384" width="9" style="159"/>
  </cols>
  <sheetData>
    <row r="1" spans="1:27" s="214" customFormat="1" ht="16.5" customHeight="1">
      <c r="A1" s="107" t="s">
        <v>591</v>
      </c>
      <c r="B1" s="107"/>
      <c r="C1" s="107"/>
      <c r="D1" s="107"/>
      <c r="E1" s="107"/>
      <c r="F1" s="107"/>
      <c r="G1" s="107"/>
      <c r="H1" s="107"/>
      <c r="I1" s="107"/>
      <c r="J1" s="107"/>
      <c r="K1" s="107"/>
      <c r="L1" s="107"/>
      <c r="M1" s="93"/>
      <c r="N1" s="213"/>
      <c r="O1" s="93"/>
      <c r="P1" s="213"/>
      <c r="Q1" s="93"/>
      <c r="R1" s="213"/>
      <c r="V1" s="93"/>
      <c r="W1" s="1115" t="s">
        <v>985</v>
      </c>
      <c r="X1" s="1115"/>
      <c r="Y1" s="1115"/>
      <c r="Z1" s="1115"/>
      <c r="AA1" s="1115"/>
    </row>
    <row r="2" spans="1:27" s="466" customFormat="1" ht="16.5" customHeight="1">
      <c r="A2" s="816"/>
      <c r="B2" s="816"/>
      <c r="C2" s="1116" t="s">
        <v>616</v>
      </c>
      <c r="D2" s="1116" t="s">
        <v>617</v>
      </c>
      <c r="E2" s="1121" t="s">
        <v>593</v>
      </c>
      <c r="F2" s="1116" t="s">
        <v>594</v>
      </c>
      <c r="G2" s="1116" t="s">
        <v>595</v>
      </c>
      <c r="H2" s="1116" t="s">
        <v>596</v>
      </c>
      <c r="I2" s="1116" t="s">
        <v>597</v>
      </c>
      <c r="J2" s="1116" t="s">
        <v>598</v>
      </c>
      <c r="K2" s="1116" t="s">
        <v>343</v>
      </c>
      <c r="L2" s="1116" t="s">
        <v>599</v>
      </c>
      <c r="M2" s="1116" t="s">
        <v>334</v>
      </c>
      <c r="N2" s="1116" t="s">
        <v>600</v>
      </c>
      <c r="O2" s="1116" t="s">
        <v>601</v>
      </c>
      <c r="P2" s="1116" t="s">
        <v>602</v>
      </c>
      <c r="Q2" s="1116" t="s">
        <v>603</v>
      </c>
      <c r="R2" s="1116" t="s">
        <v>604</v>
      </c>
      <c r="S2" s="1116" t="s">
        <v>605</v>
      </c>
      <c r="T2" s="1116" t="s">
        <v>1</v>
      </c>
      <c r="U2" s="1117" t="s">
        <v>183</v>
      </c>
      <c r="V2" s="832" t="s">
        <v>744</v>
      </c>
      <c r="W2" s="844"/>
      <c r="X2" s="844"/>
      <c r="Y2" s="844"/>
      <c r="Z2" s="844"/>
      <c r="AA2" s="845"/>
    </row>
    <row r="3" spans="1:27" s="468" customFormat="1" ht="111" customHeight="1">
      <c r="A3" s="816"/>
      <c r="B3" s="816"/>
      <c r="C3" s="1116"/>
      <c r="D3" s="1116"/>
      <c r="E3" s="1121"/>
      <c r="F3" s="1116"/>
      <c r="G3" s="1116"/>
      <c r="H3" s="1116"/>
      <c r="I3" s="1116"/>
      <c r="J3" s="1116"/>
      <c r="K3" s="1116"/>
      <c r="L3" s="1116"/>
      <c r="M3" s="1116"/>
      <c r="N3" s="1116"/>
      <c r="O3" s="1116"/>
      <c r="P3" s="1116"/>
      <c r="Q3" s="1116"/>
      <c r="R3" s="1116"/>
      <c r="S3" s="1116"/>
      <c r="T3" s="1116"/>
      <c r="U3" s="1118"/>
      <c r="V3" s="490" t="s">
        <v>606</v>
      </c>
      <c r="W3" s="490" t="s">
        <v>607</v>
      </c>
      <c r="X3" s="491" t="s">
        <v>608</v>
      </c>
      <c r="Y3" s="492" t="s">
        <v>609</v>
      </c>
      <c r="Z3" s="492" t="s">
        <v>610</v>
      </c>
      <c r="AA3" s="492" t="s">
        <v>611</v>
      </c>
    </row>
    <row r="4" spans="1:27" s="473" customFormat="1" ht="15" customHeight="1">
      <c r="A4" s="1113" t="s">
        <v>240</v>
      </c>
      <c r="B4" s="469" t="s">
        <v>592</v>
      </c>
      <c r="C4" s="470">
        <v>45</v>
      </c>
      <c r="D4" s="470">
        <v>14</v>
      </c>
      <c r="E4" s="470">
        <v>208</v>
      </c>
      <c r="F4" s="470">
        <v>89</v>
      </c>
      <c r="G4" s="470">
        <v>1504</v>
      </c>
      <c r="H4" s="470">
        <v>12</v>
      </c>
      <c r="I4" s="470">
        <v>44</v>
      </c>
      <c r="J4" s="470">
        <v>23</v>
      </c>
      <c r="K4" s="470">
        <v>11</v>
      </c>
      <c r="L4" s="470">
        <v>12</v>
      </c>
      <c r="M4" s="470">
        <v>47</v>
      </c>
      <c r="N4" s="470">
        <v>20</v>
      </c>
      <c r="O4" s="470">
        <v>1</v>
      </c>
      <c r="P4" s="470">
        <v>88</v>
      </c>
      <c r="Q4" s="470" t="s">
        <v>181</v>
      </c>
      <c r="R4" s="471">
        <v>241</v>
      </c>
      <c r="S4" s="470">
        <v>42</v>
      </c>
      <c r="T4" s="471">
        <v>895</v>
      </c>
      <c r="U4" s="470">
        <f>IF(SUM(C4:T4)=0,"-",SUM(C4:T4))</f>
        <v>3296</v>
      </c>
      <c r="V4" s="472">
        <v>62</v>
      </c>
      <c r="W4" s="665"/>
      <c r="X4" s="665"/>
      <c r="Y4" s="470">
        <v>343</v>
      </c>
      <c r="Z4" s="470">
        <v>307</v>
      </c>
      <c r="AA4" s="470">
        <v>228</v>
      </c>
    </row>
    <row r="5" spans="1:27" s="473" customFormat="1" ht="15" customHeight="1">
      <c r="A5" s="1114"/>
      <c r="B5" s="474" t="s">
        <v>624</v>
      </c>
      <c r="C5" s="475">
        <v>2412</v>
      </c>
      <c r="D5" s="475">
        <v>651</v>
      </c>
      <c r="E5" s="475">
        <v>1844</v>
      </c>
      <c r="F5" s="475">
        <v>1</v>
      </c>
      <c r="G5" s="475">
        <v>19425</v>
      </c>
      <c r="H5" s="475">
        <v>2587</v>
      </c>
      <c r="I5" s="475">
        <v>10490</v>
      </c>
      <c r="J5" s="475">
        <v>1239</v>
      </c>
      <c r="K5" s="475">
        <v>112</v>
      </c>
      <c r="L5" s="475">
        <v>19</v>
      </c>
      <c r="M5" s="475">
        <v>4847</v>
      </c>
      <c r="N5" s="475">
        <v>1</v>
      </c>
      <c r="O5" s="475">
        <v>1</v>
      </c>
      <c r="P5" s="475">
        <v>46</v>
      </c>
      <c r="Q5" s="475" t="s">
        <v>181</v>
      </c>
      <c r="R5" s="476">
        <v>7115</v>
      </c>
      <c r="S5" s="475">
        <v>3906</v>
      </c>
      <c r="T5" s="476">
        <v>39935</v>
      </c>
      <c r="U5" s="477">
        <f t="shared" ref="U5:U15" si="0">IF(SUM(C5:T5)=0,"-",SUM(C5:T5))</f>
        <v>94631</v>
      </c>
      <c r="V5" s="478">
        <v>221</v>
      </c>
      <c r="W5" s="665"/>
      <c r="X5" s="665"/>
      <c r="Y5" s="475">
        <v>253</v>
      </c>
      <c r="Z5" s="475">
        <v>1</v>
      </c>
      <c r="AA5" s="475">
        <v>124</v>
      </c>
    </row>
    <row r="6" spans="1:27" s="473" customFormat="1" ht="15" customHeight="1">
      <c r="A6" s="1122" t="s">
        <v>741</v>
      </c>
      <c r="B6" s="479" t="s">
        <v>592</v>
      </c>
      <c r="C6" s="480">
        <v>1</v>
      </c>
      <c r="D6" s="480">
        <v>1</v>
      </c>
      <c r="E6" s="480">
        <v>12</v>
      </c>
      <c r="F6" s="480">
        <v>2</v>
      </c>
      <c r="G6" s="480">
        <v>61</v>
      </c>
      <c r="H6" s="480" t="s">
        <v>1152</v>
      </c>
      <c r="I6" s="480">
        <v>2</v>
      </c>
      <c r="J6" s="480" t="s">
        <v>1152</v>
      </c>
      <c r="K6" s="480">
        <v>1</v>
      </c>
      <c r="L6" s="480">
        <v>1</v>
      </c>
      <c r="M6" s="480">
        <v>3</v>
      </c>
      <c r="N6" s="480" t="s">
        <v>1152</v>
      </c>
      <c r="O6" s="480">
        <v>1</v>
      </c>
      <c r="P6" s="480">
        <v>6</v>
      </c>
      <c r="Q6" s="480" t="s">
        <v>1152</v>
      </c>
      <c r="R6" s="480">
        <v>9</v>
      </c>
      <c r="S6" s="480">
        <v>3</v>
      </c>
      <c r="T6" s="480">
        <v>27</v>
      </c>
      <c r="U6" s="785">
        <f t="shared" si="0"/>
        <v>130</v>
      </c>
      <c r="V6" s="481">
        <v>4</v>
      </c>
      <c r="W6" s="481" t="s">
        <v>876</v>
      </c>
      <c r="X6" s="481">
        <v>2</v>
      </c>
      <c r="Y6" s="481">
        <v>21</v>
      </c>
      <c r="Z6" s="481">
        <v>21</v>
      </c>
      <c r="AA6" s="481">
        <v>6</v>
      </c>
    </row>
    <row r="7" spans="1:27" s="473" customFormat="1" ht="15" customHeight="1">
      <c r="A7" s="1123"/>
      <c r="B7" s="482" t="s">
        <v>624</v>
      </c>
      <c r="C7" s="480">
        <v>71</v>
      </c>
      <c r="D7" s="480">
        <v>35</v>
      </c>
      <c r="E7" s="480" t="s">
        <v>1152</v>
      </c>
      <c r="F7" s="480" t="s">
        <v>1152</v>
      </c>
      <c r="G7" s="480">
        <v>365</v>
      </c>
      <c r="H7" s="480">
        <v>266</v>
      </c>
      <c r="I7" s="480">
        <v>358</v>
      </c>
      <c r="J7" s="480">
        <v>10</v>
      </c>
      <c r="K7" s="480" t="s">
        <v>1152</v>
      </c>
      <c r="L7" s="480" t="s">
        <v>1152</v>
      </c>
      <c r="M7" s="480">
        <v>66</v>
      </c>
      <c r="N7" s="480" t="s">
        <v>1152</v>
      </c>
      <c r="O7" s="480" t="s">
        <v>1152</v>
      </c>
      <c r="P7" s="480" t="s">
        <v>1152</v>
      </c>
      <c r="Q7" s="480" t="s">
        <v>1152</v>
      </c>
      <c r="R7" s="480">
        <v>272</v>
      </c>
      <c r="S7" s="480" t="s">
        <v>1152</v>
      </c>
      <c r="T7" s="480">
        <v>920</v>
      </c>
      <c r="U7" s="786">
        <f t="shared" si="0"/>
        <v>2363</v>
      </c>
      <c r="V7" s="481" t="s">
        <v>876</v>
      </c>
      <c r="W7" s="481" t="s">
        <v>876</v>
      </c>
      <c r="X7" s="481" t="s">
        <v>876</v>
      </c>
      <c r="Y7" s="481" t="s">
        <v>876</v>
      </c>
      <c r="Z7" s="481" t="s">
        <v>876</v>
      </c>
      <c r="AA7" s="481" t="s">
        <v>876</v>
      </c>
    </row>
    <row r="8" spans="1:27" s="473" customFormat="1" ht="15" customHeight="1">
      <c r="A8" s="1111" t="s">
        <v>718</v>
      </c>
      <c r="B8" s="483" t="s">
        <v>592</v>
      </c>
      <c r="C8" s="484">
        <v>1</v>
      </c>
      <c r="D8" s="484">
        <v>1</v>
      </c>
      <c r="E8" s="484">
        <v>12</v>
      </c>
      <c r="F8" s="484">
        <v>2</v>
      </c>
      <c r="G8" s="484">
        <v>12</v>
      </c>
      <c r="H8" s="484" t="s">
        <v>1152</v>
      </c>
      <c r="I8" s="484">
        <v>1</v>
      </c>
      <c r="J8" s="484" t="s">
        <v>1152</v>
      </c>
      <c r="K8" s="484">
        <v>1</v>
      </c>
      <c r="L8" s="484">
        <v>1</v>
      </c>
      <c r="M8" s="484">
        <v>2</v>
      </c>
      <c r="N8" s="484" t="s">
        <v>1152</v>
      </c>
      <c r="O8" s="484">
        <v>1</v>
      </c>
      <c r="P8" s="484">
        <v>6</v>
      </c>
      <c r="Q8" s="484" t="s">
        <v>1152</v>
      </c>
      <c r="R8" s="484">
        <v>5</v>
      </c>
      <c r="S8" s="484" t="s">
        <v>1152</v>
      </c>
      <c r="T8" s="484">
        <v>18</v>
      </c>
      <c r="U8" s="484">
        <f t="shared" si="0"/>
        <v>63</v>
      </c>
      <c r="V8" s="485">
        <v>4</v>
      </c>
      <c r="W8" s="484" t="s">
        <v>876</v>
      </c>
      <c r="X8" s="484">
        <v>2</v>
      </c>
      <c r="Y8" s="484">
        <v>21</v>
      </c>
      <c r="Z8" s="484">
        <v>21</v>
      </c>
      <c r="AA8" s="484">
        <v>6</v>
      </c>
    </row>
    <row r="9" spans="1:27" s="473" customFormat="1" ht="15" customHeight="1">
      <c r="A9" s="1112"/>
      <c r="B9" s="486" t="s">
        <v>624</v>
      </c>
      <c r="C9" s="487" t="s">
        <v>876</v>
      </c>
      <c r="D9" s="487" t="s">
        <v>876</v>
      </c>
      <c r="E9" s="487" t="s">
        <v>876</v>
      </c>
      <c r="F9" s="487" t="s">
        <v>876</v>
      </c>
      <c r="G9" s="487" t="s">
        <v>876</v>
      </c>
      <c r="H9" s="487" t="s">
        <v>876</v>
      </c>
      <c r="I9" s="487" t="s">
        <v>876</v>
      </c>
      <c r="J9" s="487" t="s">
        <v>876</v>
      </c>
      <c r="K9" s="487" t="s">
        <v>876</v>
      </c>
      <c r="L9" s="487" t="s">
        <v>876</v>
      </c>
      <c r="M9" s="487" t="s">
        <v>876</v>
      </c>
      <c r="N9" s="487" t="s">
        <v>876</v>
      </c>
      <c r="O9" s="487" t="s">
        <v>876</v>
      </c>
      <c r="P9" s="487" t="s">
        <v>876</v>
      </c>
      <c r="Q9" s="487" t="s">
        <v>876</v>
      </c>
      <c r="R9" s="487" t="s">
        <v>876</v>
      </c>
      <c r="S9" s="487" t="s">
        <v>876</v>
      </c>
      <c r="T9" s="487">
        <v>2</v>
      </c>
      <c r="U9" s="488">
        <f t="shared" si="0"/>
        <v>2</v>
      </c>
      <c r="V9" s="489" t="s">
        <v>876</v>
      </c>
      <c r="W9" s="487" t="s">
        <v>876</v>
      </c>
      <c r="X9" s="487" t="s">
        <v>876</v>
      </c>
      <c r="Y9" s="487" t="s">
        <v>876</v>
      </c>
      <c r="Z9" s="487" t="s">
        <v>876</v>
      </c>
      <c r="AA9" s="487" t="s">
        <v>876</v>
      </c>
    </row>
    <row r="10" spans="1:27" s="473" customFormat="1" ht="15" customHeight="1">
      <c r="A10" s="1122" t="s">
        <v>741</v>
      </c>
      <c r="B10" s="479" t="s">
        <v>592</v>
      </c>
      <c r="C10" s="480">
        <v>1</v>
      </c>
      <c r="D10" s="480" t="s">
        <v>1204</v>
      </c>
      <c r="E10" s="480">
        <v>3</v>
      </c>
      <c r="F10" s="480">
        <v>1</v>
      </c>
      <c r="G10" s="480">
        <v>45</v>
      </c>
      <c r="H10" s="480">
        <v>10</v>
      </c>
      <c r="I10" s="480" t="s">
        <v>1204</v>
      </c>
      <c r="J10" s="480" t="s">
        <v>1204</v>
      </c>
      <c r="K10" s="480" t="s">
        <v>1204</v>
      </c>
      <c r="L10" s="480" t="s">
        <v>1204</v>
      </c>
      <c r="M10" s="480">
        <v>6</v>
      </c>
      <c r="N10" s="480">
        <v>1</v>
      </c>
      <c r="O10" s="480" t="s">
        <v>1204</v>
      </c>
      <c r="P10" s="480" t="s">
        <v>1204</v>
      </c>
      <c r="Q10" s="480" t="s">
        <v>1204</v>
      </c>
      <c r="R10" s="480">
        <v>9</v>
      </c>
      <c r="S10" s="480" t="s">
        <v>1204</v>
      </c>
      <c r="T10" s="480">
        <v>8</v>
      </c>
      <c r="U10" s="785">
        <f>IF(SUM(C10:T10)=0,"-",SUM(C10:T10))</f>
        <v>84</v>
      </c>
      <c r="V10" s="481">
        <v>4</v>
      </c>
      <c r="W10" s="481" t="s">
        <v>1204</v>
      </c>
      <c r="X10" s="481">
        <v>1</v>
      </c>
      <c r="Y10" s="481">
        <v>3</v>
      </c>
      <c r="Z10" s="481">
        <v>3</v>
      </c>
      <c r="AA10" s="481">
        <v>6</v>
      </c>
    </row>
    <row r="11" spans="1:27" s="473" customFormat="1" ht="15" customHeight="1">
      <c r="A11" s="1123"/>
      <c r="B11" s="482" t="s">
        <v>624</v>
      </c>
      <c r="C11" s="480">
        <v>9</v>
      </c>
      <c r="D11" s="480">
        <v>9</v>
      </c>
      <c r="E11" s="480" t="s">
        <v>181</v>
      </c>
      <c r="F11" s="480" t="s">
        <v>181</v>
      </c>
      <c r="G11" s="480">
        <v>91</v>
      </c>
      <c r="H11" s="480" t="s">
        <v>181</v>
      </c>
      <c r="I11" s="480" t="s">
        <v>181</v>
      </c>
      <c r="J11" s="480">
        <v>1</v>
      </c>
      <c r="K11" s="480" t="s">
        <v>181</v>
      </c>
      <c r="L11" s="480" t="s">
        <v>181</v>
      </c>
      <c r="M11" s="480">
        <v>31</v>
      </c>
      <c r="N11" s="480" t="s">
        <v>181</v>
      </c>
      <c r="O11" s="480" t="s">
        <v>181</v>
      </c>
      <c r="P11" s="480" t="s">
        <v>181</v>
      </c>
      <c r="Q11" s="480" t="s">
        <v>181</v>
      </c>
      <c r="R11" s="480" t="s">
        <v>181</v>
      </c>
      <c r="S11" s="480" t="s">
        <v>181</v>
      </c>
      <c r="T11" s="480" t="s">
        <v>181</v>
      </c>
      <c r="U11" s="786">
        <f t="shared" si="0"/>
        <v>141</v>
      </c>
      <c r="V11" s="481" t="s">
        <v>1204</v>
      </c>
      <c r="W11" s="481" t="s">
        <v>1204</v>
      </c>
      <c r="X11" s="481" t="s">
        <v>1204</v>
      </c>
      <c r="Y11" s="481" t="s">
        <v>1204</v>
      </c>
      <c r="Z11" s="481" t="s">
        <v>1204</v>
      </c>
      <c r="AA11" s="481" t="s">
        <v>1204</v>
      </c>
    </row>
    <row r="12" spans="1:27" s="473" customFormat="1" ht="15" customHeight="1">
      <c r="A12" s="1111" t="s">
        <v>719</v>
      </c>
      <c r="B12" s="483" t="s">
        <v>592</v>
      </c>
      <c r="C12" s="484">
        <v>1</v>
      </c>
      <c r="D12" s="484" t="s">
        <v>1176</v>
      </c>
      <c r="E12" s="484">
        <v>3</v>
      </c>
      <c r="F12" s="484">
        <v>1</v>
      </c>
      <c r="G12" s="484">
        <v>4</v>
      </c>
      <c r="H12" s="484" t="s">
        <v>1176</v>
      </c>
      <c r="I12" s="484" t="s">
        <v>1176</v>
      </c>
      <c r="J12" s="484" t="s">
        <v>1176</v>
      </c>
      <c r="K12" s="484" t="s">
        <v>1176</v>
      </c>
      <c r="L12" s="484" t="s">
        <v>1176</v>
      </c>
      <c r="M12" s="484" t="s">
        <v>1176</v>
      </c>
      <c r="N12" s="484">
        <v>1</v>
      </c>
      <c r="O12" s="484" t="s">
        <v>1176</v>
      </c>
      <c r="P12" s="484" t="s">
        <v>1176</v>
      </c>
      <c r="Q12" s="484" t="s">
        <v>1176</v>
      </c>
      <c r="R12" s="484">
        <v>1</v>
      </c>
      <c r="S12" s="484" t="s">
        <v>1177</v>
      </c>
      <c r="T12" s="484" t="s">
        <v>1177</v>
      </c>
      <c r="U12" s="484">
        <f t="shared" si="0"/>
        <v>11</v>
      </c>
      <c r="V12" s="485" t="s">
        <v>1176</v>
      </c>
      <c r="W12" s="485" t="s">
        <v>1176</v>
      </c>
      <c r="X12" s="485">
        <v>1</v>
      </c>
      <c r="Y12" s="485">
        <v>3</v>
      </c>
      <c r="Z12" s="485">
        <v>3</v>
      </c>
      <c r="AA12" s="485">
        <v>6</v>
      </c>
    </row>
    <row r="13" spans="1:27" s="473" customFormat="1" ht="15" customHeight="1">
      <c r="A13" s="1112"/>
      <c r="B13" s="486" t="s">
        <v>624</v>
      </c>
      <c r="C13" s="487" t="s">
        <v>1176</v>
      </c>
      <c r="D13" s="487" t="s">
        <v>1176</v>
      </c>
      <c r="E13" s="487" t="s">
        <v>1176</v>
      </c>
      <c r="F13" s="487" t="s">
        <v>1176</v>
      </c>
      <c r="G13" s="487" t="s">
        <v>1176</v>
      </c>
      <c r="H13" s="487" t="s">
        <v>1176</v>
      </c>
      <c r="I13" s="487" t="s">
        <v>1176</v>
      </c>
      <c r="J13" s="487" t="s">
        <v>1176</v>
      </c>
      <c r="K13" s="487" t="s">
        <v>1176</v>
      </c>
      <c r="L13" s="487" t="s">
        <v>1176</v>
      </c>
      <c r="M13" s="487" t="s">
        <v>1176</v>
      </c>
      <c r="N13" s="487" t="s">
        <v>1176</v>
      </c>
      <c r="O13" s="487" t="s">
        <v>1176</v>
      </c>
      <c r="P13" s="487" t="s">
        <v>1176</v>
      </c>
      <c r="Q13" s="487" t="s">
        <v>1176</v>
      </c>
      <c r="R13" s="487" t="s">
        <v>1176</v>
      </c>
      <c r="S13" s="487" t="s">
        <v>1176</v>
      </c>
      <c r="T13" s="487" t="s">
        <v>1176</v>
      </c>
      <c r="U13" s="487" t="str">
        <f t="shared" si="0"/>
        <v>-</v>
      </c>
      <c r="V13" s="489" t="s">
        <v>1176</v>
      </c>
      <c r="W13" s="489" t="s">
        <v>1176</v>
      </c>
      <c r="X13" s="489" t="s">
        <v>1176</v>
      </c>
      <c r="Y13" s="489" t="s">
        <v>1176</v>
      </c>
      <c r="Z13" s="489" t="s">
        <v>1176</v>
      </c>
      <c r="AA13" s="489" t="s">
        <v>1176</v>
      </c>
    </row>
    <row r="14" spans="1:27" s="473" customFormat="1" ht="15" customHeight="1">
      <c r="A14" s="1111" t="s">
        <v>720</v>
      </c>
      <c r="B14" s="483" t="s">
        <v>592</v>
      </c>
      <c r="C14" s="484" t="s">
        <v>181</v>
      </c>
      <c r="D14" s="484" t="s">
        <v>181</v>
      </c>
      <c r="E14" s="484">
        <v>3</v>
      </c>
      <c r="F14" s="484">
        <v>1</v>
      </c>
      <c r="G14" s="484">
        <v>5</v>
      </c>
      <c r="H14" s="484" t="s">
        <v>181</v>
      </c>
      <c r="I14" s="484" t="s">
        <v>181</v>
      </c>
      <c r="J14" s="484" t="s">
        <v>181</v>
      </c>
      <c r="K14" s="484" t="s">
        <v>181</v>
      </c>
      <c r="L14" s="484" t="s">
        <v>181</v>
      </c>
      <c r="M14" s="484" t="s">
        <v>181</v>
      </c>
      <c r="N14" s="484" t="s">
        <v>181</v>
      </c>
      <c r="O14" s="484" t="s">
        <v>181</v>
      </c>
      <c r="P14" s="484" t="s">
        <v>181</v>
      </c>
      <c r="Q14" s="484" t="s">
        <v>181</v>
      </c>
      <c r="R14" s="484">
        <v>1</v>
      </c>
      <c r="S14" s="484" t="s">
        <v>181</v>
      </c>
      <c r="T14" s="484" t="s">
        <v>181</v>
      </c>
      <c r="U14" s="488">
        <f t="shared" si="0"/>
        <v>10</v>
      </c>
      <c r="V14" s="485" t="s">
        <v>181</v>
      </c>
      <c r="W14" s="484" t="s">
        <v>181</v>
      </c>
      <c r="X14" s="484">
        <v>1</v>
      </c>
      <c r="Y14" s="484">
        <v>3</v>
      </c>
      <c r="Z14" s="484">
        <v>3</v>
      </c>
      <c r="AA14" s="484">
        <v>4</v>
      </c>
    </row>
    <row r="15" spans="1:27" s="473" customFormat="1" ht="15" customHeight="1">
      <c r="A15" s="1112"/>
      <c r="B15" s="486" t="s">
        <v>624</v>
      </c>
      <c r="C15" s="487">
        <v>30</v>
      </c>
      <c r="D15" s="487" t="s">
        <v>181</v>
      </c>
      <c r="E15" s="487" t="s">
        <v>181</v>
      </c>
      <c r="F15" s="487" t="s">
        <v>181</v>
      </c>
      <c r="G15" s="487" t="s">
        <v>181</v>
      </c>
      <c r="H15" s="487" t="s">
        <v>181</v>
      </c>
      <c r="I15" s="487" t="s">
        <v>181</v>
      </c>
      <c r="J15" s="487" t="s">
        <v>181</v>
      </c>
      <c r="K15" s="487" t="s">
        <v>181</v>
      </c>
      <c r="L15" s="487" t="s">
        <v>181</v>
      </c>
      <c r="M15" s="487" t="s">
        <v>181</v>
      </c>
      <c r="N15" s="487" t="s">
        <v>181</v>
      </c>
      <c r="O15" s="487" t="s">
        <v>181</v>
      </c>
      <c r="P15" s="487" t="s">
        <v>181</v>
      </c>
      <c r="Q15" s="487" t="s">
        <v>181</v>
      </c>
      <c r="R15" s="487" t="s">
        <v>181</v>
      </c>
      <c r="S15" s="487" t="s">
        <v>181</v>
      </c>
      <c r="T15" s="487" t="s">
        <v>181</v>
      </c>
      <c r="U15" s="487">
        <f t="shared" si="0"/>
        <v>30</v>
      </c>
      <c r="V15" s="489" t="s">
        <v>181</v>
      </c>
      <c r="W15" s="487" t="s">
        <v>181</v>
      </c>
      <c r="X15" s="487" t="s">
        <v>181</v>
      </c>
      <c r="Y15" s="487" t="s">
        <v>181</v>
      </c>
      <c r="Z15" s="487" t="s">
        <v>181</v>
      </c>
      <c r="AA15" s="487" t="s">
        <v>181</v>
      </c>
    </row>
    <row r="16" spans="1:27" s="473" customFormat="1" ht="15" customHeight="1">
      <c r="A16" s="1119" t="s">
        <v>590</v>
      </c>
      <c r="B16" s="1120"/>
      <c r="C16" s="1120"/>
      <c r="D16" s="1120"/>
      <c r="E16" s="1120"/>
      <c r="F16" s="1120"/>
      <c r="G16" s="1120"/>
      <c r="H16" s="1120"/>
      <c r="I16" s="1120"/>
      <c r="J16" s="1120"/>
      <c r="K16" s="1120"/>
      <c r="L16" s="1120"/>
      <c r="M16" s="1120"/>
      <c r="N16" s="1120"/>
      <c r="O16" s="1120"/>
      <c r="P16" s="269"/>
      <c r="Q16" s="98"/>
      <c r="R16" s="269"/>
      <c r="S16" s="98"/>
      <c r="T16" s="269"/>
      <c r="U16" s="269"/>
      <c r="V16" s="269"/>
      <c r="W16" s="269"/>
      <c r="X16" s="269"/>
      <c r="Y16" s="269"/>
      <c r="Z16" s="269"/>
      <c r="AA16" s="269"/>
    </row>
    <row r="17" spans="1:24" ht="13.5" customHeight="1">
      <c r="A17" s="159"/>
      <c r="B17" s="159"/>
      <c r="P17" s="223"/>
      <c r="Q17" s="80"/>
      <c r="R17" s="106"/>
      <c r="S17" s="80"/>
      <c r="T17" s="106"/>
      <c r="U17" s="106"/>
      <c r="W17" s="90" t="s">
        <v>1160</v>
      </c>
      <c r="X17" s="80"/>
    </row>
    <row r="18" spans="1:24">
      <c r="A18" s="113"/>
      <c r="B18" s="105"/>
      <c r="C18" s="80"/>
      <c r="D18" s="106"/>
      <c r="E18" s="80"/>
      <c r="F18" s="106"/>
      <c r="G18" s="106"/>
      <c r="H18" s="106"/>
      <c r="I18" s="106"/>
      <c r="J18" s="106"/>
      <c r="K18" s="80"/>
      <c r="L18" s="106"/>
      <c r="M18" s="80"/>
      <c r="N18" s="106"/>
      <c r="O18" s="80"/>
      <c r="P18" s="106"/>
      <c r="Q18" s="80"/>
      <c r="R18" s="106"/>
      <c r="S18" s="80"/>
      <c r="T18" s="106"/>
      <c r="U18" s="106"/>
      <c r="X18" s="80"/>
    </row>
    <row r="19" spans="1:24">
      <c r="A19" s="113"/>
      <c r="B19" s="105"/>
      <c r="C19" s="80"/>
      <c r="D19" s="106"/>
      <c r="E19" s="80"/>
      <c r="F19" s="106"/>
      <c r="G19" s="106"/>
      <c r="H19" s="106"/>
      <c r="I19" s="106"/>
      <c r="J19" s="106"/>
      <c r="K19" s="80"/>
      <c r="L19" s="106"/>
      <c r="M19" s="80"/>
      <c r="N19" s="106"/>
      <c r="O19" s="80"/>
      <c r="P19" s="106"/>
      <c r="Q19" s="80"/>
      <c r="R19" s="106"/>
      <c r="S19" s="80"/>
      <c r="T19" s="106"/>
      <c r="U19" s="106"/>
      <c r="X19" s="80"/>
    </row>
    <row r="20" spans="1:24">
      <c r="A20" s="113"/>
      <c r="B20" s="105"/>
      <c r="C20" s="80"/>
      <c r="D20" s="106"/>
      <c r="E20" s="80"/>
      <c r="F20" s="106"/>
      <c r="G20" s="106"/>
      <c r="H20" s="106"/>
      <c r="I20" s="106"/>
      <c r="J20" s="106"/>
      <c r="K20" s="80"/>
      <c r="L20" s="106"/>
      <c r="M20" s="80"/>
      <c r="N20" s="106"/>
      <c r="O20" s="80"/>
      <c r="P20" s="106"/>
      <c r="Q20" s="80"/>
      <c r="R20" s="106"/>
      <c r="S20" s="80"/>
      <c r="T20" s="106"/>
      <c r="U20" s="106"/>
      <c r="X20" s="80"/>
    </row>
    <row r="21" spans="1:24">
      <c r="A21" s="113"/>
      <c r="B21" s="105"/>
      <c r="C21" s="80"/>
      <c r="D21" s="106"/>
      <c r="E21" s="80"/>
      <c r="F21" s="106"/>
      <c r="G21" s="106"/>
      <c r="H21" s="106"/>
      <c r="I21" s="106"/>
      <c r="J21" s="106"/>
      <c r="K21" s="80"/>
      <c r="L21" s="106"/>
      <c r="M21" s="80"/>
      <c r="N21" s="106"/>
      <c r="O21" s="80"/>
      <c r="P21" s="106"/>
      <c r="Q21" s="80"/>
      <c r="R21" s="106"/>
      <c r="S21" s="80"/>
      <c r="T21" s="106"/>
      <c r="U21" s="106"/>
      <c r="X21" s="80"/>
    </row>
    <row r="22" spans="1:24">
      <c r="A22" s="113"/>
      <c r="B22" s="105"/>
      <c r="C22" s="80"/>
      <c r="D22" s="106"/>
      <c r="E22" s="80"/>
      <c r="F22" s="106"/>
      <c r="G22" s="106"/>
      <c r="H22" s="106"/>
      <c r="I22" s="106"/>
      <c r="J22" s="106"/>
      <c r="K22" s="80"/>
      <c r="L22" s="106"/>
      <c r="M22" s="80"/>
      <c r="N22" s="106"/>
      <c r="O22" s="80"/>
      <c r="P22" s="106"/>
      <c r="Q22" s="80"/>
      <c r="R22" s="106"/>
      <c r="S22" s="80"/>
      <c r="T22" s="106"/>
      <c r="U22" s="106"/>
      <c r="X22" s="80"/>
    </row>
    <row r="23" spans="1:24">
      <c r="A23" s="113"/>
      <c r="B23" s="105"/>
      <c r="C23" s="80"/>
      <c r="D23" s="106"/>
      <c r="E23" s="80"/>
      <c r="F23" s="106"/>
      <c r="G23" s="106"/>
      <c r="H23" s="106"/>
      <c r="I23" s="106"/>
      <c r="J23" s="106"/>
      <c r="K23" s="80"/>
      <c r="L23" s="106"/>
      <c r="M23" s="80"/>
      <c r="N23" s="106"/>
      <c r="O23" s="80"/>
      <c r="P23" s="106"/>
      <c r="Q23" s="80"/>
      <c r="R23" s="106"/>
      <c r="S23" s="80"/>
      <c r="T23" s="106"/>
      <c r="U23" s="106"/>
      <c r="X23" s="80"/>
    </row>
    <row r="24" spans="1:24">
      <c r="A24" s="113"/>
      <c r="B24" s="105"/>
      <c r="C24" s="80"/>
      <c r="D24" s="106"/>
      <c r="E24" s="80"/>
      <c r="F24" s="106"/>
      <c r="G24" s="106"/>
      <c r="H24" s="106"/>
      <c r="I24" s="106"/>
      <c r="J24" s="106"/>
      <c r="K24" s="80"/>
      <c r="L24" s="106"/>
      <c r="M24" s="80"/>
      <c r="N24" s="106"/>
      <c r="O24" s="80"/>
      <c r="P24" s="106"/>
      <c r="Q24" s="80"/>
      <c r="R24" s="106"/>
      <c r="S24" s="80"/>
      <c r="T24" s="106"/>
      <c r="U24" s="106"/>
      <c r="X24" s="80"/>
    </row>
    <row r="25" spans="1:24">
      <c r="A25" s="113"/>
      <c r="B25" s="105"/>
      <c r="C25" s="80"/>
      <c r="D25" s="106"/>
      <c r="E25" s="80"/>
      <c r="F25" s="106"/>
      <c r="G25" s="106"/>
      <c r="H25" s="106"/>
      <c r="I25" s="106"/>
      <c r="J25" s="106"/>
      <c r="K25" s="80"/>
      <c r="L25" s="106"/>
      <c r="M25" s="80"/>
      <c r="N25" s="106"/>
      <c r="O25" s="80"/>
      <c r="P25" s="106"/>
      <c r="Q25" s="80"/>
      <c r="R25" s="106"/>
      <c r="S25" s="80"/>
      <c r="T25" s="106"/>
      <c r="U25" s="106"/>
      <c r="X25" s="80"/>
    </row>
    <row r="26" spans="1:24">
      <c r="A26" s="113"/>
      <c r="B26" s="105"/>
      <c r="C26" s="80"/>
      <c r="D26" s="106"/>
      <c r="E26" s="80"/>
      <c r="F26" s="106"/>
      <c r="G26" s="106"/>
      <c r="H26" s="106"/>
      <c r="I26" s="106"/>
      <c r="J26" s="106"/>
      <c r="K26" s="80"/>
      <c r="L26" s="106"/>
      <c r="M26" s="80"/>
      <c r="N26" s="106"/>
      <c r="O26" s="80"/>
      <c r="P26" s="106"/>
      <c r="Q26" s="80"/>
      <c r="R26" s="106"/>
      <c r="S26" s="80"/>
      <c r="T26" s="106"/>
      <c r="U26" s="106"/>
      <c r="X26" s="80"/>
    </row>
    <row r="27" spans="1:24">
      <c r="A27" s="113"/>
      <c r="B27" s="105"/>
      <c r="C27" s="80"/>
      <c r="D27" s="106"/>
      <c r="E27" s="80"/>
      <c r="F27" s="106"/>
      <c r="G27" s="106"/>
      <c r="H27" s="106"/>
      <c r="I27" s="106"/>
      <c r="J27" s="106"/>
      <c r="K27" s="80"/>
      <c r="L27" s="106"/>
      <c r="M27" s="80"/>
      <c r="N27" s="106"/>
      <c r="O27" s="80"/>
      <c r="P27" s="106"/>
      <c r="Q27" s="80"/>
      <c r="R27" s="106"/>
      <c r="S27" s="80"/>
      <c r="T27" s="106"/>
      <c r="U27" s="106"/>
      <c r="X27" s="80"/>
    </row>
    <row r="28" spans="1:24">
      <c r="A28" s="113"/>
      <c r="B28" s="105"/>
      <c r="C28" s="80"/>
      <c r="D28" s="106"/>
      <c r="E28" s="80"/>
      <c r="F28" s="106"/>
      <c r="G28" s="106"/>
      <c r="H28" s="106"/>
      <c r="I28" s="106"/>
      <c r="J28" s="106"/>
      <c r="K28" s="80"/>
      <c r="L28" s="106"/>
      <c r="M28" s="80"/>
      <c r="N28" s="106"/>
      <c r="O28" s="80"/>
      <c r="P28" s="106"/>
      <c r="Q28" s="80"/>
      <c r="R28" s="106"/>
      <c r="S28" s="80"/>
      <c r="T28" s="106"/>
      <c r="U28" s="106"/>
      <c r="X28" s="80"/>
    </row>
    <row r="29" spans="1:24">
      <c r="A29" s="113"/>
      <c r="B29" s="105"/>
      <c r="C29" s="80"/>
      <c r="D29" s="106"/>
      <c r="E29" s="80"/>
      <c r="F29" s="106"/>
      <c r="G29" s="106"/>
      <c r="H29" s="106"/>
      <c r="I29" s="106"/>
      <c r="J29" s="106"/>
      <c r="K29" s="80"/>
      <c r="L29" s="106"/>
      <c r="M29" s="80"/>
      <c r="N29" s="106"/>
      <c r="O29" s="80"/>
    </row>
  </sheetData>
  <mergeCells count="30">
    <mergeCell ref="A16:O16"/>
    <mergeCell ref="E2:E3"/>
    <mergeCell ref="F2:F3"/>
    <mergeCell ref="G2:G3"/>
    <mergeCell ref="H2:H3"/>
    <mergeCell ref="A10:A11"/>
    <mergeCell ref="D2:D3"/>
    <mergeCell ref="M2:M3"/>
    <mergeCell ref="N2:N3"/>
    <mergeCell ref="O2:O3"/>
    <mergeCell ref="C2:C3"/>
    <mergeCell ref="B2:B3"/>
    <mergeCell ref="A2:A3"/>
    <mergeCell ref="A6:A7"/>
    <mergeCell ref="A8:A9"/>
    <mergeCell ref="A14:A15"/>
    <mergeCell ref="A12:A13"/>
    <mergeCell ref="A4:A5"/>
    <mergeCell ref="W1:AA1"/>
    <mergeCell ref="V2:AA2"/>
    <mergeCell ref="Q2:Q3"/>
    <mergeCell ref="R2:R3"/>
    <mergeCell ref="S2:S3"/>
    <mergeCell ref="T2:T3"/>
    <mergeCell ref="U2:U3"/>
    <mergeCell ref="P2:P3"/>
    <mergeCell ref="I2:I3"/>
    <mergeCell ref="J2:J3"/>
    <mergeCell ref="K2:K3"/>
    <mergeCell ref="L2:L3"/>
  </mergeCells>
  <phoneticPr fontId="2"/>
  <pageMargins left="0.39370078740157483" right="0.39370078740157483" top="0.78740157480314965" bottom="0.78740157480314965" header="0.51181102362204722" footer="0.51181102362204722"/>
  <headerFooter alignWithMargins="0">
    <oddFooter>&amp;R&amp;D&amp;T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Normal="25" zoomScaleSheetLayoutView="100" workbookViewId="0">
      <pane xSplit="1" ySplit="4" topLeftCell="B5" activePane="bottomRight" state="frozen"/>
      <selection pane="topRight" activeCell="B1" sqref="B1"/>
      <selection pane="bottomLeft" activeCell="A5" sqref="A5"/>
      <selection pane="bottomRight" activeCell="B14" sqref="B14"/>
    </sheetView>
  </sheetViews>
  <sheetFormatPr defaultRowHeight="13.5"/>
  <cols>
    <col min="1" max="1" width="11.125" style="663" customWidth="1"/>
    <col min="2" max="2" width="7.125" style="121" customWidth="1"/>
    <col min="3" max="3" width="7.125" style="664" customWidth="1"/>
    <col min="4" max="4" width="7.125" style="121" customWidth="1"/>
    <col min="5" max="5" width="7.125" style="664" customWidth="1"/>
    <col min="6" max="6" width="7.125" style="121" customWidth="1"/>
    <col min="7" max="7" width="7.125" style="664" customWidth="1"/>
    <col min="8" max="8" width="7.125" style="121" customWidth="1"/>
    <col min="9" max="9" width="7.125" style="664" customWidth="1"/>
    <col min="10" max="10" width="7.125" style="121" customWidth="1"/>
    <col min="11" max="11" width="7.125" style="664" customWidth="1"/>
    <col min="12" max="12" width="7.125" style="121" customWidth="1"/>
    <col min="13" max="13" width="7.125" style="664" customWidth="1"/>
    <col min="14" max="14" width="7.125" style="121" customWidth="1"/>
    <col min="15" max="15" width="7.125" style="664" customWidth="1"/>
    <col min="16" max="16" width="7.125" style="121" customWidth="1"/>
    <col min="17" max="17" width="7.125" style="664" customWidth="1"/>
    <col min="18" max="18" width="7.125" style="121" customWidth="1"/>
    <col min="19" max="19" width="7.125" style="664" customWidth="1"/>
    <col min="20" max="20" width="7.125" style="121" customWidth="1"/>
    <col min="21" max="21" width="7.125" style="664" customWidth="1"/>
    <col min="22" max="22" width="12.5" style="153" bestFit="1" customWidth="1"/>
    <col min="23" max="23" width="5.875" style="160" customWidth="1"/>
    <col min="24" max="16384" width="9" style="121"/>
  </cols>
  <sheetData>
    <row r="1" spans="1:24" s="661" customFormat="1" ht="16.5" customHeight="1">
      <c r="A1" s="191" t="s">
        <v>565</v>
      </c>
      <c r="B1" s="183"/>
      <c r="C1" s="231"/>
      <c r="D1" s="183"/>
      <c r="E1" s="231"/>
      <c r="F1" s="183"/>
      <c r="G1" s="231"/>
      <c r="H1" s="183"/>
      <c r="I1" s="231"/>
      <c r="J1" s="183"/>
      <c r="K1" s="231"/>
      <c r="L1" s="183"/>
      <c r="M1" s="231"/>
      <c r="N1" s="183"/>
      <c r="O1" s="231"/>
      <c r="P1" s="183"/>
      <c r="Q1" s="231"/>
      <c r="R1" s="187"/>
      <c r="S1" s="231"/>
      <c r="T1" s="1125" t="s">
        <v>1161</v>
      </c>
      <c r="U1" s="1125"/>
      <c r="V1" s="93"/>
      <c r="W1" s="93"/>
      <c r="X1" s="107"/>
    </row>
    <row r="2" spans="1:24" s="662" customFormat="1" ht="30" customHeight="1">
      <c r="A2" s="495"/>
      <c r="B2" s="496" t="s">
        <v>341</v>
      </c>
      <c r="C2" s="497"/>
      <c r="D2" s="1127" t="s">
        <v>861</v>
      </c>
      <c r="E2" s="1128"/>
      <c r="F2" s="1109" t="s">
        <v>761</v>
      </c>
      <c r="G2" s="1110"/>
      <c r="H2" s="1109" t="s">
        <v>342</v>
      </c>
      <c r="I2" s="1110"/>
      <c r="J2" s="1109" t="s">
        <v>343</v>
      </c>
      <c r="K2" s="1110"/>
      <c r="L2" s="1109" t="s">
        <v>344</v>
      </c>
      <c r="M2" s="1110"/>
      <c r="N2" s="1109" t="s">
        <v>345</v>
      </c>
      <c r="O2" s="1110"/>
      <c r="P2" s="1109" t="s">
        <v>346</v>
      </c>
      <c r="Q2" s="1110"/>
      <c r="R2" s="498" t="s">
        <v>347</v>
      </c>
      <c r="S2" s="499"/>
      <c r="T2" s="1109" t="s">
        <v>348</v>
      </c>
      <c r="U2" s="1110"/>
      <c r="V2" s="1126" t="s">
        <v>1200</v>
      </c>
      <c r="W2" s="88"/>
      <c r="X2" s="395"/>
    </row>
    <row r="3" spans="1:24" s="662" customFormat="1" ht="25.5" customHeight="1">
      <c r="A3" s="396"/>
      <c r="B3" s="500"/>
      <c r="C3" s="501"/>
      <c r="D3" s="746"/>
      <c r="E3" s="747"/>
      <c r="F3" s="500"/>
      <c r="G3" s="502"/>
      <c r="H3" s="503"/>
      <c r="I3" s="504"/>
      <c r="J3" s="500"/>
      <c r="K3" s="502"/>
      <c r="L3" s="500"/>
      <c r="M3" s="502"/>
      <c r="N3" s="500"/>
      <c r="O3" s="502"/>
      <c r="P3" s="500"/>
      <c r="Q3" s="502"/>
      <c r="R3" s="505"/>
      <c r="S3" s="501"/>
      <c r="T3" s="500"/>
      <c r="U3" s="502"/>
      <c r="V3" s="1126"/>
      <c r="W3" s="88"/>
      <c r="X3" s="395"/>
    </row>
    <row r="4" spans="1:24" s="662" customFormat="1" ht="27" customHeight="1">
      <c r="A4" s="347"/>
      <c r="B4" s="506" t="s">
        <v>765</v>
      </c>
      <c r="C4" s="507" t="s">
        <v>340</v>
      </c>
      <c r="D4" s="506" t="s">
        <v>765</v>
      </c>
      <c r="E4" s="507" t="s">
        <v>340</v>
      </c>
      <c r="F4" s="506" t="s">
        <v>765</v>
      </c>
      <c r="G4" s="507" t="s">
        <v>340</v>
      </c>
      <c r="H4" s="506" t="s">
        <v>765</v>
      </c>
      <c r="I4" s="507" t="s">
        <v>340</v>
      </c>
      <c r="J4" s="506" t="s">
        <v>765</v>
      </c>
      <c r="K4" s="507" t="s">
        <v>340</v>
      </c>
      <c r="L4" s="506" t="s">
        <v>765</v>
      </c>
      <c r="M4" s="507" t="s">
        <v>340</v>
      </c>
      <c r="N4" s="506" t="s">
        <v>765</v>
      </c>
      <c r="O4" s="507" t="s">
        <v>340</v>
      </c>
      <c r="P4" s="506" t="s">
        <v>765</v>
      </c>
      <c r="Q4" s="507" t="s">
        <v>340</v>
      </c>
      <c r="R4" s="506" t="s">
        <v>765</v>
      </c>
      <c r="S4" s="507" t="s">
        <v>340</v>
      </c>
      <c r="T4" s="506" t="s">
        <v>765</v>
      </c>
      <c r="U4" s="507" t="s">
        <v>340</v>
      </c>
      <c r="V4" s="1126"/>
      <c r="W4" s="88"/>
      <c r="X4" s="494"/>
    </row>
    <row r="5" spans="1:24" s="579" customFormat="1" ht="15" customHeight="1">
      <c r="A5" s="265" t="s">
        <v>240</v>
      </c>
      <c r="B5" s="266">
        <v>110.4</v>
      </c>
      <c r="C5" s="266">
        <f t="shared" ref="C5:C17" si="0">IF(B5="-","-",B5/$V5*100000)</f>
        <v>2.0596891958853978</v>
      </c>
      <c r="D5" s="266">
        <v>1116.4000000000001</v>
      </c>
      <c r="E5" s="266">
        <f t="shared" ref="E5:E21" si="1">IF(D5="-","-",D5/$V5*100000)</f>
        <v>20.828233861290382</v>
      </c>
      <c r="F5" s="508">
        <v>2448.1999999999998</v>
      </c>
      <c r="G5" s="266">
        <f t="shared" ref="G5:G17" si="2">IF(F5="-","-",F5/$V5*100000)</f>
        <v>45.675100447161505</v>
      </c>
      <c r="H5" s="508">
        <v>2457.6999999999998</v>
      </c>
      <c r="I5" s="266">
        <f t="shared" ref="I5:I21" si="3">IF(H5="-","-",H5/$V5*100000)</f>
        <v>45.852338194995852</v>
      </c>
      <c r="J5" s="508">
        <v>3471.2</v>
      </c>
      <c r="K5" s="266">
        <f t="shared" ref="K5:K21" si="4">IF(J5="-","-",J5/$V5*100000)</f>
        <v>64.760807398164786</v>
      </c>
      <c r="L5" s="508">
        <v>2388.3000000000002</v>
      </c>
      <c r="M5" s="266">
        <f t="shared" ref="M5:M21" si="5">IF(L5="-","-",L5/$V5*100000)</f>
        <v>44.557569805553406</v>
      </c>
      <c r="N5" s="508">
        <v>220.2</v>
      </c>
      <c r="O5" s="266">
        <f t="shared" ref="O5:O21" si="6">IF(N5="-","-",N5/$V5*100000)</f>
        <v>4.1081844287496789</v>
      </c>
      <c r="P5" s="508">
        <v>1347.8</v>
      </c>
      <c r="Q5" s="266">
        <f t="shared" ref="Q5:Q21" si="7">IF(P5="-","-",P5/$V5*100000)</f>
        <v>25.145372266434226</v>
      </c>
      <c r="R5" s="508">
        <v>1.6</v>
      </c>
      <c r="S5" s="266" t="s">
        <v>1197</v>
      </c>
      <c r="T5" s="508">
        <v>817.5</v>
      </c>
      <c r="U5" s="266">
        <f t="shared" ref="U5:U21" si="8">IF(T5="-","-",T5/$V5*100000)</f>
        <v>15.251774616270946</v>
      </c>
      <c r="V5" s="764">
        <v>5360032</v>
      </c>
      <c r="W5" s="98"/>
      <c r="X5" s="401"/>
    </row>
    <row r="6" spans="1:24" s="579" customFormat="1" ht="15" customHeight="1">
      <c r="A6" s="161" t="s">
        <v>718</v>
      </c>
      <c r="B6" s="387">
        <f>IF(SUM(B7:B14)=0,"-",SUM(B7:B14))</f>
        <v>3.9</v>
      </c>
      <c r="C6" s="387">
        <f t="shared" si="0"/>
        <v>1.6661682402700047</v>
      </c>
      <c r="D6" s="387">
        <f>IF(SUM(D7:D14)=0,"-",SUM(D7:D14))</f>
        <v>46</v>
      </c>
      <c r="E6" s="387">
        <f t="shared" si="1"/>
        <v>19.65224078267185</v>
      </c>
      <c r="F6" s="387">
        <f>IF(SUM(F7:F14)=0,"-",SUM(F7:F14))</f>
        <v>131.4</v>
      </c>
      <c r="G6" s="387">
        <f t="shared" si="2"/>
        <v>56.137053018327855</v>
      </c>
      <c r="H6" s="387">
        <f>IF(SUM(H7:H14)=0,"-",SUM(H7:H14))</f>
        <v>130.80000000000001</v>
      </c>
      <c r="I6" s="387">
        <f t="shared" si="3"/>
        <v>55.8807194429017</v>
      </c>
      <c r="J6" s="387">
        <f>IF(SUM(J7:J14)=0,"-",SUM(J7:J14))</f>
        <v>131.19999999999999</v>
      </c>
      <c r="K6" s="387">
        <f t="shared" si="4"/>
        <v>56.051608493185796</v>
      </c>
      <c r="L6" s="387">
        <f>IF(SUM(L7:L14)=0,"-",SUM(L7:L14))</f>
        <v>81</v>
      </c>
      <c r="M6" s="387">
        <f t="shared" si="5"/>
        <v>34.605032682530869</v>
      </c>
      <c r="N6" s="387">
        <f>IF(SUM(N7:N14)=0,"-",SUM(N7:N14))</f>
        <v>7</v>
      </c>
      <c r="O6" s="387">
        <f t="shared" si="6"/>
        <v>2.9905583799718034</v>
      </c>
      <c r="P6" s="387">
        <f>IF(SUM(P7:P14)=0,"-",SUM(P7:P14))</f>
        <v>58.3</v>
      </c>
      <c r="Q6" s="387">
        <f t="shared" si="7"/>
        <v>24.907079078908016</v>
      </c>
      <c r="R6" s="387" t="str">
        <f>IF(SUM(R7:R14)=0,"-",SUM(R7:R14))</f>
        <v>-</v>
      </c>
      <c r="S6" s="387" t="str">
        <f t="shared" ref="S6:S21" si="9">IF(R6="-","-",R6/$V6*100000)</f>
        <v>-</v>
      </c>
      <c r="T6" s="387">
        <f>IF(SUM(T7:T14)=0,"-",SUM(T7:T14))</f>
        <v>52</v>
      </c>
      <c r="U6" s="459">
        <f>IF(T6="-","-",T6/$V6*100000)</f>
        <v>22.215576536933398</v>
      </c>
      <c r="V6" s="763">
        <f>IF(SUM(V7:V14)=0,"-",SUM(V7:V14))</f>
        <v>234070</v>
      </c>
      <c r="W6" s="460"/>
      <c r="X6" s="401"/>
    </row>
    <row r="7" spans="1:24" s="579" customFormat="1" ht="15" customHeight="1">
      <c r="A7" s="167" t="s">
        <v>725</v>
      </c>
      <c r="B7" s="388">
        <v>3.9</v>
      </c>
      <c r="C7" s="442">
        <f t="shared" si="0"/>
        <v>2.2620497650948321</v>
      </c>
      <c r="D7" s="388">
        <v>40</v>
      </c>
      <c r="E7" s="442">
        <f t="shared" si="1"/>
        <v>23.200510411229047</v>
      </c>
      <c r="F7" s="388">
        <v>122.9</v>
      </c>
      <c r="G7" s="442">
        <f t="shared" si="2"/>
        <v>71.283568238501246</v>
      </c>
      <c r="H7" s="388">
        <v>122.3</v>
      </c>
      <c r="I7" s="442">
        <f t="shared" si="3"/>
        <v>70.935560582332812</v>
      </c>
      <c r="J7" s="388">
        <v>122.2</v>
      </c>
      <c r="K7" s="442">
        <f t="shared" si="4"/>
        <v>70.877559306304732</v>
      </c>
      <c r="L7" s="388">
        <v>72</v>
      </c>
      <c r="M7" s="442">
        <f t="shared" si="5"/>
        <v>41.760918740212283</v>
      </c>
      <c r="N7" s="388">
        <v>7</v>
      </c>
      <c r="O7" s="442">
        <f t="shared" si="6"/>
        <v>4.0600893219650827</v>
      </c>
      <c r="P7" s="388">
        <v>54.8</v>
      </c>
      <c r="Q7" s="442">
        <f t="shared" si="7"/>
        <v>31.784699263383793</v>
      </c>
      <c r="R7" s="388" t="s">
        <v>184</v>
      </c>
      <c r="S7" s="442" t="str">
        <f t="shared" si="9"/>
        <v>-</v>
      </c>
      <c r="T7" s="388">
        <v>51</v>
      </c>
      <c r="U7" s="442">
        <f t="shared" si="8"/>
        <v>29.580650774317032</v>
      </c>
      <c r="V7" s="463">
        <v>172410</v>
      </c>
      <c r="W7" s="460"/>
      <c r="X7" s="401"/>
    </row>
    <row r="8" spans="1:24" s="579" customFormat="1" ht="15" customHeight="1">
      <c r="A8" s="169" t="s">
        <v>726</v>
      </c>
      <c r="B8" s="389" t="s">
        <v>181</v>
      </c>
      <c r="C8" s="444" t="str">
        <f t="shared" si="0"/>
        <v>-</v>
      </c>
      <c r="D8" s="389" t="s">
        <v>181</v>
      </c>
      <c r="E8" s="444" t="str">
        <f t="shared" si="1"/>
        <v>-</v>
      </c>
      <c r="F8" s="389" t="s">
        <v>181</v>
      </c>
      <c r="G8" s="444" t="str">
        <f t="shared" si="2"/>
        <v>-</v>
      </c>
      <c r="H8" s="389" t="s">
        <v>181</v>
      </c>
      <c r="I8" s="444" t="str">
        <f t="shared" si="3"/>
        <v>-</v>
      </c>
      <c r="J8" s="389" t="s">
        <v>181</v>
      </c>
      <c r="K8" s="444" t="str">
        <f t="shared" si="4"/>
        <v>-</v>
      </c>
      <c r="L8" s="389" t="s">
        <v>181</v>
      </c>
      <c r="M8" s="444" t="str">
        <f t="shared" si="5"/>
        <v>-</v>
      </c>
      <c r="N8" s="389" t="s">
        <v>181</v>
      </c>
      <c r="O8" s="444" t="str">
        <f t="shared" si="6"/>
        <v>-</v>
      </c>
      <c r="P8" s="389" t="s">
        <v>181</v>
      </c>
      <c r="Q8" s="444" t="str">
        <f t="shared" si="7"/>
        <v>-</v>
      </c>
      <c r="R8" s="389" t="s">
        <v>181</v>
      </c>
      <c r="S8" s="444" t="str">
        <f t="shared" si="9"/>
        <v>-</v>
      </c>
      <c r="T8" s="389" t="s">
        <v>181</v>
      </c>
      <c r="U8" s="444" t="str">
        <f t="shared" si="8"/>
        <v>-</v>
      </c>
      <c r="V8" s="463">
        <v>19790</v>
      </c>
      <c r="W8" s="460"/>
      <c r="X8" s="401"/>
    </row>
    <row r="9" spans="1:24" s="579" customFormat="1" ht="15" customHeight="1">
      <c r="A9" s="169" t="s">
        <v>727</v>
      </c>
      <c r="B9" s="389" t="s">
        <v>1203</v>
      </c>
      <c r="C9" s="444" t="str">
        <f t="shared" si="0"/>
        <v>-</v>
      </c>
      <c r="D9" s="389">
        <v>1</v>
      </c>
      <c r="E9" s="444">
        <f t="shared" si="1"/>
        <v>10.330578512396693</v>
      </c>
      <c r="F9" s="389">
        <v>2.5</v>
      </c>
      <c r="G9" s="444">
        <f t="shared" si="2"/>
        <v>25.826446280991735</v>
      </c>
      <c r="H9" s="389">
        <v>3</v>
      </c>
      <c r="I9" s="444">
        <f t="shared" si="3"/>
        <v>30.991735537190085</v>
      </c>
      <c r="J9" s="389">
        <v>3</v>
      </c>
      <c r="K9" s="444">
        <f t="shared" si="4"/>
        <v>30.991735537190085</v>
      </c>
      <c r="L9" s="389">
        <v>3</v>
      </c>
      <c r="M9" s="444">
        <f t="shared" si="5"/>
        <v>30.991735537190085</v>
      </c>
      <c r="N9" s="389" t="s">
        <v>181</v>
      </c>
      <c r="O9" s="444" t="str">
        <f t="shared" si="6"/>
        <v>-</v>
      </c>
      <c r="P9" s="389">
        <v>3.5</v>
      </c>
      <c r="Q9" s="444">
        <f t="shared" si="7"/>
        <v>36.15702479338843</v>
      </c>
      <c r="R9" s="389" t="s">
        <v>181</v>
      </c>
      <c r="S9" s="444" t="str">
        <f t="shared" si="9"/>
        <v>-</v>
      </c>
      <c r="T9" s="389" t="s">
        <v>181</v>
      </c>
      <c r="U9" s="444" t="str">
        <f t="shared" si="8"/>
        <v>-</v>
      </c>
      <c r="V9" s="463">
        <v>9680</v>
      </c>
      <c r="W9" s="460"/>
      <c r="X9" s="401"/>
    </row>
    <row r="10" spans="1:24" s="579" customFormat="1" ht="15" customHeight="1">
      <c r="A10" s="169" t="s">
        <v>728</v>
      </c>
      <c r="B10" s="389" t="s">
        <v>184</v>
      </c>
      <c r="C10" s="444" t="str">
        <f t="shared" si="0"/>
        <v>-</v>
      </c>
      <c r="D10" s="389" t="s">
        <v>184</v>
      </c>
      <c r="E10" s="444" t="str">
        <f t="shared" si="1"/>
        <v>-</v>
      </c>
      <c r="F10" s="389" t="s">
        <v>184</v>
      </c>
      <c r="G10" s="444" t="str">
        <f t="shared" si="2"/>
        <v>-</v>
      </c>
      <c r="H10" s="389" t="s">
        <v>184</v>
      </c>
      <c r="I10" s="444" t="str">
        <f t="shared" si="3"/>
        <v>-</v>
      </c>
      <c r="J10" s="389" t="s">
        <v>184</v>
      </c>
      <c r="K10" s="444" t="str">
        <f t="shared" si="4"/>
        <v>-</v>
      </c>
      <c r="L10" s="389" t="s">
        <v>184</v>
      </c>
      <c r="M10" s="444" t="str">
        <f t="shared" si="5"/>
        <v>-</v>
      </c>
      <c r="N10" s="389" t="s">
        <v>184</v>
      </c>
      <c r="O10" s="444" t="str">
        <f t="shared" si="6"/>
        <v>-</v>
      </c>
      <c r="P10" s="389" t="s">
        <v>184</v>
      </c>
      <c r="Q10" s="444" t="str">
        <f t="shared" si="7"/>
        <v>-</v>
      </c>
      <c r="R10" s="389" t="s">
        <v>184</v>
      </c>
      <c r="S10" s="444" t="str">
        <f t="shared" si="9"/>
        <v>-</v>
      </c>
      <c r="T10" s="389" t="s">
        <v>184</v>
      </c>
      <c r="U10" s="444" t="str">
        <f t="shared" si="8"/>
        <v>-</v>
      </c>
      <c r="V10" s="463">
        <v>6030</v>
      </c>
      <c r="W10" s="460"/>
      <c r="X10" s="401"/>
    </row>
    <row r="11" spans="1:24" s="579" customFormat="1" ht="15" customHeight="1">
      <c r="A11" s="169" t="s">
        <v>729</v>
      </c>
      <c r="B11" s="389" t="s">
        <v>181</v>
      </c>
      <c r="C11" s="444" t="str">
        <f t="shared" si="0"/>
        <v>-</v>
      </c>
      <c r="D11" s="389">
        <v>1</v>
      </c>
      <c r="E11" s="444">
        <f t="shared" si="1"/>
        <v>12.903225806451614</v>
      </c>
      <c r="F11" s="389">
        <v>3</v>
      </c>
      <c r="G11" s="444">
        <f t="shared" si="2"/>
        <v>38.70967741935484</v>
      </c>
      <c r="H11" s="389">
        <v>2</v>
      </c>
      <c r="I11" s="444">
        <f t="shared" si="3"/>
        <v>25.806451612903228</v>
      </c>
      <c r="J11" s="389">
        <v>2</v>
      </c>
      <c r="K11" s="444">
        <f t="shared" si="4"/>
        <v>25.806451612903228</v>
      </c>
      <c r="L11" s="389">
        <v>2</v>
      </c>
      <c r="M11" s="444">
        <f t="shared" si="5"/>
        <v>25.806451612903228</v>
      </c>
      <c r="N11" s="389" t="s">
        <v>181</v>
      </c>
      <c r="O11" s="444" t="str">
        <f t="shared" si="6"/>
        <v>-</v>
      </c>
      <c r="P11" s="389" t="s">
        <v>181</v>
      </c>
      <c r="Q11" s="444" t="str">
        <f t="shared" si="7"/>
        <v>-</v>
      </c>
      <c r="R11" s="389" t="s">
        <v>181</v>
      </c>
      <c r="S11" s="444" t="str">
        <f t="shared" si="9"/>
        <v>-</v>
      </c>
      <c r="T11" s="389" t="s">
        <v>181</v>
      </c>
      <c r="U11" s="444" t="str">
        <f t="shared" si="8"/>
        <v>-</v>
      </c>
      <c r="V11" s="463">
        <v>7750</v>
      </c>
      <c r="W11" s="460"/>
      <c r="X11" s="401"/>
    </row>
    <row r="12" spans="1:24" s="579" customFormat="1" ht="15" customHeight="1">
      <c r="A12" s="169" t="s">
        <v>730</v>
      </c>
      <c r="B12" s="389" t="s">
        <v>181</v>
      </c>
      <c r="C12" s="444" t="str">
        <f t="shared" si="0"/>
        <v>-</v>
      </c>
      <c r="D12" s="389">
        <v>3</v>
      </c>
      <c r="E12" s="444">
        <f t="shared" si="1"/>
        <v>38.70967741935484</v>
      </c>
      <c r="F12" s="389">
        <v>3</v>
      </c>
      <c r="G12" s="444">
        <f t="shared" si="2"/>
        <v>38.70967741935484</v>
      </c>
      <c r="H12" s="389">
        <v>2.5</v>
      </c>
      <c r="I12" s="444">
        <f t="shared" si="3"/>
        <v>32.258064516129032</v>
      </c>
      <c r="J12" s="389">
        <v>4</v>
      </c>
      <c r="K12" s="444">
        <f t="shared" si="4"/>
        <v>51.612903225806456</v>
      </c>
      <c r="L12" s="389">
        <v>1</v>
      </c>
      <c r="M12" s="444">
        <f t="shared" si="5"/>
        <v>12.903225806451614</v>
      </c>
      <c r="N12" s="389" t="s">
        <v>181</v>
      </c>
      <c r="O12" s="444" t="str">
        <f t="shared" si="6"/>
        <v>-</v>
      </c>
      <c r="P12" s="389" t="s">
        <v>1152</v>
      </c>
      <c r="Q12" s="444" t="str">
        <f t="shared" si="7"/>
        <v>-</v>
      </c>
      <c r="R12" s="389" t="s">
        <v>181</v>
      </c>
      <c r="S12" s="444" t="str">
        <f t="shared" si="9"/>
        <v>-</v>
      </c>
      <c r="T12" s="389">
        <v>1</v>
      </c>
      <c r="U12" s="444">
        <f t="shared" si="8"/>
        <v>12.903225806451614</v>
      </c>
      <c r="V12" s="463">
        <v>7750</v>
      </c>
      <c r="W12" s="460"/>
      <c r="X12" s="401"/>
    </row>
    <row r="13" spans="1:24" s="579" customFormat="1" ht="15" customHeight="1">
      <c r="A13" s="169" t="s">
        <v>731</v>
      </c>
      <c r="B13" s="389" t="s">
        <v>184</v>
      </c>
      <c r="C13" s="444" t="str">
        <f t="shared" si="0"/>
        <v>-</v>
      </c>
      <c r="D13" s="389">
        <v>1</v>
      </c>
      <c r="E13" s="444">
        <f t="shared" si="1"/>
        <v>38.910505836575879</v>
      </c>
      <c r="F13" s="389" t="s">
        <v>184</v>
      </c>
      <c r="G13" s="444" t="str">
        <f t="shared" si="2"/>
        <v>-</v>
      </c>
      <c r="H13" s="389">
        <v>1</v>
      </c>
      <c r="I13" s="444">
        <f t="shared" si="3"/>
        <v>38.910505836575879</v>
      </c>
      <c r="J13" s="389" t="s">
        <v>184</v>
      </c>
      <c r="K13" s="444" t="str">
        <f t="shared" si="4"/>
        <v>-</v>
      </c>
      <c r="L13" s="389">
        <v>3</v>
      </c>
      <c r="M13" s="444">
        <f t="shared" si="5"/>
        <v>116.73151750972762</v>
      </c>
      <c r="N13" s="389" t="s">
        <v>184</v>
      </c>
      <c r="O13" s="444" t="str">
        <f t="shared" si="6"/>
        <v>-</v>
      </c>
      <c r="P13" s="389" t="s">
        <v>184</v>
      </c>
      <c r="Q13" s="444" t="str">
        <f t="shared" si="7"/>
        <v>-</v>
      </c>
      <c r="R13" s="389" t="s">
        <v>184</v>
      </c>
      <c r="S13" s="444" t="str">
        <f t="shared" si="9"/>
        <v>-</v>
      </c>
      <c r="T13" s="389" t="s">
        <v>184</v>
      </c>
      <c r="U13" s="444" t="str">
        <f t="shared" si="8"/>
        <v>-</v>
      </c>
      <c r="V13" s="463">
        <v>2570</v>
      </c>
      <c r="W13" s="460"/>
      <c r="X13" s="401"/>
    </row>
    <row r="14" spans="1:24" s="579" customFormat="1" ht="15" customHeight="1">
      <c r="A14" s="170" t="s">
        <v>732</v>
      </c>
      <c r="B14" s="390" t="s">
        <v>181</v>
      </c>
      <c r="C14" s="446" t="str">
        <f t="shared" si="0"/>
        <v>-</v>
      </c>
      <c r="D14" s="390" t="s">
        <v>181</v>
      </c>
      <c r="E14" s="446" t="str">
        <f t="shared" si="1"/>
        <v>-</v>
      </c>
      <c r="F14" s="390" t="s">
        <v>181</v>
      </c>
      <c r="G14" s="446" t="str">
        <f t="shared" si="2"/>
        <v>-</v>
      </c>
      <c r="H14" s="390" t="s">
        <v>181</v>
      </c>
      <c r="I14" s="446" t="str">
        <f t="shared" si="3"/>
        <v>-</v>
      </c>
      <c r="J14" s="390" t="s">
        <v>181</v>
      </c>
      <c r="K14" s="446" t="str">
        <f t="shared" si="4"/>
        <v>-</v>
      </c>
      <c r="L14" s="390" t="s">
        <v>181</v>
      </c>
      <c r="M14" s="446" t="str">
        <f t="shared" si="5"/>
        <v>-</v>
      </c>
      <c r="N14" s="390" t="s">
        <v>181</v>
      </c>
      <c r="O14" s="446" t="str">
        <f t="shared" si="6"/>
        <v>-</v>
      </c>
      <c r="P14" s="390" t="s">
        <v>181</v>
      </c>
      <c r="Q14" s="446" t="str">
        <f t="shared" si="7"/>
        <v>-</v>
      </c>
      <c r="R14" s="390" t="s">
        <v>181</v>
      </c>
      <c r="S14" s="446" t="str">
        <f t="shared" si="9"/>
        <v>-</v>
      </c>
      <c r="T14" s="390" t="s">
        <v>181</v>
      </c>
      <c r="U14" s="446" t="str">
        <f t="shared" si="8"/>
        <v>-</v>
      </c>
      <c r="V14" s="464">
        <v>8090</v>
      </c>
      <c r="W14" s="460"/>
      <c r="X14" s="401"/>
    </row>
    <row r="15" spans="1:24" s="579" customFormat="1" ht="15" customHeight="1">
      <c r="A15" s="161" t="s">
        <v>721</v>
      </c>
      <c r="B15" s="387">
        <f>IF(SUM(B16)=0,"-",SUM(B16))</f>
        <v>1</v>
      </c>
      <c r="C15" s="387">
        <f t="shared" si="0"/>
        <v>3.7411148522259632</v>
      </c>
      <c r="D15" s="387">
        <f>IF(SUM(D16)=0,"-",SUM(D16))</f>
        <v>3</v>
      </c>
      <c r="E15" s="387">
        <f t="shared" si="1"/>
        <v>11.22334455667789</v>
      </c>
      <c r="F15" s="387">
        <f>IF(SUM(F16)=0,"-",SUM(F16))</f>
        <v>6</v>
      </c>
      <c r="G15" s="387">
        <f t="shared" si="2"/>
        <v>22.446689113355781</v>
      </c>
      <c r="H15" s="387">
        <f>IF(SUM(H16)=0,"-",SUM(H16))</f>
        <v>8</v>
      </c>
      <c r="I15" s="387">
        <f t="shared" si="3"/>
        <v>29.928918817807705</v>
      </c>
      <c r="J15" s="387">
        <f>IF(SUM(J16)=0,"-",SUM(J16))</f>
        <v>2</v>
      </c>
      <c r="K15" s="387">
        <f t="shared" si="4"/>
        <v>7.4822297044519264</v>
      </c>
      <c r="L15" s="387">
        <f>IF(SUM(L16)=0,"-",SUM(L16))</f>
        <v>2</v>
      </c>
      <c r="M15" s="387">
        <f t="shared" si="5"/>
        <v>7.4822297044519264</v>
      </c>
      <c r="N15" s="387">
        <f>IF(SUM(N16)=0,"-",SUM(N16))</f>
        <v>1</v>
      </c>
      <c r="O15" s="387">
        <f t="shared" si="6"/>
        <v>3.7411148522259632</v>
      </c>
      <c r="P15" s="387">
        <f>IF(SUM(P16)=0,"-",SUM(P16))</f>
        <v>8</v>
      </c>
      <c r="Q15" s="387">
        <f t="shared" si="7"/>
        <v>29.928918817807705</v>
      </c>
      <c r="R15" s="387" t="str">
        <f t="shared" ref="R15" si="10">IF(SUM(R16)=0,"-",SUM(R16))</f>
        <v>-</v>
      </c>
      <c r="S15" s="387" t="str">
        <f t="shared" si="9"/>
        <v>-</v>
      </c>
      <c r="T15" s="387" t="str">
        <f>IF(SUM(T16)=0,"-",SUM(T16))</f>
        <v>-</v>
      </c>
      <c r="U15" s="387" t="str">
        <f t="shared" si="8"/>
        <v>-</v>
      </c>
      <c r="V15" s="764">
        <v>26730</v>
      </c>
      <c r="W15" s="460"/>
      <c r="X15" s="401"/>
    </row>
    <row r="16" spans="1:24" s="579" customFormat="1" ht="15" customHeight="1">
      <c r="A16" s="164" t="s">
        <v>734</v>
      </c>
      <c r="B16" s="456">
        <v>1</v>
      </c>
      <c r="C16" s="267">
        <f t="shared" si="0"/>
        <v>3.7411148522259632</v>
      </c>
      <c r="D16" s="456">
        <v>3</v>
      </c>
      <c r="E16" s="267">
        <f t="shared" si="1"/>
        <v>11.22334455667789</v>
      </c>
      <c r="F16" s="456">
        <v>6</v>
      </c>
      <c r="G16" s="267">
        <f t="shared" si="2"/>
        <v>22.446689113355781</v>
      </c>
      <c r="H16" s="456">
        <v>8</v>
      </c>
      <c r="I16" s="267">
        <f t="shared" si="3"/>
        <v>29.928918817807705</v>
      </c>
      <c r="J16" s="456">
        <v>2</v>
      </c>
      <c r="K16" s="267">
        <f t="shared" si="4"/>
        <v>7.4822297044519264</v>
      </c>
      <c r="L16" s="456">
        <v>2</v>
      </c>
      <c r="M16" s="267">
        <f t="shared" si="5"/>
        <v>7.4822297044519264</v>
      </c>
      <c r="N16" s="456">
        <v>1</v>
      </c>
      <c r="O16" s="267">
        <f t="shared" si="6"/>
        <v>3.7411148522259632</v>
      </c>
      <c r="P16" s="456">
        <v>8</v>
      </c>
      <c r="Q16" s="267">
        <f t="shared" si="7"/>
        <v>29.928918817807705</v>
      </c>
      <c r="R16" s="456" t="s">
        <v>184</v>
      </c>
      <c r="S16" s="267" t="str">
        <f t="shared" si="9"/>
        <v>-</v>
      </c>
      <c r="T16" s="456" t="s">
        <v>184</v>
      </c>
      <c r="U16" s="267" t="str">
        <f t="shared" si="8"/>
        <v>-</v>
      </c>
      <c r="V16" s="763">
        <v>26730</v>
      </c>
      <c r="W16" s="460"/>
      <c r="X16" s="401"/>
    </row>
    <row r="17" spans="1:24" s="579" customFormat="1" ht="15" customHeight="1">
      <c r="A17" s="161" t="s">
        <v>720</v>
      </c>
      <c r="B17" s="387" t="str">
        <f>IF(SUM(B18:B21)=0,"-",SUM(B18:B21))</f>
        <v>-</v>
      </c>
      <c r="C17" s="387" t="str">
        <f t="shared" si="0"/>
        <v>-</v>
      </c>
      <c r="D17" s="387">
        <f>IF(SUM(D18:D21)=0,"-",SUM(D18:D21))</f>
        <v>5</v>
      </c>
      <c r="E17" s="387">
        <f t="shared" si="1"/>
        <v>10.1010101010101</v>
      </c>
      <c r="F17" s="387">
        <f>IF(SUM(F18:F21)=0,"-",SUM(F18:F21))</f>
        <v>13</v>
      </c>
      <c r="G17" s="387">
        <f t="shared" si="2"/>
        <v>26.262626262626259</v>
      </c>
      <c r="H17" s="387">
        <f>IF(SUM(H18:H21)=0,"-",SUM(H18:H21))</f>
        <v>14</v>
      </c>
      <c r="I17" s="387">
        <f t="shared" si="3"/>
        <v>28.28282828282828</v>
      </c>
      <c r="J17" s="387">
        <f>IF(SUM(J18:J21)=0,"-",SUM(J18:J21))</f>
        <v>9</v>
      </c>
      <c r="K17" s="387">
        <f t="shared" si="4"/>
        <v>18.18181818181818</v>
      </c>
      <c r="L17" s="387">
        <f>IF(SUM(L18:L21)=0,"-",SUM(L18:L21))</f>
        <v>6</v>
      </c>
      <c r="M17" s="387">
        <f t="shared" si="5"/>
        <v>12.121212121212121</v>
      </c>
      <c r="N17" s="387">
        <f>IF(SUM(N18:N21)=0,"-",SUM(N18:N21))</f>
        <v>2</v>
      </c>
      <c r="O17" s="387">
        <f t="shared" si="6"/>
        <v>4.0404040404040407</v>
      </c>
      <c r="P17" s="387">
        <f>IF(SUM(P18:P21)=0,"-",SUM(P18:P21))</f>
        <v>8</v>
      </c>
      <c r="Q17" s="387">
        <f t="shared" si="7"/>
        <v>16.161616161616163</v>
      </c>
      <c r="R17" s="387" t="str">
        <f>IF(SUM(R18:R21)=0,"-",SUM(R18:R21))</f>
        <v>-</v>
      </c>
      <c r="S17" s="387" t="str">
        <f t="shared" si="9"/>
        <v>-</v>
      </c>
      <c r="T17" s="387">
        <f>IF(SUM(T18:T21)=0,"-",SUM(T18:T21))</f>
        <v>4</v>
      </c>
      <c r="U17" s="387">
        <f t="shared" si="8"/>
        <v>8.0808080808080813</v>
      </c>
      <c r="V17" s="763">
        <v>49500</v>
      </c>
      <c r="W17" s="460"/>
      <c r="X17" s="401"/>
    </row>
    <row r="18" spans="1:24" s="579" customFormat="1" ht="15" customHeight="1">
      <c r="A18" s="167" t="s">
        <v>735</v>
      </c>
      <c r="B18" s="388" t="s">
        <v>1152</v>
      </c>
      <c r="C18" s="442" t="str">
        <f>IF(B18="-","-",B18/$V18*100000)</f>
        <v>-</v>
      </c>
      <c r="D18" s="388">
        <v>2</v>
      </c>
      <c r="E18" s="442">
        <f t="shared" si="1"/>
        <v>13.227513227513228</v>
      </c>
      <c r="F18" s="388">
        <v>3</v>
      </c>
      <c r="G18" s="442">
        <f>IF(F18="-","-",F18/$V18*100000)</f>
        <v>19.841269841269842</v>
      </c>
      <c r="H18" s="388">
        <v>3</v>
      </c>
      <c r="I18" s="442">
        <f t="shared" si="3"/>
        <v>19.841269841269842</v>
      </c>
      <c r="J18" s="388">
        <v>3</v>
      </c>
      <c r="K18" s="442">
        <f t="shared" si="4"/>
        <v>19.841269841269842</v>
      </c>
      <c r="L18" s="388">
        <v>1</v>
      </c>
      <c r="M18" s="442">
        <f t="shared" si="5"/>
        <v>6.6137566137566139</v>
      </c>
      <c r="N18" s="388" t="s">
        <v>181</v>
      </c>
      <c r="O18" s="442" t="str">
        <f t="shared" si="6"/>
        <v>-</v>
      </c>
      <c r="P18" s="388" t="s">
        <v>181</v>
      </c>
      <c r="Q18" s="442" t="str">
        <f t="shared" si="7"/>
        <v>-</v>
      </c>
      <c r="R18" s="388" t="s">
        <v>181</v>
      </c>
      <c r="S18" s="442" t="str">
        <f t="shared" si="9"/>
        <v>-</v>
      </c>
      <c r="T18" s="388" t="s">
        <v>181</v>
      </c>
      <c r="U18" s="442" t="str">
        <f t="shared" si="8"/>
        <v>-</v>
      </c>
      <c r="V18" s="463">
        <v>15120</v>
      </c>
      <c r="W18" s="460"/>
      <c r="X18" s="401"/>
    </row>
    <row r="19" spans="1:24" s="579" customFormat="1" ht="15" customHeight="1">
      <c r="A19" s="169" t="s">
        <v>742</v>
      </c>
      <c r="B19" s="389" t="s">
        <v>1152</v>
      </c>
      <c r="C19" s="444" t="str">
        <f>IF(B19="-","-",B19/$V19*100000)</f>
        <v>-</v>
      </c>
      <c r="D19" s="389">
        <v>2</v>
      </c>
      <c r="E19" s="444">
        <f t="shared" si="1"/>
        <v>8.4104289318755256</v>
      </c>
      <c r="F19" s="389">
        <v>8</v>
      </c>
      <c r="G19" s="444">
        <f>IF(F19="-","-",F19/$V19*100000)</f>
        <v>33.641715727502103</v>
      </c>
      <c r="H19" s="389">
        <v>9</v>
      </c>
      <c r="I19" s="444">
        <f t="shared" si="3"/>
        <v>37.846930193439867</v>
      </c>
      <c r="J19" s="389">
        <v>6</v>
      </c>
      <c r="K19" s="444">
        <f t="shared" si="4"/>
        <v>25.231286795626577</v>
      </c>
      <c r="L19" s="389">
        <v>5</v>
      </c>
      <c r="M19" s="444">
        <f t="shared" si="5"/>
        <v>21.026072329688812</v>
      </c>
      <c r="N19" s="389">
        <v>2</v>
      </c>
      <c r="O19" s="444">
        <f t="shared" si="6"/>
        <v>8.4104289318755256</v>
      </c>
      <c r="P19" s="389">
        <v>8</v>
      </c>
      <c r="Q19" s="444">
        <f t="shared" si="7"/>
        <v>33.641715727502103</v>
      </c>
      <c r="R19" s="389" t="s">
        <v>184</v>
      </c>
      <c r="S19" s="444" t="str">
        <f t="shared" si="9"/>
        <v>-</v>
      </c>
      <c r="T19" s="389">
        <v>4</v>
      </c>
      <c r="U19" s="444">
        <f t="shared" si="8"/>
        <v>16.820857863751051</v>
      </c>
      <c r="V19" s="463">
        <v>23780</v>
      </c>
      <c r="W19" s="460"/>
      <c r="X19" s="401"/>
    </row>
    <row r="20" spans="1:24" s="579" customFormat="1" ht="15" customHeight="1">
      <c r="A20" s="169" t="s">
        <v>737</v>
      </c>
      <c r="B20" s="389" t="s">
        <v>1152</v>
      </c>
      <c r="C20" s="444" t="str">
        <f>IF(B20="-","-",B20/$V20*100000)</f>
        <v>-</v>
      </c>
      <c r="D20" s="389">
        <v>1</v>
      </c>
      <c r="E20" s="444">
        <f t="shared" si="1"/>
        <v>19.047619047619047</v>
      </c>
      <c r="F20" s="389">
        <v>2</v>
      </c>
      <c r="G20" s="444">
        <f>IF(F20="-","-",F20/$V20*100000)</f>
        <v>38.095238095238095</v>
      </c>
      <c r="H20" s="389">
        <v>2</v>
      </c>
      <c r="I20" s="444">
        <f t="shared" si="3"/>
        <v>38.095238095238095</v>
      </c>
      <c r="J20" s="389" t="s">
        <v>181</v>
      </c>
      <c r="K20" s="444" t="str">
        <f t="shared" si="4"/>
        <v>-</v>
      </c>
      <c r="L20" s="389" t="s">
        <v>181</v>
      </c>
      <c r="M20" s="444" t="str">
        <f t="shared" si="5"/>
        <v>-</v>
      </c>
      <c r="N20" s="389" t="s">
        <v>181</v>
      </c>
      <c r="O20" s="444" t="str">
        <f t="shared" si="6"/>
        <v>-</v>
      </c>
      <c r="P20" s="389" t="s">
        <v>181</v>
      </c>
      <c r="Q20" s="444" t="str">
        <f t="shared" si="7"/>
        <v>-</v>
      </c>
      <c r="R20" s="389" t="s">
        <v>181</v>
      </c>
      <c r="S20" s="444" t="str">
        <f t="shared" si="9"/>
        <v>-</v>
      </c>
      <c r="T20" s="389" t="s">
        <v>181</v>
      </c>
      <c r="U20" s="444" t="str">
        <f t="shared" si="8"/>
        <v>-</v>
      </c>
      <c r="V20" s="463">
        <v>5250</v>
      </c>
      <c r="W20" s="460"/>
      <c r="X20" s="401"/>
    </row>
    <row r="21" spans="1:24" s="579" customFormat="1" ht="15" customHeight="1">
      <c r="A21" s="170" t="s">
        <v>738</v>
      </c>
      <c r="B21" s="390" t="s">
        <v>181</v>
      </c>
      <c r="C21" s="446" t="str">
        <f>IF(B21="-","-",B21/$V21*100000)</f>
        <v>-</v>
      </c>
      <c r="D21" s="390" t="s">
        <v>181</v>
      </c>
      <c r="E21" s="446" t="str">
        <f t="shared" si="1"/>
        <v>-</v>
      </c>
      <c r="F21" s="390" t="s">
        <v>181</v>
      </c>
      <c r="G21" s="446" t="str">
        <f>IF(F21="-","-",F21/$V21*100000)</f>
        <v>-</v>
      </c>
      <c r="H21" s="390" t="s">
        <v>181</v>
      </c>
      <c r="I21" s="446" t="str">
        <f t="shared" si="3"/>
        <v>-</v>
      </c>
      <c r="J21" s="390" t="s">
        <v>181</v>
      </c>
      <c r="K21" s="446" t="str">
        <f t="shared" si="4"/>
        <v>-</v>
      </c>
      <c r="L21" s="390" t="s">
        <v>181</v>
      </c>
      <c r="M21" s="446" t="str">
        <f t="shared" si="5"/>
        <v>-</v>
      </c>
      <c r="N21" s="390" t="s">
        <v>181</v>
      </c>
      <c r="O21" s="446" t="str">
        <f t="shared" si="6"/>
        <v>-</v>
      </c>
      <c r="P21" s="390" t="s">
        <v>181</v>
      </c>
      <c r="Q21" s="446" t="str">
        <f t="shared" si="7"/>
        <v>-</v>
      </c>
      <c r="R21" s="390" t="s">
        <v>181</v>
      </c>
      <c r="S21" s="446" t="str">
        <f t="shared" si="9"/>
        <v>-</v>
      </c>
      <c r="T21" s="390" t="s">
        <v>181</v>
      </c>
      <c r="U21" s="446" t="str">
        <f t="shared" si="8"/>
        <v>-</v>
      </c>
      <c r="V21" s="464">
        <v>5350</v>
      </c>
      <c r="W21" s="460"/>
      <c r="X21" s="401"/>
    </row>
    <row r="22" spans="1:24" s="579" customFormat="1" ht="15" customHeight="1">
      <c r="A22" s="411" t="s">
        <v>707</v>
      </c>
      <c r="B22" s="413"/>
      <c r="C22" s="509"/>
      <c r="D22" s="413"/>
      <c r="E22" s="509"/>
      <c r="F22" s="413"/>
      <c r="G22" s="509"/>
      <c r="H22" s="413"/>
      <c r="I22" s="509"/>
      <c r="J22" s="413"/>
      <c r="K22" s="509"/>
      <c r="L22" s="413"/>
      <c r="M22" s="509"/>
      <c r="N22" s="413"/>
      <c r="O22" s="509"/>
      <c r="P22" s="413"/>
      <c r="Q22" s="509"/>
      <c r="R22" s="413"/>
      <c r="S22" s="509"/>
      <c r="T22" s="413"/>
      <c r="U22" s="509"/>
      <c r="V22" s="493"/>
      <c r="W22" s="460"/>
      <c r="X22" s="401"/>
    </row>
    <row r="23" spans="1:24" s="579" customFormat="1" ht="15" customHeight="1">
      <c r="A23" s="411"/>
      <c r="B23" s="413"/>
      <c r="C23" s="509"/>
      <c r="D23" s="413"/>
      <c r="E23" s="509"/>
      <c r="F23" s="413"/>
      <c r="G23" s="509"/>
      <c r="H23" s="413"/>
      <c r="I23" s="509"/>
      <c r="J23" s="413"/>
      <c r="K23" s="509"/>
      <c r="L23" s="413"/>
      <c r="M23" s="509"/>
      <c r="N23" s="413"/>
      <c r="O23" s="509"/>
      <c r="P23" s="413"/>
      <c r="Q23" s="509"/>
      <c r="R23" s="413"/>
      <c r="S23" s="509"/>
      <c r="T23" s="413"/>
      <c r="U23" s="509"/>
      <c r="V23" s="493"/>
      <c r="W23" s="460"/>
      <c r="X23" s="401"/>
    </row>
    <row r="24" spans="1:24" s="579" customFormat="1" ht="15" customHeight="1">
      <c r="A24" s="1124" t="s">
        <v>863</v>
      </c>
      <c r="B24" s="1124"/>
      <c r="C24" s="1124"/>
      <c r="D24" s="1124"/>
      <c r="E24" s="1124"/>
      <c r="F24" s="1124"/>
      <c r="G24" s="1124"/>
      <c r="H24" s="1124"/>
      <c r="I24" s="1124"/>
      <c r="J24" s="1124"/>
      <c r="K24" s="1124"/>
      <c r="L24" s="1124"/>
      <c r="M24" s="1124"/>
      <c r="N24" s="1124"/>
      <c r="O24" s="1124"/>
      <c r="P24" s="1124"/>
      <c r="Q24" s="1124"/>
      <c r="R24" s="1124"/>
      <c r="S24" s="1124"/>
      <c r="T24" s="1124"/>
      <c r="U24" s="1124"/>
      <c r="V24" s="493"/>
      <c r="W24" s="460"/>
      <c r="X24" s="401"/>
    </row>
    <row r="25" spans="1:24" ht="13.5" customHeight="1">
      <c r="A25" s="705" t="s">
        <v>862</v>
      </c>
      <c r="B25" s="195"/>
      <c r="C25" s="131"/>
      <c r="D25" s="195"/>
      <c r="E25" s="131"/>
      <c r="F25" s="195"/>
      <c r="G25" s="131"/>
      <c r="H25" s="195"/>
      <c r="I25" s="131"/>
      <c r="J25" s="195"/>
      <c r="K25" s="131"/>
      <c r="L25" s="195"/>
      <c r="M25" s="131"/>
      <c r="N25" s="195"/>
      <c r="O25" s="131"/>
      <c r="P25" s="195"/>
      <c r="Q25" s="131"/>
      <c r="R25" s="195"/>
      <c r="S25" s="131"/>
      <c r="T25" s="195"/>
      <c r="U25" s="131"/>
      <c r="V25" s="130"/>
      <c r="W25" s="90"/>
      <c r="X25" s="80"/>
    </row>
    <row r="26" spans="1:24" ht="13.5" customHeight="1">
      <c r="A26" s="116"/>
      <c r="B26" s="195"/>
      <c r="C26" s="131"/>
      <c r="D26" s="195"/>
      <c r="E26" s="131"/>
      <c r="F26" s="195"/>
      <c r="G26" s="131"/>
      <c r="H26" s="195"/>
      <c r="I26" s="131"/>
      <c r="J26" s="195"/>
      <c r="K26" s="131"/>
      <c r="L26" s="195"/>
      <c r="M26" s="131"/>
      <c r="N26" s="195"/>
      <c r="O26" s="131"/>
      <c r="P26" s="195"/>
      <c r="Q26" s="131"/>
      <c r="R26" s="195"/>
      <c r="S26" s="131"/>
      <c r="T26" s="195"/>
      <c r="U26" s="131"/>
      <c r="V26" s="130"/>
      <c r="W26" s="90"/>
      <c r="X26" s="80"/>
    </row>
    <row r="27" spans="1:24" ht="13.5" customHeight="1">
      <c r="A27" s="116"/>
      <c r="B27" s="195"/>
      <c r="C27" s="131"/>
      <c r="D27" s="195"/>
      <c r="E27" s="131"/>
      <c r="F27" s="195"/>
      <c r="G27" s="131"/>
      <c r="H27" s="195"/>
      <c r="I27" s="131"/>
      <c r="J27" s="195"/>
      <c r="K27" s="131"/>
      <c r="L27" s="195"/>
      <c r="M27" s="131"/>
      <c r="N27" s="195"/>
      <c r="O27" s="131"/>
      <c r="P27" s="195"/>
      <c r="Q27" s="131"/>
      <c r="R27" s="195"/>
      <c r="S27" s="131"/>
      <c r="T27" s="195"/>
      <c r="U27" s="131"/>
      <c r="V27" s="130"/>
      <c r="W27" s="90"/>
      <c r="X27" s="80"/>
    </row>
    <row r="28" spans="1:24" ht="13.5" customHeight="1">
      <c r="A28" s="93"/>
      <c r="B28" s="195"/>
      <c r="C28" s="131"/>
      <c r="D28" s="195"/>
      <c r="E28" s="131"/>
      <c r="F28" s="195"/>
      <c r="G28" s="131"/>
      <c r="H28" s="195"/>
      <c r="I28" s="131"/>
      <c r="J28" s="195"/>
      <c r="K28" s="131"/>
      <c r="L28" s="195"/>
      <c r="M28" s="131"/>
      <c r="N28" s="195"/>
      <c r="O28" s="131"/>
      <c r="P28" s="195"/>
      <c r="Q28" s="131"/>
      <c r="R28" s="195"/>
      <c r="S28" s="131"/>
      <c r="T28" s="195"/>
      <c r="U28" s="131"/>
      <c r="V28" s="130"/>
      <c r="W28" s="90"/>
      <c r="X28" s="80"/>
    </row>
    <row r="29" spans="1:24" ht="13.5" customHeight="1">
      <c r="V29" s="130"/>
      <c r="W29" s="90"/>
      <c r="X29" s="80"/>
    </row>
    <row r="30" spans="1:24" ht="13.5" customHeight="1">
      <c r="V30" s="130"/>
      <c r="W30" s="90"/>
      <c r="X30" s="80"/>
    </row>
    <row r="31" spans="1:24">
      <c r="A31" s="113"/>
      <c r="B31" s="80"/>
      <c r="C31" s="132"/>
      <c r="D31" s="133"/>
      <c r="E31" s="134"/>
      <c r="F31" s="80"/>
      <c r="G31" s="132"/>
      <c r="H31" s="80"/>
      <c r="I31" s="132"/>
      <c r="J31" s="80"/>
      <c r="K31" s="132"/>
      <c r="L31" s="80"/>
      <c r="M31" s="132"/>
      <c r="N31" s="80"/>
      <c r="O31" s="132"/>
      <c r="P31" s="80"/>
      <c r="Q31" s="132"/>
      <c r="R31" s="106"/>
      <c r="S31" s="132"/>
      <c r="T31" s="80"/>
      <c r="U31" s="132"/>
      <c r="W31" s="90"/>
      <c r="X31" s="80"/>
    </row>
    <row r="32" spans="1:24">
      <c r="A32" s="113"/>
      <c r="B32" s="80"/>
      <c r="C32" s="132"/>
      <c r="D32" s="133"/>
      <c r="E32" s="134"/>
      <c r="F32" s="80"/>
      <c r="G32" s="132"/>
      <c r="H32" s="80"/>
      <c r="I32" s="132"/>
      <c r="J32" s="80"/>
      <c r="K32" s="132"/>
      <c r="L32" s="80"/>
      <c r="M32" s="132"/>
      <c r="N32" s="80"/>
      <c r="O32" s="132"/>
      <c r="P32" s="80"/>
      <c r="Q32" s="132"/>
      <c r="R32" s="106"/>
      <c r="S32" s="132"/>
      <c r="T32" s="80"/>
      <c r="U32" s="132"/>
      <c r="X32" s="80"/>
    </row>
    <row r="33" spans="1:24">
      <c r="A33" s="113"/>
      <c r="B33" s="80"/>
      <c r="C33" s="132"/>
      <c r="D33" s="133"/>
      <c r="E33" s="134"/>
      <c r="F33" s="80"/>
      <c r="G33" s="132"/>
      <c r="H33" s="80"/>
      <c r="I33" s="132"/>
      <c r="J33" s="80"/>
      <c r="K33" s="132"/>
      <c r="L33" s="80"/>
      <c r="M33" s="132"/>
      <c r="N33" s="80"/>
      <c r="O33" s="132"/>
      <c r="P33" s="80"/>
      <c r="Q33" s="132"/>
      <c r="R33" s="106"/>
      <c r="S33" s="132"/>
      <c r="T33" s="80"/>
      <c r="U33" s="132"/>
      <c r="X33" s="80"/>
    </row>
    <row r="34" spans="1:24">
      <c r="A34" s="113"/>
      <c r="B34" s="80"/>
      <c r="C34" s="132"/>
      <c r="D34" s="133"/>
      <c r="E34" s="134"/>
      <c r="F34" s="80"/>
      <c r="G34" s="132"/>
      <c r="H34" s="80"/>
      <c r="I34" s="132"/>
      <c r="J34" s="80"/>
      <c r="K34" s="132"/>
      <c r="L34" s="80"/>
      <c r="M34" s="132"/>
      <c r="N34" s="80"/>
      <c r="O34" s="132"/>
      <c r="P34" s="80"/>
      <c r="Q34" s="132"/>
      <c r="R34" s="106"/>
      <c r="S34" s="132"/>
      <c r="T34" s="80"/>
      <c r="U34" s="132"/>
      <c r="X34" s="80"/>
    </row>
    <row r="35" spans="1:24">
      <c r="A35" s="113"/>
      <c r="B35" s="80"/>
      <c r="C35" s="132"/>
      <c r="D35" s="133"/>
      <c r="E35" s="134"/>
      <c r="F35" s="80"/>
      <c r="G35" s="132"/>
      <c r="H35" s="80"/>
      <c r="I35" s="132"/>
      <c r="J35" s="80"/>
      <c r="K35" s="132"/>
      <c r="L35" s="80"/>
      <c r="M35" s="132"/>
      <c r="N35" s="80"/>
      <c r="O35" s="132"/>
      <c r="P35" s="80"/>
      <c r="Q35" s="132"/>
      <c r="R35" s="106"/>
      <c r="S35" s="132"/>
      <c r="T35" s="80"/>
      <c r="U35" s="132"/>
      <c r="X35" s="80"/>
    </row>
    <row r="36" spans="1:24">
      <c r="A36" s="113"/>
      <c r="B36" s="80"/>
      <c r="C36" s="132"/>
      <c r="D36" s="133"/>
      <c r="E36" s="134"/>
      <c r="F36" s="80"/>
      <c r="G36" s="132"/>
      <c r="H36" s="80"/>
      <c r="I36" s="132"/>
      <c r="J36" s="80"/>
      <c r="K36" s="132"/>
      <c r="L36" s="80"/>
      <c r="M36" s="132"/>
      <c r="N36" s="80"/>
      <c r="O36" s="132"/>
      <c r="P36" s="80"/>
      <c r="Q36" s="132"/>
      <c r="R36" s="106"/>
      <c r="S36" s="132"/>
      <c r="T36" s="80"/>
      <c r="U36" s="132"/>
      <c r="X36" s="80"/>
    </row>
    <row r="37" spans="1:24">
      <c r="A37" s="113"/>
      <c r="B37" s="80"/>
      <c r="C37" s="132"/>
      <c r="D37" s="133"/>
      <c r="E37" s="134"/>
      <c r="F37" s="80"/>
      <c r="G37" s="132"/>
      <c r="H37" s="80"/>
      <c r="I37" s="132"/>
      <c r="J37" s="80"/>
      <c r="K37" s="132"/>
      <c r="L37" s="80"/>
      <c r="M37" s="132"/>
      <c r="N37" s="80"/>
      <c r="O37" s="132"/>
      <c r="P37" s="80"/>
      <c r="Q37" s="132"/>
      <c r="R37" s="106"/>
      <c r="S37" s="132"/>
      <c r="T37" s="80"/>
      <c r="U37" s="132"/>
      <c r="X37" s="80"/>
    </row>
    <row r="38" spans="1:24">
      <c r="A38" s="113"/>
      <c r="B38" s="80"/>
      <c r="C38" s="132"/>
      <c r="D38" s="133"/>
      <c r="E38" s="134"/>
      <c r="F38" s="80"/>
      <c r="G38" s="132"/>
      <c r="H38" s="80"/>
      <c r="I38" s="132"/>
      <c r="J38" s="80"/>
      <c r="K38" s="132"/>
      <c r="L38" s="80"/>
      <c r="M38" s="132"/>
      <c r="N38" s="80"/>
      <c r="O38" s="132"/>
      <c r="P38" s="80"/>
      <c r="Q38" s="132"/>
      <c r="R38" s="106"/>
      <c r="S38" s="132"/>
      <c r="T38" s="80"/>
      <c r="U38" s="132"/>
      <c r="X38" s="80"/>
    </row>
    <row r="39" spans="1:24">
      <c r="A39" s="113"/>
      <c r="B39" s="80"/>
      <c r="C39" s="132"/>
      <c r="D39" s="133"/>
      <c r="E39" s="134"/>
      <c r="F39" s="80"/>
      <c r="G39" s="132"/>
      <c r="H39" s="80"/>
      <c r="I39" s="132"/>
      <c r="J39" s="80"/>
      <c r="K39" s="132"/>
      <c r="L39" s="80"/>
      <c r="M39" s="132"/>
      <c r="N39" s="80"/>
      <c r="O39" s="132"/>
      <c r="P39" s="80"/>
      <c r="Q39" s="132"/>
      <c r="R39" s="106"/>
      <c r="S39" s="132"/>
      <c r="T39" s="80"/>
      <c r="U39" s="132"/>
      <c r="X39" s="80"/>
    </row>
    <row r="40" spans="1:24">
      <c r="A40" s="113"/>
      <c r="B40" s="80"/>
      <c r="C40" s="132"/>
      <c r="D40" s="133"/>
      <c r="E40" s="134"/>
      <c r="F40" s="80"/>
      <c r="G40" s="132"/>
      <c r="H40" s="80"/>
      <c r="I40" s="132"/>
      <c r="J40" s="80"/>
      <c r="K40" s="132"/>
      <c r="L40" s="80"/>
      <c r="M40" s="132"/>
      <c r="N40" s="80"/>
      <c r="O40" s="132"/>
      <c r="P40" s="80"/>
      <c r="Q40" s="132"/>
      <c r="R40" s="106"/>
      <c r="S40" s="132"/>
      <c r="T40" s="80"/>
      <c r="U40" s="132"/>
      <c r="X40" s="80"/>
    </row>
    <row r="41" spans="1:24">
      <c r="A41" s="113"/>
      <c r="B41" s="80"/>
      <c r="C41" s="132"/>
      <c r="D41" s="133"/>
      <c r="E41" s="134"/>
      <c r="F41" s="80"/>
      <c r="G41" s="132"/>
      <c r="H41" s="80"/>
      <c r="I41" s="132"/>
      <c r="J41" s="80"/>
      <c r="K41" s="132"/>
      <c r="L41" s="80"/>
      <c r="M41" s="132"/>
      <c r="N41" s="80"/>
      <c r="O41" s="132"/>
      <c r="P41" s="80"/>
      <c r="Q41" s="132"/>
      <c r="R41" s="106"/>
      <c r="S41" s="132"/>
      <c r="T41" s="80"/>
      <c r="U41" s="132"/>
      <c r="X41" s="80"/>
    </row>
    <row r="42" spans="1:24">
      <c r="A42" s="113"/>
      <c r="B42" s="80"/>
      <c r="C42" s="132"/>
      <c r="D42" s="133"/>
      <c r="E42" s="134"/>
      <c r="F42" s="80"/>
      <c r="G42" s="132"/>
      <c r="H42" s="80"/>
      <c r="I42" s="132"/>
      <c r="J42" s="80"/>
      <c r="K42" s="132"/>
      <c r="L42" s="80"/>
      <c r="M42" s="132"/>
      <c r="N42" s="80"/>
      <c r="O42" s="132"/>
      <c r="P42" s="80"/>
      <c r="Q42" s="132"/>
      <c r="R42" s="106"/>
      <c r="S42" s="132"/>
      <c r="T42" s="80"/>
      <c r="U42" s="132"/>
      <c r="X42" s="80"/>
    </row>
  </sheetData>
  <customSheetViews>
    <customSheetView guid="{56D0106B-CB90-4499-A8AC-183481DC4CD8}" showPageBreaks="1" showGridLines="0" printArea="1" view="pageBreakPreview">
      <pane xSplit="1" ySplit="5" topLeftCell="B6" activePane="bottomRight" state="frozen"/>
      <selection pane="bottomRight" activeCell="A18" sqref="A18"/>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5" topLeftCell="B6" activePane="bottomRight" state="frozen"/>
      <selection pane="bottomRight" activeCell="A18" sqref="A18"/>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5" topLeftCell="B6" activePane="bottomRight" state="frozen"/>
      <selection pane="bottomRight" activeCell="A18" sqref="A18"/>
      <pageMargins left="0.78740157480314965" right="0.78740157480314965" top="0.78740157480314965" bottom="0.78740157480314965" header="0.51181102362204722" footer="0.51181102362204722"/>
      <headerFooter alignWithMargins="0"/>
    </customSheetView>
  </customSheetViews>
  <mergeCells count="11">
    <mergeCell ref="A24:U24"/>
    <mergeCell ref="T1:U1"/>
    <mergeCell ref="T2:U2"/>
    <mergeCell ref="V2:V4"/>
    <mergeCell ref="F2:G2"/>
    <mergeCell ref="H2:I2"/>
    <mergeCell ref="J2:K2"/>
    <mergeCell ref="L2:M2"/>
    <mergeCell ref="N2:O2"/>
    <mergeCell ref="P2:Q2"/>
    <mergeCell ref="D2:E2"/>
  </mergeCells>
  <phoneticPr fontId="2"/>
  <pageMargins left="0.39370078740157483" right="0.39370078740157483" top="0.78740157480314965" bottom="0.78740157480314965" header="0.51181102362204722" footer="0.51181102362204722"/>
  <headerFooter alignWithMargins="0">
    <oddFooter>&amp;R&amp;D&amp;T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W37"/>
  <sheetViews>
    <sheetView view="pageBreakPreview" zoomScaleNormal="25" zoomScaleSheetLayoutView="100" workbookViewId="0">
      <pane xSplit="1" ySplit="3" topLeftCell="B4" activePane="bottomRight" state="frozen"/>
      <selection pane="topRight" activeCell="B1" sqref="B1"/>
      <selection pane="bottomLeft" activeCell="A4" sqref="A4"/>
      <selection pane="bottomRight" activeCell="H5" sqref="H5"/>
    </sheetView>
  </sheetViews>
  <sheetFormatPr defaultRowHeight="13.5"/>
  <cols>
    <col min="1" max="1" width="11.125" style="637" customWidth="1"/>
    <col min="2" max="15" width="9.125" style="112" customWidth="1"/>
    <col min="16" max="16384" width="9" style="112"/>
  </cols>
  <sheetData>
    <row r="1" spans="1:23" s="632" customFormat="1" ht="16.5" customHeight="1">
      <c r="A1" s="183" t="s">
        <v>564</v>
      </c>
      <c r="B1" s="193"/>
      <c r="C1" s="193"/>
      <c r="D1" s="193"/>
      <c r="E1" s="206"/>
      <c r="F1" s="206"/>
      <c r="G1" s="206"/>
      <c r="H1" s="206"/>
      <c r="I1" s="206"/>
      <c r="J1" s="206"/>
      <c r="K1" s="206"/>
      <c r="L1" s="206"/>
      <c r="M1" s="1129" t="s">
        <v>1162</v>
      </c>
      <c r="N1" s="1129"/>
      <c r="O1" s="1129"/>
      <c r="P1" s="197"/>
    </row>
    <row r="2" spans="1:23" s="633" customFormat="1" ht="27" customHeight="1">
      <c r="A2" s="237"/>
      <c r="B2" s="1131" t="s">
        <v>349</v>
      </c>
      <c r="C2" s="832" t="s">
        <v>350</v>
      </c>
      <c r="D2" s="844"/>
      <c r="E2" s="844"/>
      <c r="F2" s="844"/>
      <c r="G2" s="844"/>
      <c r="H2" s="845"/>
      <c r="I2" s="1133" t="s">
        <v>351</v>
      </c>
      <c r="J2" s="1134"/>
      <c r="K2" s="1135" t="s">
        <v>868</v>
      </c>
      <c r="L2" s="1136"/>
      <c r="M2" s="821" t="s">
        <v>352</v>
      </c>
      <c r="N2" s="822"/>
      <c r="O2" s="1130"/>
      <c r="P2" s="88"/>
    </row>
    <row r="3" spans="1:23" s="633" customFormat="1" ht="27" customHeight="1">
      <c r="A3" s="510"/>
      <c r="B3" s="1132"/>
      <c r="C3" s="748" t="s">
        <v>612</v>
      </c>
      <c r="D3" s="749" t="s">
        <v>864</v>
      </c>
      <c r="E3" s="749" t="s">
        <v>865</v>
      </c>
      <c r="F3" s="704" t="s">
        <v>866</v>
      </c>
      <c r="G3" s="704" t="s">
        <v>867</v>
      </c>
      <c r="H3" s="704" t="s">
        <v>676</v>
      </c>
      <c r="I3" s="512" t="s">
        <v>354</v>
      </c>
      <c r="J3" s="512" t="s">
        <v>355</v>
      </c>
      <c r="K3" s="512" t="s">
        <v>354</v>
      </c>
      <c r="L3" s="513" t="s">
        <v>355</v>
      </c>
      <c r="M3" s="513" t="s">
        <v>353</v>
      </c>
      <c r="N3" s="513" t="s">
        <v>677</v>
      </c>
      <c r="O3" s="467" t="s">
        <v>356</v>
      </c>
      <c r="P3" s="88"/>
    </row>
    <row r="4" spans="1:23" s="635" customFormat="1" ht="15" customHeight="1">
      <c r="A4" s="265" t="s">
        <v>240</v>
      </c>
      <c r="B4" s="514">
        <v>2352</v>
      </c>
      <c r="C4" s="514">
        <v>1192</v>
      </c>
      <c r="D4" s="514">
        <v>278</v>
      </c>
      <c r="E4" s="514">
        <v>631</v>
      </c>
      <c r="F4" s="514">
        <v>8</v>
      </c>
      <c r="G4" s="514">
        <v>171</v>
      </c>
      <c r="H4" s="514" t="s">
        <v>1202</v>
      </c>
      <c r="I4" s="514">
        <v>3288</v>
      </c>
      <c r="J4" s="514">
        <v>11804</v>
      </c>
      <c r="K4" s="514">
        <v>2816</v>
      </c>
      <c r="L4" s="514">
        <v>5374</v>
      </c>
      <c r="M4" s="514">
        <v>2152</v>
      </c>
      <c r="N4" s="514">
        <v>486</v>
      </c>
      <c r="O4" s="515">
        <v>222</v>
      </c>
      <c r="P4" s="460"/>
    </row>
    <row r="5" spans="1:23" s="579" customFormat="1" ht="15" customHeight="1">
      <c r="A5" s="161" t="s">
        <v>718</v>
      </c>
      <c r="B5" s="458">
        <f>IF(SUM(B6:B13)=0,"-",SUM(B6:B13))</f>
        <v>99</v>
      </c>
      <c r="C5" s="458">
        <f t="shared" ref="C5:O5" si="0">IF(SUM(C6:C13)=0,"-",SUM(C6:C13))</f>
        <v>60</v>
      </c>
      <c r="D5" s="458">
        <f t="shared" si="0"/>
        <v>17</v>
      </c>
      <c r="E5" s="458">
        <f t="shared" si="0"/>
        <v>36</v>
      </c>
      <c r="F5" s="458" t="str">
        <f t="shared" si="0"/>
        <v>-</v>
      </c>
      <c r="G5" s="458">
        <f t="shared" si="0"/>
        <v>10</v>
      </c>
      <c r="H5" s="458" t="str">
        <f t="shared" si="0"/>
        <v>-</v>
      </c>
      <c r="I5" s="458">
        <f t="shared" si="0"/>
        <v>4</v>
      </c>
      <c r="J5" s="458">
        <f t="shared" si="0"/>
        <v>104</v>
      </c>
      <c r="K5" s="458">
        <f t="shared" si="0"/>
        <v>140</v>
      </c>
      <c r="L5" s="458">
        <f t="shared" si="0"/>
        <v>607</v>
      </c>
      <c r="M5" s="458">
        <f t="shared" si="0"/>
        <v>112</v>
      </c>
      <c r="N5" s="458">
        <f t="shared" si="0"/>
        <v>16</v>
      </c>
      <c r="O5" s="458">
        <f t="shared" si="0"/>
        <v>12</v>
      </c>
      <c r="P5" s="754"/>
      <c r="Q5" s="98"/>
      <c r="R5" s="755"/>
      <c r="S5" s="98"/>
      <c r="T5" s="755"/>
      <c r="U5" s="493"/>
      <c r="V5" s="460"/>
      <c r="W5" s="401"/>
    </row>
    <row r="6" spans="1:23" s="579" customFormat="1" ht="15" customHeight="1">
      <c r="A6" s="167" t="s">
        <v>725</v>
      </c>
      <c r="B6" s="462">
        <v>80</v>
      </c>
      <c r="C6" s="462">
        <v>43</v>
      </c>
      <c r="D6" s="462">
        <v>11</v>
      </c>
      <c r="E6" s="462">
        <v>36</v>
      </c>
      <c r="F6" s="462" t="s">
        <v>181</v>
      </c>
      <c r="G6" s="462">
        <v>3</v>
      </c>
      <c r="H6" s="462" t="s">
        <v>181</v>
      </c>
      <c r="I6" s="462">
        <v>1</v>
      </c>
      <c r="J6" s="462">
        <v>75</v>
      </c>
      <c r="K6" s="462">
        <v>119</v>
      </c>
      <c r="L6" s="462">
        <v>444</v>
      </c>
      <c r="M6" s="462">
        <v>91</v>
      </c>
      <c r="N6" s="462">
        <v>7</v>
      </c>
      <c r="O6" s="462">
        <v>11</v>
      </c>
      <c r="P6" s="754"/>
      <c r="Q6" s="98"/>
      <c r="R6" s="755"/>
      <c r="S6" s="98"/>
      <c r="T6" s="755"/>
      <c r="U6" s="493"/>
      <c r="V6" s="460"/>
      <c r="W6" s="401"/>
    </row>
    <row r="7" spans="1:23" s="579" customFormat="1" ht="15" customHeight="1">
      <c r="A7" s="169" t="s">
        <v>726</v>
      </c>
      <c r="B7" s="440">
        <v>5</v>
      </c>
      <c r="C7" s="440">
        <v>8</v>
      </c>
      <c r="D7" s="440">
        <v>2</v>
      </c>
      <c r="E7" s="440" t="s">
        <v>181</v>
      </c>
      <c r="F7" s="440" t="s">
        <v>181</v>
      </c>
      <c r="G7" s="440">
        <v>1</v>
      </c>
      <c r="H7" s="440" t="s">
        <v>181</v>
      </c>
      <c r="I7" s="440">
        <v>2</v>
      </c>
      <c r="J7" s="440">
        <v>16</v>
      </c>
      <c r="K7" s="440">
        <v>11</v>
      </c>
      <c r="L7" s="440">
        <v>55</v>
      </c>
      <c r="M7" s="440">
        <v>6</v>
      </c>
      <c r="N7" s="440">
        <v>1</v>
      </c>
      <c r="O7" s="440" t="s">
        <v>181</v>
      </c>
      <c r="P7" s="754"/>
      <c r="Q7" s="98"/>
      <c r="R7" s="755"/>
      <c r="S7" s="98"/>
      <c r="T7" s="755"/>
      <c r="U7" s="493"/>
      <c r="V7" s="460"/>
      <c r="W7" s="401"/>
    </row>
    <row r="8" spans="1:23" s="579" customFormat="1" ht="15" customHeight="1">
      <c r="A8" s="169" t="s">
        <v>727</v>
      </c>
      <c r="B8" s="440">
        <v>3</v>
      </c>
      <c r="C8" s="440">
        <v>4</v>
      </c>
      <c r="D8" s="440">
        <v>1</v>
      </c>
      <c r="E8" s="440" t="s">
        <v>181</v>
      </c>
      <c r="F8" s="440" t="s">
        <v>181</v>
      </c>
      <c r="G8" s="440" t="s">
        <v>181</v>
      </c>
      <c r="H8" s="440" t="s">
        <v>181</v>
      </c>
      <c r="I8" s="440">
        <v>1</v>
      </c>
      <c r="J8" s="440">
        <v>8</v>
      </c>
      <c r="K8" s="440">
        <v>6</v>
      </c>
      <c r="L8" s="440">
        <v>35</v>
      </c>
      <c r="M8" s="440">
        <v>1</v>
      </c>
      <c r="N8" s="440">
        <v>1</v>
      </c>
      <c r="O8" s="440" t="s">
        <v>181</v>
      </c>
      <c r="P8" s="754"/>
      <c r="Q8" s="98"/>
      <c r="R8" s="755"/>
      <c r="S8" s="98"/>
      <c r="T8" s="755"/>
      <c r="U8" s="493"/>
      <c r="V8" s="460"/>
      <c r="W8" s="401"/>
    </row>
    <row r="9" spans="1:23" s="579" customFormat="1" ht="15" customHeight="1">
      <c r="A9" s="169" t="s">
        <v>728</v>
      </c>
      <c r="B9" s="440">
        <v>1</v>
      </c>
      <c r="C9" s="440" t="s">
        <v>181</v>
      </c>
      <c r="D9" s="440">
        <v>2</v>
      </c>
      <c r="E9" s="440" t="s">
        <v>181</v>
      </c>
      <c r="F9" s="440" t="s">
        <v>181</v>
      </c>
      <c r="G9" s="440">
        <v>1</v>
      </c>
      <c r="H9" s="440" t="s">
        <v>181</v>
      </c>
      <c r="I9" s="440" t="s">
        <v>181</v>
      </c>
      <c r="J9" s="440" t="s">
        <v>181</v>
      </c>
      <c r="K9" s="440">
        <v>1</v>
      </c>
      <c r="L9" s="440">
        <v>9</v>
      </c>
      <c r="M9" s="440">
        <v>2</v>
      </c>
      <c r="N9" s="440">
        <v>1</v>
      </c>
      <c r="O9" s="440" t="s">
        <v>181</v>
      </c>
      <c r="P9" s="754"/>
      <c r="Q9" s="98"/>
      <c r="R9" s="755"/>
      <c r="S9" s="98"/>
      <c r="T9" s="755"/>
      <c r="U9" s="493"/>
      <c r="V9" s="460"/>
      <c r="W9" s="401"/>
    </row>
    <row r="10" spans="1:23" s="579" customFormat="1" ht="15" customHeight="1">
      <c r="A10" s="169" t="s">
        <v>729</v>
      </c>
      <c r="B10" s="440">
        <v>2</v>
      </c>
      <c r="C10" s="440">
        <v>2</v>
      </c>
      <c r="D10" s="440">
        <v>1</v>
      </c>
      <c r="E10" s="440" t="s">
        <v>181</v>
      </c>
      <c r="F10" s="440" t="s">
        <v>181</v>
      </c>
      <c r="G10" s="440" t="s">
        <v>181</v>
      </c>
      <c r="H10" s="440" t="s">
        <v>181</v>
      </c>
      <c r="I10" s="440" t="s">
        <v>181</v>
      </c>
      <c r="J10" s="440">
        <v>2</v>
      </c>
      <c r="K10" s="440">
        <v>1</v>
      </c>
      <c r="L10" s="440">
        <v>24</v>
      </c>
      <c r="M10" s="440">
        <v>5</v>
      </c>
      <c r="N10" s="440">
        <v>1</v>
      </c>
      <c r="O10" s="440" t="s">
        <v>181</v>
      </c>
      <c r="P10" s="754"/>
      <c r="Q10" s="98"/>
      <c r="R10" s="755"/>
      <c r="S10" s="98"/>
      <c r="T10" s="755"/>
      <c r="U10" s="493"/>
      <c r="V10" s="460"/>
      <c r="W10" s="401"/>
    </row>
    <row r="11" spans="1:23" s="579" customFormat="1" ht="15" customHeight="1">
      <c r="A11" s="169" t="s">
        <v>730</v>
      </c>
      <c r="B11" s="440">
        <v>3</v>
      </c>
      <c r="C11" s="440">
        <v>1</v>
      </c>
      <c r="D11" s="440" t="s">
        <v>181</v>
      </c>
      <c r="E11" s="440" t="s">
        <v>181</v>
      </c>
      <c r="F11" s="440" t="s">
        <v>181</v>
      </c>
      <c r="G11" s="440">
        <v>3</v>
      </c>
      <c r="H11" s="440" t="s">
        <v>181</v>
      </c>
      <c r="I11" s="440" t="s">
        <v>181</v>
      </c>
      <c r="J11" s="440">
        <v>3</v>
      </c>
      <c r="K11" s="440">
        <v>2</v>
      </c>
      <c r="L11" s="440">
        <v>21</v>
      </c>
      <c r="M11" s="440">
        <v>3</v>
      </c>
      <c r="N11" s="440">
        <v>2</v>
      </c>
      <c r="O11" s="440" t="s">
        <v>181</v>
      </c>
      <c r="P11" s="754"/>
      <c r="Q11" s="98"/>
      <c r="R11" s="755"/>
      <c r="S11" s="98"/>
      <c r="T11" s="755"/>
      <c r="U11" s="493"/>
      <c r="V11" s="460"/>
      <c r="W11" s="401"/>
    </row>
    <row r="12" spans="1:23" s="579" customFormat="1" ht="15" customHeight="1">
      <c r="A12" s="169" t="s">
        <v>731</v>
      </c>
      <c r="B12" s="440" t="s">
        <v>181</v>
      </c>
      <c r="C12" s="440" t="s">
        <v>181</v>
      </c>
      <c r="D12" s="440" t="s">
        <v>181</v>
      </c>
      <c r="E12" s="440" t="s">
        <v>181</v>
      </c>
      <c r="F12" s="440" t="s">
        <v>181</v>
      </c>
      <c r="G12" s="440">
        <v>2</v>
      </c>
      <c r="H12" s="440" t="s">
        <v>181</v>
      </c>
      <c r="I12" s="440" t="s">
        <v>181</v>
      </c>
      <c r="J12" s="440" t="s">
        <v>181</v>
      </c>
      <c r="K12" s="440" t="s">
        <v>181</v>
      </c>
      <c r="L12" s="440">
        <v>2</v>
      </c>
      <c r="M12" s="440" t="s">
        <v>181</v>
      </c>
      <c r="N12" s="440">
        <v>2</v>
      </c>
      <c r="O12" s="440" t="s">
        <v>181</v>
      </c>
      <c r="P12" s="754"/>
      <c r="Q12" s="98"/>
      <c r="R12" s="755"/>
      <c r="S12" s="98"/>
      <c r="T12" s="755"/>
      <c r="U12" s="493"/>
      <c r="V12" s="460"/>
      <c r="W12" s="401"/>
    </row>
    <row r="13" spans="1:23" s="579" customFormat="1" ht="15" customHeight="1">
      <c r="A13" s="170" t="s">
        <v>743</v>
      </c>
      <c r="B13" s="448">
        <v>5</v>
      </c>
      <c r="C13" s="448">
        <v>2</v>
      </c>
      <c r="D13" s="448" t="s">
        <v>181</v>
      </c>
      <c r="E13" s="448" t="s">
        <v>181</v>
      </c>
      <c r="F13" s="448" t="s">
        <v>181</v>
      </c>
      <c r="G13" s="448" t="s">
        <v>181</v>
      </c>
      <c r="H13" s="448" t="s">
        <v>181</v>
      </c>
      <c r="I13" s="448" t="s">
        <v>181</v>
      </c>
      <c r="J13" s="448" t="s">
        <v>181</v>
      </c>
      <c r="K13" s="448" t="s">
        <v>181</v>
      </c>
      <c r="L13" s="448">
        <v>17</v>
      </c>
      <c r="M13" s="448">
        <v>4</v>
      </c>
      <c r="N13" s="448">
        <v>1</v>
      </c>
      <c r="O13" s="448">
        <v>1</v>
      </c>
      <c r="P13" s="754"/>
      <c r="Q13" s="98"/>
      <c r="R13" s="755"/>
      <c r="S13" s="98"/>
      <c r="T13" s="755"/>
      <c r="U13" s="493"/>
      <c r="V13" s="460"/>
      <c r="W13" s="401"/>
    </row>
    <row r="14" spans="1:23" s="579" customFormat="1" ht="15" customHeight="1">
      <c r="A14" s="161" t="s">
        <v>721</v>
      </c>
      <c r="B14" s="458">
        <f>IF(SUM(B15)=0,"-",SUM(B15))</f>
        <v>9</v>
      </c>
      <c r="C14" s="458">
        <f t="shared" ref="C14:O14" si="1">IF(SUM(C15)=0,"-",SUM(C15))</f>
        <v>7</v>
      </c>
      <c r="D14" s="458">
        <f t="shared" si="1"/>
        <v>3</v>
      </c>
      <c r="E14" s="458">
        <f t="shared" si="1"/>
        <v>2</v>
      </c>
      <c r="F14" s="458" t="str">
        <f t="shared" si="1"/>
        <v>-</v>
      </c>
      <c r="G14" s="458" t="str">
        <f t="shared" si="1"/>
        <v>-</v>
      </c>
      <c r="H14" s="458" t="str">
        <f t="shared" si="1"/>
        <v>-</v>
      </c>
      <c r="I14" s="458">
        <f t="shared" si="1"/>
        <v>16</v>
      </c>
      <c r="J14" s="458">
        <f t="shared" si="1"/>
        <v>58</v>
      </c>
      <c r="K14" s="458">
        <f t="shared" si="1"/>
        <v>16</v>
      </c>
      <c r="L14" s="458">
        <f t="shared" si="1"/>
        <v>37</v>
      </c>
      <c r="M14" s="458">
        <f t="shared" si="1"/>
        <v>12</v>
      </c>
      <c r="N14" s="458">
        <f t="shared" si="1"/>
        <v>1</v>
      </c>
      <c r="O14" s="458">
        <f t="shared" si="1"/>
        <v>2</v>
      </c>
      <c r="P14" s="754"/>
      <c r="Q14" s="98"/>
      <c r="R14" s="755"/>
      <c r="S14" s="98"/>
      <c r="T14" s="755"/>
      <c r="U14" s="493"/>
      <c r="V14" s="460"/>
      <c r="W14" s="401"/>
    </row>
    <row r="15" spans="1:23" s="579" customFormat="1" ht="15" customHeight="1">
      <c r="A15" s="164" t="s">
        <v>734</v>
      </c>
      <c r="B15" s="457">
        <v>9</v>
      </c>
      <c r="C15" s="457">
        <v>7</v>
      </c>
      <c r="D15" s="457">
        <v>3</v>
      </c>
      <c r="E15" s="457">
        <v>2</v>
      </c>
      <c r="F15" s="457" t="s">
        <v>1176</v>
      </c>
      <c r="G15" s="457" t="s">
        <v>1176</v>
      </c>
      <c r="H15" s="457" t="s">
        <v>1178</v>
      </c>
      <c r="I15" s="457">
        <v>16</v>
      </c>
      <c r="J15" s="457">
        <v>58</v>
      </c>
      <c r="K15" s="457">
        <v>16</v>
      </c>
      <c r="L15" s="457">
        <v>37</v>
      </c>
      <c r="M15" s="457">
        <v>12</v>
      </c>
      <c r="N15" s="457">
        <v>1</v>
      </c>
      <c r="O15" s="457">
        <v>2</v>
      </c>
      <c r="P15" s="754"/>
      <c r="Q15" s="98"/>
      <c r="R15" s="755"/>
      <c r="S15" s="98"/>
      <c r="T15" s="755"/>
      <c r="U15" s="493"/>
      <c r="V15" s="460"/>
      <c r="W15" s="401"/>
    </row>
    <row r="16" spans="1:23" s="579" customFormat="1" ht="15" customHeight="1">
      <c r="A16" s="161" t="s">
        <v>720</v>
      </c>
      <c r="B16" s="458">
        <f>IF(SUM(B17:B20)=0,"-",SUM(B17:B20))</f>
        <v>15</v>
      </c>
      <c r="C16" s="458">
        <f t="shared" ref="C16:O16" si="2">IF(SUM(C17:C20)=0,"-",SUM(C17:C20))</f>
        <v>8</v>
      </c>
      <c r="D16" s="458" t="str">
        <f t="shared" si="2"/>
        <v>-</v>
      </c>
      <c r="E16" s="458">
        <f t="shared" si="2"/>
        <v>1</v>
      </c>
      <c r="F16" s="458" t="str">
        <f t="shared" si="2"/>
        <v>-</v>
      </c>
      <c r="G16" s="458">
        <f t="shared" si="2"/>
        <v>5</v>
      </c>
      <c r="H16" s="458" t="str">
        <f t="shared" si="2"/>
        <v>-</v>
      </c>
      <c r="I16" s="458">
        <f t="shared" si="2"/>
        <v>20</v>
      </c>
      <c r="J16" s="458">
        <f t="shared" si="2"/>
        <v>86</v>
      </c>
      <c r="K16" s="458">
        <f t="shared" si="2"/>
        <v>16</v>
      </c>
      <c r="L16" s="458">
        <f t="shared" si="2"/>
        <v>37</v>
      </c>
      <c r="M16" s="458">
        <f t="shared" si="2"/>
        <v>16</v>
      </c>
      <c r="N16" s="458">
        <f t="shared" si="2"/>
        <v>13</v>
      </c>
      <c r="O16" s="458">
        <f t="shared" si="2"/>
        <v>1</v>
      </c>
      <c r="P16" s="754"/>
      <c r="Q16" s="98"/>
      <c r="R16" s="755"/>
      <c r="S16" s="98"/>
      <c r="T16" s="755"/>
      <c r="U16" s="493"/>
      <c r="V16" s="460"/>
      <c r="W16" s="401"/>
    </row>
    <row r="17" spans="1:23" s="579" customFormat="1" ht="15" customHeight="1">
      <c r="A17" s="167" t="s">
        <v>735</v>
      </c>
      <c r="B17" s="462">
        <v>4</v>
      </c>
      <c r="C17" s="462">
        <v>3</v>
      </c>
      <c r="D17" s="462" t="s">
        <v>1153</v>
      </c>
      <c r="E17" s="462" t="s">
        <v>1153</v>
      </c>
      <c r="F17" s="462" t="s">
        <v>1153</v>
      </c>
      <c r="G17" s="462" t="s">
        <v>1153</v>
      </c>
      <c r="H17" s="462" t="s">
        <v>1153</v>
      </c>
      <c r="I17" s="462">
        <v>5</v>
      </c>
      <c r="J17" s="462">
        <v>22</v>
      </c>
      <c r="K17" s="462">
        <v>4</v>
      </c>
      <c r="L17" s="462">
        <v>5</v>
      </c>
      <c r="M17" s="462">
        <v>5</v>
      </c>
      <c r="N17" s="462">
        <v>5</v>
      </c>
      <c r="O17" s="462" t="s">
        <v>1153</v>
      </c>
      <c r="P17" s="754"/>
      <c r="Q17" s="98"/>
      <c r="R17" s="755"/>
      <c r="S17" s="98"/>
      <c r="T17" s="755"/>
      <c r="U17" s="493"/>
      <c r="V17" s="460"/>
      <c r="W17" s="401"/>
    </row>
    <row r="18" spans="1:23" s="579" customFormat="1" ht="15" customHeight="1">
      <c r="A18" s="169" t="s">
        <v>736</v>
      </c>
      <c r="B18" s="440">
        <v>7</v>
      </c>
      <c r="C18" s="440">
        <v>5</v>
      </c>
      <c r="D18" s="440" t="s">
        <v>1153</v>
      </c>
      <c r="E18" s="440">
        <v>1</v>
      </c>
      <c r="F18" s="440" t="s">
        <v>1153</v>
      </c>
      <c r="G18" s="440">
        <v>4</v>
      </c>
      <c r="H18" s="440" t="s">
        <v>1153</v>
      </c>
      <c r="I18" s="440">
        <v>12</v>
      </c>
      <c r="J18" s="440">
        <v>44</v>
      </c>
      <c r="K18" s="440">
        <v>9</v>
      </c>
      <c r="L18" s="440">
        <v>21</v>
      </c>
      <c r="M18" s="440">
        <v>8</v>
      </c>
      <c r="N18" s="440">
        <v>7</v>
      </c>
      <c r="O18" s="440">
        <v>1</v>
      </c>
      <c r="P18" s="754"/>
      <c r="Q18" s="98"/>
      <c r="R18" s="755"/>
      <c r="S18" s="98"/>
      <c r="T18" s="755"/>
      <c r="U18" s="493"/>
      <c r="V18" s="460"/>
      <c r="W18" s="401"/>
    </row>
    <row r="19" spans="1:23" s="579" customFormat="1" ht="15" customHeight="1">
      <c r="A19" s="169" t="s">
        <v>737</v>
      </c>
      <c r="B19" s="440">
        <v>2</v>
      </c>
      <c r="C19" s="440" t="s">
        <v>1153</v>
      </c>
      <c r="D19" s="440" t="s">
        <v>1153</v>
      </c>
      <c r="E19" s="440" t="s">
        <v>1153</v>
      </c>
      <c r="F19" s="440" t="s">
        <v>1153</v>
      </c>
      <c r="G19" s="440">
        <v>1</v>
      </c>
      <c r="H19" s="440" t="s">
        <v>1154</v>
      </c>
      <c r="I19" s="440">
        <v>1</v>
      </c>
      <c r="J19" s="440">
        <v>13</v>
      </c>
      <c r="K19" s="440">
        <v>1</v>
      </c>
      <c r="L19" s="440">
        <v>7</v>
      </c>
      <c r="M19" s="440">
        <v>1</v>
      </c>
      <c r="N19" s="440">
        <v>1</v>
      </c>
      <c r="O19" s="440" t="s">
        <v>1153</v>
      </c>
      <c r="P19" s="754"/>
      <c r="Q19" s="98"/>
      <c r="R19" s="755"/>
      <c r="S19" s="98"/>
      <c r="T19" s="755"/>
      <c r="U19" s="493"/>
      <c r="V19" s="460"/>
      <c r="W19" s="401"/>
    </row>
    <row r="20" spans="1:23" s="579" customFormat="1" ht="15" customHeight="1">
      <c r="A20" s="170" t="s">
        <v>738</v>
      </c>
      <c r="B20" s="448">
        <v>2</v>
      </c>
      <c r="C20" s="448" t="s">
        <v>1153</v>
      </c>
      <c r="D20" s="448" t="s">
        <v>1153</v>
      </c>
      <c r="E20" s="448" t="s">
        <v>1153</v>
      </c>
      <c r="F20" s="448" t="s">
        <v>1153</v>
      </c>
      <c r="G20" s="448" t="s">
        <v>1153</v>
      </c>
      <c r="H20" s="448" t="s">
        <v>1154</v>
      </c>
      <c r="I20" s="448">
        <v>2</v>
      </c>
      <c r="J20" s="448">
        <v>7</v>
      </c>
      <c r="K20" s="448">
        <v>2</v>
      </c>
      <c r="L20" s="448">
        <v>4</v>
      </c>
      <c r="M20" s="448">
        <v>2</v>
      </c>
      <c r="N20" s="448" t="s">
        <v>1153</v>
      </c>
      <c r="O20" s="448" t="s">
        <v>1153</v>
      </c>
      <c r="P20" s="754"/>
      <c r="Q20" s="98"/>
      <c r="R20" s="755"/>
      <c r="S20" s="98"/>
      <c r="T20" s="755"/>
      <c r="U20" s="493"/>
      <c r="V20" s="460"/>
      <c r="W20" s="401"/>
    </row>
    <row r="21" spans="1:23" s="579" customFormat="1" ht="15" customHeight="1">
      <c r="A21" s="411" t="s">
        <v>357</v>
      </c>
      <c r="B21" s="413"/>
      <c r="C21" s="509"/>
      <c r="D21" s="509"/>
      <c r="E21" s="413"/>
      <c r="F21" s="509"/>
      <c r="G21" s="413"/>
      <c r="H21" s="509"/>
      <c r="I21" s="413"/>
      <c r="J21" s="509"/>
      <c r="K21" s="413"/>
      <c r="L21" s="509"/>
      <c r="M21" s="413"/>
      <c r="N21" s="509"/>
      <c r="O21" s="413"/>
      <c r="P21" s="755"/>
      <c r="Q21" s="98"/>
      <c r="R21" s="755"/>
      <c r="S21" s="98"/>
      <c r="T21" s="755"/>
      <c r="U21" s="493"/>
      <c r="V21" s="460"/>
      <c r="W21" s="401"/>
    </row>
    <row r="22" spans="1:23" s="121" customFormat="1" ht="13.5" customHeight="1">
      <c r="A22" s="194"/>
      <c r="B22" s="189"/>
      <c r="C22" s="192"/>
      <c r="D22" s="192"/>
      <c r="E22" s="189"/>
      <c r="F22" s="192"/>
      <c r="G22" s="189"/>
      <c r="H22" s="192"/>
      <c r="I22" s="189"/>
      <c r="J22" s="192"/>
      <c r="K22" s="189"/>
      <c r="L22" s="192"/>
      <c r="M22" s="189"/>
      <c r="N22" s="192"/>
      <c r="O22" s="189"/>
      <c r="P22" s="131"/>
      <c r="Q22" s="195"/>
      <c r="R22" s="131"/>
      <c r="S22" s="195"/>
      <c r="T22" s="131"/>
      <c r="U22" s="130"/>
      <c r="V22" s="90"/>
      <c r="W22" s="80"/>
    </row>
    <row r="23" spans="1:23" s="121" customFormat="1" ht="13.5" customHeight="1">
      <c r="A23" s="116"/>
      <c r="B23" s="195"/>
      <c r="C23" s="131"/>
      <c r="D23" s="131"/>
      <c r="E23" s="195"/>
      <c r="F23" s="131"/>
      <c r="G23" s="195"/>
      <c r="H23" s="131"/>
      <c r="I23" s="195"/>
      <c r="J23" s="131"/>
      <c r="K23" s="195"/>
      <c r="L23" s="131"/>
      <c r="M23" s="195"/>
      <c r="N23" s="131"/>
      <c r="O23" s="195"/>
      <c r="P23" s="131"/>
      <c r="Q23" s="195"/>
      <c r="R23" s="131"/>
      <c r="S23" s="195"/>
      <c r="T23" s="131"/>
      <c r="U23" s="130"/>
      <c r="V23" s="90"/>
      <c r="W23" s="80"/>
    </row>
    <row r="24" spans="1:23" s="121" customFormat="1" ht="13.5" customHeight="1">
      <c r="A24" s="116"/>
      <c r="B24" s="195"/>
      <c r="C24" s="131"/>
      <c r="D24" s="131"/>
      <c r="E24" s="195"/>
      <c r="F24" s="131"/>
      <c r="G24" s="195"/>
      <c r="H24" s="131"/>
      <c r="I24" s="195"/>
      <c r="J24" s="131"/>
      <c r="K24" s="195"/>
      <c r="L24" s="131"/>
      <c r="M24" s="195"/>
      <c r="N24" s="131"/>
      <c r="O24" s="195"/>
      <c r="P24" s="131"/>
      <c r="Q24" s="195"/>
      <c r="R24" s="131"/>
      <c r="S24" s="195"/>
      <c r="T24" s="131"/>
      <c r="U24" s="130"/>
      <c r="V24" s="90"/>
      <c r="W24" s="80"/>
    </row>
    <row r="25" spans="1:23" s="121" customFormat="1" ht="13.5" customHeight="1">
      <c r="A25" s="116"/>
      <c r="B25" s="195"/>
      <c r="C25" s="131"/>
      <c r="D25" s="131"/>
      <c r="E25" s="195"/>
      <c r="F25" s="131"/>
      <c r="G25" s="195"/>
      <c r="H25" s="131"/>
      <c r="I25" s="195"/>
      <c r="J25" s="131"/>
      <c r="K25" s="195"/>
      <c r="L25" s="131"/>
      <c r="M25" s="195"/>
      <c r="N25" s="131"/>
      <c r="O25" s="195"/>
      <c r="P25" s="131"/>
      <c r="Q25" s="195"/>
      <c r="R25" s="131"/>
      <c r="S25" s="195"/>
      <c r="T25" s="131"/>
      <c r="U25" s="130"/>
      <c r="V25" s="90"/>
      <c r="W25" s="80"/>
    </row>
    <row r="26" spans="1:23" s="121" customFormat="1" ht="13.5" customHeight="1">
      <c r="A26" s="93"/>
      <c r="B26" s="195"/>
      <c r="C26" s="131"/>
      <c r="D26" s="131"/>
      <c r="E26" s="195"/>
      <c r="F26" s="131"/>
      <c r="G26" s="195"/>
      <c r="H26" s="131"/>
      <c r="I26" s="195"/>
      <c r="J26" s="131"/>
      <c r="K26" s="195"/>
      <c r="L26" s="131"/>
      <c r="M26" s="195"/>
      <c r="N26" s="131"/>
      <c r="O26" s="195"/>
      <c r="P26" s="131"/>
      <c r="Q26" s="195"/>
      <c r="R26" s="131"/>
      <c r="S26" s="195"/>
      <c r="T26" s="131"/>
      <c r="U26" s="130"/>
      <c r="V26" s="90"/>
      <c r="W26" s="80"/>
    </row>
    <row r="27" spans="1:23" ht="13.5" customHeight="1">
      <c r="B27" s="91"/>
      <c r="C27" s="91"/>
      <c r="D27" s="90"/>
      <c r="E27" s="90"/>
      <c r="F27" s="90"/>
      <c r="G27" s="90"/>
      <c r="H27" s="90"/>
      <c r="I27" s="90"/>
      <c r="J27" s="90"/>
      <c r="K27" s="90"/>
      <c r="L27" s="90"/>
      <c r="M27" s="90"/>
      <c r="N27" s="90"/>
      <c r="O27" s="90"/>
      <c r="P27" s="91"/>
    </row>
    <row r="28" spans="1:23" ht="13.5" customHeight="1">
      <c r="B28" s="91"/>
      <c r="C28" s="91"/>
      <c r="D28" s="90"/>
      <c r="E28" s="90"/>
      <c r="F28" s="90"/>
      <c r="G28" s="90"/>
      <c r="H28" s="90"/>
      <c r="I28" s="90"/>
      <c r="J28" s="90"/>
      <c r="K28" s="90"/>
      <c r="L28" s="90"/>
      <c r="M28" s="90"/>
      <c r="N28" s="90"/>
      <c r="O28" s="90"/>
      <c r="P28" s="91"/>
    </row>
    <row r="29" spans="1:23">
      <c r="A29" s="110"/>
      <c r="B29" s="91"/>
      <c r="C29" s="91"/>
      <c r="D29" s="91"/>
      <c r="E29" s="91"/>
      <c r="F29" s="91"/>
      <c r="G29" s="91"/>
      <c r="H29" s="91"/>
      <c r="I29" s="91"/>
      <c r="J29" s="91"/>
      <c r="K29" s="91"/>
      <c r="L29" s="91"/>
      <c r="M29" s="91"/>
      <c r="N29" s="91"/>
      <c r="O29" s="91"/>
      <c r="P29" s="91"/>
    </row>
    <row r="30" spans="1:23">
      <c r="A30" s="110"/>
      <c r="B30" s="91"/>
      <c r="C30" s="91"/>
      <c r="D30" s="91"/>
      <c r="E30" s="91"/>
      <c r="F30" s="91"/>
      <c r="G30" s="91"/>
      <c r="H30" s="91"/>
      <c r="I30" s="91"/>
      <c r="J30" s="91"/>
      <c r="K30" s="91"/>
      <c r="L30" s="91"/>
      <c r="M30" s="91"/>
      <c r="N30" s="91"/>
      <c r="O30" s="91"/>
      <c r="P30" s="91"/>
    </row>
    <row r="31" spans="1:23">
      <c r="A31" s="110"/>
      <c r="B31" s="91"/>
      <c r="C31" s="91"/>
      <c r="D31" s="91"/>
      <c r="E31" s="91"/>
      <c r="F31" s="91"/>
      <c r="G31" s="91"/>
      <c r="H31" s="91"/>
      <c r="I31" s="91"/>
      <c r="J31" s="91"/>
      <c r="K31" s="91"/>
      <c r="L31" s="91"/>
      <c r="M31" s="91"/>
      <c r="N31" s="91"/>
      <c r="O31" s="91"/>
      <c r="P31" s="91"/>
    </row>
    <row r="32" spans="1:23">
      <c r="A32" s="110"/>
      <c r="B32" s="91"/>
      <c r="C32" s="91"/>
      <c r="D32" s="91"/>
      <c r="E32" s="91"/>
      <c r="F32" s="91"/>
      <c r="G32" s="91"/>
      <c r="H32" s="91"/>
      <c r="I32" s="91"/>
      <c r="J32" s="91"/>
      <c r="K32" s="91"/>
      <c r="L32" s="91"/>
      <c r="M32" s="91"/>
      <c r="N32" s="91"/>
      <c r="O32" s="91"/>
      <c r="P32" s="91"/>
    </row>
    <row r="33" spans="1:16">
      <c r="A33" s="110"/>
      <c r="B33" s="91"/>
      <c r="C33" s="91"/>
      <c r="D33" s="91"/>
      <c r="E33" s="91"/>
      <c r="F33" s="91"/>
      <c r="G33" s="91"/>
      <c r="H33" s="91"/>
      <c r="I33" s="91"/>
      <c r="J33" s="91"/>
      <c r="K33" s="91"/>
      <c r="L33" s="91"/>
      <c r="M33" s="91"/>
      <c r="N33" s="91"/>
      <c r="O33" s="91"/>
      <c r="P33" s="91"/>
    </row>
    <row r="34" spans="1:16">
      <c r="A34" s="110"/>
      <c r="B34" s="91"/>
      <c r="C34" s="91"/>
      <c r="D34" s="91"/>
      <c r="E34" s="91"/>
      <c r="F34" s="91"/>
      <c r="G34" s="91"/>
      <c r="H34" s="91"/>
      <c r="I34" s="91"/>
      <c r="J34" s="91"/>
      <c r="K34" s="91"/>
      <c r="L34" s="91"/>
      <c r="M34" s="91"/>
      <c r="N34" s="91"/>
      <c r="O34" s="91"/>
      <c r="P34" s="91"/>
    </row>
    <row r="35" spans="1:16">
      <c r="A35" s="110"/>
      <c r="B35" s="91"/>
      <c r="C35" s="91"/>
      <c r="D35" s="91"/>
      <c r="E35" s="91"/>
      <c r="F35" s="91"/>
      <c r="G35" s="91"/>
      <c r="H35" s="91"/>
      <c r="I35" s="91"/>
      <c r="J35" s="91"/>
      <c r="K35" s="91"/>
      <c r="L35" s="91"/>
      <c r="M35" s="91"/>
      <c r="N35" s="91"/>
      <c r="O35" s="91"/>
      <c r="P35" s="91"/>
    </row>
    <row r="36" spans="1:16">
      <c r="A36" s="110"/>
      <c r="B36" s="91"/>
      <c r="C36" s="91"/>
      <c r="D36" s="91"/>
      <c r="E36" s="91"/>
      <c r="F36" s="91"/>
      <c r="G36" s="91"/>
      <c r="H36" s="91"/>
      <c r="I36" s="91"/>
      <c r="J36" s="91"/>
      <c r="K36" s="91"/>
      <c r="L36" s="91"/>
      <c r="M36" s="91"/>
      <c r="N36" s="91"/>
      <c r="O36" s="91"/>
      <c r="P36" s="91"/>
    </row>
    <row r="37" spans="1:16">
      <c r="A37" s="110"/>
      <c r="B37" s="91"/>
      <c r="C37" s="91"/>
      <c r="D37" s="91"/>
      <c r="E37" s="91"/>
      <c r="F37" s="91"/>
      <c r="G37" s="91"/>
      <c r="H37" s="91"/>
      <c r="I37" s="91"/>
      <c r="J37" s="91"/>
      <c r="K37" s="91"/>
      <c r="L37" s="91"/>
      <c r="M37" s="91"/>
      <c r="N37" s="91"/>
      <c r="O37" s="91"/>
      <c r="P37" s="91"/>
    </row>
  </sheetData>
  <customSheetViews>
    <customSheetView guid="{56D0106B-CB90-4499-A8AC-183481DC4CD8}" showPageBreaks="1" showGridLines="0" printArea="1" view="pageBreakPreview">
      <pane xSplit="1" ySplit="4" topLeftCell="B5" activePane="bottomRight" state="frozen"/>
      <selection pane="bottomRight" activeCell="K3" sqref="K3"/>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4" topLeftCell="B5" activePane="bottomRight" state="frozen"/>
      <selection pane="bottomRight" activeCell="K3" sqref="K3"/>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4" topLeftCell="B5" activePane="bottomRight" state="frozen"/>
      <selection pane="bottomRight" activeCell="K3" sqref="K3"/>
      <pageMargins left="0.78740157480314965" right="0.78740157480314965" top="0.78740157480314965" bottom="0.78740157480314965" header="0.51181102362204722" footer="0.51181102362204722"/>
      <headerFooter alignWithMargins="0"/>
    </customSheetView>
  </customSheetViews>
  <mergeCells count="6">
    <mergeCell ref="M1:O1"/>
    <mergeCell ref="M2:O2"/>
    <mergeCell ref="B2:B3"/>
    <mergeCell ref="I2:J2"/>
    <mergeCell ref="K2:L2"/>
    <mergeCell ref="C2:H2"/>
  </mergeCells>
  <phoneticPr fontId="2"/>
  <pageMargins left="0.39370078740157483" right="0.39370078740157483" top="0.78740157480314965" bottom="0.78740157480314965" header="0.31496062992125984" footer="0.31496062992125984"/>
  <headerFooter alignWithMargins="0">
    <oddFooter>&amp;R&amp;D&amp;T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G34"/>
  <sheetViews>
    <sheetView view="pageBreakPreview" zoomScaleNormal="25" zoomScaleSheetLayoutView="100" workbookViewId="0"/>
  </sheetViews>
  <sheetFormatPr defaultRowHeight="13.5"/>
  <cols>
    <col min="1" max="1" width="13.625" style="118" customWidth="1"/>
    <col min="2" max="6" width="12.625" style="94" customWidth="1"/>
    <col min="7" max="16384" width="9" style="94"/>
  </cols>
  <sheetData>
    <row r="1" spans="1:7" s="216" customFormat="1" ht="16.5" customHeight="1">
      <c r="A1" s="183" t="s">
        <v>563</v>
      </c>
      <c r="B1" s="193"/>
      <c r="C1" s="206"/>
      <c r="D1" s="206"/>
      <c r="E1" s="1141" t="s">
        <v>1163</v>
      </c>
      <c r="F1" s="1141"/>
      <c r="G1" s="212"/>
    </row>
    <row r="2" spans="1:7" ht="15" customHeight="1">
      <c r="A2" s="271"/>
      <c r="B2" s="1137" t="s">
        <v>358</v>
      </c>
      <c r="C2" s="1138"/>
      <c r="D2" s="1138"/>
      <c r="E2" s="1138"/>
      <c r="F2" s="1139" t="s">
        <v>359</v>
      </c>
      <c r="G2" s="89"/>
    </row>
    <row r="3" spans="1:7" ht="15" customHeight="1">
      <c r="A3" s="510"/>
      <c r="B3" s="348" t="s">
        <v>360</v>
      </c>
      <c r="C3" s="350" t="s">
        <v>361</v>
      </c>
      <c r="D3" s="350" t="s">
        <v>362</v>
      </c>
      <c r="E3" s="350" t="s">
        <v>363</v>
      </c>
      <c r="F3" s="1140"/>
      <c r="G3" s="89"/>
    </row>
    <row r="4" spans="1:7" s="216" customFormat="1" ht="15" customHeight="1">
      <c r="A4" s="265" t="s">
        <v>240</v>
      </c>
      <c r="B4" s="243">
        <f t="shared" ref="B4:B20" si="0">IF(SUM(C4:E4)=0,"-",SUM(C4:E4))</f>
        <v>261676</v>
      </c>
      <c r="C4" s="244">
        <v>13625</v>
      </c>
      <c r="D4" s="244">
        <v>199016</v>
      </c>
      <c r="E4" s="244">
        <v>49035</v>
      </c>
      <c r="F4" s="517">
        <v>460692</v>
      </c>
      <c r="G4" s="210"/>
    </row>
    <row r="5" spans="1:7" s="216" customFormat="1" ht="15" customHeight="1">
      <c r="A5" s="161" t="s">
        <v>718</v>
      </c>
      <c r="B5" s="315">
        <f>IF(SUM(B6:B13)=0,"-",SUM(B6:B13))</f>
        <v>17097</v>
      </c>
      <c r="C5" s="315">
        <f t="shared" ref="C5:F5" si="1">IF(SUM(C6:C13)=0,"-",SUM(C6:C13))</f>
        <v>2121</v>
      </c>
      <c r="D5" s="315">
        <f t="shared" si="1"/>
        <v>14976</v>
      </c>
      <c r="E5" s="756" t="str">
        <f t="shared" si="1"/>
        <v>-</v>
      </c>
      <c r="F5" s="315">
        <f t="shared" si="1"/>
        <v>32073</v>
      </c>
      <c r="G5" s="210"/>
    </row>
    <row r="6" spans="1:7" s="216" customFormat="1" ht="15" customHeight="1">
      <c r="A6" s="167" t="s">
        <v>725</v>
      </c>
      <c r="B6" s="404">
        <f>IF(SUM(C6:E6)=0,"-",SUM(C6:E6))</f>
        <v>15554</v>
      </c>
      <c r="C6" s="783">
        <v>1966</v>
      </c>
      <c r="D6" s="783">
        <v>13588</v>
      </c>
      <c r="E6" s="403" t="s">
        <v>1188</v>
      </c>
      <c r="F6" s="783">
        <v>29142</v>
      </c>
      <c r="G6" s="210"/>
    </row>
    <row r="7" spans="1:7" s="216" customFormat="1" ht="15" customHeight="1">
      <c r="A7" s="169" t="s">
        <v>726</v>
      </c>
      <c r="B7" s="407">
        <f t="shared" si="0"/>
        <v>585</v>
      </c>
      <c r="C7" s="406">
        <v>55</v>
      </c>
      <c r="D7" s="406">
        <v>530</v>
      </c>
      <c r="E7" s="406" t="s">
        <v>1188</v>
      </c>
      <c r="F7" s="406">
        <v>1115</v>
      </c>
      <c r="G7" s="210"/>
    </row>
    <row r="8" spans="1:7" s="216" customFormat="1" ht="15" customHeight="1">
      <c r="A8" s="169" t="s">
        <v>727</v>
      </c>
      <c r="B8" s="407">
        <f t="shared" si="0"/>
        <v>187</v>
      </c>
      <c r="C8" s="406">
        <v>17</v>
      </c>
      <c r="D8" s="406">
        <v>170</v>
      </c>
      <c r="E8" s="406" t="s">
        <v>1188</v>
      </c>
      <c r="F8" s="406">
        <v>357</v>
      </c>
      <c r="G8" s="210"/>
    </row>
    <row r="9" spans="1:7" s="216" customFormat="1" ht="15" customHeight="1">
      <c r="A9" s="169" t="s">
        <v>728</v>
      </c>
      <c r="B9" s="407">
        <f t="shared" si="0"/>
        <v>140</v>
      </c>
      <c r="C9" s="406">
        <v>9</v>
      </c>
      <c r="D9" s="406">
        <v>131</v>
      </c>
      <c r="E9" s="406" t="s">
        <v>1188</v>
      </c>
      <c r="F9" s="406">
        <v>271</v>
      </c>
      <c r="G9" s="210"/>
    </row>
    <row r="10" spans="1:7" s="216" customFormat="1" ht="15" customHeight="1">
      <c r="A10" s="169" t="s">
        <v>729</v>
      </c>
      <c r="B10" s="407">
        <f t="shared" si="0"/>
        <v>158</v>
      </c>
      <c r="C10" s="406">
        <v>9</v>
      </c>
      <c r="D10" s="406">
        <v>149</v>
      </c>
      <c r="E10" s="406" t="s">
        <v>1188</v>
      </c>
      <c r="F10" s="406">
        <v>307</v>
      </c>
      <c r="G10" s="210"/>
    </row>
    <row r="11" spans="1:7" s="216" customFormat="1" ht="15" customHeight="1">
      <c r="A11" s="169" t="s">
        <v>730</v>
      </c>
      <c r="B11" s="407">
        <f t="shared" si="0"/>
        <v>243</v>
      </c>
      <c r="C11" s="406">
        <v>32</v>
      </c>
      <c r="D11" s="406">
        <v>211</v>
      </c>
      <c r="E11" s="406" t="s">
        <v>1188</v>
      </c>
      <c r="F11" s="406">
        <v>454</v>
      </c>
      <c r="G11" s="210"/>
    </row>
    <row r="12" spans="1:7" s="216" customFormat="1" ht="15" customHeight="1">
      <c r="A12" s="169" t="s">
        <v>731</v>
      </c>
      <c r="B12" s="407">
        <f t="shared" si="0"/>
        <v>69</v>
      </c>
      <c r="C12" s="406">
        <v>12</v>
      </c>
      <c r="D12" s="406">
        <v>57</v>
      </c>
      <c r="E12" s="406" t="s">
        <v>1188</v>
      </c>
      <c r="F12" s="406">
        <v>126</v>
      </c>
      <c r="G12" s="210"/>
    </row>
    <row r="13" spans="1:7" s="216" customFormat="1" ht="15" customHeight="1">
      <c r="A13" s="170" t="s">
        <v>732</v>
      </c>
      <c r="B13" s="252">
        <f t="shared" si="0"/>
        <v>161</v>
      </c>
      <c r="C13" s="784">
        <v>21</v>
      </c>
      <c r="D13" s="784">
        <v>140</v>
      </c>
      <c r="E13" s="789" t="s">
        <v>1188</v>
      </c>
      <c r="F13" s="784">
        <v>301</v>
      </c>
      <c r="G13" s="210"/>
    </row>
    <row r="14" spans="1:7" s="216" customFormat="1" ht="15" customHeight="1">
      <c r="A14" s="161" t="s">
        <v>721</v>
      </c>
      <c r="B14" s="315">
        <f>IF(SUM(B15)=0,"-",SUM(B15))</f>
        <v>969</v>
      </c>
      <c r="C14" s="315">
        <f t="shared" ref="C14:F14" si="2">IF(SUM(C15)=0,"-",SUM(C15))</f>
        <v>113</v>
      </c>
      <c r="D14" s="315">
        <f t="shared" si="2"/>
        <v>856</v>
      </c>
      <c r="E14" s="612" t="str">
        <f t="shared" si="2"/>
        <v>-</v>
      </c>
      <c r="F14" s="315">
        <f t="shared" si="2"/>
        <v>1825</v>
      </c>
      <c r="G14" s="210"/>
    </row>
    <row r="15" spans="1:7" s="216" customFormat="1" ht="15" customHeight="1">
      <c r="A15" s="164" t="s">
        <v>734</v>
      </c>
      <c r="B15" s="246">
        <f t="shared" si="0"/>
        <v>969</v>
      </c>
      <c r="C15" s="247">
        <v>113</v>
      </c>
      <c r="D15" s="247">
        <v>856</v>
      </c>
      <c r="E15" s="247" t="s">
        <v>1176</v>
      </c>
      <c r="F15" s="247">
        <v>1825</v>
      </c>
      <c r="G15" s="210"/>
    </row>
    <row r="16" spans="1:7" s="216" customFormat="1" ht="15" customHeight="1">
      <c r="A16" s="161" t="s">
        <v>722</v>
      </c>
      <c r="B16" s="315">
        <f>IF(SUM(B17:B20)=0,"-",SUM(B17:B20))</f>
        <v>1629</v>
      </c>
      <c r="C16" s="315">
        <f t="shared" ref="C16:F16" si="3">IF(SUM(C17:C20)=0,"-",SUM(C17:C20))</f>
        <v>203</v>
      </c>
      <c r="D16" s="315">
        <f t="shared" si="3"/>
        <v>1426</v>
      </c>
      <c r="E16" s="315" t="str">
        <f t="shared" si="3"/>
        <v>-</v>
      </c>
      <c r="F16" s="315">
        <f t="shared" si="3"/>
        <v>3055</v>
      </c>
      <c r="G16" s="210"/>
    </row>
    <row r="17" spans="1:7" s="216" customFormat="1" ht="15" customHeight="1">
      <c r="A17" s="167" t="s">
        <v>735</v>
      </c>
      <c r="B17" s="404">
        <f t="shared" si="0"/>
        <v>525</v>
      </c>
      <c r="C17" s="758">
        <v>38</v>
      </c>
      <c r="D17" s="758">
        <v>487</v>
      </c>
      <c r="E17" s="758" t="s">
        <v>1153</v>
      </c>
      <c r="F17" s="758">
        <v>1012</v>
      </c>
      <c r="G17" s="210"/>
    </row>
    <row r="18" spans="1:7" s="216" customFormat="1" ht="15" customHeight="1">
      <c r="A18" s="169" t="s">
        <v>736</v>
      </c>
      <c r="B18" s="407">
        <f t="shared" si="0"/>
        <v>736</v>
      </c>
      <c r="C18" s="406">
        <v>123</v>
      </c>
      <c r="D18" s="406">
        <v>613</v>
      </c>
      <c r="E18" s="406" t="s">
        <v>1153</v>
      </c>
      <c r="F18" s="406">
        <v>1349</v>
      </c>
      <c r="G18" s="210"/>
    </row>
    <row r="19" spans="1:7" s="216" customFormat="1" ht="15" customHeight="1">
      <c r="A19" s="169" t="s">
        <v>737</v>
      </c>
      <c r="B19" s="407">
        <f t="shared" si="0"/>
        <v>173</v>
      </c>
      <c r="C19" s="406">
        <v>17</v>
      </c>
      <c r="D19" s="406">
        <v>156</v>
      </c>
      <c r="E19" s="406" t="s">
        <v>1153</v>
      </c>
      <c r="F19" s="406">
        <v>329</v>
      </c>
      <c r="G19" s="210"/>
    </row>
    <row r="20" spans="1:7" s="216" customFormat="1" ht="15" customHeight="1">
      <c r="A20" s="170" t="s">
        <v>738</v>
      </c>
      <c r="B20" s="252">
        <f t="shared" si="0"/>
        <v>195</v>
      </c>
      <c r="C20" s="784">
        <v>25</v>
      </c>
      <c r="D20" s="784">
        <v>170</v>
      </c>
      <c r="E20" s="409" t="s">
        <v>1153</v>
      </c>
      <c r="F20" s="784">
        <v>365</v>
      </c>
      <c r="G20" s="210"/>
    </row>
    <row r="21" spans="1:7" s="216" customFormat="1" ht="15" customHeight="1">
      <c r="A21" s="411" t="s">
        <v>364</v>
      </c>
      <c r="B21" s="413"/>
      <c r="C21" s="413"/>
      <c r="D21" s="413"/>
      <c r="E21" s="413"/>
      <c r="F21" s="413"/>
      <c r="G21" s="210"/>
    </row>
    <row r="22" spans="1:7" s="216" customFormat="1" ht="15" customHeight="1">
      <c r="A22" s="414" t="s">
        <v>365</v>
      </c>
      <c r="B22" s="413"/>
      <c r="C22" s="413"/>
      <c r="D22" s="413"/>
      <c r="E22" s="413"/>
      <c r="F22" s="413"/>
      <c r="G22" s="210"/>
    </row>
    <row r="23" spans="1:7" ht="13.5" customHeight="1">
      <c r="A23" s="116"/>
      <c r="B23" s="195"/>
      <c r="C23" s="218"/>
      <c r="D23" s="218"/>
      <c r="E23" s="218"/>
      <c r="F23" s="218"/>
      <c r="G23" s="89"/>
    </row>
    <row r="24" spans="1:7" ht="13.5" customHeight="1">
      <c r="A24" s="116"/>
      <c r="B24" s="195"/>
      <c r="C24" s="218"/>
      <c r="D24" s="218"/>
      <c r="E24" s="218"/>
      <c r="F24" s="218"/>
      <c r="G24" s="89"/>
    </row>
    <row r="25" spans="1:7" ht="13.5" customHeight="1">
      <c r="A25" s="116"/>
      <c r="B25" s="195"/>
      <c r="C25" s="218"/>
      <c r="D25" s="218"/>
      <c r="E25" s="218"/>
      <c r="F25" s="218"/>
      <c r="G25" s="89"/>
    </row>
    <row r="26" spans="1:7" ht="13.5" customHeight="1">
      <c r="A26" s="93"/>
      <c r="B26" s="195"/>
      <c r="C26" s="218"/>
      <c r="D26" s="218"/>
      <c r="E26" s="218"/>
      <c r="F26" s="218"/>
      <c r="G26" s="89"/>
    </row>
    <row r="27" spans="1:7" s="129" customFormat="1" ht="13.5" customHeight="1">
      <c r="B27" s="89"/>
      <c r="C27" s="89"/>
      <c r="D27" s="89"/>
      <c r="E27" s="89"/>
      <c r="F27" s="89"/>
      <c r="G27" s="89"/>
    </row>
    <row r="28" spans="1:7" ht="13.5" customHeight="1">
      <c r="B28" s="80"/>
      <c r="C28" s="80"/>
      <c r="D28" s="80"/>
      <c r="E28" s="80"/>
      <c r="F28" s="80"/>
      <c r="G28" s="80"/>
    </row>
    <row r="29" spans="1:7">
      <c r="A29" s="113"/>
      <c r="B29" s="80"/>
      <c r="C29" s="80"/>
      <c r="D29" s="80"/>
      <c r="E29" s="80"/>
      <c r="F29" s="80"/>
      <c r="G29" s="80"/>
    </row>
    <row r="30" spans="1:7">
      <c r="A30" s="113"/>
      <c r="B30" s="80"/>
      <c r="C30" s="80"/>
      <c r="D30" s="80"/>
      <c r="E30" s="80"/>
      <c r="F30" s="80"/>
      <c r="G30" s="80"/>
    </row>
    <row r="31" spans="1:7">
      <c r="A31" s="113"/>
      <c r="B31" s="80"/>
      <c r="C31" s="80"/>
      <c r="D31" s="80"/>
      <c r="E31" s="80"/>
      <c r="F31" s="80"/>
      <c r="G31" s="80"/>
    </row>
    <row r="32" spans="1:7">
      <c r="A32" s="113"/>
      <c r="B32" s="80"/>
      <c r="C32" s="80"/>
      <c r="D32" s="80"/>
      <c r="E32" s="80"/>
      <c r="F32" s="80"/>
      <c r="G32" s="80"/>
    </row>
    <row r="33" spans="1:7">
      <c r="A33" s="113"/>
      <c r="B33" s="80"/>
      <c r="C33" s="80"/>
      <c r="D33" s="80"/>
      <c r="E33" s="80"/>
      <c r="F33" s="80"/>
      <c r="G33" s="80"/>
    </row>
    <row r="34" spans="1:7">
      <c r="A34" s="113"/>
      <c r="B34" s="80"/>
      <c r="C34" s="80"/>
      <c r="D34" s="80"/>
      <c r="E34" s="80"/>
      <c r="F34" s="80"/>
      <c r="G34" s="80"/>
    </row>
  </sheetData>
  <customSheetViews>
    <customSheetView guid="{56D0106B-CB90-4499-A8AC-183481DC4CD8}" showPageBreaks="1" showGridLines="0" printArea="1" view="pageBreakPreview">
      <pane xSplit="1" ySplit="4" topLeftCell="B5" activePane="bottomRight" state="frozen"/>
      <selection pane="bottomRight" activeCell="G30" sqref="G30"/>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4" topLeftCell="B5" activePane="bottomRight" state="frozen"/>
      <selection pane="bottomRight" activeCell="G30" sqref="G30"/>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4" topLeftCell="B5" activePane="bottomRight" state="frozen"/>
      <selection pane="bottomRight" activeCell="G30" sqref="G30"/>
      <pageMargins left="0.78740157480314965" right="0.78740157480314965" top="0.78740157480314965" bottom="0.78740157480314965" header="0.51181102362204722" footer="0.51181102362204722"/>
      <headerFooter alignWithMargins="0"/>
    </customSheetView>
  </customSheetViews>
  <mergeCells count="3">
    <mergeCell ref="B2:E2"/>
    <mergeCell ref="F2:F3"/>
    <mergeCell ref="E1:F1"/>
  </mergeCells>
  <phoneticPr fontId="2"/>
  <pageMargins left="0.78740157480314965" right="0.78740157480314965" top="0.78740157480314965" bottom="0.78740157480314965" header="0.51181102362204722" footer="0.51181102362204722"/>
  <headerFooter alignWithMargins="0">
    <oddFooter>&amp;R&amp;D&amp;T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28"/>
  <sheetViews>
    <sheetView view="pageBreakPreview" zoomScaleNormal="100" workbookViewId="0">
      <pane xSplit="1" ySplit="4" topLeftCell="B5" activePane="bottomRight" state="frozen"/>
      <selection pane="topRight"/>
      <selection pane="bottomLeft"/>
      <selection pane="bottomRight"/>
    </sheetView>
  </sheetViews>
  <sheetFormatPr defaultColWidth="10.625" defaultRowHeight="13.5"/>
  <cols>
    <col min="1" max="1" width="13.625" style="653" customWidth="1"/>
    <col min="2" max="7" width="11.625" style="124" customWidth="1"/>
    <col min="8" max="8" width="10.625" style="122" customWidth="1"/>
    <col min="9" max="16384" width="10.625" style="124"/>
  </cols>
  <sheetData>
    <row r="1" spans="1:8" s="650" customFormat="1" ht="16.5" customHeight="1">
      <c r="A1" s="183" t="s">
        <v>0</v>
      </c>
      <c r="B1" s="183"/>
      <c r="C1" s="183"/>
      <c r="D1" s="183"/>
      <c r="E1" s="1088" t="s">
        <v>1162</v>
      </c>
      <c r="F1" s="1088"/>
      <c r="G1" s="1088"/>
      <c r="H1" s="153"/>
    </row>
    <row r="2" spans="1:8" s="651" customFormat="1" ht="15" customHeight="1">
      <c r="A2" s="518"/>
      <c r="B2" s="519" t="s">
        <v>215</v>
      </c>
      <c r="C2" s="520"/>
      <c r="D2" s="521"/>
      <c r="E2" s="519" t="s">
        <v>366</v>
      </c>
      <c r="F2" s="520"/>
      <c r="G2" s="521"/>
      <c r="H2" s="345"/>
    </row>
    <row r="3" spans="1:8" s="651" customFormat="1" ht="15" customHeight="1">
      <c r="A3" s="169"/>
      <c r="B3" s="522" t="s">
        <v>367</v>
      </c>
      <c r="C3" s="522" t="s">
        <v>368</v>
      </c>
      <c r="D3" s="522" t="s">
        <v>628</v>
      </c>
      <c r="E3" s="522" t="s">
        <v>367</v>
      </c>
      <c r="F3" s="522" t="s">
        <v>369</v>
      </c>
      <c r="G3" s="522" t="s">
        <v>628</v>
      </c>
      <c r="H3" s="345"/>
    </row>
    <row r="4" spans="1:8" s="652" customFormat="1" ht="15" customHeight="1">
      <c r="A4" s="265" t="s">
        <v>180</v>
      </c>
      <c r="B4" s="114">
        <v>263</v>
      </c>
      <c r="C4" s="114">
        <v>23045</v>
      </c>
      <c r="D4" s="114">
        <v>93</v>
      </c>
      <c r="E4" s="114">
        <v>102</v>
      </c>
      <c r="F4" s="114">
        <v>5806</v>
      </c>
      <c r="G4" s="114">
        <v>34</v>
      </c>
      <c r="H4" s="399"/>
    </row>
    <row r="5" spans="1:8" s="652" customFormat="1" ht="15" customHeight="1">
      <c r="A5" s="161" t="s">
        <v>718</v>
      </c>
      <c r="B5" s="315">
        <f>IF(SUM(B6:B13)=0,"-",SUM(B6:B13))</f>
        <v>7</v>
      </c>
      <c r="C5" s="315">
        <f t="shared" ref="C5:G5" si="0">IF(SUM(C6:C13)=0,"-",SUM(C6:C13))</f>
        <v>607</v>
      </c>
      <c r="D5" s="315">
        <f t="shared" si="0"/>
        <v>3</v>
      </c>
      <c r="E5" s="315">
        <f t="shared" si="0"/>
        <v>2</v>
      </c>
      <c r="F5" s="315">
        <f t="shared" si="0"/>
        <v>26</v>
      </c>
      <c r="G5" s="315">
        <f t="shared" si="0"/>
        <v>2</v>
      </c>
      <c r="H5" s="363"/>
    </row>
    <row r="6" spans="1:8" s="611" customFormat="1" ht="15" customHeight="1">
      <c r="A6" s="167" t="s">
        <v>725</v>
      </c>
      <c r="B6" s="760">
        <v>4</v>
      </c>
      <c r="C6" s="760">
        <v>384</v>
      </c>
      <c r="D6" s="760">
        <v>1</v>
      </c>
      <c r="E6" s="760" t="s">
        <v>1204</v>
      </c>
      <c r="F6" s="760" t="s">
        <v>1204</v>
      </c>
      <c r="G6" s="760" t="s">
        <v>1204</v>
      </c>
    </row>
    <row r="7" spans="1:8" s="611" customFormat="1" ht="15" customHeight="1">
      <c r="A7" s="169" t="s">
        <v>726</v>
      </c>
      <c r="B7" s="760">
        <v>1</v>
      </c>
      <c r="C7" s="760">
        <v>100</v>
      </c>
      <c r="D7" s="760">
        <v>1</v>
      </c>
      <c r="E7" s="760" t="s">
        <v>1204</v>
      </c>
      <c r="F7" s="760" t="s">
        <v>1205</v>
      </c>
      <c r="G7" s="760" t="s">
        <v>1204</v>
      </c>
    </row>
    <row r="8" spans="1:8" s="611" customFormat="1" ht="15" customHeight="1">
      <c r="A8" s="169" t="s">
        <v>727</v>
      </c>
      <c r="B8" s="760">
        <v>1</v>
      </c>
      <c r="C8" s="760">
        <v>23</v>
      </c>
      <c r="D8" s="760" t="s">
        <v>1204</v>
      </c>
      <c r="E8" s="760" t="s">
        <v>1204</v>
      </c>
      <c r="F8" s="760" t="s">
        <v>1204</v>
      </c>
      <c r="G8" s="760" t="s">
        <v>1204</v>
      </c>
    </row>
    <row r="9" spans="1:8" s="611" customFormat="1" ht="15" customHeight="1">
      <c r="A9" s="169" t="s">
        <v>728</v>
      </c>
      <c r="B9" s="760" t="s">
        <v>1204</v>
      </c>
      <c r="C9" s="760" t="s">
        <v>1204</v>
      </c>
      <c r="D9" s="760" t="s">
        <v>1205</v>
      </c>
      <c r="E9" s="760">
        <v>1</v>
      </c>
      <c r="F9" s="760">
        <v>6</v>
      </c>
      <c r="G9" s="760">
        <v>1</v>
      </c>
    </row>
    <row r="10" spans="1:8" s="611" customFormat="1" ht="15" customHeight="1">
      <c r="A10" s="169" t="s">
        <v>729</v>
      </c>
      <c r="B10" s="760" t="s">
        <v>1204</v>
      </c>
      <c r="C10" s="760" t="s">
        <v>1204</v>
      </c>
      <c r="D10" s="760" t="s">
        <v>1204</v>
      </c>
      <c r="E10" s="760" t="s">
        <v>1204</v>
      </c>
      <c r="F10" s="760" t="s">
        <v>1204</v>
      </c>
      <c r="G10" s="760" t="s">
        <v>1204</v>
      </c>
    </row>
    <row r="11" spans="1:8" s="611" customFormat="1" ht="15" customHeight="1">
      <c r="A11" s="169" t="s">
        <v>730</v>
      </c>
      <c r="B11" s="760" t="s">
        <v>1205</v>
      </c>
      <c r="C11" s="760" t="s">
        <v>1204</v>
      </c>
      <c r="D11" s="760" t="s">
        <v>1204</v>
      </c>
      <c r="E11" s="760">
        <v>1</v>
      </c>
      <c r="F11" s="760">
        <v>20</v>
      </c>
      <c r="G11" s="760">
        <v>1</v>
      </c>
    </row>
    <row r="12" spans="1:8" s="611" customFormat="1" ht="15" customHeight="1">
      <c r="A12" s="169" t="s">
        <v>731</v>
      </c>
      <c r="B12" s="760">
        <v>1</v>
      </c>
      <c r="C12" s="760">
        <v>100</v>
      </c>
      <c r="D12" s="760">
        <v>1</v>
      </c>
      <c r="E12" s="760" t="s">
        <v>1204</v>
      </c>
      <c r="F12" s="760" t="s">
        <v>1204</v>
      </c>
      <c r="G12" s="760" t="s">
        <v>1204</v>
      </c>
    </row>
    <row r="13" spans="1:8" s="611" customFormat="1" ht="15" customHeight="1">
      <c r="A13" s="170" t="s">
        <v>732</v>
      </c>
      <c r="B13" s="761" t="s">
        <v>1204</v>
      </c>
      <c r="C13" s="761" t="s">
        <v>1204</v>
      </c>
      <c r="D13" s="761" t="s">
        <v>1204</v>
      </c>
      <c r="E13" s="761" t="s">
        <v>1204</v>
      </c>
      <c r="F13" s="761" t="s">
        <v>1204</v>
      </c>
      <c r="G13" s="761" t="s">
        <v>1204</v>
      </c>
    </row>
    <row r="14" spans="1:8" s="611" customFormat="1" ht="15" customHeight="1">
      <c r="A14" s="161" t="s">
        <v>733</v>
      </c>
      <c r="B14" s="315">
        <f>IF(SUM(B15)=0,"-",SUM(B15))</f>
        <v>1</v>
      </c>
      <c r="C14" s="315">
        <f t="shared" ref="C14:G14" si="1">IF(SUM(C15)=0,"-",SUM(C15))</f>
        <v>96</v>
      </c>
      <c r="D14" s="315">
        <f t="shared" si="1"/>
        <v>1</v>
      </c>
      <c r="E14" s="315" t="str">
        <f t="shared" si="1"/>
        <v>-</v>
      </c>
      <c r="F14" s="315" t="str">
        <f t="shared" si="1"/>
        <v>-</v>
      </c>
      <c r="G14" s="315" t="str">
        <f t="shared" si="1"/>
        <v>-</v>
      </c>
    </row>
    <row r="15" spans="1:8" s="611" customFormat="1" ht="15" customHeight="1">
      <c r="A15" s="164" t="s">
        <v>734</v>
      </c>
      <c r="B15" s="447">
        <v>1</v>
      </c>
      <c r="C15" s="447">
        <v>96</v>
      </c>
      <c r="D15" s="447">
        <v>1</v>
      </c>
      <c r="E15" s="447" t="s">
        <v>1176</v>
      </c>
      <c r="F15" s="447" t="s">
        <v>1176</v>
      </c>
      <c r="G15" s="447" t="s">
        <v>1176</v>
      </c>
    </row>
    <row r="16" spans="1:8" s="611" customFormat="1" ht="15" customHeight="1">
      <c r="A16" s="161" t="s">
        <v>722</v>
      </c>
      <c r="B16" s="315">
        <f>IF(SUM(B17:B20)=0,"-",SUM(B17:B20))</f>
        <v>1</v>
      </c>
      <c r="C16" s="315">
        <f t="shared" ref="C16:G16" si="2">IF(SUM(C17:C20)=0,"-",SUM(C17:C20))</f>
        <v>50</v>
      </c>
      <c r="D16" s="315" t="str">
        <f t="shared" si="2"/>
        <v>-</v>
      </c>
      <c r="E16" s="315">
        <f t="shared" si="2"/>
        <v>1</v>
      </c>
      <c r="F16" s="315">
        <f t="shared" si="2"/>
        <v>60</v>
      </c>
      <c r="G16" s="315" t="str">
        <f t="shared" si="2"/>
        <v>-</v>
      </c>
    </row>
    <row r="17" spans="1:8" s="611" customFormat="1" ht="15" customHeight="1">
      <c r="A17" s="167" t="s">
        <v>735</v>
      </c>
      <c r="B17" s="760">
        <v>1</v>
      </c>
      <c r="C17" s="760">
        <v>50</v>
      </c>
      <c r="D17" s="443" t="s">
        <v>181</v>
      </c>
      <c r="E17" s="760" t="s">
        <v>181</v>
      </c>
      <c r="F17" s="760" t="s">
        <v>181</v>
      </c>
      <c r="G17" s="760" t="s">
        <v>181</v>
      </c>
    </row>
    <row r="18" spans="1:8" s="611" customFormat="1" ht="15" customHeight="1">
      <c r="A18" s="169" t="s">
        <v>736</v>
      </c>
      <c r="B18" s="760" t="s">
        <v>181</v>
      </c>
      <c r="C18" s="760" t="s">
        <v>181</v>
      </c>
      <c r="D18" s="443" t="s">
        <v>181</v>
      </c>
      <c r="E18" s="760">
        <v>1</v>
      </c>
      <c r="F18" s="760">
        <v>60</v>
      </c>
      <c r="G18" s="760" t="s">
        <v>181</v>
      </c>
    </row>
    <row r="19" spans="1:8" s="611" customFormat="1" ht="15" customHeight="1">
      <c r="A19" s="169" t="s">
        <v>737</v>
      </c>
      <c r="B19" s="760" t="s">
        <v>181</v>
      </c>
      <c r="C19" s="760" t="s">
        <v>181</v>
      </c>
      <c r="D19" s="443" t="s">
        <v>181</v>
      </c>
      <c r="E19" s="760" t="s">
        <v>181</v>
      </c>
      <c r="F19" s="760" t="s">
        <v>181</v>
      </c>
      <c r="G19" s="760" t="s">
        <v>181</v>
      </c>
    </row>
    <row r="20" spans="1:8" s="611" customFormat="1" ht="15" customHeight="1">
      <c r="A20" s="170" t="s">
        <v>738</v>
      </c>
      <c r="B20" s="761" t="s">
        <v>181</v>
      </c>
      <c r="C20" s="761" t="s">
        <v>181</v>
      </c>
      <c r="D20" s="445" t="s">
        <v>181</v>
      </c>
      <c r="E20" s="761" t="s">
        <v>181</v>
      </c>
      <c r="F20" s="761" t="s">
        <v>181</v>
      </c>
      <c r="G20" s="761" t="s">
        <v>181</v>
      </c>
    </row>
    <row r="21" spans="1:8" s="611" customFormat="1" ht="15" customHeight="1">
      <c r="A21" s="411" t="s">
        <v>250</v>
      </c>
      <c r="B21" s="413"/>
      <c r="C21" s="413"/>
      <c r="D21" s="413"/>
      <c r="E21" s="413"/>
      <c r="F21" s="413"/>
      <c r="G21" s="413"/>
    </row>
    <row r="22" spans="1:8" s="94" customFormat="1" ht="13.5" customHeight="1">
      <c r="A22" s="116"/>
      <c r="B22" s="120"/>
      <c r="C22" s="120"/>
      <c r="D22" s="120"/>
      <c r="E22" s="120"/>
      <c r="F22" s="120"/>
      <c r="G22" s="120"/>
    </row>
    <row r="23" spans="1:8" s="94" customFormat="1" ht="13.5" customHeight="1">
      <c r="A23" s="116"/>
      <c r="B23" s="120"/>
      <c r="C23" s="120"/>
      <c r="D23" s="120"/>
      <c r="E23" s="120"/>
      <c r="F23" s="120"/>
      <c r="G23" s="120"/>
    </row>
    <row r="24" spans="1:8" s="94" customFormat="1" ht="13.5" customHeight="1">
      <c r="A24" s="116"/>
      <c r="B24" s="120"/>
      <c r="C24" s="120"/>
      <c r="D24" s="120"/>
      <c r="E24" s="120"/>
      <c r="F24" s="120"/>
      <c r="G24" s="120"/>
    </row>
    <row r="25" spans="1:8" s="94" customFormat="1" ht="13.5" customHeight="1">
      <c r="A25" s="116"/>
      <c r="B25" s="120"/>
      <c r="C25" s="120"/>
      <c r="D25" s="120"/>
      <c r="E25" s="120"/>
      <c r="F25" s="120"/>
      <c r="G25" s="120"/>
    </row>
    <row r="26" spans="1:8" s="94" customFormat="1" ht="13.5" customHeight="1">
      <c r="A26" s="116"/>
      <c r="B26" s="120"/>
      <c r="C26" s="120"/>
      <c r="D26" s="120"/>
      <c r="E26" s="120"/>
      <c r="F26" s="120"/>
      <c r="G26" s="120"/>
    </row>
    <row r="27" spans="1:8" s="122" customFormat="1" ht="13.5" customHeight="1">
      <c r="B27" s="89"/>
      <c r="C27" s="89"/>
      <c r="D27" s="89"/>
      <c r="E27" s="89"/>
      <c r="F27" s="89"/>
    </row>
    <row r="28" spans="1:8">
      <c r="A28" s="113"/>
      <c r="B28" s="80"/>
      <c r="C28" s="80"/>
      <c r="D28" s="80"/>
      <c r="E28" s="80"/>
      <c r="F28" s="80"/>
      <c r="G28" s="80"/>
      <c r="H28" s="89"/>
    </row>
  </sheetData>
  <customSheetViews>
    <customSheetView guid="{56D0106B-CB90-4499-A8AC-183481DC4CD8}" showPageBreaks="1" showGridLines="0" printArea="1" view="pageBreakPreview">
      <pane xSplit="1" ySplit="4" topLeftCell="B5" activePane="bottomRight" state="frozen"/>
      <selection pane="bottomRight" activeCell="C7" sqref="C7"/>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4" topLeftCell="B5" activePane="bottomRight" state="frozen"/>
      <selection pane="bottomRight" activeCell="C7" sqref="C7"/>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4" topLeftCell="B5" activePane="bottomRight" state="frozen"/>
      <selection pane="bottomRight" activeCell="C7" sqref="C7"/>
      <pageMargins left="0.78740157480314965" right="0.78740157480314965" top="0.78740157480314965" bottom="0.78740157480314965" header="0.51181102362204722" footer="0.51181102362204722"/>
      <headerFooter alignWithMargins="0"/>
    </customSheetView>
  </customSheetViews>
  <mergeCells count="1">
    <mergeCell ref="E1:G1"/>
  </mergeCells>
  <phoneticPr fontId="2"/>
  <pageMargins left="0.78740157480314965" right="0.78740157480314965" top="0.78740157480314965" bottom="0.78740157480314965" header="0.51181102362204722" footer="0.51181102362204722"/>
  <headerFooter alignWithMargins="0">
    <oddFooter>&amp;R&amp;D&amp;T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Z34"/>
  <sheetViews>
    <sheetView view="pageBreakPreview" zoomScaleNormal="25" zoomScaleSheetLayoutView="100" workbookViewId="0">
      <pane xSplit="1" ySplit="4" topLeftCell="B5" activePane="bottomRight" state="frozen"/>
      <selection pane="topRight" activeCell="B1" sqref="B1"/>
      <selection pane="bottomLeft" activeCell="A5" sqref="A5"/>
      <selection pane="bottomRight" activeCell="AA5" sqref="AA5:AC5"/>
    </sheetView>
  </sheetViews>
  <sheetFormatPr defaultRowHeight="13.5"/>
  <cols>
    <col min="1" max="1" width="11.125" style="653" customWidth="1"/>
    <col min="2" max="2" width="7.125" style="124" customWidth="1"/>
    <col min="3" max="29" width="5.875" style="124" customWidth="1"/>
    <col min="30" max="30" width="5.875" style="644" customWidth="1"/>
    <col min="31" max="52" width="9" style="122"/>
    <col min="53" max="16384" width="9" style="124"/>
  </cols>
  <sheetData>
    <row r="1" spans="1:52" s="655" customFormat="1" ht="16.5" customHeight="1">
      <c r="A1" s="206" t="s">
        <v>708</v>
      </c>
      <c r="B1" s="206"/>
      <c r="C1" s="206"/>
      <c r="D1" s="206"/>
      <c r="E1" s="206"/>
      <c r="F1" s="206"/>
      <c r="G1" s="206"/>
      <c r="H1" s="206"/>
      <c r="I1" s="206"/>
      <c r="J1" s="206"/>
      <c r="K1" s="206"/>
      <c r="L1" s="206"/>
      <c r="M1" s="206"/>
      <c r="N1" s="206"/>
      <c r="O1" s="206"/>
      <c r="P1" s="206"/>
      <c r="Q1" s="206"/>
      <c r="R1" s="206"/>
      <c r="S1" s="206"/>
      <c r="T1" s="206"/>
      <c r="U1" s="206"/>
      <c r="V1" s="206"/>
      <c r="W1" s="206"/>
      <c r="X1" s="206"/>
      <c r="Y1" s="206"/>
      <c r="Z1" s="1088" t="s">
        <v>1162</v>
      </c>
      <c r="AA1" s="1088"/>
      <c r="AB1" s="1088"/>
      <c r="AC1" s="1088"/>
      <c r="AD1" s="210"/>
      <c r="AE1" s="537"/>
      <c r="AF1" s="537"/>
      <c r="AG1" s="537"/>
      <c r="AH1" s="537"/>
      <c r="AI1" s="537"/>
      <c r="AJ1" s="537"/>
      <c r="AK1" s="537"/>
      <c r="AL1" s="537"/>
      <c r="AM1" s="537"/>
      <c r="AN1" s="537"/>
      <c r="AO1" s="537"/>
      <c r="AP1" s="537"/>
      <c r="AQ1" s="537"/>
      <c r="AR1" s="537"/>
      <c r="AS1" s="537"/>
      <c r="AT1" s="537"/>
      <c r="AU1" s="537"/>
      <c r="AV1" s="537"/>
      <c r="AW1" s="537"/>
      <c r="AX1" s="537"/>
      <c r="AY1" s="537"/>
      <c r="AZ1" s="537"/>
    </row>
    <row r="2" spans="1:52" s="651" customFormat="1" ht="15" customHeight="1">
      <c r="A2" s="167"/>
      <c r="B2" s="1156" t="s">
        <v>370</v>
      </c>
      <c r="C2" s="1157" t="s">
        <v>371</v>
      </c>
      <c r="D2" s="1158"/>
      <c r="E2" s="1158"/>
      <c r="F2" s="1158"/>
      <c r="G2" s="1159"/>
      <c r="H2" s="1143" t="s">
        <v>372</v>
      </c>
      <c r="I2" s="1160" t="s">
        <v>373</v>
      </c>
      <c r="J2" s="1153"/>
      <c r="K2" s="1153"/>
      <c r="L2" s="1161"/>
      <c r="M2" s="1169" t="s">
        <v>374</v>
      </c>
      <c r="N2" s="1166" t="s">
        <v>375</v>
      </c>
      <c r="O2" s="994" t="s">
        <v>376</v>
      </c>
      <c r="P2" s="1168"/>
      <c r="Q2" s="1007"/>
      <c r="R2" s="1075" t="s">
        <v>377</v>
      </c>
      <c r="S2" s="994" t="s">
        <v>378</v>
      </c>
      <c r="T2" s="1168"/>
      <c r="U2" s="1168"/>
      <c r="V2" s="1007"/>
      <c r="W2" s="1150" t="s">
        <v>379</v>
      </c>
      <c r="X2" s="1149" t="s">
        <v>380</v>
      </c>
      <c r="Y2" s="1143" t="s">
        <v>381</v>
      </c>
      <c r="Z2" s="1152" t="s">
        <v>382</v>
      </c>
      <c r="AA2" s="1153"/>
      <c r="AB2" s="1153"/>
      <c r="AC2" s="1154"/>
      <c r="AD2" s="345"/>
      <c r="AE2" s="656"/>
      <c r="AF2" s="656"/>
      <c r="AG2" s="656"/>
      <c r="AH2" s="656"/>
      <c r="AI2" s="656"/>
      <c r="AJ2" s="656"/>
      <c r="AK2" s="656"/>
      <c r="AL2" s="656"/>
      <c r="AM2" s="656"/>
      <c r="AN2" s="656"/>
      <c r="AO2" s="656"/>
      <c r="AP2" s="656"/>
      <c r="AQ2" s="656"/>
      <c r="AR2" s="656"/>
      <c r="AS2" s="656"/>
      <c r="AT2" s="656"/>
      <c r="AU2" s="656"/>
      <c r="AV2" s="656"/>
      <c r="AW2" s="656"/>
      <c r="AX2" s="656"/>
      <c r="AY2" s="656"/>
      <c r="AZ2" s="656"/>
    </row>
    <row r="3" spans="1:52" s="651" customFormat="1" ht="19.5" customHeight="1">
      <c r="A3" s="660"/>
      <c r="B3" s="1148"/>
      <c r="C3" s="1164" t="s">
        <v>2</v>
      </c>
      <c r="D3" s="1162" t="s">
        <v>383</v>
      </c>
      <c r="E3" s="1162" t="s">
        <v>670</v>
      </c>
      <c r="F3" s="1162" t="s">
        <v>384</v>
      </c>
      <c r="G3" s="1162" t="s">
        <v>671</v>
      </c>
      <c r="H3" s="1144"/>
      <c r="I3" s="1164" t="s">
        <v>2</v>
      </c>
      <c r="J3" s="1155" t="s">
        <v>672</v>
      </c>
      <c r="K3" s="1155" t="s">
        <v>385</v>
      </c>
      <c r="L3" s="1155" t="s">
        <v>1</v>
      </c>
      <c r="M3" s="1170"/>
      <c r="N3" s="1167"/>
      <c r="O3" s="1173" t="s">
        <v>386</v>
      </c>
      <c r="P3" s="1174"/>
      <c r="Q3" s="1075" t="s">
        <v>387</v>
      </c>
      <c r="R3" s="1076"/>
      <c r="S3" s="1098" t="s">
        <v>673</v>
      </c>
      <c r="T3" s="1099"/>
      <c r="U3" s="1171" t="s">
        <v>388</v>
      </c>
      <c r="V3" s="1172"/>
      <c r="W3" s="1151"/>
      <c r="X3" s="1144"/>
      <c r="Y3" s="1144"/>
      <c r="Z3" s="1147" t="s">
        <v>2</v>
      </c>
      <c r="AA3" s="1155" t="s">
        <v>389</v>
      </c>
      <c r="AB3" s="1060" t="s">
        <v>674</v>
      </c>
      <c r="AC3" s="1145" t="s">
        <v>390</v>
      </c>
      <c r="AD3" s="345"/>
      <c r="AE3" s="656"/>
      <c r="AF3" s="656"/>
      <c r="AG3" s="656"/>
      <c r="AH3" s="656"/>
      <c r="AI3" s="656"/>
      <c r="AJ3" s="656"/>
      <c r="AK3" s="656"/>
      <c r="AL3" s="656"/>
      <c r="AM3" s="656"/>
      <c r="AN3" s="656"/>
      <c r="AO3" s="656"/>
      <c r="AP3" s="656"/>
      <c r="AQ3" s="656"/>
      <c r="AR3" s="656"/>
      <c r="AS3" s="656"/>
      <c r="AT3" s="656"/>
      <c r="AU3" s="656"/>
      <c r="AV3" s="656"/>
      <c r="AW3" s="656"/>
      <c r="AX3" s="656"/>
      <c r="AY3" s="656"/>
      <c r="AZ3" s="656"/>
    </row>
    <row r="4" spans="1:52" s="651" customFormat="1" ht="81" customHeight="1">
      <c r="A4" s="523"/>
      <c r="B4" s="1148"/>
      <c r="C4" s="1165"/>
      <c r="D4" s="1163"/>
      <c r="E4" s="1163"/>
      <c r="F4" s="1163"/>
      <c r="G4" s="1163"/>
      <c r="H4" s="1144"/>
      <c r="I4" s="1165"/>
      <c r="J4" s="1144"/>
      <c r="K4" s="1144"/>
      <c r="L4" s="1144"/>
      <c r="M4" s="1170"/>
      <c r="N4" s="1167"/>
      <c r="O4" s="524"/>
      <c r="P4" s="525" t="s">
        <v>391</v>
      </c>
      <c r="Q4" s="1142"/>
      <c r="R4" s="1142"/>
      <c r="S4" s="526" t="s">
        <v>392</v>
      </c>
      <c r="T4" s="527" t="s">
        <v>393</v>
      </c>
      <c r="U4" s="528" t="s">
        <v>394</v>
      </c>
      <c r="V4" s="529" t="s">
        <v>395</v>
      </c>
      <c r="W4" s="1151"/>
      <c r="X4" s="1144"/>
      <c r="Y4" s="1144"/>
      <c r="Z4" s="1148"/>
      <c r="AA4" s="1144"/>
      <c r="AB4" s="1144"/>
      <c r="AC4" s="1146"/>
      <c r="AD4" s="345"/>
      <c r="AE4" s="656"/>
      <c r="AF4" s="656"/>
      <c r="AG4" s="656"/>
      <c r="AH4" s="656"/>
      <c r="AI4" s="656"/>
      <c r="AJ4" s="656"/>
      <c r="AK4" s="656"/>
      <c r="AL4" s="656"/>
      <c r="AM4" s="656"/>
      <c r="AN4" s="656"/>
      <c r="AO4" s="656"/>
      <c r="AP4" s="656"/>
      <c r="AQ4" s="656"/>
      <c r="AR4" s="656"/>
      <c r="AS4" s="656"/>
      <c r="AT4" s="656"/>
      <c r="AU4" s="656"/>
      <c r="AV4" s="656"/>
      <c r="AW4" s="656"/>
      <c r="AX4" s="656"/>
      <c r="AY4" s="656"/>
      <c r="AZ4" s="656"/>
    </row>
    <row r="5" spans="1:52" s="659" customFormat="1" ht="15" customHeight="1">
      <c r="A5" s="530" t="s">
        <v>180</v>
      </c>
      <c r="B5" s="114">
        <f t="shared" ref="B5:B21" si="0">IF(SUM(C5,H5,I5,M5,N5,O5,Q5:Z5)=0,"-",SUM(C5,H5,I5,M5,N5,O5,Q5:Z5))</f>
        <v>39241</v>
      </c>
      <c r="C5" s="114">
        <f>IF(SUM(D5:G5)=0,"-",SUM(D5:G5))</f>
        <v>4864</v>
      </c>
      <c r="D5" s="531">
        <v>679</v>
      </c>
      <c r="E5" s="532">
        <v>2285</v>
      </c>
      <c r="F5" s="532">
        <v>1770</v>
      </c>
      <c r="G5" s="532">
        <v>130</v>
      </c>
      <c r="H5" s="532">
        <v>179</v>
      </c>
      <c r="I5" s="114">
        <f>IF(SUM(J5:L5)=0,"-",SUM(J5:L5))</f>
        <v>1394</v>
      </c>
      <c r="J5" s="531">
        <v>306</v>
      </c>
      <c r="K5" s="532">
        <v>154</v>
      </c>
      <c r="L5" s="532">
        <v>934</v>
      </c>
      <c r="M5" s="532">
        <v>6668</v>
      </c>
      <c r="N5" s="114">
        <v>10444</v>
      </c>
      <c r="O5" s="335">
        <v>3981</v>
      </c>
      <c r="P5" s="533">
        <v>3121</v>
      </c>
      <c r="Q5" s="534">
        <v>112</v>
      </c>
      <c r="R5" s="535">
        <v>604</v>
      </c>
      <c r="S5" s="114">
        <v>874</v>
      </c>
      <c r="T5" s="114">
        <v>1236</v>
      </c>
      <c r="U5" s="114">
        <v>5075</v>
      </c>
      <c r="V5" s="536">
        <v>88</v>
      </c>
      <c r="W5" s="536">
        <v>2081</v>
      </c>
      <c r="X5" s="114">
        <v>1037</v>
      </c>
      <c r="Y5" s="114">
        <v>376</v>
      </c>
      <c r="Z5" s="114">
        <f>IF(SUM(AA5:AC5)=0,"-",SUM(AA5:AC5))</f>
        <v>228</v>
      </c>
      <c r="AA5" s="114">
        <v>40</v>
      </c>
      <c r="AB5" s="114">
        <v>103</v>
      </c>
      <c r="AC5" s="114">
        <v>85</v>
      </c>
      <c r="AD5" s="516"/>
      <c r="AE5" s="658"/>
      <c r="AF5" s="658"/>
      <c r="AG5" s="658"/>
      <c r="AH5" s="658"/>
      <c r="AI5" s="658"/>
      <c r="AJ5" s="658"/>
      <c r="AK5" s="658"/>
      <c r="AL5" s="658"/>
      <c r="AM5" s="658"/>
      <c r="AN5" s="658"/>
      <c r="AO5" s="658"/>
      <c r="AP5" s="658"/>
      <c r="AQ5" s="658"/>
      <c r="AR5" s="658"/>
      <c r="AS5" s="658"/>
      <c r="AT5" s="658"/>
      <c r="AU5" s="658"/>
      <c r="AV5" s="658"/>
      <c r="AW5" s="658"/>
      <c r="AX5" s="658"/>
      <c r="AY5" s="658"/>
      <c r="AZ5" s="658"/>
    </row>
    <row r="6" spans="1:52" s="659" customFormat="1" ht="15" customHeight="1">
      <c r="A6" s="161" t="s">
        <v>718</v>
      </c>
      <c r="B6" s="315">
        <f>IF(SUM(B7:B14)=0,"-",SUM(B7:B14))</f>
        <v>2839</v>
      </c>
      <c r="C6" s="315">
        <f t="shared" ref="C6:AC6" si="1">IF(SUM(C7:C14)=0,"-",SUM(C7:C14))</f>
        <v>328</v>
      </c>
      <c r="D6" s="315">
        <f t="shared" si="1"/>
        <v>33</v>
      </c>
      <c r="E6" s="315">
        <f t="shared" si="1"/>
        <v>174</v>
      </c>
      <c r="F6" s="315">
        <f t="shared" si="1"/>
        <v>106</v>
      </c>
      <c r="G6" s="315">
        <f t="shared" si="1"/>
        <v>15</v>
      </c>
      <c r="H6" s="315">
        <f t="shared" si="1"/>
        <v>15</v>
      </c>
      <c r="I6" s="315">
        <f t="shared" si="1"/>
        <v>79</v>
      </c>
      <c r="J6" s="315">
        <f t="shared" si="1"/>
        <v>25</v>
      </c>
      <c r="K6" s="315">
        <f t="shared" si="1"/>
        <v>9</v>
      </c>
      <c r="L6" s="315">
        <f t="shared" si="1"/>
        <v>45</v>
      </c>
      <c r="M6" s="315">
        <f t="shared" si="1"/>
        <v>409</v>
      </c>
      <c r="N6" s="315">
        <f t="shared" si="1"/>
        <v>629</v>
      </c>
      <c r="O6" s="315">
        <f t="shared" si="1"/>
        <v>214</v>
      </c>
      <c r="P6" s="315">
        <f t="shared" si="1"/>
        <v>182</v>
      </c>
      <c r="Q6" s="315">
        <f t="shared" si="1"/>
        <v>1</v>
      </c>
      <c r="R6" s="315">
        <f t="shared" si="1"/>
        <v>74</v>
      </c>
      <c r="S6" s="315">
        <f t="shared" si="1"/>
        <v>50</v>
      </c>
      <c r="T6" s="315">
        <f t="shared" si="1"/>
        <v>221</v>
      </c>
      <c r="U6" s="315">
        <f t="shared" si="1"/>
        <v>523</v>
      </c>
      <c r="V6" s="315">
        <f t="shared" si="1"/>
        <v>10</v>
      </c>
      <c r="W6" s="315">
        <f t="shared" si="1"/>
        <v>119</v>
      </c>
      <c r="X6" s="315">
        <f t="shared" si="1"/>
        <v>119</v>
      </c>
      <c r="Y6" s="315">
        <f t="shared" si="1"/>
        <v>22</v>
      </c>
      <c r="Z6" s="315">
        <f t="shared" si="1"/>
        <v>26</v>
      </c>
      <c r="AA6" s="315">
        <f t="shared" si="1"/>
        <v>1</v>
      </c>
      <c r="AB6" s="315">
        <f t="shared" si="1"/>
        <v>3</v>
      </c>
      <c r="AC6" s="315">
        <f t="shared" si="1"/>
        <v>22</v>
      </c>
      <c r="AD6" s="399"/>
      <c r="AE6" s="658"/>
      <c r="AF6" s="658"/>
      <c r="AG6" s="658"/>
      <c r="AH6" s="658"/>
      <c r="AI6" s="658"/>
      <c r="AJ6" s="658"/>
      <c r="AK6" s="658"/>
      <c r="AL6" s="658"/>
      <c r="AM6" s="658"/>
      <c r="AN6" s="658"/>
      <c r="AO6" s="658"/>
      <c r="AP6" s="658"/>
      <c r="AQ6" s="658"/>
      <c r="AR6" s="658"/>
      <c r="AS6" s="658"/>
      <c r="AT6" s="658"/>
      <c r="AU6" s="658"/>
      <c r="AV6" s="658"/>
      <c r="AW6" s="658"/>
      <c r="AX6" s="658"/>
      <c r="AY6" s="658"/>
      <c r="AZ6" s="658"/>
    </row>
    <row r="7" spans="1:52" s="652" customFormat="1" ht="15" customHeight="1">
      <c r="A7" s="167" t="s">
        <v>725</v>
      </c>
      <c r="B7" s="404">
        <f t="shared" si="0"/>
        <v>1704</v>
      </c>
      <c r="C7" s="404">
        <f t="shared" ref="C7:C14" si="2">IF(SUM(D7:G7)=0,"-",SUM(D7:G7))</f>
        <v>147</v>
      </c>
      <c r="D7" s="406">
        <v>27</v>
      </c>
      <c r="E7" s="406">
        <v>83</v>
      </c>
      <c r="F7" s="406">
        <v>24</v>
      </c>
      <c r="G7" s="406">
        <v>13</v>
      </c>
      <c r="H7" s="406">
        <v>8</v>
      </c>
      <c r="I7" s="404">
        <f t="shared" ref="I7:I14" si="3">IF(SUM(J7:L7)=0,"-",SUM(J7:L7))</f>
        <v>43</v>
      </c>
      <c r="J7" s="406">
        <v>17</v>
      </c>
      <c r="K7" s="406">
        <v>5</v>
      </c>
      <c r="L7" s="406">
        <v>21</v>
      </c>
      <c r="M7" s="406">
        <v>306</v>
      </c>
      <c r="N7" s="406">
        <v>511</v>
      </c>
      <c r="O7" s="406">
        <v>162</v>
      </c>
      <c r="P7" s="406">
        <v>144</v>
      </c>
      <c r="Q7" s="406" t="s">
        <v>1188</v>
      </c>
      <c r="R7" s="406">
        <v>61</v>
      </c>
      <c r="S7" s="406">
        <v>2</v>
      </c>
      <c r="T7" s="406">
        <v>33</v>
      </c>
      <c r="U7" s="406">
        <v>210</v>
      </c>
      <c r="V7" s="406">
        <v>3</v>
      </c>
      <c r="W7" s="406">
        <v>94</v>
      </c>
      <c r="X7" s="406">
        <v>94</v>
      </c>
      <c r="Y7" s="406">
        <v>8</v>
      </c>
      <c r="Z7" s="404">
        <f t="shared" ref="Z7:Z14" si="4">IF(SUM(AA7:AC7)=0,"-",SUM(AA7:AC7))</f>
        <v>22</v>
      </c>
      <c r="AA7" s="406">
        <v>1</v>
      </c>
      <c r="AB7" s="406">
        <v>1</v>
      </c>
      <c r="AC7" s="406">
        <v>20</v>
      </c>
      <c r="AD7" s="399"/>
      <c r="AE7" s="539"/>
      <c r="AF7" s="539"/>
      <c r="AG7" s="539"/>
      <c r="AH7" s="539"/>
      <c r="AI7" s="539"/>
      <c r="AJ7" s="539"/>
      <c r="AK7" s="539"/>
      <c r="AL7" s="539"/>
      <c r="AM7" s="539"/>
      <c r="AN7" s="539"/>
      <c r="AO7" s="539"/>
      <c r="AP7" s="539"/>
      <c r="AQ7" s="539"/>
      <c r="AR7" s="539"/>
      <c r="AS7" s="539"/>
      <c r="AT7" s="539"/>
      <c r="AU7" s="539"/>
      <c r="AV7" s="539"/>
      <c r="AW7" s="539"/>
      <c r="AX7" s="539"/>
      <c r="AY7" s="539"/>
      <c r="AZ7" s="539"/>
    </row>
    <row r="8" spans="1:52" s="652" customFormat="1" ht="15" customHeight="1">
      <c r="A8" s="169" t="s">
        <v>726</v>
      </c>
      <c r="B8" s="407">
        <f t="shared" si="0"/>
        <v>112</v>
      </c>
      <c r="C8" s="407">
        <f t="shared" si="2"/>
        <v>15</v>
      </c>
      <c r="D8" s="406" t="s">
        <v>1188</v>
      </c>
      <c r="E8" s="406">
        <v>11</v>
      </c>
      <c r="F8" s="406">
        <v>4</v>
      </c>
      <c r="G8" s="406" t="s">
        <v>1188</v>
      </c>
      <c r="H8" s="406">
        <v>1</v>
      </c>
      <c r="I8" s="407">
        <f t="shared" si="3"/>
        <v>1</v>
      </c>
      <c r="J8" s="406">
        <v>1</v>
      </c>
      <c r="K8" s="406" t="s">
        <v>1188</v>
      </c>
      <c r="L8" s="406" t="s">
        <v>1188</v>
      </c>
      <c r="M8" s="406">
        <v>26</v>
      </c>
      <c r="N8" s="406">
        <v>34</v>
      </c>
      <c r="O8" s="406">
        <v>16</v>
      </c>
      <c r="P8" s="406">
        <v>12</v>
      </c>
      <c r="Q8" s="406" t="s">
        <v>1188</v>
      </c>
      <c r="R8" s="406">
        <v>1</v>
      </c>
      <c r="S8" s="406">
        <v>2</v>
      </c>
      <c r="T8" s="406">
        <v>2</v>
      </c>
      <c r="U8" s="406" t="s">
        <v>1188</v>
      </c>
      <c r="V8" s="406" t="s">
        <v>1188</v>
      </c>
      <c r="W8" s="406">
        <v>6</v>
      </c>
      <c r="X8" s="406">
        <v>6</v>
      </c>
      <c r="Y8" s="406">
        <v>2</v>
      </c>
      <c r="Z8" s="407" t="str">
        <f t="shared" si="4"/>
        <v>-</v>
      </c>
      <c r="AA8" s="406" t="s">
        <v>1188</v>
      </c>
      <c r="AB8" s="406" t="s">
        <v>1188</v>
      </c>
      <c r="AC8" s="406" t="s">
        <v>1188</v>
      </c>
      <c r="AD8" s="399"/>
      <c r="AE8" s="539"/>
      <c r="AF8" s="539"/>
      <c r="AG8" s="539"/>
      <c r="AH8" s="539"/>
      <c r="AI8" s="539"/>
      <c r="AJ8" s="539"/>
      <c r="AK8" s="539"/>
      <c r="AL8" s="539"/>
      <c r="AM8" s="539"/>
      <c r="AN8" s="539"/>
      <c r="AO8" s="539"/>
      <c r="AP8" s="539"/>
      <c r="AQ8" s="539"/>
      <c r="AR8" s="539"/>
      <c r="AS8" s="539"/>
      <c r="AT8" s="539"/>
      <c r="AU8" s="539"/>
      <c r="AV8" s="539"/>
      <c r="AW8" s="539"/>
      <c r="AX8" s="539"/>
      <c r="AY8" s="539"/>
      <c r="AZ8" s="539"/>
    </row>
    <row r="9" spans="1:52" s="652" customFormat="1" ht="15" customHeight="1">
      <c r="A9" s="169" t="s">
        <v>727</v>
      </c>
      <c r="B9" s="407">
        <f t="shared" si="0"/>
        <v>66</v>
      </c>
      <c r="C9" s="407">
        <f t="shared" si="2"/>
        <v>12</v>
      </c>
      <c r="D9" s="406" t="s">
        <v>1188</v>
      </c>
      <c r="E9" s="406">
        <v>9</v>
      </c>
      <c r="F9" s="406">
        <v>3</v>
      </c>
      <c r="G9" s="406" t="s">
        <v>1188</v>
      </c>
      <c r="H9" s="406" t="s">
        <v>1191</v>
      </c>
      <c r="I9" s="407">
        <f t="shared" si="3"/>
        <v>5</v>
      </c>
      <c r="J9" s="406">
        <v>1</v>
      </c>
      <c r="K9" s="406">
        <v>1</v>
      </c>
      <c r="L9" s="406">
        <v>3</v>
      </c>
      <c r="M9" s="406">
        <v>16</v>
      </c>
      <c r="N9" s="406">
        <v>18</v>
      </c>
      <c r="O9" s="406">
        <v>4</v>
      </c>
      <c r="P9" s="406">
        <v>2</v>
      </c>
      <c r="Q9" s="406">
        <v>1</v>
      </c>
      <c r="R9" s="406">
        <v>3</v>
      </c>
      <c r="S9" s="406" t="s">
        <v>1188</v>
      </c>
      <c r="T9" s="406" t="s">
        <v>1188</v>
      </c>
      <c r="U9" s="406" t="s">
        <v>1188</v>
      </c>
      <c r="V9" s="406" t="s">
        <v>1188</v>
      </c>
      <c r="W9" s="406">
        <v>3</v>
      </c>
      <c r="X9" s="406">
        <v>3</v>
      </c>
      <c r="Y9" s="406">
        <v>1</v>
      </c>
      <c r="Z9" s="407" t="str">
        <f t="shared" si="4"/>
        <v>-</v>
      </c>
      <c r="AA9" s="406" t="s">
        <v>1188</v>
      </c>
      <c r="AB9" s="406" t="s">
        <v>1188</v>
      </c>
      <c r="AC9" s="406" t="s">
        <v>1188</v>
      </c>
      <c r="AD9" s="399"/>
      <c r="AE9" s="539"/>
      <c r="AF9" s="539"/>
      <c r="AG9" s="539"/>
      <c r="AH9" s="539"/>
      <c r="AI9" s="539"/>
      <c r="AJ9" s="539"/>
      <c r="AK9" s="539"/>
      <c r="AL9" s="539"/>
      <c r="AM9" s="539"/>
      <c r="AN9" s="539"/>
      <c r="AO9" s="539"/>
      <c r="AP9" s="539"/>
      <c r="AQ9" s="539"/>
      <c r="AR9" s="539"/>
      <c r="AS9" s="539"/>
      <c r="AT9" s="539"/>
      <c r="AU9" s="539"/>
      <c r="AV9" s="539"/>
      <c r="AW9" s="539"/>
      <c r="AX9" s="539"/>
      <c r="AY9" s="539"/>
      <c r="AZ9" s="539"/>
    </row>
    <row r="10" spans="1:52" s="652" customFormat="1" ht="15" customHeight="1">
      <c r="A10" s="169" t="s">
        <v>728</v>
      </c>
      <c r="B10" s="407">
        <f t="shared" si="0"/>
        <v>66</v>
      </c>
      <c r="C10" s="407">
        <f t="shared" si="2"/>
        <v>19</v>
      </c>
      <c r="D10" s="406" t="s">
        <v>1188</v>
      </c>
      <c r="E10" s="406">
        <v>6</v>
      </c>
      <c r="F10" s="406">
        <v>13</v>
      </c>
      <c r="G10" s="406" t="s">
        <v>1188</v>
      </c>
      <c r="H10" s="406">
        <v>1</v>
      </c>
      <c r="I10" s="407">
        <f t="shared" si="3"/>
        <v>1</v>
      </c>
      <c r="J10" s="406" t="s">
        <v>1188</v>
      </c>
      <c r="K10" s="406" t="s">
        <v>1188</v>
      </c>
      <c r="L10" s="406">
        <v>1</v>
      </c>
      <c r="M10" s="406">
        <v>11</v>
      </c>
      <c r="N10" s="406">
        <v>11</v>
      </c>
      <c r="O10" s="406">
        <v>12</v>
      </c>
      <c r="P10" s="406">
        <v>11</v>
      </c>
      <c r="Q10" s="406" t="s">
        <v>1188</v>
      </c>
      <c r="R10" s="406">
        <v>1</v>
      </c>
      <c r="S10" s="406" t="s">
        <v>1188</v>
      </c>
      <c r="T10" s="406">
        <v>1</v>
      </c>
      <c r="U10" s="406">
        <v>5</v>
      </c>
      <c r="V10" s="406" t="s">
        <v>1188</v>
      </c>
      <c r="W10" s="406">
        <v>1</v>
      </c>
      <c r="X10" s="406">
        <v>1</v>
      </c>
      <c r="Y10" s="406">
        <v>1</v>
      </c>
      <c r="Z10" s="407">
        <f t="shared" si="4"/>
        <v>1</v>
      </c>
      <c r="AA10" s="406" t="s">
        <v>1188</v>
      </c>
      <c r="AB10" s="406" t="s">
        <v>1188</v>
      </c>
      <c r="AC10" s="406">
        <v>1</v>
      </c>
      <c r="AD10" s="399"/>
      <c r="AE10" s="539"/>
      <c r="AF10" s="539"/>
      <c r="AG10" s="539"/>
      <c r="AH10" s="539"/>
      <c r="AI10" s="539"/>
      <c r="AJ10" s="539"/>
      <c r="AK10" s="539"/>
      <c r="AL10" s="539"/>
      <c r="AM10" s="539"/>
      <c r="AN10" s="539"/>
      <c r="AO10" s="539"/>
      <c r="AP10" s="539"/>
      <c r="AQ10" s="539"/>
      <c r="AR10" s="539"/>
      <c r="AS10" s="539"/>
      <c r="AT10" s="539"/>
      <c r="AU10" s="539"/>
      <c r="AV10" s="539"/>
      <c r="AW10" s="539"/>
      <c r="AX10" s="539"/>
      <c r="AY10" s="539"/>
      <c r="AZ10" s="539"/>
    </row>
    <row r="11" spans="1:52" s="652" customFormat="1" ht="15" customHeight="1">
      <c r="A11" s="169" t="s">
        <v>729</v>
      </c>
      <c r="B11" s="407">
        <f t="shared" si="0"/>
        <v>140</v>
      </c>
      <c r="C11" s="407">
        <f t="shared" si="2"/>
        <v>25</v>
      </c>
      <c r="D11" s="406">
        <v>2</v>
      </c>
      <c r="E11" s="406">
        <v>10</v>
      </c>
      <c r="F11" s="406">
        <v>13</v>
      </c>
      <c r="G11" s="406" t="s">
        <v>1188</v>
      </c>
      <c r="H11" s="406">
        <v>1</v>
      </c>
      <c r="I11" s="407">
        <f t="shared" si="3"/>
        <v>9</v>
      </c>
      <c r="J11" s="406">
        <v>1</v>
      </c>
      <c r="K11" s="406" t="s">
        <v>1188</v>
      </c>
      <c r="L11" s="406">
        <v>8</v>
      </c>
      <c r="M11" s="406">
        <v>15</v>
      </c>
      <c r="N11" s="406">
        <v>9</v>
      </c>
      <c r="O11" s="406">
        <v>6</v>
      </c>
      <c r="P11" s="406">
        <v>3</v>
      </c>
      <c r="Q11" s="406" t="s">
        <v>1188</v>
      </c>
      <c r="R11" s="406">
        <v>1</v>
      </c>
      <c r="S11" s="406">
        <v>11</v>
      </c>
      <c r="T11" s="406">
        <v>14</v>
      </c>
      <c r="U11" s="406">
        <v>42</v>
      </c>
      <c r="V11" s="406" t="s">
        <v>1188</v>
      </c>
      <c r="W11" s="406" t="s">
        <v>1188</v>
      </c>
      <c r="X11" s="406" t="s">
        <v>1188</v>
      </c>
      <c r="Y11" s="406">
        <v>6</v>
      </c>
      <c r="Z11" s="407">
        <f t="shared" si="4"/>
        <v>1</v>
      </c>
      <c r="AA11" s="406" t="s">
        <v>1188</v>
      </c>
      <c r="AB11" s="406">
        <v>1</v>
      </c>
      <c r="AC11" s="406" t="s">
        <v>1188</v>
      </c>
      <c r="AD11" s="399"/>
      <c r="AE11" s="539"/>
      <c r="AF11" s="539"/>
      <c r="AG11" s="539"/>
      <c r="AH11" s="539"/>
      <c r="AI11" s="539"/>
      <c r="AJ11" s="539"/>
      <c r="AK11" s="539"/>
      <c r="AL11" s="539"/>
      <c r="AM11" s="539"/>
      <c r="AN11" s="539"/>
      <c r="AO11" s="539"/>
      <c r="AP11" s="539"/>
      <c r="AQ11" s="539"/>
      <c r="AR11" s="539"/>
      <c r="AS11" s="539"/>
      <c r="AT11" s="539"/>
      <c r="AU11" s="539"/>
      <c r="AV11" s="539"/>
      <c r="AW11" s="539"/>
      <c r="AX11" s="539"/>
      <c r="AY11" s="539"/>
      <c r="AZ11" s="539"/>
    </row>
    <row r="12" spans="1:52" s="652" customFormat="1" ht="15" customHeight="1">
      <c r="A12" s="169" t="s">
        <v>730</v>
      </c>
      <c r="B12" s="407">
        <f t="shared" si="0"/>
        <v>632</v>
      </c>
      <c r="C12" s="407">
        <f t="shared" si="2"/>
        <v>88</v>
      </c>
      <c r="D12" s="406">
        <v>4</v>
      </c>
      <c r="E12" s="406">
        <v>45</v>
      </c>
      <c r="F12" s="406">
        <v>38</v>
      </c>
      <c r="G12" s="406">
        <v>1</v>
      </c>
      <c r="H12" s="406">
        <v>4</v>
      </c>
      <c r="I12" s="407">
        <f t="shared" si="3"/>
        <v>13</v>
      </c>
      <c r="J12" s="406">
        <v>5</v>
      </c>
      <c r="K12" s="406">
        <v>3</v>
      </c>
      <c r="L12" s="406">
        <v>5</v>
      </c>
      <c r="M12" s="406">
        <v>19</v>
      </c>
      <c r="N12" s="406">
        <v>19</v>
      </c>
      <c r="O12" s="406">
        <v>5</v>
      </c>
      <c r="P12" s="406">
        <v>3</v>
      </c>
      <c r="Q12" s="406" t="s">
        <v>1188</v>
      </c>
      <c r="R12" s="406">
        <v>5</v>
      </c>
      <c r="S12" s="406">
        <v>34</v>
      </c>
      <c r="T12" s="406">
        <v>164</v>
      </c>
      <c r="U12" s="406">
        <v>248</v>
      </c>
      <c r="V12" s="406">
        <v>7</v>
      </c>
      <c r="W12" s="406">
        <v>12</v>
      </c>
      <c r="X12" s="406">
        <v>12</v>
      </c>
      <c r="Y12" s="406">
        <v>2</v>
      </c>
      <c r="Z12" s="407" t="str">
        <f t="shared" si="4"/>
        <v>-</v>
      </c>
      <c r="AA12" s="406" t="s">
        <v>1188</v>
      </c>
      <c r="AB12" s="406" t="s">
        <v>1188</v>
      </c>
      <c r="AC12" s="406" t="s">
        <v>1188</v>
      </c>
      <c r="AD12" s="399"/>
      <c r="AE12" s="539"/>
      <c r="AF12" s="539"/>
      <c r="AG12" s="539"/>
      <c r="AH12" s="539"/>
      <c r="AI12" s="539"/>
      <c r="AJ12" s="539"/>
      <c r="AK12" s="539"/>
      <c r="AL12" s="539"/>
      <c r="AM12" s="539"/>
      <c r="AN12" s="539"/>
      <c r="AO12" s="539"/>
      <c r="AP12" s="539"/>
      <c r="AQ12" s="539"/>
      <c r="AR12" s="539"/>
      <c r="AS12" s="539"/>
      <c r="AT12" s="539"/>
      <c r="AU12" s="539"/>
      <c r="AV12" s="539"/>
      <c r="AW12" s="539"/>
      <c r="AX12" s="539"/>
      <c r="AY12" s="539"/>
      <c r="AZ12" s="539"/>
    </row>
    <row r="13" spans="1:52" s="652" customFormat="1" ht="15" customHeight="1">
      <c r="A13" s="169" t="s">
        <v>731</v>
      </c>
      <c r="B13" s="407">
        <f t="shared" si="0"/>
        <v>53</v>
      </c>
      <c r="C13" s="407">
        <f t="shared" si="2"/>
        <v>15</v>
      </c>
      <c r="D13" s="406" t="s">
        <v>1188</v>
      </c>
      <c r="E13" s="406">
        <v>6</v>
      </c>
      <c r="F13" s="406">
        <v>9</v>
      </c>
      <c r="G13" s="406" t="s">
        <v>1188</v>
      </c>
      <c r="H13" s="406" t="s">
        <v>1188</v>
      </c>
      <c r="I13" s="407">
        <f t="shared" si="3"/>
        <v>5</v>
      </c>
      <c r="J13" s="406" t="s">
        <v>1188</v>
      </c>
      <c r="K13" s="406" t="s">
        <v>1188</v>
      </c>
      <c r="L13" s="406">
        <v>5</v>
      </c>
      <c r="M13" s="406">
        <v>1</v>
      </c>
      <c r="N13" s="406">
        <v>1</v>
      </c>
      <c r="O13" s="406">
        <v>2</v>
      </c>
      <c r="P13" s="406">
        <v>2</v>
      </c>
      <c r="Q13" s="406" t="s">
        <v>1188</v>
      </c>
      <c r="R13" s="406">
        <v>1</v>
      </c>
      <c r="S13" s="406" t="s">
        <v>1188</v>
      </c>
      <c r="T13" s="406">
        <v>7</v>
      </c>
      <c r="U13" s="790">
        <v>18</v>
      </c>
      <c r="V13" s="406" t="s">
        <v>1188</v>
      </c>
      <c r="W13" s="791">
        <v>1</v>
      </c>
      <c r="X13" s="406">
        <v>1</v>
      </c>
      <c r="Y13" s="406">
        <v>1</v>
      </c>
      <c r="Z13" s="407" t="str">
        <f t="shared" si="4"/>
        <v>-</v>
      </c>
      <c r="AA13" s="406" t="s">
        <v>1188</v>
      </c>
      <c r="AB13" s="406" t="s">
        <v>1188</v>
      </c>
      <c r="AC13" s="406" t="s">
        <v>1188</v>
      </c>
      <c r="AD13" s="399"/>
      <c r="AE13" s="539"/>
      <c r="AF13" s="539"/>
      <c r="AG13" s="539"/>
      <c r="AH13" s="539"/>
      <c r="AI13" s="539"/>
      <c r="AJ13" s="539"/>
      <c r="AK13" s="539"/>
      <c r="AL13" s="539"/>
      <c r="AM13" s="539"/>
      <c r="AN13" s="539"/>
      <c r="AO13" s="539"/>
      <c r="AP13" s="539"/>
      <c r="AQ13" s="539"/>
      <c r="AR13" s="539"/>
      <c r="AS13" s="539"/>
      <c r="AT13" s="539"/>
      <c r="AU13" s="539"/>
      <c r="AV13" s="539"/>
      <c r="AW13" s="539"/>
      <c r="AX13" s="539"/>
      <c r="AY13" s="539"/>
      <c r="AZ13" s="539"/>
    </row>
    <row r="14" spans="1:52" s="652" customFormat="1" ht="15" customHeight="1">
      <c r="A14" s="170" t="s">
        <v>732</v>
      </c>
      <c r="B14" s="252">
        <f t="shared" si="0"/>
        <v>66</v>
      </c>
      <c r="C14" s="252">
        <f t="shared" si="2"/>
        <v>7</v>
      </c>
      <c r="D14" s="409" t="s">
        <v>1190</v>
      </c>
      <c r="E14" s="784">
        <v>4</v>
      </c>
      <c r="F14" s="784">
        <v>2</v>
      </c>
      <c r="G14" s="784">
        <v>1</v>
      </c>
      <c r="H14" s="784" t="s">
        <v>1191</v>
      </c>
      <c r="I14" s="252">
        <f t="shared" si="3"/>
        <v>2</v>
      </c>
      <c r="J14" s="409" t="s">
        <v>1188</v>
      </c>
      <c r="K14" s="789" t="s">
        <v>1188</v>
      </c>
      <c r="L14" s="784">
        <v>2</v>
      </c>
      <c r="M14" s="784">
        <v>15</v>
      </c>
      <c r="N14" s="784">
        <v>26</v>
      </c>
      <c r="O14" s="784">
        <v>7</v>
      </c>
      <c r="P14" s="784">
        <v>5</v>
      </c>
      <c r="Q14" s="784" t="s">
        <v>1188</v>
      </c>
      <c r="R14" s="784">
        <v>1</v>
      </c>
      <c r="S14" s="784">
        <v>1</v>
      </c>
      <c r="T14" s="784" t="s">
        <v>1188</v>
      </c>
      <c r="U14" s="789" t="s">
        <v>1188</v>
      </c>
      <c r="V14" s="789" t="s">
        <v>1188</v>
      </c>
      <c r="W14" s="784">
        <v>2</v>
      </c>
      <c r="X14" s="784">
        <v>2</v>
      </c>
      <c r="Y14" s="784">
        <v>1</v>
      </c>
      <c r="Z14" s="252">
        <f t="shared" si="4"/>
        <v>2</v>
      </c>
      <c r="AA14" s="406" t="s">
        <v>1188</v>
      </c>
      <c r="AB14" s="406">
        <v>1</v>
      </c>
      <c r="AC14" s="406">
        <v>1</v>
      </c>
      <c r="AD14" s="399"/>
      <c r="AE14" s="539"/>
      <c r="AF14" s="539"/>
      <c r="AG14" s="539"/>
      <c r="AH14" s="539"/>
      <c r="AI14" s="539"/>
      <c r="AJ14" s="539"/>
      <c r="AK14" s="539"/>
      <c r="AL14" s="539"/>
      <c r="AM14" s="539"/>
      <c r="AN14" s="539"/>
      <c r="AO14" s="539"/>
      <c r="AP14" s="539"/>
      <c r="AQ14" s="539"/>
      <c r="AR14" s="539"/>
      <c r="AS14" s="539"/>
      <c r="AT14" s="539"/>
      <c r="AU14" s="539"/>
      <c r="AV14" s="539"/>
      <c r="AW14" s="539"/>
      <c r="AX14" s="539"/>
      <c r="AY14" s="539"/>
      <c r="AZ14" s="539"/>
    </row>
    <row r="15" spans="1:52" s="652" customFormat="1" ht="15" customHeight="1">
      <c r="A15" s="161" t="s">
        <v>733</v>
      </c>
      <c r="B15" s="315">
        <f>IF(SUM(B16)=0,"-",SUM(B16))</f>
        <v>233</v>
      </c>
      <c r="C15" s="315">
        <f t="shared" ref="C15:AC15" si="5">IF(SUM(C16)=0,"-",SUM(C16))</f>
        <v>41</v>
      </c>
      <c r="D15" s="315">
        <f t="shared" si="5"/>
        <v>4</v>
      </c>
      <c r="E15" s="315">
        <f t="shared" si="5"/>
        <v>30</v>
      </c>
      <c r="F15" s="315">
        <f t="shared" si="5"/>
        <v>7</v>
      </c>
      <c r="G15" s="315" t="str">
        <f t="shared" si="5"/>
        <v>-</v>
      </c>
      <c r="H15" s="315">
        <f t="shared" si="5"/>
        <v>1</v>
      </c>
      <c r="I15" s="315">
        <f t="shared" si="5"/>
        <v>11</v>
      </c>
      <c r="J15" s="315">
        <f t="shared" si="5"/>
        <v>4</v>
      </c>
      <c r="K15" s="315">
        <f t="shared" si="5"/>
        <v>4</v>
      </c>
      <c r="L15" s="315">
        <f t="shared" si="5"/>
        <v>3</v>
      </c>
      <c r="M15" s="315">
        <f t="shared" si="5"/>
        <v>48</v>
      </c>
      <c r="N15" s="315">
        <f t="shared" si="5"/>
        <v>79</v>
      </c>
      <c r="O15" s="315">
        <f t="shared" si="5"/>
        <v>26</v>
      </c>
      <c r="P15" s="315">
        <f t="shared" si="5"/>
        <v>23</v>
      </c>
      <c r="Q15" s="315" t="str">
        <f t="shared" si="5"/>
        <v>-</v>
      </c>
      <c r="R15" s="315">
        <f t="shared" si="5"/>
        <v>14</v>
      </c>
      <c r="S15" s="315" t="str">
        <f t="shared" si="5"/>
        <v>-</v>
      </c>
      <c r="T15" s="315" t="str">
        <f t="shared" si="5"/>
        <v>-</v>
      </c>
      <c r="U15" s="315" t="str">
        <f t="shared" si="5"/>
        <v>-</v>
      </c>
      <c r="V15" s="315" t="str">
        <f t="shared" si="5"/>
        <v>-</v>
      </c>
      <c r="W15" s="315">
        <f t="shared" si="5"/>
        <v>9</v>
      </c>
      <c r="X15" s="315">
        <f t="shared" si="5"/>
        <v>2</v>
      </c>
      <c r="Y15" s="315">
        <f t="shared" si="5"/>
        <v>2</v>
      </c>
      <c r="Z15" s="315" t="str">
        <f t="shared" si="5"/>
        <v>-</v>
      </c>
      <c r="AA15" s="315" t="str">
        <f t="shared" si="5"/>
        <v>-</v>
      </c>
      <c r="AB15" s="315" t="str">
        <f t="shared" si="5"/>
        <v>-</v>
      </c>
      <c r="AC15" s="315" t="str">
        <f t="shared" si="5"/>
        <v>-</v>
      </c>
      <c r="AD15" s="399"/>
      <c r="AE15" s="539"/>
      <c r="AF15" s="539"/>
      <c r="AG15" s="539"/>
      <c r="AH15" s="539"/>
      <c r="AI15" s="539"/>
      <c r="AJ15" s="539"/>
      <c r="AK15" s="539"/>
      <c r="AL15" s="539"/>
      <c r="AM15" s="539"/>
      <c r="AN15" s="539"/>
      <c r="AO15" s="539"/>
      <c r="AP15" s="539"/>
      <c r="AQ15" s="539"/>
      <c r="AR15" s="539"/>
      <c r="AS15" s="539"/>
      <c r="AT15" s="539"/>
      <c r="AU15" s="539"/>
      <c r="AV15" s="539"/>
      <c r="AW15" s="539"/>
      <c r="AX15" s="539"/>
      <c r="AY15" s="539"/>
      <c r="AZ15" s="539"/>
    </row>
    <row r="16" spans="1:52" s="652" customFormat="1" ht="15" customHeight="1">
      <c r="A16" s="164" t="s">
        <v>739</v>
      </c>
      <c r="B16" s="246">
        <f t="shared" si="0"/>
        <v>233</v>
      </c>
      <c r="C16" s="246">
        <f>IF(SUM(D16:G16)=0,"-",SUM(D16:G16))</f>
        <v>41</v>
      </c>
      <c r="D16" s="247">
        <v>4</v>
      </c>
      <c r="E16" s="247">
        <v>30</v>
      </c>
      <c r="F16" s="247">
        <v>7</v>
      </c>
      <c r="G16" s="247" t="s">
        <v>181</v>
      </c>
      <c r="H16" s="247">
        <v>1</v>
      </c>
      <c r="I16" s="246">
        <f>IF(SUM(J16:L16)=0,"-",SUM(J16:L16))</f>
        <v>11</v>
      </c>
      <c r="J16" s="247">
        <v>4</v>
      </c>
      <c r="K16" s="247">
        <v>4</v>
      </c>
      <c r="L16" s="247">
        <v>3</v>
      </c>
      <c r="M16" s="247">
        <v>48</v>
      </c>
      <c r="N16" s="247">
        <v>79</v>
      </c>
      <c r="O16" s="247">
        <v>26</v>
      </c>
      <c r="P16" s="247">
        <v>23</v>
      </c>
      <c r="Q16" s="247" t="s">
        <v>181</v>
      </c>
      <c r="R16" s="247">
        <v>14</v>
      </c>
      <c r="S16" s="247" t="s">
        <v>181</v>
      </c>
      <c r="T16" s="247" t="s">
        <v>181</v>
      </c>
      <c r="U16" s="247" t="s">
        <v>181</v>
      </c>
      <c r="V16" s="247" t="s">
        <v>181</v>
      </c>
      <c r="W16" s="247">
        <v>9</v>
      </c>
      <c r="X16" s="247">
        <v>2</v>
      </c>
      <c r="Y16" s="247">
        <v>2</v>
      </c>
      <c r="Z16" s="246" t="str">
        <f>IF(SUM(AA16:AC16)=0,"-",SUM(AA16:AC16))</f>
        <v>-</v>
      </c>
      <c r="AA16" s="247" t="s">
        <v>779</v>
      </c>
      <c r="AB16" s="247" t="s">
        <v>779</v>
      </c>
      <c r="AC16" s="247" t="s">
        <v>779</v>
      </c>
      <c r="AD16" s="399"/>
      <c r="AE16" s="539"/>
      <c r="AF16" s="539"/>
      <c r="AG16" s="539"/>
      <c r="AH16" s="539"/>
      <c r="AI16" s="539"/>
      <c r="AJ16" s="539"/>
      <c r="AK16" s="539"/>
      <c r="AL16" s="539"/>
      <c r="AM16" s="539"/>
      <c r="AN16" s="539"/>
      <c r="AO16" s="539"/>
      <c r="AP16" s="539"/>
      <c r="AQ16" s="539"/>
      <c r="AR16" s="539"/>
      <c r="AS16" s="539"/>
      <c r="AT16" s="539"/>
      <c r="AU16" s="539"/>
      <c r="AV16" s="539"/>
      <c r="AW16" s="539"/>
      <c r="AX16" s="539"/>
      <c r="AY16" s="539"/>
      <c r="AZ16" s="539"/>
    </row>
    <row r="17" spans="1:52" s="652" customFormat="1" ht="15" customHeight="1">
      <c r="A17" s="162" t="s">
        <v>720</v>
      </c>
      <c r="B17" s="315">
        <f>IF(SUM(B18:B21)=0,"-",SUM(B18:B21))</f>
        <v>559</v>
      </c>
      <c r="C17" s="315">
        <f t="shared" ref="C17:AC17" si="6">IF(SUM(C18:C21)=0,"-",SUM(C18:C21))</f>
        <v>98</v>
      </c>
      <c r="D17" s="315">
        <f t="shared" si="6"/>
        <v>5</v>
      </c>
      <c r="E17" s="315">
        <f t="shared" si="6"/>
        <v>60</v>
      </c>
      <c r="F17" s="315">
        <f t="shared" si="6"/>
        <v>31</v>
      </c>
      <c r="G17" s="315">
        <f t="shared" si="6"/>
        <v>2</v>
      </c>
      <c r="H17" s="315" t="str">
        <f t="shared" si="6"/>
        <v>-</v>
      </c>
      <c r="I17" s="315">
        <f t="shared" si="6"/>
        <v>17</v>
      </c>
      <c r="J17" s="315">
        <f t="shared" si="6"/>
        <v>4</v>
      </c>
      <c r="K17" s="315">
        <f t="shared" si="6"/>
        <v>1</v>
      </c>
      <c r="L17" s="315">
        <f t="shared" si="6"/>
        <v>12</v>
      </c>
      <c r="M17" s="315">
        <f t="shared" si="6"/>
        <v>70</v>
      </c>
      <c r="N17" s="315">
        <f t="shared" si="6"/>
        <v>96</v>
      </c>
      <c r="O17" s="315">
        <f t="shared" si="6"/>
        <v>31</v>
      </c>
      <c r="P17" s="315">
        <f t="shared" si="6"/>
        <v>26</v>
      </c>
      <c r="Q17" s="315" t="str">
        <f t="shared" si="6"/>
        <v>-</v>
      </c>
      <c r="R17" s="315">
        <f t="shared" si="6"/>
        <v>17</v>
      </c>
      <c r="S17" s="315">
        <f t="shared" si="6"/>
        <v>36</v>
      </c>
      <c r="T17" s="315">
        <f t="shared" si="6"/>
        <v>19</v>
      </c>
      <c r="U17" s="315">
        <f t="shared" si="6"/>
        <v>127</v>
      </c>
      <c r="V17" s="315">
        <f t="shared" si="6"/>
        <v>2</v>
      </c>
      <c r="W17" s="315">
        <f t="shared" si="6"/>
        <v>11</v>
      </c>
      <c r="X17" s="315">
        <f t="shared" si="6"/>
        <v>7</v>
      </c>
      <c r="Y17" s="315">
        <f t="shared" si="6"/>
        <v>12</v>
      </c>
      <c r="Z17" s="315">
        <f t="shared" si="6"/>
        <v>16</v>
      </c>
      <c r="AA17" s="315">
        <f t="shared" si="6"/>
        <v>4</v>
      </c>
      <c r="AB17" s="315">
        <f t="shared" si="6"/>
        <v>6</v>
      </c>
      <c r="AC17" s="315">
        <f t="shared" si="6"/>
        <v>6</v>
      </c>
      <c r="AD17" s="399"/>
      <c r="AE17" s="539"/>
      <c r="AF17" s="539"/>
      <c r="AG17" s="539"/>
      <c r="AH17" s="539"/>
      <c r="AI17" s="539"/>
      <c r="AJ17" s="539"/>
      <c r="AK17" s="539"/>
      <c r="AL17" s="539"/>
      <c r="AM17" s="539"/>
      <c r="AN17" s="539"/>
      <c r="AO17" s="539"/>
      <c r="AP17" s="539"/>
      <c r="AQ17" s="539"/>
      <c r="AR17" s="539"/>
      <c r="AS17" s="539"/>
      <c r="AT17" s="539"/>
      <c r="AU17" s="539"/>
      <c r="AV17" s="539"/>
      <c r="AW17" s="539"/>
      <c r="AX17" s="539"/>
      <c r="AY17" s="539"/>
      <c r="AZ17" s="539"/>
    </row>
    <row r="18" spans="1:52" s="652" customFormat="1" ht="15" customHeight="1">
      <c r="A18" s="167" t="s">
        <v>735</v>
      </c>
      <c r="B18" s="404">
        <f>IF(SUM(C18,H18,I18,M18,N18,O18,Q18:Z18)=0,"-",SUM(C18,H18,I18,M18,N18,O18,Q18:Z18))</f>
        <v>143</v>
      </c>
      <c r="C18" s="404">
        <f t="shared" ref="C18:C21" si="7">IF(SUM(D18:G18)=0,"-",SUM(D18:G18))</f>
        <v>21</v>
      </c>
      <c r="D18" s="783" t="s">
        <v>1153</v>
      </c>
      <c r="E18" s="783">
        <v>15</v>
      </c>
      <c r="F18" s="783">
        <v>6</v>
      </c>
      <c r="G18" s="783" t="s">
        <v>1153</v>
      </c>
      <c r="H18" s="403" t="s">
        <v>1153</v>
      </c>
      <c r="I18" s="404">
        <f t="shared" ref="I18:I21" si="8">IF(SUM(J18:L18)=0,"-",SUM(J18:L18))</f>
        <v>5</v>
      </c>
      <c r="J18" s="783">
        <v>3</v>
      </c>
      <c r="K18" s="403" t="s">
        <v>1153</v>
      </c>
      <c r="L18" s="783">
        <v>2</v>
      </c>
      <c r="M18" s="783">
        <v>20</v>
      </c>
      <c r="N18" s="783">
        <v>19</v>
      </c>
      <c r="O18" s="783">
        <v>9</v>
      </c>
      <c r="P18" s="783">
        <v>8</v>
      </c>
      <c r="Q18" s="783" t="s">
        <v>1153</v>
      </c>
      <c r="R18" s="783">
        <v>5</v>
      </c>
      <c r="S18" s="783">
        <v>6</v>
      </c>
      <c r="T18" s="783">
        <v>5</v>
      </c>
      <c r="U18" s="783">
        <v>32</v>
      </c>
      <c r="V18" s="783" t="s">
        <v>1153</v>
      </c>
      <c r="W18" s="783">
        <v>2</v>
      </c>
      <c r="X18" s="783">
        <v>3</v>
      </c>
      <c r="Y18" s="783">
        <v>9</v>
      </c>
      <c r="Z18" s="404">
        <f t="shared" ref="Z18:Z21" si="9">IF(SUM(AA18:AC18)=0,"-",SUM(AA18:AC18))</f>
        <v>7</v>
      </c>
      <c r="AA18" s="403">
        <v>2</v>
      </c>
      <c r="AB18" s="783">
        <v>3</v>
      </c>
      <c r="AC18" s="783">
        <v>2</v>
      </c>
      <c r="AD18" s="399"/>
      <c r="AE18" s="539"/>
      <c r="AF18" s="539"/>
      <c r="AG18" s="539"/>
      <c r="AH18" s="539"/>
      <c r="AI18" s="539"/>
      <c r="AJ18" s="539"/>
      <c r="AK18" s="539"/>
      <c r="AL18" s="539"/>
      <c r="AM18" s="539"/>
      <c r="AN18" s="539"/>
      <c r="AO18" s="539"/>
      <c r="AP18" s="539"/>
      <c r="AQ18" s="539"/>
      <c r="AR18" s="539"/>
      <c r="AS18" s="539"/>
      <c r="AT18" s="539"/>
      <c r="AU18" s="539"/>
      <c r="AV18" s="539"/>
      <c r="AW18" s="539"/>
      <c r="AX18" s="539"/>
      <c r="AY18" s="539"/>
      <c r="AZ18" s="539"/>
    </row>
    <row r="19" spans="1:52" s="652" customFormat="1" ht="15" customHeight="1">
      <c r="A19" s="169" t="s">
        <v>736</v>
      </c>
      <c r="B19" s="407">
        <f t="shared" si="0"/>
        <v>258</v>
      </c>
      <c r="C19" s="407">
        <f t="shared" si="7"/>
        <v>27</v>
      </c>
      <c r="D19" s="406">
        <v>5</v>
      </c>
      <c r="E19" s="406">
        <v>14</v>
      </c>
      <c r="F19" s="406">
        <v>6</v>
      </c>
      <c r="G19" s="406">
        <v>2</v>
      </c>
      <c r="H19" s="406" t="s">
        <v>1153</v>
      </c>
      <c r="I19" s="407">
        <f t="shared" si="8"/>
        <v>7</v>
      </c>
      <c r="J19" s="406" t="s">
        <v>1153</v>
      </c>
      <c r="K19" s="406" t="s">
        <v>1153</v>
      </c>
      <c r="L19" s="406">
        <v>7</v>
      </c>
      <c r="M19" s="406">
        <v>39</v>
      </c>
      <c r="N19" s="406">
        <v>59</v>
      </c>
      <c r="O19" s="406">
        <v>16</v>
      </c>
      <c r="P19" s="406">
        <v>13</v>
      </c>
      <c r="Q19" s="406" t="s">
        <v>1153</v>
      </c>
      <c r="R19" s="406">
        <v>10</v>
      </c>
      <c r="S19" s="406">
        <v>16</v>
      </c>
      <c r="T19" s="406">
        <v>10</v>
      </c>
      <c r="U19" s="406">
        <v>60</v>
      </c>
      <c r="V19" s="406">
        <v>2</v>
      </c>
      <c r="W19" s="406">
        <v>8</v>
      </c>
      <c r="X19" s="406">
        <v>1</v>
      </c>
      <c r="Y19" s="406">
        <v>1</v>
      </c>
      <c r="Z19" s="407">
        <f t="shared" si="9"/>
        <v>2</v>
      </c>
      <c r="AA19" s="406" t="s">
        <v>1153</v>
      </c>
      <c r="AB19" s="406">
        <v>1</v>
      </c>
      <c r="AC19" s="406">
        <v>1</v>
      </c>
      <c r="AD19" s="399"/>
      <c r="AE19" s="539"/>
      <c r="AF19" s="539"/>
      <c r="AG19" s="539"/>
      <c r="AH19" s="539"/>
      <c r="AI19" s="539"/>
      <c r="AJ19" s="539"/>
      <c r="AK19" s="539"/>
      <c r="AL19" s="539"/>
      <c r="AM19" s="539"/>
      <c r="AN19" s="539"/>
      <c r="AO19" s="539"/>
      <c r="AP19" s="539"/>
      <c r="AQ19" s="539"/>
      <c r="AR19" s="539"/>
      <c r="AS19" s="539"/>
      <c r="AT19" s="539"/>
      <c r="AU19" s="539"/>
      <c r="AV19" s="539"/>
      <c r="AW19" s="539"/>
      <c r="AX19" s="539"/>
      <c r="AY19" s="539"/>
      <c r="AZ19" s="539"/>
    </row>
    <row r="20" spans="1:52" s="652" customFormat="1" ht="15" customHeight="1">
      <c r="A20" s="169" t="s">
        <v>737</v>
      </c>
      <c r="B20" s="407">
        <f t="shared" si="0"/>
        <v>68</v>
      </c>
      <c r="C20" s="407">
        <f t="shared" si="7"/>
        <v>14</v>
      </c>
      <c r="D20" s="406" t="s">
        <v>1153</v>
      </c>
      <c r="E20" s="406">
        <v>10</v>
      </c>
      <c r="F20" s="406">
        <v>4</v>
      </c>
      <c r="G20" s="406" t="s">
        <v>1153</v>
      </c>
      <c r="H20" s="406" t="s">
        <v>1153</v>
      </c>
      <c r="I20" s="407">
        <f t="shared" si="8"/>
        <v>4</v>
      </c>
      <c r="J20" s="406">
        <v>1</v>
      </c>
      <c r="K20" s="406" t="s">
        <v>1153</v>
      </c>
      <c r="L20" s="406">
        <v>3</v>
      </c>
      <c r="M20" s="406">
        <v>5</v>
      </c>
      <c r="N20" s="406">
        <v>6</v>
      </c>
      <c r="O20" s="406">
        <v>5</v>
      </c>
      <c r="P20" s="406">
        <v>4</v>
      </c>
      <c r="Q20" s="406" t="s">
        <v>1153</v>
      </c>
      <c r="R20" s="406" t="s">
        <v>1153</v>
      </c>
      <c r="S20" s="406">
        <v>6</v>
      </c>
      <c r="T20" s="406">
        <v>4</v>
      </c>
      <c r="U20" s="406">
        <v>14</v>
      </c>
      <c r="V20" s="406" t="s">
        <v>1153</v>
      </c>
      <c r="W20" s="406" t="s">
        <v>1153</v>
      </c>
      <c r="X20" s="406">
        <v>3</v>
      </c>
      <c r="Y20" s="406">
        <v>1</v>
      </c>
      <c r="Z20" s="407">
        <f t="shared" si="9"/>
        <v>6</v>
      </c>
      <c r="AA20" s="406">
        <v>2</v>
      </c>
      <c r="AB20" s="406">
        <v>2</v>
      </c>
      <c r="AC20" s="406">
        <v>2</v>
      </c>
      <c r="AD20" s="399"/>
      <c r="AE20" s="539"/>
      <c r="AF20" s="539"/>
      <c r="AG20" s="539"/>
      <c r="AH20" s="539"/>
      <c r="AI20" s="539"/>
      <c r="AJ20" s="539"/>
      <c r="AK20" s="539"/>
      <c r="AL20" s="539"/>
      <c r="AM20" s="539"/>
      <c r="AN20" s="539"/>
      <c r="AO20" s="539"/>
      <c r="AP20" s="539"/>
      <c r="AQ20" s="539"/>
      <c r="AR20" s="539"/>
      <c r="AS20" s="539"/>
      <c r="AT20" s="539"/>
      <c r="AU20" s="539"/>
      <c r="AV20" s="539"/>
      <c r="AW20" s="539"/>
      <c r="AX20" s="539"/>
      <c r="AY20" s="539"/>
      <c r="AZ20" s="539"/>
    </row>
    <row r="21" spans="1:52" s="652" customFormat="1" ht="15" customHeight="1">
      <c r="A21" s="170" t="s">
        <v>738</v>
      </c>
      <c r="B21" s="252">
        <f t="shared" si="0"/>
        <v>90</v>
      </c>
      <c r="C21" s="252">
        <f t="shared" si="7"/>
        <v>36</v>
      </c>
      <c r="D21" s="784" t="s">
        <v>1153</v>
      </c>
      <c r="E21" s="784">
        <v>21</v>
      </c>
      <c r="F21" s="784">
        <v>15</v>
      </c>
      <c r="G21" s="784" t="s">
        <v>1153</v>
      </c>
      <c r="H21" s="409" t="s">
        <v>1153</v>
      </c>
      <c r="I21" s="252">
        <f t="shared" si="8"/>
        <v>1</v>
      </c>
      <c r="J21" s="409" t="s">
        <v>1153</v>
      </c>
      <c r="K21" s="784">
        <v>1</v>
      </c>
      <c r="L21" s="784" t="s">
        <v>1153</v>
      </c>
      <c r="M21" s="784">
        <v>6</v>
      </c>
      <c r="N21" s="784">
        <v>12</v>
      </c>
      <c r="O21" s="784">
        <v>1</v>
      </c>
      <c r="P21" s="784">
        <v>1</v>
      </c>
      <c r="Q21" s="784" t="s">
        <v>1153</v>
      </c>
      <c r="R21" s="784">
        <v>2</v>
      </c>
      <c r="S21" s="784">
        <v>8</v>
      </c>
      <c r="T21" s="784" t="s">
        <v>1153</v>
      </c>
      <c r="U21" s="784">
        <v>21</v>
      </c>
      <c r="V21" s="784" t="s">
        <v>1153</v>
      </c>
      <c r="W21" s="784">
        <v>1</v>
      </c>
      <c r="X21" s="784" t="s">
        <v>1153</v>
      </c>
      <c r="Y21" s="784">
        <v>1</v>
      </c>
      <c r="Z21" s="252">
        <f t="shared" si="9"/>
        <v>1</v>
      </c>
      <c r="AA21" s="409" t="s">
        <v>1153</v>
      </c>
      <c r="AB21" s="784" t="s">
        <v>1153</v>
      </c>
      <c r="AC21" s="784">
        <v>1</v>
      </c>
      <c r="AD21" s="399"/>
      <c r="AE21" s="539"/>
      <c r="AF21" s="539"/>
      <c r="AG21" s="539"/>
      <c r="AH21" s="539"/>
      <c r="AI21" s="539"/>
      <c r="AJ21" s="539"/>
      <c r="AK21" s="539"/>
      <c r="AL21" s="539"/>
      <c r="AM21" s="539"/>
      <c r="AN21" s="539"/>
      <c r="AO21" s="539"/>
      <c r="AP21" s="539"/>
      <c r="AQ21" s="539"/>
      <c r="AR21" s="539"/>
      <c r="AS21" s="539"/>
      <c r="AT21" s="539"/>
      <c r="AU21" s="539"/>
      <c r="AV21" s="539"/>
      <c r="AW21" s="539"/>
      <c r="AX21" s="539"/>
      <c r="AY21" s="539"/>
      <c r="AZ21" s="539"/>
    </row>
    <row r="22" spans="1:52" s="652" customFormat="1" ht="15" customHeight="1">
      <c r="A22" s="411" t="s">
        <v>675</v>
      </c>
      <c r="B22" s="413"/>
      <c r="C22" s="413"/>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399"/>
      <c r="AE22" s="539"/>
      <c r="AF22" s="539"/>
      <c r="AG22" s="539"/>
      <c r="AH22" s="539"/>
      <c r="AI22" s="539"/>
      <c r="AJ22" s="539"/>
      <c r="AK22" s="539"/>
      <c r="AL22" s="539"/>
      <c r="AM22" s="539"/>
      <c r="AN22" s="539"/>
      <c r="AO22" s="539"/>
      <c r="AP22" s="539"/>
      <c r="AQ22" s="539"/>
      <c r="AR22" s="539"/>
      <c r="AS22" s="539"/>
      <c r="AT22" s="539"/>
      <c r="AU22" s="539"/>
      <c r="AV22" s="539"/>
      <c r="AW22" s="539"/>
      <c r="AX22" s="539"/>
      <c r="AY22" s="539"/>
      <c r="AZ22" s="539"/>
    </row>
    <row r="23" spans="1:52" s="652" customFormat="1" ht="15" customHeight="1">
      <c r="A23" s="411"/>
      <c r="B23" s="413"/>
      <c r="C23" s="413"/>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3"/>
      <c r="AC23" s="413"/>
      <c r="AD23" s="399"/>
      <c r="AE23" s="539"/>
      <c r="AF23" s="539"/>
      <c r="AG23" s="539"/>
      <c r="AH23" s="539"/>
      <c r="AI23" s="539"/>
      <c r="AJ23" s="539"/>
      <c r="AK23" s="539"/>
      <c r="AL23" s="539"/>
      <c r="AM23" s="539"/>
      <c r="AN23" s="539"/>
      <c r="AO23" s="539"/>
      <c r="AP23" s="539"/>
      <c r="AQ23" s="539"/>
      <c r="AR23" s="539"/>
      <c r="AS23" s="539"/>
      <c r="AT23" s="539"/>
      <c r="AU23" s="539"/>
      <c r="AV23" s="539"/>
      <c r="AW23" s="539"/>
      <c r="AX23" s="539"/>
      <c r="AY23" s="539"/>
      <c r="AZ23" s="539"/>
    </row>
    <row r="24" spans="1:52" s="652" customFormat="1" ht="15" customHeight="1">
      <c r="A24" s="411" t="s">
        <v>745</v>
      </c>
      <c r="B24" s="413"/>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413"/>
      <c r="AD24" s="399"/>
      <c r="AE24" s="539"/>
      <c r="AF24" s="539"/>
      <c r="AG24" s="539"/>
      <c r="AH24" s="539"/>
      <c r="AI24" s="539"/>
      <c r="AJ24" s="539"/>
      <c r="AK24" s="539"/>
      <c r="AL24" s="539"/>
      <c r="AM24" s="539"/>
      <c r="AN24" s="539"/>
      <c r="AO24" s="539"/>
      <c r="AP24" s="539"/>
      <c r="AQ24" s="539"/>
      <c r="AR24" s="539"/>
      <c r="AS24" s="539"/>
      <c r="AT24" s="539"/>
      <c r="AU24" s="539"/>
      <c r="AV24" s="539"/>
      <c r="AW24" s="539"/>
      <c r="AX24" s="539"/>
      <c r="AY24" s="539"/>
      <c r="AZ24" s="539"/>
    </row>
    <row r="25" spans="1:52" ht="13.5" customHeight="1">
      <c r="A25" s="183"/>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89"/>
    </row>
    <row r="26" spans="1:52" ht="13.5" customHeight="1">
      <c r="A26" s="116"/>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89"/>
    </row>
    <row r="27" spans="1:52" ht="13.5" customHeight="1">
      <c r="A27" s="116"/>
      <c r="B27" s="195"/>
      <c r="C27" s="218"/>
      <c r="D27" s="195"/>
      <c r="E27" s="195"/>
      <c r="F27" s="195"/>
      <c r="G27" s="195"/>
      <c r="H27" s="195"/>
      <c r="I27" s="218"/>
      <c r="J27" s="195"/>
      <c r="K27" s="195"/>
      <c r="L27" s="195"/>
      <c r="M27" s="195"/>
      <c r="N27" s="195"/>
      <c r="O27" s="195"/>
      <c r="P27" s="195"/>
      <c r="Q27" s="195"/>
      <c r="R27" s="195"/>
      <c r="S27" s="195"/>
      <c r="T27" s="195"/>
      <c r="U27" s="195"/>
      <c r="V27" s="195"/>
      <c r="W27" s="195"/>
      <c r="X27" s="195"/>
      <c r="Y27" s="195"/>
      <c r="Z27" s="218"/>
      <c r="AA27" s="195"/>
      <c r="AB27" s="195"/>
      <c r="AC27" s="195"/>
      <c r="AD27" s="89"/>
    </row>
    <row r="28" spans="1:52" ht="13.5" customHeight="1">
      <c r="A28" s="116"/>
      <c r="B28" s="195"/>
      <c r="C28" s="218"/>
      <c r="D28" s="195"/>
      <c r="E28" s="195"/>
      <c r="F28" s="195"/>
      <c r="G28" s="195"/>
      <c r="H28" s="195"/>
      <c r="I28" s="218"/>
      <c r="J28" s="195"/>
      <c r="K28" s="195"/>
      <c r="L28" s="195"/>
      <c r="M28" s="195"/>
      <c r="N28" s="195"/>
      <c r="O28" s="195"/>
      <c r="P28" s="195"/>
      <c r="Q28" s="195"/>
      <c r="R28" s="195"/>
      <c r="S28" s="195"/>
      <c r="T28" s="195"/>
      <c r="U28" s="195"/>
      <c r="V28" s="195"/>
      <c r="W28" s="195"/>
      <c r="X28" s="195"/>
      <c r="Y28" s="195"/>
      <c r="Z28" s="218"/>
      <c r="AA28" s="195"/>
      <c r="AB28" s="195"/>
      <c r="AC28" s="195"/>
      <c r="AD28" s="89"/>
    </row>
    <row r="29" spans="1:52" s="122" customFormat="1" ht="13.5" customHeight="1">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row>
    <row r="30" spans="1:52" s="122" customFormat="1" ht="14.25" customHeight="1">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row>
    <row r="31" spans="1:52">
      <c r="A31" s="113"/>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9"/>
    </row>
    <row r="32" spans="1:52">
      <c r="A32" s="113"/>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9"/>
    </row>
    <row r="33" spans="1:30">
      <c r="A33" s="123"/>
      <c r="AD33" s="89"/>
    </row>
    <row r="34" spans="1:30">
      <c r="A34" s="123"/>
      <c r="AD34" s="89"/>
    </row>
  </sheetData>
  <customSheetViews>
    <customSheetView guid="{56D0106B-CB90-4499-A8AC-183481DC4CD8}" showPageBreaks="1" showGridLines="0" printArea="1" view="pageBreakPreview">
      <selection activeCell="M29" sqref="M29"/>
      <colBreaks count="1" manualBreakCount="1">
        <brk id="17" max="31" man="1"/>
      </colBreaks>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selection activeCell="M29" sqref="M29"/>
      <colBreaks count="1" manualBreakCount="1">
        <brk id="17" max="31" man="1"/>
      </colBreaks>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selection activeCell="M29" sqref="M29"/>
      <colBreaks count="1" manualBreakCount="1">
        <brk id="17" max="31" man="1"/>
      </colBreaks>
      <pageMargins left="0.78740157480314965" right="0.78740157480314965" top="0.78740157480314965" bottom="0.78740157480314965" header="0.51181102362204722" footer="0.51181102362204722"/>
      <headerFooter alignWithMargins="0"/>
    </customSheetView>
  </customSheetViews>
  <mergeCells count="31">
    <mergeCell ref="N2:N4"/>
    <mergeCell ref="O2:Q2"/>
    <mergeCell ref="S2:V2"/>
    <mergeCell ref="M2:M4"/>
    <mergeCell ref="U3:V3"/>
    <mergeCell ref="O3:P3"/>
    <mergeCell ref="Q3:Q4"/>
    <mergeCell ref="S3:T3"/>
    <mergeCell ref="B2:B4"/>
    <mergeCell ref="C2:G2"/>
    <mergeCell ref="H2:H4"/>
    <mergeCell ref="I2:L2"/>
    <mergeCell ref="L3:L4"/>
    <mergeCell ref="D3:D4"/>
    <mergeCell ref="C3:C4"/>
    <mergeCell ref="K3:K4"/>
    <mergeCell ref="E3:E4"/>
    <mergeCell ref="F3:F4"/>
    <mergeCell ref="I3:I4"/>
    <mergeCell ref="J3:J4"/>
    <mergeCell ref="G3:G4"/>
    <mergeCell ref="Z1:AC1"/>
    <mergeCell ref="R2:R4"/>
    <mergeCell ref="Y2:Y4"/>
    <mergeCell ref="AB3:AB4"/>
    <mergeCell ref="AC3:AC4"/>
    <mergeCell ref="Z3:Z4"/>
    <mergeCell ref="X2:X4"/>
    <mergeCell ref="W2:W4"/>
    <mergeCell ref="Z2:AC2"/>
    <mergeCell ref="AA3:AA4"/>
  </mergeCells>
  <phoneticPr fontId="2"/>
  <pageMargins left="0.39370078740157483" right="0.39370078740157483" top="0.78740157480314965" bottom="0.78740157480314965" header="0.51181102362204722" footer="0.51181102362204722"/>
  <headerFooter alignWithMargins="0">
    <oddFooter>&amp;R&amp;D&amp;T</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AY15"/>
  <sheetViews>
    <sheetView showGridLines="0" view="pageBreakPreview" zoomScaleNormal="25" workbookViewId="0">
      <selection activeCell="Z5" sqref="Z5:AE5"/>
    </sheetView>
  </sheetViews>
  <sheetFormatPr defaultRowHeight="13.5"/>
  <cols>
    <col min="1" max="1" width="11.125" style="653" customWidth="1"/>
    <col min="2" max="2" width="7.125" style="124" customWidth="1"/>
    <col min="3" max="31" width="5.625" style="124" customWidth="1"/>
    <col min="32" max="51" width="9" style="122"/>
    <col min="52" max="16384" width="9" style="124"/>
  </cols>
  <sheetData>
    <row r="1" spans="1:51" s="655" customFormat="1" ht="16.5" customHeight="1">
      <c r="A1" s="107" t="s">
        <v>709</v>
      </c>
      <c r="B1" s="105"/>
      <c r="C1" s="105"/>
      <c r="D1" s="105"/>
      <c r="E1" s="212"/>
      <c r="F1" s="212"/>
      <c r="G1" s="212"/>
      <c r="H1" s="212"/>
      <c r="I1" s="212"/>
      <c r="J1" s="212"/>
      <c r="K1" s="212"/>
      <c r="L1" s="212"/>
      <c r="M1" s="212"/>
      <c r="N1" s="212"/>
      <c r="O1" s="212"/>
      <c r="P1" s="212"/>
      <c r="Q1" s="212"/>
      <c r="R1" s="212"/>
      <c r="S1" s="212"/>
      <c r="T1" s="212"/>
      <c r="U1" s="212"/>
      <c r="V1" s="212"/>
      <c r="W1" s="212"/>
      <c r="X1" s="212"/>
      <c r="Y1" s="212"/>
      <c r="Z1" s="212"/>
      <c r="AA1" s="212"/>
      <c r="AB1" s="848" t="s">
        <v>1162</v>
      </c>
      <c r="AC1" s="848"/>
      <c r="AD1" s="848"/>
      <c r="AE1" s="848"/>
      <c r="AF1" s="537"/>
      <c r="AG1" s="537"/>
      <c r="AH1" s="537"/>
      <c r="AI1" s="537"/>
      <c r="AJ1" s="537"/>
      <c r="AK1" s="537"/>
      <c r="AL1" s="537"/>
      <c r="AM1" s="537"/>
      <c r="AN1" s="537"/>
      <c r="AO1" s="537"/>
      <c r="AP1" s="537"/>
      <c r="AQ1" s="537"/>
      <c r="AR1" s="537"/>
      <c r="AS1" s="537"/>
      <c r="AT1" s="537"/>
      <c r="AU1" s="537"/>
      <c r="AV1" s="537"/>
      <c r="AW1" s="537"/>
      <c r="AX1" s="537"/>
      <c r="AY1" s="537"/>
    </row>
    <row r="2" spans="1:51" s="651" customFormat="1" ht="15" customHeight="1">
      <c r="A2" s="167"/>
      <c r="B2" s="1180" t="s">
        <v>370</v>
      </c>
      <c r="C2" s="1160" t="s">
        <v>371</v>
      </c>
      <c r="D2" s="1153"/>
      <c r="E2" s="1153"/>
      <c r="F2" s="1153"/>
      <c r="G2" s="1161"/>
      <c r="H2" s="1143" t="s">
        <v>372</v>
      </c>
      <c r="I2" s="1160" t="s">
        <v>373</v>
      </c>
      <c r="J2" s="1153"/>
      <c r="K2" s="1153"/>
      <c r="L2" s="1161"/>
      <c r="M2" s="1169" t="s">
        <v>374</v>
      </c>
      <c r="N2" s="1166" t="s">
        <v>375</v>
      </c>
      <c r="O2" s="1097" t="s">
        <v>376</v>
      </c>
      <c r="P2" s="1098"/>
      <c r="Q2" s="1186"/>
      <c r="R2" s="1075" t="s">
        <v>377</v>
      </c>
      <c r="S2" s="1168" t="s">
        <v>378</v>
      </c>
      <c r="T2" s="1168"/>
      <c r="U2" s="1183"/>
      <c r="V2" s="1143" t="s">
        <v>379</v>
      </c>
      <c r="W2" s="1149" t="s">
        <v>380</v>
      </c>
      <c r="X2" s="1143" t="s">
        <v>381</v>
      </c>
      <c r="Y2" s="1152" t="s">
        <v>382</v>
      </c>
      <c r="Z2" s="1153"/>
      <c r="AA2" s="1153"/>
      <c r="AB2" s="1154"/>
      <c r="AC2" s="1149" t="s">
        <v>396</v>
      </c>
      <c r="AD2" s="1143" t="s">
        <v>397</v>
      </c>
      <c r="AE2" s="1177" t="s">
        <v>398</v>
      </c>
      <c r="AF2" s="656"/>
      <c r="AG2" s="656"/>
      <c r="AH2" s="656"/>
      <c r="AI2" s="656"/>
      <c r="AJ2" s="656"/>
      <c r="AK2" s="656"/>
      <c r="AL2" s="656"/>
      <c r="AM2" s="656"/>
      <c r="AN2" s="656"/>
      <c r="AO2" s="656"/>
      <c r="AP2" s="656"/>
      <c r="AQ2" s="656"/>
      <c r="AR2" s="656"/>
      <c r="AS2" s="656"/>
      <c r="AT2" s="656"/>
      <c r="AU2" s="656"/>
      <c r="AV2" s="656"/>
      <c r="AW2" s="656"/>
      <c r="AX2" s="656"/>
      <c r="AY2" s="656"/>
    </row>
    <row r="3" spans="1:51" s="651" customFormat="1" ht="15" customHeight="1">
      <c r="A3" s="657"/>
      <c r="B3" s="1179"/>
      <c r="C3" s="1181" t="s">
        <v>2</v>
      </c>
      <c r="D3" s="1155" t="s">
        <v>383</v>
      </c>
      <c r="E3" s="1155" t="s">
        <v>670</v>
      </c>
      <c r="F3" s="1155" t="s">
        <v>384</v>
      </c>
      <c r="G3" s="1155" t="s">
        <v>671</v>
      </c>
      <c r="H3" s="1144"/>
      <c r="I3" s="1181" t="s">
        <v>2</v>
      </c>
      <c r="J3" s="1155" t="s">
        <v>672</v>
      </c>
      <c r="K3" s="1155" t="s">
        <v>385</v>
      </c>
      <c r="L3" s="1155" t="s">
        <v>1</v>
      </c>
      <c r="M3" s="1170"/>
      <c r="N3" s="1167"/>
      <c r="O3" s="1184" t="s">
        <v>386</v>
      </c>
      <c r="P3" s="1185"/>
      <c r="Q3" s="1075" t="s">
        <v>399</v>
      </c>
      <c r="R3" s="1076"/>
      <c r="S3" s="1098" t="s">
        <v>673</v>
      </c>
      <c r="T3" s="1099"/>
      <c r="U3" s="1175" t="s">
        <v>400</v>
      </c>
      <c r="V3" s="1144"/>
      <c r="W3" s="1144"/>
      <c r="X3" s="1144"/>
      <c r="Y3" s="1178" t="s">
        <v>2</v>
      </c>
      <c r="Z3" s="1155" t="s">
        <v>389</v>
      </c>
      <c r="AA3" s="1060" t="s">
        <v>674</v>
      </c>
      <c r="AB3" s="1145" t="s">
        <v>390</v>
      </c>
      <c r="AC3" s="1144"/>
      <c r="AD3" s="1144"/>
      <c r="AE3" s="1146"/>
      <c r="AF3" s="656"/>
      <c r="AG3" s="656"/>
      <c r="AH3" s="656"/>
      <c r="AI3" s="656"/>
      <c r="AJ3" s="656"/>
      <c r="AK3" s="656"/>
      <c r="AL3" s="656"/>
      <c r="AM3" s="656"/>
      <c r="AN3" s="656"/>
      <c r="AO3" s="656"/>
      <c r="AP3" s="656"/>
      <c r="AQ3" s="656"/>
      <c r="AR3" s="656"/>
      <c r="AS3" s="656"/>
      <c r="AT3" s="656"/>
      <c r="AU3" s="656"/>
      <c r="AV3" s="656"/>
      <c r="AW3" s="656"/>
      <c r="AX3" s="656"/>
      <c r="AY3" s="656"/>
    </row>
    <row r="4" spans="1:51" s="651" customFormat="1" ht="82.5" customHeight="1">
      <c r="A4" s="523"/>
      <c r="B4" s="1179"/>
      <c r="C4" s="1182"/>
      <c r="D4" s="1144"/>
      <c r="E4" s="1144"/>
      <c r="F4" s="1144"/>
      <c r="G4" s="1144"/>
      <c r="H4" s="1144"/>
      <c r="I4" s="1182"/>
      <c r="J4" s="1144"/>
      <c r="K4" s="1144"/>
      <c r="L4" s="1144"/>
      <c r="M4" s="1170"/>
      <c r="N4" s="1167"/>
      <c r="O4" s="524"/>
      <c r="P4" s="525" t="s">
        <v>391</v>
      </c>
      <c r="Q4" s="1142"/>
      <c r="R4" s="1142"/>
      <c r="S4" s="526" t="s">
        <v>392</v>
      </c>
      <c r="T4" s="527" t="s">
        <v>393</v>
      </c>
      <c r="U4" s="1176"/>
      <c r="V4" s="1144"/>
      <c r="W4" s="1144"/>
      <c r="X4" s="1144"/>
      <c r="Y4" s="1179"/>
      <c r="Z4" s="1144"/>
      <c r="AA4" s="1144"/>
      <c r="AB4" s="1146"/>
      <c r="AC4" s="1144"/>
      <c r="AD4" s="1144"/>
      <c r="AE4" s="1146"/>
      <c r="AF4" s="656"/>
      <c r="AG4" s="656"/>
      <c r="AH4" s="656"/>
      <c r="AI4" s="656"/>
      <c r="AJ4" s="656"/>
      <c r="AK4" s="656"/>
      <c r="AL4" s="656"/>
      <c r="AM4" s="656"/>
      <c r="AN4" s="656"/>
      <c r="AO4" s="656"/>
      <c r="AP4" s="656"/>
      <c r="AQ4" s="656"/>
      <c r="AR4" s="656"/>
      <c r="AS4" s="656"/>
      <c r="AT4" s="656"/>
      <c r="AU4" s="656"/>
      <c r="AV4" s="656"/>
      <c r="AW4" s="656"/>
      <c r="AX4" s="656"/>
      <c r="AY4" s="656"/>
    </row>
    <row r="5" spans="1:51" s="659" customFormat="1" ht="15" customHeight="1">
      <c r="A5" s="530" t="s">
        <v>180</v>
      </c>
      <c r="B5" s="114">
        <f>IF(SUM(C5,H5,I5,M5,N5,O5,Q5:Y5,AC5,AD5,AE5)=0,"-",SUM(C5,H5,I5,M5,N5,O5,Q5:Y5,AC5,AD5,AE5))</f>
        <v>10705</v>
      </c>
      <c r="C5" s="114">
        <f>IF(SUM(D5:G5)=0,"-",SUM(D5:G5))</f>
        <v>1894</v>
      </c>
      <c r="D5" s="531">
        <v>465</v>
      </c>
      <c r="E5" s="532">
        <v>991</v>
      </c>
      <c r="F5" s="532">
        <v>413</v>
      </c>
      <c r="G5" s="532">
        <v>25</v>
      </c>
      <c r="H5" s="532">
        <v>29</v>
      </c>
      <c r="I5" s="114">
        <f>IF(SUM(J5:L5)=0,"-",SUM(J5:L5))</f>
        <v>868</v>
      </c>
      <c r="J5" s="531">
        <v>271</v>
      </c>
      <c r="K5" s="532">
        <v>47</v>
      </c>
      <c r="L5" s="532">
        <v>550</v>
      </c>
      <c r="M5" s="532">
        <v>1182</v>
      </c>
      <c r="N5" s="114">
        <v>2049</v>
      </c>
      <c r="O5" s="335">
        <v>632</v>
      </c>
      <c r="P5" s="533">
        <v>389</v>
      </c>
      <c r="Q5" s="534">
        <v>3</v>
      </c>
      <c r="R5" s="535">
        <v>125</v>
      </c>
      <c r="S5" s="114">
        <v>78</v>
      </c>
      <c r="T5" s="114">
        <v>410</v>
      </c>
      <c r="U5" s="114">
        <v>2073</v>
      </c>
      <c r="V5" s="114">
        <v>625</v>
      </c>
      <c r="W5" s="114">
        <v>318</v>
      </c>
      <c r="X5" s="114">
        <v>326</v>
      </c>
      <c r="Y5" s="114">
        <f>IF(SUM(Z5:AB5)=0,"-",SUM(Z5:AB5))</f>
        <v>52</v>
      </c>
      <c r="Z5" s="114">
        <v>14</v>
      </c>
      <c r="AA5" s="114">
        <v>20</v>
      </c>
      <c r="AB5" s="114">
        <v>18</v>
      </c>
      <c r="AC5" s="114">
        <v>3</v>
      </c>
      <c r="AD5" s="114">
        <v>13</v>
      </c>
      <c r="AE5" s="114">
        <v>25</v>
      </c>
      <c r="AF5" s="658"/>
      <c r="AG5" s="658"/>
      <c r="AH5" s="658"/>
      <c r="AI5" s="658"/>
      <c r="AJ5" s="658"/>
      <c r="AK5" s="658"/>
      <c r="AL5" s="658"/>
      <c r="AM5" s="658"/>
      <c r="AN5" s="658"/>
      <c r="AO5" s="658"/>
      <c r="AP5" s="658"/>
      <c r="AQ5" s="658"/>
      <c r="AR5" s="658"/>
      <c r="AS5" s="658"/>
      <c r="AT5" s="658"/>
      <c r="AU5" s="658"/>
      <c r="AV5" s="658"/>
      <c r="AW5" s="658"/>
      <c r="AX5" s="658"/>
      <c r="AY5" s="658"/>
    </row>
    <row r="6" spans="1:51" s="659" customFormat="1" ht="15" customHeight="1">
      <c r="A6" s="161" t="s">
        <v>718</v>
      </c>
      <c r="B6" s="246">
        <f>IF(SUM(C6,H6,I6,M6,N6,O6,Q6:Y6,AC6,AD6,AE6)=0,"-",SUM(C6,H6,I6,M6,N6,O6,Q6:Y6,AC6,AD6,AE6))</f>
        <v>586</v>
      </c>
      <c r="C6" s="246">
        <f>IF(SUM(D6:G6)=0,"-",SUM(D6:G6))</f>
        <v>76</v>
      </c>
      <c r="D6" s="247">
        <v>12</v>
      </c>
      <c r="E6" s="247">
        <v>48</v>
      </c>
      <c r="F6" s="247">
        <v>15</v>
      </c>
      <c r="G6" s="247">
        <v>1</v>
      </c>
      <c r="H6" s="247">
        <v>1</v>
      </c>
      <c r="I6" s="246">
        <f>IF(SUM(J6:L6)=0,"-",SUM(J6:L6))</f>
        <v>52</v>
      </c>
      <c r="J6" s="247">
        <v>32</v>
      </c>
      <c r="K6" s="247">
        <v>2</v>
      </c>
      <c r="L6" s="247">
        <v>18</v>
      </c>
      <c r="M6" s="247">
        <v>67</v>
      </c>
      <c r="N6" s="247">
        <v>91</v>
      </c>
      <c r="O6" s="247">
        <v>3</v>
      </c>
      <c r="P6" s="247">
        <v>14</v>
      </c>
      <c r="Q6" s="247" t="s">
        <v>1188</v>
      </c>
      <c r="R6" s="247">
        <v>12</v>
      </c>
      <c r="S6" s="247">
        <v>1</v>
      </c>
      <c r="T6" s="247">
        <v>52</v>
      </c>
      <c r="U6" s="247">
        <v>190</v>
      </c>
      <c r="V6" s="247">
        <v>14</v>
      </c>
      <c r="W6" s="247">
        <v>11</v>
      </c>
      <c r="X6" s="247">
        <v>14</v>
      </c>
      <c r="Y6" s="246">
        <f>IF(SUM(Z6:AB6)=0,"-",SUM(Z6:AB6))</f>
        <v>2</v>
      </c>
      <c r="Z6" s="247" t="s">
        <v>1188</v>
      </c>
      <c r="AA6" s="247" t="s">
        <v>1188</v>
      </c>
      <c r="AB6" s="247">
        <v>2</v>
      </c>
      <c r="AC6" s="247" t="s">
        <v>1188</v>
      </c>
      <c r="AD6" s="247" t="s">
        <v>1188</v>
      </c>
      <c r="AE6" s="247" t="s">
        <v>1188</v>
      </c>
      <c r="AF6" s="658"/>
      <c r="AG6" s="658"/>
      <c r="AH6" s="658"/>
      <c r="AI6" s="658"/>
      <c r="AJ6" s="658"/>
      <c r="AK6" s="658"/>
      <c r="AL6" s="658"/>
      <c r="AM6" s="658"/>
      <c r="AN6" s="658"/>
      <c r="AO6" s="658"/>
      <c r="AP6" s="658"/>
      <c r="AQ6" s="658"/>
      <c r="AR6" s="658"/>
      <c r="AS6" s="658"/>
      <c r="AT6" s="658"/>
      <c r="AU6" s="658"/>
      <c r="AV6" s="658"/>
      <c r="AW6" s="658"/>
      <c r="AX6" s="658"/>
      <c r="AY6" s="658"/>
    </row>
    <row r="7" spans="1:51" s="659" customFormat="1" ht="15" customHeight="1">
      <c r="A7" s="161" t="s">
        <v>719</v>
      </c>
      <c r="B7" s="246">
        <f>IF(SUM(C7,H7,I7,M7,N7,O7,Q7:Y7,AC7,AD7,AE7)=0,"-",SUM(C7,H7,I7,M7,N7,O7,Q7:Y7,AC7,AD7,AE7))</f>
        <v>44</v>
      </c>
      <c r="C7" s="246">
        <f>IF(SUM(D7:G7)=0,"-",SUM(D7:G7))</f>
        <v>30</v>
      </c>
      <c r="D7" s="247">
        <v>5</v>
      </c>
      <c r="E7" s="247">
        <v>22</v>
      </c>
      <c r="F7" s="247">
        <v>3</v>
      </c>
      <c r="G7" s="247" t="s">
        <v>181</v>
      </c>
      <c r="H7" s="247" t="s">
        <v>181</v>
      </c>
      <c r="I7" s="246">
        <f>IF(SUM(J7:L7)=0,"-",SUM(J7:L7))</f>
        <v>1</v>
      </c>
      <c r="J7" s="247">
        <v>1</v>
      </c>
      <c r="K7" s="247" t="s">
        <v>181</v>
      </c>
      <c r="L7" s="247" t="s">
        <v>181</v>
      </c>
      <c r="M7" s="247" t="s">
        <v>181</v>
      </c>
      <c r="N7" s="247">
        <v>8</v>
      </c>
      <c r="O7" s="247" t="s">
        <v>181</v>
      </c>
      <c r="P7" s="247" t="s">
        <v>181</v>
      </c>
      <c r="Q7" s="247" t="s">
        <v>1188</v>
      </c>
      <c r="R7" s="247">
        <v>1</v>
      </c>
      <c r="S7" s="247" t="s">
        <v>181</v>
      </c>
      <c r="T7" s="247" t="s">
        <v>181</v>
      </c>
      <c r="U7" s="247" t="s">
        <v>181</v>
      </c>
      <c r="V7" s="247">
        <v>1</v>
      </c>
      <c r="W7" s="247">
        <v>1</v>
      </c>
      <c r="X7" s="247">
        <v>2</v>
      </c>
      <c r="Y7" s="246" t="str">
        <f>IF(SUM(Z7:AB7)=0,"-",SUM(Z7:AB7))</f>
        <v>-</v>
      </c>
      <c r="Z7" s="247" t="s">
        <v>184</v>
      </c>
      <c r="AA7" s="247" t="s">
        <v>184</v>
      </c>
      <c r="AB7" s="247" t="s">
        <v>184</v>
      </c>
      <c r="AC7" s="247" t="s">
        <v>184</v>
      </c>
      <c r="AD7" s="247" t="s">
        <v>184</v>
      </c>
      <c r="AE7" s="247" t="s">
        <v>184</v>
      </c>
      <c r="AF7" s="658"/>
      <c r="AG7" s="658"/>
      <c r="AH7" s="658"/>
      <c r="AI7" s="658"/>
      <c r="AJ7" s="658"/>
      <c r="AK7" s="658"/>
      <c r="AL7" s="658"/>
      <c r="AM7" s="658"/>
      <c r="AN7" s="658"/>
      <c r="AO7" s="658"/>
      <c r="AP7" s="658"/>
      <c r="AQ7" s="658"/>
      <c r="AR7" s="658"/>
      <c r="AS7" s="658"/>
      <c r="AT7" s="658"/>
      <c r="AU7" s="658"/>
      <c r="AV7" s="658"/>
      <c r="AW7" s="658"/>
      <c r="AX7" s="658"/>
      <c r="AY7" s="658"/>
    </row>
    <row r="8" spans="1:51" s="659" customFormat="1" ht="15" customHeight="1">
      <c r="A8" s="161" t="s">
        <v>720</v>
      </c>
      <c r="B8" s="246">
        <f>IF(SUM(C8,H8,I8,M8,N8,O8,Q8:Y8,AC8,AD8,AE8)=0,"-",SUM(C8,H8,I8,M8,N8,O8,Q8:Y8,AC8,AD8,AE8))</f>
        <v>65</v>
      </c>
      <c r="C8" s="246">
        <f>IF(SUM(D8:G8)=0,"-",SUM(D8:G8))</f>
        <v>40</v>
      </c>
      <c r="D8" s="247">
        <v>5</v>
      </c>
      <c r="E8" s="247">
        <v>30</v>
      </c>
      <c r="F8" s="247">
        <v>5</v>
      </c>
      <c r="G8" s="247" t="s">
        <v>181</v>
      </c>
      <c r="H8" s="247" t="s">
        <v>181</v>
      </c>
      <c r="I8" s="246">
        <f>IF(SUM(J8:L8)=0,"-",SUM(J8:L8))</f>
        <v>1</v>
      </c>
      <c r="J8" s="247" t="s">
        <v>181</v>
      </c>
      <c r="K8" s="247" t="s">
        <v>181</v>
      </c>
      <c r="L8" s="247">
        <v>1</v>
      </c>
      <c r="M8" s="247">
        <v>1</v>
      </c>
      <c r="N8" s="247">
        <v>1</v>
      </c>
      <c r="O8" s="247" t="s">
        <v>181</v>
      </c>
      <c r="P8" s="247" t="s">
        <v>181</v>
      </c>
      <c r="Q8" s="247" t="s">
        <v>1153</v>
      </c>
      <c r="R8" s="247">
        <v>1</v>
      </c>
      <c r="S8" s="247">
        <v>5</v>
      </c>
      <c r="T8" s="247" t="s">
        <v>181</v>
      </c>
      <c r="U8" s="247">
        <v>3</v>
      </c>
      <c r="V8" s="247">
        <v>1</v>
      </c>
      <c r="W8" s="247" t="s">
        <v>1153</v>
      </c>
      <c r="X8" s="247">
        <v>12</v>
      </c>
      <c r="Y8" s="246" t="str">
        <f>IF(SUM(Z8:AB8)=0,"-",SUM(Z8:AB8))</f>
        <v>-</v>
      </c>
      <c r="Z8" s="247" t="s">
        <v>184</v>
      </c>
      <c r="AA8" s="247" t="s">
        <v>184</v>
      </c>
      <c r="AB8" s="247" t="s">
        <v>184</v>
      </c>
      <c r="AC8" s="247" t="s">
        <v>184</v>
      </c>
      <c r="AD8" s="247" t="s">
        <v>184</v>
      </c>
      <c r="AE8" s="247" t="s">
        <v>184</v>
      </c>
      <c r="AF8" s="658"/>
      <c r="AG8" s="658"/>
      <c r="AH8" s="658"/>
      <c r="AI8" s="658"/>
      <c r="AJ8" s="658"/>
      <c r="AK8" s="658"/>
      <c r="AL8" s="658"/>
      <c r="AM8" s="658"/>
      <c r="AN8" s="658"/>
      <c r="AO8" s="658"/>
      <c r="AP8" s="658"/>
      <c r="AQ8" s="658"/>
      <c r="AR8" s="658"/>
      <c r="AS8" s="658"/>
      <c r="AT8" s="658"/>
      <c r="AU8" s="658"/>
      <c r="AV8" s="658"/>
      <c r="AW8" s="658"/>
      <c r="AX8" s="658"/>
      <c r="AY8" s="658"/>
    </row>
    <row r="9" spans="1:51" s="659" customFormat="1" ht="15" customHeight="1">
      <c r="A9" s="538" t="s">
        <v>675</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658"/>
      <c r="AG9" s="658"/>
      <c r="AH9" s="658"/>
      <c r="AI9" s="658"/>
      <c r="AJ9" s="658"/>
      <c r="AK9" s="658"/>
      <c r="AL9" s="658"/>
      <c r="AM9" s="658"/>
      <c r="AN9" s="658"/>
      <c r="AO9" s="658"/>
      <c r="AP9" s="658"/>
      <c r="AQ9" s="658"/>
      <c r="AR9" s="658"/>
      <c r="AS9" s="658"/>
      <c r="AT9" s="658"/>
      <c r="AU9" s="658"/>
      <c r="AV9" s="658"/>
      <c r="AW9" s="658"/>
      <c r="AX9" s="658"/>
      <c r="AY9" s="658"/>
    </row>
    <row r="10" spans="1:51" s="659" customFormat="1" ht="15" customHeight="1">
      <c r="A10" s="53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658"/>
      <c r="AG10" s="658"/>
      <c r="AH10" s="658"/>
      <c r="AI10" s="658"/>
      <c r="AJ10" s="658"/>
      <c r="AK10" s="658"/>
      <c r="AL10" s="658"/>
      <c r="AM10" s="658"/>
      <c r="AN10" s="658"/>
      <c r="AO10" s="658"/>
      <c r="AP10" s="658"/>
      <c r="AQ10" s="658"/>
      <c r="AR10" s="658"/>
      <c r="AS10" s="658"/>
      <c r="AT10" s="658"/>
      <c r="AU10" s="658"/>
      <c r="AV10" s="658"/>
      <c r="AW10" s="658"/>
      <c r="AX10" s="658"/>
      <c r="AY10" s="658"/>
    </row>
    <row r="11" spans="1:51" s="539" customFormat="1" ht="15" customHeight="1">
      <c r="A11" s="538" t="s">
        <v>745</v>
      </c>
      <c r="B11" s="399"/>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row>
    <row r="12" spans="1:51" s="122" customFormat="1" ht="14.25" customHeight="1">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row>
    <row r="13" spans="1:51">
      <c r="A13" s="113"/>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row>
    <row r="14" spans="1:51">
      <c r="A14" s="113"/>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row>
    <row r="15" spans="1:51">
      <c r="A15" s="123"/>
    </row>
  </sheetData>
  <customSheetViews>
    <customSheetView guid="{56D0106B-CB90-4499-A8AC-183481DC4CD8}" showPageBreaks="1" showGridLines="0" printArea="1" view="pageBreakPreview">
      <pane xSplit="1" ySplit="5" topLeftCell="B6" activePane="bottomRight" state="frozen"/>
      <selection pane="bottomRight" activeCell="V2" sqref="V2:V4"/>
      <colBreaks count="1" manualBreakCount="1">
        <brk id="17" max="10" man="1"/>
      </colBreaks>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5" topLeftCell="B6" activePane="bottomRight" state="frozen"/>
      <selection pane="bottomRight" activeCell="V2" sqref="V2:V4"/>
      <colBreaks count="1" manualBreakCount="1">
        <brk id="17" max="10" man="1"/>
      </colBreaks>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5" topLeftCell="B6" activePane="bottomRight" state="frozen"/>
      <selection pane="bottomRight" activeCell="V2" sqref="V2:V4"/>
      <colBreaks count="1" manualBreakCount="1">
        <brk id="17" max="10" man="1"/>
      </colBreaks>
      <pageMargins left="0.78740157480314965" right="0.78740157480314965" top="0.78740157480314965" bottom="0.78740157480314965" header="0.51181102362204722" footer="0.51181102362204722"/>
      <headerFooter alignWithMargins="0"/>
    </customSheetView>
  </customSheetViews>
  <mergeCells count="34">
    <mergeCell ref="N2:N4"/>
    <mergeCell ref="I3:I4"/>
    <mergeCell ref="S2:U2"/>
    <mergeCell ref="R2:R4"/>
    <mergeCell ref="J3:J4"/>
    <mergeCell ref="K3:K4"/>
    <mergeCell ref="O3:P3"/>
    <mergeCell ref="Q3:Q4"/>
    <mergeCell ref="L3:L4"/>
    <mergeCell ref="O2:Q2"/>
    <mergeCell ref="B2:B4"/>
    <mergeCell ref="C2:G2"/>
    <mergeCell ref="H2:H4"/>
    <mergeCell ref="I2:L2"/>
    <mergeCell ref="M2:M4"/>
    <mergeCell ref="C3:C4"/>
    <mergeCell ref="D3:D4"/>
    <mergeCell ref="E3:E4"/>
    <mergeCell ref="F3:F4"/>
    <mergeCell ref="G3:G4"/>
    <mergeCell ref="AC2:AC4"/>
    <mergeCell ref="S3:T3"/>
    <mergeCell ref="U3:U4"/>
    <mergeCell ref="AB1:AE1"/>
    <mergeCell ref="AE2:AE4"/>
    <mergeCell ref="X2:X4"/>
    <mergeCell ref="AD2:AD4"/>
    <mergeCell ref="Y2:AB2"/>
    <mergeCell ref="Y3:Y4"/>
    <mergeCell ref="Z3:Z4"/>
    <mergeCell ref="V2:V4"/>
    <mergeCell ref="W2:W4"/>
    <mergeCell ref="AA3:AA4"/>
    <mergeCell ref="AB3:AB4"/>
  </mergeCells>
  <phoneticPr fontId="2"/>
  <pageMargins left="0.39370078740157483" right="0.39370078740157483" top="0.78740157480314965" bottom="0.78740157480314965" header="0.51181102362204722" footer="0.51181102362204722"/>
  <headerFooter alignWithMargins="0">
    <oddFooter>&amp;R&amp;D&amp;T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sheetPr>
  <dimension ref="A1:AS45"/>
  <sheetViews>
    <sheetView view="pageBreakPreview" zoomScaleNormal="100" zoomScaleSheetLayoutView="100" workbookViewId="0">
      <pane xSplit="1" ySplit="4" topLeftCell="V5" activePane="bottomRight" state="frozen"/>
      <selection pane="topRight" activeCell="B1" sqref="B1"/>
      <selection pane="bottomLeft" activeCell="A5" sqref="A5"/>
      <selection pane="bottomRight" activeCell="AB6" sqref="AB6"/>
    </sheetView>
  </sheetViews>
  <sheetFormatPr defaultRowHeight="13.5"/>
  <cols>
    <col min="1" max="1" width="11.125" style="653" customWidth="1"/>
    <col min="2" max="2" width="7.625" style="124" customWidth="1"/>
    <col min="3" max="3" width="6.625" style="124" customWidth="1"/>
    <col min="4" max="27" width="5.625" style="124" customWidth="1"/>
    <col min="28" max="28" width="7.625" style="124" customWidth="1"/>
    <col min="29" max="36" width="5.625" style="124" customWidth="1"/>
    <col min="37" max="37" width="7.625" style="124" customWidth="1"/>
    <col min="38" max="39" width="5.625" style="124" customWidth="1"/>
    <col min="40" max="40" width="6.625" style="124" customWidth="1"/>
    <col min="41" max="42" width="5.625" style="124" customWidth="1"/>
    <col min="43" max="43" width="7.625" style="124" customWidth="1"/>
    <col min="44" max="44" width="9" style="124"/>
    <col min="45" max="45" width="9" style="122"/>
    <col min="46" max="16384" width="9" style="124"/>
  </cols>
  <sheetData>
    <row r="1" spans="1:45" s="650" customFormat="1" ht="16.5" customHeight="1">
      <c r="A1" s="93" t="s">
        <v>710</v>
      </c>
      <c r="B1" s="93"/>
      <c r="C1" s="93"/>
      <c r="D1" s="93"/>
      <c r="E1" s="93"/>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190" t="s">
        <v>985</v>
      </c>
      <c r="AO1" s="1190"/>
      <c r="AP1" s="1190"/>
      <c r="AQ1" s="1190"/>
      <c r="AR1" s="197"/>
      <c r="AS1" s="153"/>
    </row>
    <row r="2" spans="1:45" s="651" customFormat="1" ht="15" customHeight="1">
      <c r="A2" s="167"/>
      <c r="B2" s="1187" t="s">
        <v>401</v>
      </c>
      <c r="C2" s="540" t="s">
        <v>402</v>
      </c>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2"/>
      <c r="AL2" s="540" t="s">
        <v>403</v>
      </c>
      <c r="AM2" s="541"/>
      <c r="AN2" s="541"/>
      <c r="AO2" s="541"/>
      <c r="AP2" s="541"/>
      <c r="AQ2" s="542"/>
      <c r="AR2" s="543"/>
      <c r="AS2" s="345"/>
    </row>
    <row r="3" spans="1:45" s="651" customFormat="1" ht="15" customHeight="1">
      <c r="A3" s="544"/>
      <c r="B3" s="1188"/>
      <c r="C3" s="1060" t="s">
        <v>404</v>
      </c>
      <c r="D3" s="1060" t="s">
        <v>405</v>
      </c>
      <c r="E3" s="1060" t="s">
        <v>648</v>
      </c>
      <c r="F3" s="1060" t="s">
        <v>649</v>
      </c>
      <c r="G3" s="1060" t="s">
        <v>650</v>
      </c>
      <c r="H3" s="1060" t="s">
        <v>651</v>
      </c>
      <c r="I3" s="1060" t="s">
        <v>652</v>
      </c>
      <c r="J3" s="1060" t="s">
        <v>653</v>
      </c>
      <c r="K3" s="1060" t="s">
        <v>654</v>
      </c>
      <c r="L3" s="1060" t="s">
        <v>655</v>
      </c>
      <c r="M3" s="1060" t="s">
        <v>656</v>
      </c>
      <c r="N3" s="1060" t="s">
        <v>657</v>
      </c>
      <c r="O3" s="1060" t="s">
        <v>658</v>
      </c>
      <c r="P3" s="1060" t="s">
        <v>659</v>
      </c>
      <c r="Q3" s="1060" t="s">
        <v>660</v>
      </c>
      <c r="R3" s="1060" t="s">
        <v>406</v>
      </c>
      <c r="S3" s="1060" t="s">
        <v>407</v>
      </c>
      <c r="T3" s="1060" t="s">
        <v>661</v>
      </c>
      <c r="U3" s="1060" t="s">
        <v>662</v>
      </c>
      <c r="V3" s="1060" t="s">
        <v>408</v>
      </c>
      <c r="W3" s="1060" t="s">
        <v>663</v>
      </c>
      <c r="X3" s="1060" t="s">
        <v>409</v>
      </c>
      <c r="Y3" s="1060" t="s">
        <v>664</v>
      </c>
      <c r="Z3" s="1060" t="s">
        <v>410</v>
      </c>
      <c r="AA3" s="1060" t="s">
        <v>665</v>
      </c>
      <c r="AB3" s="1060" t="s">
        <v>666</v>
      </c>
      <c r="AC3" s="1060" t="s">
        <v>766</v>
      </c>
      <c r="AD3" s="1060" t="s">
        <v>667</v>
      </c>
      <c r="AE3" s="1060" t="s">
        <v>411</v>
      </c>
      <c r="AF3" s="1060" t="s">
        <v>412</v>
      </c>
      <c r="AG3" s="1060" t="s">
        <v>413</v>
      </c>
      <c r="AH3" s="1060" t="s">
        <v>414</v>
      </c>
      <c r="AI3" s="1060" t="s">
        <v>415</v>
      </c>
      <c r="AJ3" s="1060" t="s">
        <v>416</v>
      </c>
      <c r="AK3" s="1192" t="s">
        <v>767</v>
      </c>
      <c r="AL3" s="545" t="s">
        <v>668</v>
      </c>
      <c r="AM3" s="546"/>
      <c r="AN3" s="1060" t="s">
        <v>417</v>
      </c>
      <c r="AO3" s="1060" t="s">
        <v>418</v>
      </c>
      <c r="AP3" s="1060" t="s">
        <v>419</v>
      </c>
      <c r="AQ3" s="1192" t="s">
        <v>768</v>
      </c>
      <c r="AR3" s="547"/>
      <c r="AS3" s="548"/>
    </row>
    <row r="4" spans="1:45" s="651" customFormat="1" ht="132" customHeight="1">
      <c r="A4" s="169"/>
      <c r="B4" s="1189"/>
      <c r="C4" s="1078"/>
      <c r="D4" s="1078"/>
      <c r="E4" s="1078"/>
      <c r="F4" s="1078"/>
      <c r="G4" s="1078"/>
      <c r="H4" s="1078"/>
      <c r="I4" s="1078"/>
      <c r="J4" s="1078"/>
      <c r="K4" s="1078"/>
      <c r="L4" s="1078"/>
      <c r="M4" s="1078"/>
      <c r="N4" s="1078"/>
      <c r="O4" s="1078"/>
      <c r="P4" s="1078"/>
      <c r="Q4" s="1078"/>
      <c r="R4" s="1078"/>
      <c r="S4" s="1078"/>
      <c r="T4" s="1078"/>
      <c r="U4" s="1078"/>
      <c r="V4" s="1078"/>
      <c r="W4" s="1078"/>
      <c r="X4" s="1078"/>
      <c r="Y4" s="1078"/>
      <c r="Z4" s="1078"/>
      <c r="AA4" s="1078"/>
      <c r="AB4" s="1078"/>
      <c r="AC4" s="1078"/>
      <c r="AD4" s="1078"/>
      <c r="AE4" s="1191"/>
      <c r="AF4" s="1078"/>
      <c r="AG4" s="1078"/>
      <c r="AH4" s="1078"/>
      <c r="AI4" s="1078"/>
      <c r="AJ4" s="1078"/>
      <c r="AK4" s="1193"/>
      <c r="AL4" s="549" t="s">
        <v>420</v>
      </c>
      <c r="AM4" s="549" t="s">
        <v>421</v>
      </c>
      <c r="AN4" s="1078"/>
      <c r="AO4" s="1078"/>
      <c r="AP4" s="1078"/>
      <c r="AQ4" s="1193"/>
      <c r="AR4" s="543"/>
      <c r="AS4" s="345"/>
    </row>
    <row r="5" spans="1:45" s="652" customFormat="1" ht="15" customHeight="1">
      <c r="A5" s="265" t="s">
        <v>180</v>
      </c>
      <c r="B5" s="114">
        <f t="shared" ref="B5:B27" si="0">IF(SUM(AK5,AQ5)=0,"-",SUM(AK5,AQ5))</f>
        <v>128379</v>
      </c>
      <c r="C5" s="114">
        <v>61915</v>
      </c>
      <c r="D5" s="114">
        <v>7057</v>
      </c>
      <c r="E5" s="114">
        <v>5649</v>
      </c>
      <c r="F5" s="114">
        <v>153</v>
      </c>
      <c r="G5" s="114">
        <v>18</v>
      </c>
      <c r="H5" s="114">
        <v>332</v>
      </c>
      <c r="I5" s="114">
        <v>175</v>
      </c>
      <c r="J5" s="114">
        <v>248</v>
      </c>
      <c r="K5" s="114">
        <v>25</v>
      </c>
      <c r="L5" s="114">
        <v>216</v>
      </c>
      <c r="M5" s="114">
        <v>81</v>
      </c>
      <c r="N5" s="114">
        <v>44</v>
      </c>
      <c r="O5" s="114">
        <v>261</v>
      </c>
      <c r="P5" s="114">
        <v>35</v>
      </c>
      <c r="Q5" s="114">
        <v>436</v>
      </c>
      <c r="R5" s="114">
        <v>2579</v>
      </c>
      <c r="S5" s="114">
        <v>54</v>
      </c>
      <c r="T5" s="114">
        <v>68</v>
      </c>
      <c r="U5" s="114">
        <v>1</v>
      </c>
      <c r="V5" s="114">
        <v>103</v>
      </c>
      <c r="W5" s="114">
        <v>1</v>
      </c>
      <c r="X5" s="114">
        <v>358</v>
      </c>
      <c r="Y5" s="114">
        <v>285</v>
      </c>
      <c r="Z5" s="114">
        <v>2</v>
      </c>
      <c r="AA5" s="114">
        <v>9471</v>
      </c>
      <c r="AB5" s="114" t="s">
        <v>1197</v>
      </c>
      <c r="AC5" s="114">
        <v>10</v>
      </c>
      <c r="AD5" s="114">
        <v>771</v>
      </c>
      <c r="AE5" s="114">
        <v>217</v>
      </c>
      <c r="AF5" s="114">
        <v>7326</v>
      </c>
      <c r="AG5" s="114">
        <v>7943</v>
      </c>
      <c r="AH5" s="114">
        <v>130</v>
      </c>
      <c r="AI5" s="114">
        <v>193</v>
      </c>
      <c r="AJ5" s="114">
        <v>1400</v>
      </c>
      <c r="AK5" s="114">
        <f t="shared" ref="AK5:AK27" si="1">IF(SUM(C5:AJ5)=0,"-",SUM(C5:AJ5))</f>
        <v>107557</v>
      </c>
      <c r="AL5" s="114">
        <v>3915</v>
      </c>
      <c r="AM5" s="114">
        <v>879</v>
      </c>
      <c r="AN5" s="114">
        <v>15464</v>
      </c>
      <c r="AO5" s="114">
        <v>193</v>
      </c>
      <c r="AP5" s="114">
        <v>371</v>
      </c>
      <c r="AQ5" s="114">
        <f t="shared" ref="AQ5:AQ27" si="2">IF(SUM(AL5:AP5)=0,"-",SUM(AL5:AP5))</f>
        <v>20822</v>
      </c>
      <c r="AR5" s="399"/>
      <c r="AS5" s="399"/>
    </row>
    <row r="6" spans="1:45" s="652" customFormat="1" ht="15" customHeight="1">
      <c r="A6" s="161" t="s">
        <v>718</v>
      </c>
      <c r="B6" s="315">
        <f>IF(SUM(B9:B16)=0,"-",SUM(B9:B16))</f>
        <v>6400</v>
      </c>
      <c r="C6" s="315">
        <f t="shared" ref="C6:AP6" si="3">IF(SUM(C9:C16)=0,"-",SUM(C9:C16))</f>
        <v>2952</v>
      </c>
      <c r="D6" s="315">
        <f t="shared" si="3"/>
        <v>251</v>
      </c>
      <c r="E6" s="315">
        <f t="shared" si="3"/>
        <v>254</v>
      </c>
      <c r="F6" s="315">
        <f t="shared" si="3"/>
        <v>17</v>
      </c>
      <c r="G6" s="315" t="str">
        <f t="shared" si="3"/>
        <v>-</v>
      </c>
      <c r="H6" s="315">
        <f t="shared" si="3"/>
        <v>4</v>
      </c>
      <c r="I6" s="315">
        <f t="shared" si="3"/>
        <v>5</v>
      </c>
      <c r="J6" s="315">
        <f t="shared" si="3"/>
        <v>3</v>
      </c>
      <c r="K6" s="315" t="str">
        <f t="shared" si="3"/>
        <v>-</v>
      </c>
      <c r="L6" s="315">
        <f t="shared" si="3"/>
        <v>3</v>
      </c>
      <c r="M6" s="315">
        <f t="shared" si="3"/>
        <v>1</v>
      </c>
      <c r="N6" s="315">
        <f t="shared" si="3"/>
        <v>2</v>
      </c>
      <c r="O6" s="315">
        <f t="shared" si="3"/>
        <v>14</v>
      </c>
      <c r="P6" s="315">
        <f t="shared" si="3"/>
        <v>1</v>
      </c>
      <c r="Q6" s="315">
        <f t="shared" si="3"/>
        <v>18</v>
      </c>
      <c r="R6" s="315">
        <f t="shared" si="3"/>
        <v>198</v>
      </c>
      <c r="S6" s="315" t="str">
        <f t="shared" si="3"/>
        <v>-</v>
      </c>
      <c r="T6" s="315">
        <f t="shared" si="3"/>
        <v>2</v>
      </c>
      <c r="U6" s="315" t="str">
        <f t="shared" si="3"/>
        <v>-</v>
      </c>
      <c r="V6" s="315">
        <f t="shared" si="3"/>
        <v>11</v>
      </c>
      <c r="W6" s="315" t="str">
        <f t="shared" si="3"/>
        <v>-</v>
      </c>
      <c r="X6" s="315">
        <f t="shared" si="3"/>
        <v>30</v>
      </c>
      <c r="Y6" s="315">
        <f t="shared" si="3"/>
        <v>12</v>
      </c>
      <c r="Z6" s="315" t="str">
        <f t="shared" si="3"/>
        <v>-</v>
      </c>
      <c r="AA6" s="315">
        <f t="shared" si="3"/>
        <v>492</v>
      </c>
      <c r="AB6" s="315" t="str">
        <f t="shared" si="3"/>
        <v>-</v>
      </c>
      <c r="AC6" s="315" t="str">
        <f t="shared" si="3"/>
        <v>-</v>
      </c>
      <c r="AD6" s="315">
        <f t="shared" si="3"/>
        <v>49</v>
      </c>
      <c r="AE6" s="315">
        <f t="shared" si="3"/>
        <v>6</v>
      </c>
      <c r="AF6" s="315">
        <f t="shared" si="3"/>
        <v>370</v>
      </c>
      <c r="AG6" s="315">
        <f t="shared" si="3"/>
        <v>500</v>
      </c>
      <c r="AH6" s="315">
        <f t="shared" si="3"/>
        <v>18</v>
      </c>
      <c r="AI6" s="315">
        <f t="shared" si="3"/>
        <v>18</v>
      </c>
      <c r="AJ6" s="315">
        <f t="shared" si="3"/>
        <v>64</v>
      </c>
      <c r="AK6" s="315">
        <f t="shared" si="3"/>
        <v>5295</v>
      </c>
      <c r="AL6" s="315">
        <f t="shared" si="3"/>
        <v>200</v>
      </c>
      <c r="AM6" s="315">
        <f t="shared" si="3"/>
        <v>17</v>
      </c>
      <c r="AN6" s="315">
        <f t="shared" si="3"/>
        <v>760</v>
      </c>
      <c r="AO6" s="315" t="str">
        <f t="shared" si="3"/>
        <v>-</v>
      </c>
      <c r="AP6" s="315">
        <f t="shared" si="3"/>
        <v>128</v>
      </c>
      <c r="AQ6" s="315">
        <f>IF(SUM(AQ9:AQ16)=0,"-",SUM(AQ9:AQ16))</f>
        <v>1105</v>
      </c>
      <c r="AR6" s="550"/>
      <c r="AS6" s="363"/>
    </row>
    <row r="7" spans="1:45" s="753" customFormat="1" ht="15" customHeight="1">
      <c r="A7" s="751" t="s">
        <v>869</v>
      </c>
      <c r="B7" s="404">
        <f t="shared" si="0"/>
        <v>45</v>
      </c>
      <c r="C7" s="752">
        <v>6</v>
      </c>
      <c r="D7" s="752">
        <v>1</v>
      </c>
      <c r="E7" s="752" t="s">
        <v>181</v>
      </c>
      <c r="F7" s="752"/>
      <c r="G7" s="752"/>
      <c r="H7" s="752"/>
      <c r="I7" s="752"/>
      <c r="J7" s="752"/>
      <c r="K7" s="752"/>
      <c r="L7" s="752"/>
      <c r="M7" s="752"/>
      <c r="N7" s="752"/>
      <c r="O7" s="752"/>
      <c r="P7" s="752"/>
      <c r="Q7" s="752"/>
      <c r="R7" s="752"/>
      <c r="S7" s="752"/>
      <c r="T7" s="752"/>
      <c r="U7" s="752"/>
      <c r="V7" s="752"/>
      <c r="W7" s="752"/>
      <c r="X7" s="752"/>
      <c r="Y7" s="752"/>
      <c r="Z7" s="752"/>
      <c r="AA7" s="752">
        <v>4</v>
      </c>
      <c r="AB7" s="752"/>
      <c r="AC7" s="752"/>
      <c r="AD7" s="752"/>
      <c r="AE7" s="752"/>
      <c r="AF7" s="752">
        <v>5</v>
      </c>
      <c r="AG7" s="752">
        <v>12</v>
      </c>
      <c r="AH7" s="752"/>
      <c r="AI7" s="752"/>
      <c r="AJ7" s="752"/>
      <c r="AK7" s="404">
        <f t="shared" si="1"/>
        <v>28</v>
      </c>
      <c r="AL7" s="752"/>
      <c r="AM7" s="752"/>
      <c r="AN7" s="752">
        <v>17</v>
      </c>
      <c r="AO7" s="752"/>
      <c r="AP7" s="752"/>
      <c r="AQ7" s="404">
        <f t="shared" si="2"/>
        <v>17</v>
      </c>
      <c r="AR7" s="98"/>
      <c r="AS7" s="98"/>
    </row>
    <row r="8" spans="1:45" s="753" customFormat="1" ht="15" customHeight="1">
      <c r="A8" s="751" t="s">
        <v>870</v>
      </c>
      <c r="B8" s="404">
        <f t="shared" si="0"/>
        <v>210</v>
      </c>
      <c r="C8" s="752">
        <v>97</v>
      </c>
      <c r="D8" s="752">
        <v>1</v>
      </c>
      <c r="E8" s="752">
        <v>7</v>
      </c>
      <c r="F8" s="752"/>
      <c r="G8" s="752"/>
      <c r="H8" s="752"/>
      <c r="I8" s="752"/>
      <c r="J8" s="752"/>
      <c r="K8" s="752"/>
      <c r="L8" s="752"/>
      <c r="M8" s="752"/>
      <c r="N8" s="752"/>
      <c r="O8" s="752"/>
      <c r="P8" s="752"/>
      <c r="Q8" s="752"/>
      <c r="R8" s="752"/>
      <c r="S8" s="752"/>
      <c r="T8" s="752"/>
      <c r="U8" s="752"/>
      <c r="V8" s="752"/>
      <c r="W8" s="752"/>
      <c r="X8" s="752"/>
      <c r="Y8" s="752"/>
      <c r="Z8" s="752"/>
      <c r="AA8" s="752">
        <v>2</v>
      </c>
      <c r="AB8" s="752"/>
      <c r="AC8" s="752"/>
      <c r="AD8" s="752"/>
      <c r="AE8" s="752"/>
      <c r="AF8" s="752">
        <v>6</v>
      </c>
      <c r="AG8" s="752">
        <v>24</v>
      </c>
      <c r="AH8" s="752"/>
      <c r="AI8" s="752"/>
      <c r="AJ8" s="752"/>
      <c r="AK8" s="404">
        <f t="shared" si="1"/>
        <v>137</v>
      </c>
      <c r="AL8" s="752"/>
      <c r="AM8" s="752"/>
      <c r="AN8" s="752">
        <v>73</v>
      </c>
      <c r="AO8" s="752" t="s">
        <v>181</v>
      </c>
      <c r="AP8" s="752"/>
      <c r="AQ8" s="404">
        <f t="shared" si="2"/>
        <v>73</v>
      </c>
      <c r="AR8" s="98"/>
      <c r="AS8" s="98"/>
    </row>
    <row r="9" spans="1:45" s="652" customFormat="1" ht="15" customHeight="1">
      <c r="A9" s="167" t="s">
        <v>725</v>
      </c>
      <c r="B9" s="404">
        <f t="shared" si="0"/>
        <v>4308</v>
      </c>
      <c r="C9" s="403">
        <v>2227</v>
      </c>
      <c r="D9" s="403">
        <v>200</v>
      </c>
      <c r="E9" s="403">
        <v>154</v>
      </c>
      <c r="F9" s="403">
        <v>11</v>
      </c>
      <c r="G9" s="403" t="s">
        <v>181</v>
      </c>
      <c r="H9" s="403">
        <v>2</v>
      </c>
      <c r="I9" s="403">
        <v>2</v>
      </c>
      <c r="J9" s="403" t="s">
        <v>181</v>
      </c>
      <c r="K9" s="403" t="s">
        <v>181</v>
      </c>
      <c r="L9" s="403">
        <v>2</v>
      </c>
      <c r="M9" s="403">
        <v>1</v>
      </c>
      <c r="N9" s="403">
        <v>2</v>
      </c>
      <c r="O9" s="403">
        <v>8</v>
      </c>
      <c r="P9" s="403">
        <v>1</v>
      </c>
      <c r="Q9" s="403">
        <v>11</v>
      </c>
      <c r="R9" s="403">
        <v>80</v>
      </c>
      <c r="S9" s="403" t="s">
        <v>181</v>
      </c>
      <c r="T9" s="403">
        <v>2</v>
      </c>
      <c r="U9" s="403" t="s">
        <v>181</v>
      </c>
      <c r="V9" s="403">
        <v>6</v>
      </c>
      <c r="W9" s="403" t="s">
        <v>181</v>
      </c>
      <c r="X9" s="403">
        <v>6</v>
      </c>
      <c r="Y9" s="403">
        <v>6</v>
      </c>
      <c r="Z9" s="403" t="s">
        <v>181</v>
      </c>
      <c r="AA9" s="403">
        <v>312</v>
      </c>
      <c r="AB9" s="403" t="s">
        <v>181</v>
      </c>
      <c r="AC9" s="403" t="s">
        <v>181</v>
      </c>
      <c r="AD9" s="403">
        <v>26</v>
      </c>
      <c r="AE9" s="403">
        <v>1</v>
      </c>
      <c r="AF9" s="403">
        <v>232</v>
      </c>
      <c r="AG9" s="403">
        <v>331</v>
      </c>
      <c r="AH9" s="403">
        <v>11</v>
      </c>
      <c r="AI9" s="403">
        <v>12</v>
      </c>
      <c r="AJ9" s="403">
        <v>31</v>
      </c>
      <c r="AK9" s="404">
        <f t="shared" si="1"/>
        <v>3677</v>
      </c>
      <c r="AL9" s="403">
        <v>114</v>
      </c>
      <c r="AM9" s="403">
        <v>7</v>
      </c>
      <c r="AN9" s="403">
        <v>509</v>
      </c>
      <c r="AO9" s="403" t="s">
        <v>181</v>
      </c>
      <c r="AP9" s="403">
        <v>1</v>
      </c>
      <c r="AQ9" s="404">
        <f t="shared" si="2"/>
        <v>631</v>
      </c>
      <c r="AR9" s="399"/>
      <c r="AS9" s="399"/>
    </row>
    <row r="10" spans="1:45" s="652" customFormat="1" ht="15" customHeight="1">
      <c r="A10" s="169" t="s">
        <v>726</v>
      </c>
      <c r="B10" s="407">
        <f t="shared" si="0"/>
        <v>405</v>
      </c>
      <c r="C10" s="406">
        <v>161</v>
      </c>
      <c r="D10" s="406">
        <v>28</v>
      </c>
      <c r="E10" s="406">
        <v>19</v>
      </c>
      <c r="F10" s="406" t="s">
        <v>181</v>
      </c>
      <c r="G10" s="406" t="s">
        <v>181</v>
      </c>
      <c r="H10" s="406" t="s">
        <v>181</v>
      </c>
      <c r="I10" s="406" t="s">
        <v>181</v>
      </c>
      <c r="J10" s="406" t="s">
        <v>181</v>
      </c>
      <c r="K10" s="406" t="s">
        <v>181</v>
      </c>
      <c r="L10" s="406" t="s">
        <v>181</v>
      </c>
      <c r="M10" s="406" t="s">
        <v>181</v>
      </c>
      <c r="N10" s="406" t="s">
        <v>181</v>
      </c>
      <c r="O10" s="406">
        <v>1</v>
      </c>
      <c r="P10" s="406" t="s">
        <v>181</v>
      </c>
      <c r="Q10" s="406">
        <v>2</v>
      </c>
      <c r="R10" s="406">
        <v>15</v>
      </c>
      <c r="S10" s="406" t="s">
        <v>181</v>
      </c>
      <c r="T10" s="406" t="s">
        <v>181</v>
      </c>
      <c r="U10" s="406" t="s">
        <v>181</v>
      </c>
      <c r="V10" s="406" t="s">
        <v>181</v>
      </c>
      <c r="W10" s="406" t="s">
        <v>181</v>
      </c>
      <c r="X10" s="406" t="s">
        <v>181</v>
      </c>
      <c r="Y10" s="406" t="s">
        <v>181</v>
      </c>
      <c r="Z10" s="406" t="s">
        <v>181</v>
      </c>
      <c r="AA10" s="406">
        <v>32</v>
      </c>
      <c r="AB10" s="406" t="s">
        <v>181</v>
      </c>
      <c r="AC10" s="406" t="s">
        <v>181</v>
      </c>
      <c r="AD10" s="406">
        <v>2</v>
      </c>
      <c r="AE10" s="406" t="s">
        <v>181</v>
      </c>
      <c r="AF10" s="406">
        <v>32</v>
      </c>
      <c r="AG10" s="406">
        <v>30</v>
      </c>
      <c r="AH10" s="406">
        <v>2</v>
      </c>
      <c r="AI10" s="406">
        <v>1</v>
      </c>
      <c r="AJ10" s="406">
        <v>1</v>
      </c>
      <c r="AK10" s="407">
        <f t="shared" si="1"/>
        <v>326</v>
      </c>
      <c r="AL10" s="406">
        <v>9</v>
      </c>
      <c r="AM10" s="406">
        <v>2</v>
      </c>
      <c r="AN10" s="406">
        <v>52</v>
      </c>
      <c r="AO10" s="406" t="s">
        <v>181</v>
      </c>
      <c r="AP10" s="406">
        <v>16</v>
      </c>
      <c r="AQ10" s="407">
        <f t="shared" si="2"/>
        <v>79</v>
      </c>
      <c r="AR10" s="399"/>
      <c r="AS10" s="399"/>
    </row>
    <row r="11" spans="1:45" s="652" customFormat="1" ht="15" customHeight="1">
      <c r="A11" s="169" t="s">
        <v>727</v>
      </c>
      <c r="B11" s="407">
        <f t="shared" si="0"/>
        <v>467</v>
      </c>
      <c r="C11" s="406">
        <v>101</v>
      </c>
      <c r="D11" s="406">
        <v>5</v>
      </c>
      <c r="E11" s="406">
        <v>13</v>
      </c>
      <c r="F11" s="406">
        <v>2</v>
      </c>
      <c r="G11" s="406" t="s">
        <v>181</v>
      </c>
      <c r="H11" s="406" t="s">
        <v>181</v>
      </c>
      <c r="I11" s="406">
        <v>2</v>
      </c>
      <c r="J11" s="406" t="s">
        <v>181</v>
      </c>
      <c r="K11" s="406" t="s">
        <v>181</v>
      </c>
      <c r="L11" s="406" t="s">
        <v>181</v>
      </c>
      <c r="M11" s="406" t="s">
        <v>181</v>
      </c>
      <c r="N11" s="406" t="s">
        <v>181</v>
      </c>
      <c r="O11" s="406" t="s">
        <v>181</v>
      </c>
      <c r="P11" s="406" t="s">
        <v>181</v>
      </c>
      <c r="Q11" s="406">
        <v>1</v>
      </c>
      <c r="R11" s="406">
        <v>39</v>
      </c>
      <c r="S11" s="406" t="s">
        <v>181</v>
      </c>
      <c r="T11" s="406" t="s">
        <v>181</v>
      </c>
      <c r="U11" s="406" t="s">
        <v>181</v>
      </c>
      <c r="V11" s="406">
        <v>1</v>
      </c>
      <c r="W11" s="406" t="s">
        <v>181</v>
      </c>
      <c r="X11" s="406">
        <v>3</v>
      </c>
      <c r="Y11" s="406" t="s">
        <v>181</v>
      </c>
      <c r="Z11" s="406" t="s">
        <v>181</v>
      </c>
      <c r="AA11" s="406">
        <v>27</v>
      </c>
      <c r="AB11" s="406" t="s">
        <v>181</v>
      </c>
      <c r="AC11" s="406" t="s">
        <v>181</v>
      </c>
      <c r="AD11" s="406">
        <v>1</v>
      </c>
      <c r="AE11" s="406" t="s">
        <v>181</v>
      </c>
      <c r="AF11" s="406">
        <v>20</v>
      </c>
      <c r="AG11" s="406">
        <v>46</v>
      </c>
      <c r="AH11" s="406">
        <v>3</v>
      </c>
      <c r="AI11" s="406">
        <v>3</v>
      </c>
      <c r="AJ11" s="406">
        <v>12</v>
      </c>
      <c r="AK11" s="407">
        <f t="shared" si="1"/>
        <v>279</v>
      </c>
      <c r="AL11" s="406">
        <v>32</v>
      </c>
      <c r="AM11" s="406">
        <v>1</v>
      </c>
      <c r="AN11" s="406">
        <v>44</v>
      </c>
      <c r="AO11" s="406" t="s">
        <v>181</v>
      </c>
      <c r="AP11" s="406">
        <v>111</v>
      </c>
      <c r="AQ11" s="407">
        <f t="shared" si="2"/>
        <v>188</v>
      </c>
      <c r="AR11" s="399"/>
      <c r="AS11" s="399"/>
    </row>
    <row r="12" spans="1:45" s="652" customFormat="1" ht="15" customHeight="1">
      <c r="A12" s="169" t="s">
        <v>728</v>
      </c>
      <c r="B12" s="407">
        <f t="shared" si="0"/>
        <v>213</v>
      </c>
      <c r="C12" s="406">
        <v>60</v>
      </c>
      <c r="D12" s="406">
        <v>1</v>
      </c>
      <c r="E12" s="406">
        <v>10</v>
      </c>
      <c r="F12" s="406">
        <v>2</v>
      </c>
      <c r="G12" s="406" t="s">
        <v>181</v>
      </c>
      <c r="H12" s="406" t="s">
        <v>181</v>
      </c>
      <c r="I12" s="406" t="s">
        <v>181</v>
      </c>
      <c r="J12" s="406">
        <v>1</v>
      </c>
      <c r="K12" s="406" t="s">
        <v>181</v>
      </c>
      <c r="L12" s="406" t="s">
        <v>181</v>
      </c>
      <c r="M12" s="406" t="s">
        <v>181</v>
      </c>
      <c r="N12" s="406" t="s">
        <v>181</v>
      </c>
      <c r="O12" s="406" t="s">
        <v>181</v>
      </c>
      <c r="P12" s="406" t="s">
        <v>181</v>
      </c>
      <c r="Q12" s="406" t="s">
        <v>181</v>
      </c>
      <c r="R12" s="406">
        <v>23</v>
      </c>
      <c r="S12" s="406" t="s">
        <v>181</v>
      </c>
      <c r="T12" s="406" t="s">
        <v>181</v>
      </c>
      <c r="U12" s="406" t="s">
        <v>181</v>
      </c>
      <c r="V12" s="406">
        <v>2</v>
      </c>
      <c r="W12" s="406" t="s">
        <v>181</v>
      </c>
      <c r="X12" s="406">
        <v>7</v>
      </c>
      <c r="Y12" s="406" t="s">
        <v>181</v>
      </c>
      <c r="Z12" s="406" t="s">
        <v>181</v>
      </c>
      <c r="AA12" s="406">
        <v>27</v>
      </c>
      <c r="AB12" s="406" t="s">
        <v>181</v>
      </c>
      <c r="AC12" s="406" t="s">
        <v>181</v>
      </c>
      <c r="AD12" s="406">
        <v>1</v>
      </c>
      <c r="AE12" s="406" t="s">
        <v>181</v>
      </c>
      <c r="AF12" s="406">
        <v>17</v>
      </c>
      <c r="AG12" s="406">
        <v>21</v>
      </c>
      <c r="AH12" s="406">
        <v>1</v>
      </c>
      <c r="AI12" s="406">
        <v>1</v>
      </c>
      <c r="AJ12" s="406">
        <v>1</v>
      </c>
      <c r="AK12" s="407">
        <f t="shared" si="1"/>
        <v>175</v>
      </c>
      <c r="AL12" s="406">
        <v>14</v>
      </c>
      <c r="AM12" s="406">
        <v>1</v>
      </c>
      <c r="AN12" s="406">
        <v>23</v>
      </c>
      <c r="AO12" s="406" t="s">
        <v>181</v>
      </c>
      <c r="AP12" s="406" t="s">
        <v>181</v>
      </c>
      <c r="AQ12" s="407">
        <f t="shared" si="2"/>
        <v>38</v>
      </c>
      <c r="AR12" s="399"/>
      <c r="AS12" s="399"/>
    </row>
    <row r="13" spans="1:45" s="652" customFormat="1" ht="15" customHeight="1">
      <c r="A13" s="169" t="s">
        <v>729</v>
      </c>
      <c r="B13" s="407">
        <f t="shared" si="0"/>
        <v>246</v>
      </c>
      <c r="C13" s="406">
        <v>95</v>
      </c>
      <c r="D13" s="406">
        <v>3</v>
      </c>
      <c r="E13" s="406">
        <v>16</v>
      </c>
      <c r="F13" s="406" t="s">
        <v>181</v>
      </c>
      <c r="G13" s="406" t="s">
        <v>181</v>
      </c>
      <c r="H13" s="406" t="s">
        <v>181</v>
      </c>
      <c r="I13" s="406">
        <v>1</v>
      </c>
      <c r="J13" s="406">
        <v>1</v>
      </c>
      <c r="K13" s="406" t="s">
        <v>181</v>
      </c>
      <c r="L13" s="406">
        <v>1</v>
      </c>
      <c r="M13" s="406" t="s">
        <v>181</v>
      </c>
      <c r="N13" s="406" t="s">
        <v>181</v>
      </c>
      <c r="O13" s="406">
        <v>2</v>
      </c>
      <c r="P13" s="406" t="s">
        <v>181</v>
      </c>
      <c r="Q13" s="406" t="s">
        <v>181</v>
      </c>
      <c r="R13" s="406">
        <v>10</v>
      </c>
      <c r="S13" s="406" t="s">
        <v>181</v>
      </c>
      <c r="T13" s="406" t="s">
        <v>181</v>
      </c>
      <c r="U13" s="406" t="s">
        <v>181</v>
      </c>
      <c r="V13" s="406">
        <v>1</v>
      </c>
      <c r="W13" s="406" t="s">
        <v>181</v>
      </c>
      <c r="X13" s="406">
        <v>5</v>
      </c>
      <c r="Y13" s="406">
        <v>1</v>
      </c>
      <c r="Z13" s="406" t="s">
        <v>181</v>
      </c>
      <c r="AA13" s="406">
        <v>29</v>
      </c>
      <c r="AB13" s="406" t="s">
        <v>181</v>
      </c>
      <c r="AC13" s="406" t="s">
        <v>181</v>
      </c>
      <c r="AD13" s="406">
        <v>5</v>
      </c>
      <c r="AE13" s="406">
        <v>3</v>
      </c>
      <c r="AF13" s="406">
        <v>19</v>
      </c>
      <c r="AG13" s="406">
        <v>17</v>
      </c>
      <c r="AH13" s="406" t="s">
        <v>181</v>
      </c>
      <c r="AI13" s="406" t="s">
        <v>181</v>
      </c>
      <c r="AJ13" s="406" t="s">
        <v>181</v>
      </c>
      <c r="AK13" s="407">
        <f t="shared" si="1"/>
        <v>209</v>
      </c>
      <c r="AL13" s="406">
        <v>1</v>
      </c>
      <c r="AM13" s="406">
        <v>2</v>
      </c>
      <c r="AN13" s="406">
        <v>34</v>
      </c>
      <c r="AO13" s="406" t="s">
        <v>181</v>
      </c>
      <c r="AP13" s="406" t="s">
        <v>181</v>
      </c>
      <c r="AQ13" s="407">
        <f t="shared" si="2"/>
        <v>37</v>
      </c>
      <c r="AR13" s="399"/>
      <c r="AS13" s="399"/>
    </row>
    <row r="14" spans="1:45" s="652" customFormat="1" ht="15" customHeight="1">
      <c r="A14" s="169" t="s">
        <v>730</v>
      </c>
      <c r="B14" s="407">
        <f t="shared" si="0"/>
        <v>394</v>
      </c>
      <c r="C14" s="406">
        <v>196</v>
      </c>
      <c r="D14" s="406">
        <v>9</v>
      </c>
      <c r="E14" s="406">
        <v>22</v>
      </c>
      <c r="F14" s="406" t="s">
        <v>181</v>
      </c>
      <c r="G14" s="406" t="s">
        <v>181</v>
      </c>
      <c r="H14" s="406">
        <v>1</v>
      </c>
      <c r="I14" s="406" t="s">
        <v>181</v>
      </c>
      <c r="J14" s="406">
        <v>1</v>
      </c>
      <c r="K14" s="406" t="s">
        <v>181</v>
      </c>
      <c r="L14" s="406" t="s">
        <v>181</v>
      </c>
      <c r="M14" s="406" t="s">
        <v>181</v>
      </c>
      <c r="N14" s="406" t="s">
        <v>181</v>
      </c>
      <c r="O14" s="406">
        <v>2</v>
      </c>
      <c r="P14" s="406" t="s">
        <v>181</v>
      </c>
      <c r="Q14" s="406">
        <v>3</v>
      </c>
      <c r="R14" s="406">
        <v>6</v>
      </c>
      <c r="S14" s="406" t="s">
        <v>181</v>
      </c>
      <c r="T14" s="406" t="s">
        <v>181</v>
      </c>
      <c r="U14" s="406" t="s">
        <v>181</v>
      </c>
      <c r="V14" s="406">
        <v>1</v>
      </c>
      <c r="W14" s="406" t="s">
        <v>181</v>
      </c>
      <c r="X14" s="406">
        <v>5</v>
      </c>
      <c r="Y14" s="406">
        <v>2</v>
      </c>
      <c r="Z14" s="406" t="s">
        <v>181</v>
      </c>
      <c r="AA14" s="406">
        <v>41</v>
      </c>
      <c r="AB14" s="406" t="s">
        <v>181</v>
      </c>
      <c r="AC14" s="406" t="s">
        <v>181</v>
      </c>
      <c r="AD14" s="406">
        <v>2</v>
      </c>
      <c r="AE14" s="406" t="s">
        <v>181</v>
      </c>
      <c r="AF14" s="406">
        <v>22</v>
      </c>
      <c r="AG14" s="406">
        <v>18</v>
      </c>
      <c r="AH14" s="406" t="s">
        <v>181</v>
      </c>
      <c r="AI14" s="406" t="s">
        <v>181</v>
      </c>
      <c r="AJ14" s="406">
        <v>1</v>
      </c>
      <c r="AK14" s="407">
        <f t="shared" si="1"/>
        <v>332</v>
      </c>
      <c r="AL14" s="406">
        <v>4</v>
      </c>
      <c r="AM14" s="406">
        <v>3</v>
      </c>
      <c r="AN14" s="406">
        <v>55</v>
      </c>
      <c r="AO14" s="406" t="s">
        <v>181</v>
      </c>
      <c r="AP14" s="406" t="s">
        <v>181</v>
      </c>
      <c r="AQ14" s="407">
        <f t="shared" si="2"/>
        <v>62</v>
      </c>
      <c r="AR14" s="399"/>
      <c r="AS14" s="399"/>
    </row>
    <row r="15" spans="1:45" s="652" customFormat="1" ht="15" customHeight="1">
      <c r="A15" s="169" t="s">
        <v>731</v>
      </c>
      <c r="B15" s="407">
        <f t="shared" si="0"/>
        <v>94</v>
      </c>
      <c r="C15" s="406">
        <v>38</v>
      </c>
      <c r="D15" s="406" t="s">
        <v>181</v>
      </c>
      <c r="E15" s="406">
        <v>9</v>
      </c>
      <c r="F15" s="406" t="s">
        <v>181</v>
      </c>
      <c r="G15" s="406" t="s">
        <v>181</v>
      </c>
      <c r="H15" s="406" t="s">
        <v>181</v>
      </c>
      <c r="I15" s="406" t="s">
        <v>181</v>
      </c>
      <c r="J15" s="406" t="s">
        <v>181</v>
      </c>
      <c r="K15" s="406" t="s">
        <v>181</v>
      </c>
      <c r="L15" s="406" t="s">
        <v>181</v>
      </c>
      <c r="M15" s="406" t="s">
        <v>181</v>
      </c>
      <c r="N15" s="406" t="s">
        <v>181</v>
      </c>
      <c r="O15" s="406">
        <v>1</v>
      </c>
      <c r="P15" s="406" t="s">
        <v>181</v>
      </c>
      <c r="Q15" s="406" t="s">
        <v>181</v>
      </c>
      <c r="R15" s="406">
        <v>2</v>
      </c>
      <c r="S15" s="406" t="s">
        <v>181</v>
      </c>
      <c r="T15" s="406" t="s">
        <v>181</v>
      </c>
      <c r="U15" s="406" t="s">
        <v>181</v>
      </c>
      <c r="V15" s="406" t="s">
        <v>181</v>
      </c>
      <c r="W15" s="406" t="s">
        <v>181</v>
      </c>
      <c r="X15" s="406">
        <v>2</v>
      </c>
      <c r="Y15" s="406">
        <v>1</v>
      </c>
      <c r="Z15" s="406" t="s">
        <v>181</v>
      </c>
      <c r="AA15" s="406">
        <v>7</v>
      </c>
      <c r="AB15" s="406" t="s">
        <v>181</v>
      </c>
      <c r="AC15" s="406" t="s">
        <v>181</v>
      </c>
      <c r="AD15" s="406">
        <v>6</v>
      </c>
      <c r="AE15" s="406" t="s">
        <v>181</v>
      </c>
      <c r="AF15" s="406">
        <v>9</v>
      </c>
      <c r="AG15" s="406">
        <v>5</v>
      </c>
      <c r="AH15" s="406" t="s">
        <v>181</v>
      </c>
      <c r="AI15" s="406" t="s">
        <v>181</v>
      </c>
      <c r="AJ15" s="406" t="s">
        <v>181</v>
      </c>
      <c r="AK15" s="407">
        <f t="shared" si="1"/>
        <v>80</v>
      </c>
      <c r="AL15" s="406" t="s">
        <v>181</v>
      </c>
      <c r="AM15" s="406">
        <v>1</v>
      </c>
      <c r="AN15" s="406">
        <v>13</v>
      </c>
      <c r="AO15" s="406" t="s">
        <v>181</v>
      </c>
      <c r="AP15" s="406" t="s">
        <v>181</v>
      </c>
      <c r="AQ15" s="407">
        <f t="shared" si="2"/>
        <v>14</v>
      </c>
      <c r="AR15" s="399"/>
      <c r="AS15" s="399"/>
    </row>
    <row r="16" spans="1:45" s="652" customFormat="1" ht="15" customHeight="1">
      <c r="A16" s="170" t="s">
        <v>732</v>
      </c>
      <c r="B16" s="252">
        <f t="shared" si="0"/>
        <v>273</v>
      </c>
      <c r="C16" s="409">
        <v>74</v>
      </c>
      <c r="D16" s="409">
        <v>5</v>
      </c>
      <c r="E16" s="409">
        <v>11</v>
      </c>
      <c r="F16" s="409">
        <v>2</v>
      </c>
      <c r="G16" s="409" t="s">
        <v>181</v>
      </c>
      <c r="H16" s="409">
        <v>1</v>
      </c>
      <c r="I16" s="409" t="s">
        <v>181</v>
      </c>
      <c r="J16" s="409" t="s">
        <v>181</v>
      </c>
      <c r="K16" s="409" t="s">
        <v>181</v>
      </c>
      <c r="L16" s="409" t="s">
        <v>181</v>
      </c>
      <c r="M16" s="409" t="s">
        <v>181</v>
      </c>
      <c r="N16" s="409" t="s">
        <v>181</v>
      </c>
      <c r="O16" s="409" t="s">
        <v>181</v>
      </c>
      <c r="P16" s="409" t="s">
        <v>181</v>
      </c>
      <c r="Q16" s="409">
        <v>1</v>
      </c>
      <c r="R16" s="409">
        <v>23</v>
      </c>
      <c r="S16" s="409" t="s">
        <v>181</v>
      </c>
      <c r="T16" s="409" t="s">
        <v>181</v>
      </c>
      <c r="U16" s="409" t="s">
        <v>181</v>
      </c>
      <c r="V16" s="409" t="s">
        <v>181</v>
      </c>
      <c r="W16" s="409" t="s">
        <v>181</v>
      </c>
      <c r="X16" s="409">
        <v>2</v>
      </c>
      <c r="Y16" s="409">
        <v>2</v>
      </c>
      <c r="Z16" s="409" t="s">
        <v>181</v>
      </c>
      <c r="AA16" s="409">
        <v>17</v>
      </c>
      <c r="AB16" s="409" t="s">
        <v>181</v>
      </c>
      <c r="AC16" s="409" t="s">
        <v>181</v>
      </c>
      <c r="AD16" s="409">
        <v>6</v>
      </c>
      <c r="AE16" s="409">
        <v>2</v>
      </c>
      <c r="AF16" s="409">
        <v>19</v>
      </c>
      <c r="AG16" s="409">
        <v>32</v>
      </c>
      <c r="AH16" s="409">
        <v>1</v>
      </c>
      <c r="AI16" s="409">
        <v>1</v>
      </c>
      <c r="AJ16" s="409">
        <v>18</v>
      </c>
      <c r="AK16" s="252">
        <f t="shared" si="1"/>
        <v>217</v>
      </c>
      <c r="AL16" s="409">
        <v>26</v>
      </c>
      <c r="AM16" s="409" t="s">
        <v>181</v>
      </c>
      <c r="AN16" s="409">
        <v>30</v>
      </c>
      <c r="AO16" s="409" t="s">
        <v>181</v>
      </c>
      <c r="AP16" s="409" t="s">
        <v>181</v>
      </c>
      <c r="AQ16" s="252">
        <f t="shared" si="2"/>
        <v>56</v>
      </c>
      <c r="AR16" s="399"/>
      <c r="AS16" s="399"/>
    </row>
    <row r="17" spans="1:45" s="652" customFormat="1" ht="15" customHeight="1">
      <c r="A17" s="161" t="s">
        <v>721</v>
      </c>
      <c r="B17" s="315">
        <f>IF(SUM(B20)=0,"-",SUM(B20))</f>
        <v>1485</v>
      </c>
      <c r="C17" s="315">
        <f t="shared" ref="C17:AQ17" si="4">IF(SUM(C20)=0,"-",SUM(C20))</f>
        <v>377</v>
      </c>
      <c r="D17" s="315">
        <f t="shared" si="4"/>
        <v>25</v>
      </c>
      <c r="E17" s="315">
        <f t="shared" si="4"/>
        <v>34</v>
      </c>
      <c r="F17" s="315">
        <f t="shared" si="4"/>
        <v>9</v>
      </c>
      <c r="G17" s="315" t="str">
        <f t="shared" si="4"/>
        <v>-</v>
      </c>
      <c r="H17" s="315" t="str">
        <f t="shared" si="4"/>
        <v>-</v>
      </c>
      <c r="I17" s="315" t="str">
        <f t="shared" si="4"/>
        <v>-</v>
      </c>
      <c r="J17" s="315" t="str">
        <f t="shared" si="4"/>
        <v>-</v>
      </c>
      <c r="K17" s="315">
        <f t="shared" si="4"/>
        <v>2</v>
      </c>
      <c r="L17" s="315" t="str">
        <f t="shared" si="4"/>
        <v>-</v>
      </c>
      <c r="M17" s="315">
        <f t="shared" si="4"/>
        <v>1</v>
      </c>
      <c r="N17" s="315" t="str">
        <f t="shared" si="4"/>
        <v>-</v>
      </c>
      <c r="O17" s="315">
        <f t="shared" si="4"/>
        <v>2</v>
      </c>
      <c r="P17" s="315">
        <f t="shared" si="4"/>
        <v>1</v>
      </c>
      <c r="Q17" s="315">
        <f t="shared" si="4"/>
        <v>1</v>
      </c>
      <c r="R17" s="315">
        <f t="shared" si="4"/>
        <v>202</v>
      </c>
      <c r="S17" s="315" t="str">
        <f t="shared" si="4"/>
        <v>-</v>
      </c>
      <c r="T17" s="315" t="str">
        <f t="shared" si="4"/>
        <v>-</v>
      </c>
      <c r="U17" s="315" t="str">
        <f t="shared" si="4"/>
        <v>-</v>
      </c>
      <c r="V17" s="315">
        <f t="shared" si="4"/>
        <v>1</v>
      </c>
      <c r="W17" s="315" t="str">
        <f t="shared" si="4"/>
        <v>-</v>
      </c>
      <c r="X17" s="315">
        <f t="shared" si="4"/>
        <v>2</v>
      </c>
      <c r="Y17" s="315" t="str">
        <f t="shared" si="4"/>
        <v>-</v>
      </c>
      <c r="Z17" s="315" t="str">
        <f t="shared" si="4"/>
        <v>-</v>
      </c>
      <c r="AA17" s="315">
        <f t="shared" si="4"/>
        <v>64</v>
      </c>
      <c r="AB17" s="315" t="str">
        <f t="shared" si="4"/>
        <v>-</v>
      </c>
      <c r="AC17" s="315" t="str">
        <f t="shared" si="4"/>
        <v>-</v>
      </c>
      <c r="AD17" s="315">
        <f t="shared" si="4"/>
        <v>7</v>
      </c>
      <c r="AE17" s="315" t="str">
        <f t="shared" si="4"/>
        <v>-</v>
      </c>
      <c r="AF17" s="315">
        <f t="shared" si="4"/>
        <v>52</v>
      </c>
      <c r="AG17" s="315">
        <f t="shared" si="4"/>
        <v>122</v>
      </c>
      <c r="AH17" s="315">
        <f t="shared" si="4"/>
        <v>7</v>
      </c>
      <c r="AI17" s="315">
        <f t="shared" si="4"/>
        <v>7</v>
      </c>
      <c r="AJ17" s="315">
        <f t="shared" si="4"/>
        <v>50</v>
      </c>
      <c r="AK17" s="315">
        <f t="shared" si="4"/>
        <v>966</v>
      </c>
      <c r="AL17" s="315">
        <f t="shared" si="4"/>
        <v>405</v>
      </c>
      <c r="AM17" s="315">
        <f t="shared" si="4"/>
        <v>1</v>
      </c>
      <c r="AN17" s="315">
        <f t="shared" si="4"/>
        <v>108</v>
      </c>
      <c r="AO17" s="315">
        <f t="shared" si="4"/>
        <v>2</v>
      </c>
      <c r="AP17" s="315">
        <f t="shared" si="4"/>
        <v>3</v>
      </c>
      <c r="AQ17" s="315">
        <f t="shared" si="4"/>
        <v>519</v>
      </c>
      <c r="AR17" s="399"/>
      <c r="AS17" s="399"/>
    </row>
    <row r="18" spans="1:45" s="753" customFormat="1" ht="15" customHeight="1">
      <c r="A18" s="751" t="s">
        <v>869</v>
      </c>
      <c r="B18" s="246">
        <f t="shared" si="0"/>
        <v>14</v>
      </c>
      <c r="C18" s="247">
        <v>1</v>
      </c>
      <c r="D18" s="247" t="s">
        <v>1176</v>
      </c>
      <c r="E18" s="247" t="s">
        <v>1176</v>
      </c>
      <c r="F18" s="247"/>
      <c r="G18" s="247"/>
      <c r="H18" s="247"/>
      <c r="I18" s="247"/>
      <c r="J18" s="247"/>
      <c r="K18" s="247"/>
      <c r="L18" s="247"/>
      <c r="M18" s="247"/>
      <c r="N18" s="247"/>
      <c r="O18" s="247"/>
      <c r="P18" s="247"/>
      <c r="Q18" s="247"/>
      <c r="R18" s="247"/>
      <c r="S18" s="247"/>
      <c r="T18" s="247"/>
      <c r="U18" s="247"/>
      <c r="V18" s="247"/>
      <c r="W18" s="247"/>
      <c r="X18" s="247"/>
      <c r="Y18" s="247"/>
      <c r="Z18" s="247"/>
      <c r="AA18" s="247">
        <v>3</v>
      </c>
      <c r="AB18" s="247"/>
      <c r="AC18" s="247"/>
      <c r="AD18" s="247"/>
      <c r="AE18" s="247"/>
      <c r="AF18" s="247">
        <v>3</v>
      </c>
      <c r="AG18" s="247">
        <v>3</v>
      </c>
      <c r="AH18" s="247"/>
      <c r="AI18" s="247"/>
      <c r="AJ18" s="247"/>
      <c r="AK18" s="246">
        <f t="shared" si="1"/>
        <v>10</v>
      </c>
      <c r="AL18" s="247"/>
      <c r="AM18" s="247"/>
      <c r="AN18" s="247">
        <v>4</v>
      </c>
      <c r="AO18" s="247"/>
      <c r="AP18" s="247"/>
      <c r="AQ18" s="246">
        <f t="shared" si="2"/>
        <v>4</v>
      </c>
      <c r="AR18" s="460"/>
      <c r="AS18" s="460"/>
    </row>
    <row r="19" spans="1:45" s="753" customFormat="1" ht="15" customHeight="1">
      <c r="A19" s="751" t="s">
        <v>870</v>
      </c>
      <c r="B19" s="246">
        <f t="shared" si="0"/>
        <v>14</v>
      </c>
      <c r="C19" s="247">
        <v>3</v>
      </c>
      <c r="D19" s="247" t="s">
        <v>1176</v>
      </c>
      <c r="E19" s="247" t="s">
        <v>1176</v>
      </c>
      <c r="F19" s="247"/>
      <c r="G19" s="247"/>
      <c r="H19" s="247"/>
      <c r="I19" s="247"/>
      <c r="J19" s="247"/>
      <c r="K19" s="247"/>
      <c r="L19" s="247"/>
      <c r="M19" s="247"/>
      <c r="N19" s="247"/>
      <c r="O19" s="247"/>
      <c r="P19" s="247"/>
      <c r="Q19" s="247"/>
      <c r="R19" s="247"/>
      <c r="S19" s="247"/>
      <c r="T19" s="247"/>
      <c r="U19" s="247"/>
      <c r="V19" s="247"/>
      <c r="W19" s="247"/>
      <c r="X19" s="247"/>
      <c r="Y19" s="247"/>
      <c r="Z19" s="247"/>
      <c r="AA19" s="247">
        <v>1</v>
      </c>
      <c r="AB19" s="247"/>
      <c r="AC19" s="247"/>
      <c r="AD19" s="247"/>
      <c r="AE19" s="247"/>
      <c r="AF19" s="247">
        <v>1</v>
      </c>
      <c r="AG19" s="247">
        <v>2</v>
      </c>
      <c r="AH19" s="247"/>
      <c r="AI19" s="247"/>
      <c r="AJ19" s="247"/>
      <c r="AK19" s="246">
        <f t="shared" si="1"/>
        <v>7</v>
      </c>
      <c r="AL19" s="247"/>
      <c r="AM19" s="247"/>
      <c r="AN19" s="247">
        <v>7</v>
      </c>
      <c r="AO19" s="247"/>
      <c r="AP19" s="247"/>
      <c r="AQ19" s="246">
        <f t="shared" si="2"/>
        <v>7</v>
      </c>
      <c r="AR19" s="460"/>
      <c r="AS19" s="460"/>
    </row>
    <row r="20" spans="1:45" s="652" customFormat="1" ht="15" customHeight="1">
      <c r="A20" s="164" t="s">
        <v>734</v>
      </c>
      <c r="B20" s="246">
        <f t="shared" si="0"/>
        <v>1485</v>
      </c>
      <c r="C20" s="247">
        <v>377</v>
      </c>
      <c r="D20" s="247">
        <v>25</v>
      </c>
      <c r="E20" s="247">
        <v>34</v>
      </c>
      <c r="F20" s="247">
        <v>9</v>
      </c>
      <c r="G20" s="247" t="s">
        <v>1176</v>
      </c>
      <c r="H20" s="247" t="s">
        <v>1176</v>
      </c>
      <c r="I20" s="247" t="s">
        <v>1176</v>
      </c>
      <c r="J20" s="247" t="s">
        <v>1176</v>
      </c>
      <c r="K20" s="247">
        <v>2</v>
      </c>
      <c r="L20" s="247" t="s">
        <v>1176</v>
      </c>
      <c r="M20" s="247">
        <v>1</v>
      </c>
      <c r="N20" s="247" t="s">
        <v>1176</v>
      </c>
      <c r="O20" s="247">
        <v>2</v>
      </c>
      <c r="P20" s="247">
        <v>1</v>
      </c>
      <c r="Q20" s="247">
        <v>1</v>
      </c>
      <c r="R20" s="247">
        <v>202</v>
      </c>
      <c r="S20" s="247" t="s">
        <v>1176</v>
      </c>
      <c r="T20" s="247" t="s">
        <v>1176</v>
      </c>
      <c r="U20" s="247" t="s">
        <v>1176</v>
      </c>
      <c r="V20" s="247">
        <v>1</v>
      </c>
      <c r="W20" s="247" t="s">
        <v>1176</v>
      </c>
      <c r="X20" s="247">
        <v>2</v>
      </c>
      <c r="Y20" s="247" t="s">
        <v>1176</v>
      </c>
      <c r="Z20" s="247" t="s">
        <v>1176</v>
      </c>
      <c r="AA20" s="247">
        <v>64</v>
      </c>
      <c r="AB20" s="247" t="s">
        <v>1176</v>
      </c>
      <c r="AC20" s="247" t="s">
        <v>1176</v>
      </c>
      <c r="AD20" s="247">
        <v>7</v>
      </c>
      <c r="AE20" s="247" t="s">
        <v>1176</v>
      </c>
      <c r="AF20" s="247">
        <v>52</v>
      </c>
      <c r="AG20" s="247">
        <v>122</v>
      </c>
      <c r="AH20" s="247">
        <v>7</v>
      </c>
      <c r="AI20" s="247">
        <v>7</v>
      </c>
      <c r="AJ20" s="247">
        <v>50</v>
      </c>
      <c r="AK20" s="246">
        <f t="shared" si="1"/>
        <v>966</v>
      </c>
      <c r="AL20" s="247">
        <v>405</v>
      </c>
      <c r="AM20" s="247">
        <v>1</v>
      </c>
      <c r="AN20" s="247">
        <v>108</v>
      </c>
      <c r="AO20" s="247">
        <v>2</v>
      </c>
      <c r="AP20" s="247">
        <v>3</v>
      </c>
      <c r="AQ20" s="246">
        <f t="shared" si="2"/>
        <v>519</v>
      </c>
      <c r="AR20" s="399"/>
      <c r="AS20" s="399"/>
    </row>
    <row r="21" spans="1:45" s="652" customFormat="1" ht="15" customHeight="1">
      <c r="A21" s="161" t="s">
        <v>720</v>
      </c>
      <c r="B21" s="315">
        <f>IF(SUM(B24:B27)=0,"-",SUM(B24:B27))</f>
        <v>1611</v>
      </c>
      <c r="C21" s="315">
        <f t="shared" ref="C21:AQ21" si="5">IF(SUM(C24:C27)=0,"-",SUM(C24:C27))</f>
        <v>594</v>
      </c>
      <c r="D21" s="315">
        <f t="shared" si="5"/>
        <v>49</v>
      </c>
      <c r="E21" s="315">
        <f t="shared" si="5"/>
        <v>63</v>
      </c>
      <c r="F21" s="315">
        <f t="shared" si="5"/>
        <v>10</v>
      </c>
      <c r="G21" s="315" t="str">
        <f t="shared" si="5"/>
        <v>-</v>
      </c>
      <c r="H21" s="315">
        <f t="shared" si="5"/>
        <v>1</v>
      </c>
      <c r="I21" s="315">
        <f t="shared" si="5"/>
        <v>3</v>
      </c>
      <c r="J21" s="315" t="str">
        <f t="shared" si="5"/>
        <v>-</v>
      </c>
      <c r="K21" s="315">
        <f t="shared" si="5"/>
        <v>1</v>
      </c>
      <c r="L21" s="315">
        <f t="shared" si="5"/>
        <v>2</v>
      </c>
      <c r="M21" s="315" t="str">
        <f t="shared" si="5"/>
        <v>-</v>
      </c>
      <c r="N21" s="315" t="str">
        <f t="shared" si="5"/>
        <v>-</v>
      </c>
      <c r="O21" s="315">
        <f t="shared" si="5"/>
        <v>2</v>
      </c>
      <c r="P21" s="315" t="str">
        <f t="shared" si="5"/>
        <v>-</v>
      </c>
      <c r="Q21" s="315">
        <f t="shared" si="5"/>
        <v>6</v>
      </c>
      <c r="R21" s="315">
        <f t="shared" si="5"/>
        <v>49</v>
      </c>
      <c r="S21" s="315">
        <f t="shared" si="5"/>
        <v>1</v>
      </c>
      <c r="T21" s="315" t="str">
        <f t="shared" si="5"/>
        <v>-</v>
      </c>
      <c r="U21" s="315" t="str">
        <f t="shared" si="5"/>
        <v>-</v>
      </c>
      <c r="V21" s="315">
        <f t="shared" si="5"/>
        <v>4</v>
      </c>
      <c r="W21" s="315" t="str">
        <f t="shared" si="5"/>
        <v>-</v>
      </c>
      <c r="X21" s="315">
        <f t="shared" si="5"/>
        <v>16</v>
      </c>
      <c r="Y21" s="315">
        <f t="shared" si="5"/>
        <v>5</v>
      </c>
      <c r="Z21" s="315" t="str">
        <f t="shared" si="5"/>
        <v>-</v>
      </c>
      <c r="AA21" s="315">
        <f t="shared" si="5"/>
        <v>113</v>
      </c>
      <c r="AB21" s="315" t="str">
        <f t="shared" si="5"/>
        <v>-</v>
      </c>
      <c r="AC21" s="315" t="str">
        <f t="shared" si="5"/>
        <v>-</v>
      </c>
      <c r="AD21" s="315">
        <f t="shared" si="5"/>
        <v>16</v>
      </c>
      <c r="AE21" s="315">
        <f t="shared" si="5"/>
        <v>4</v>
      </c>
      <c r="AF21" s="315">
        <f t="shared" si="5"/>
        <v>94</v>
      </c>
      <c r="AG21" s="315">
        <f t="shared" si="5"/>
        <v>148</v>
      </c>
      <c r="AH21" s="315">
        <f t="shared" si="5"/>
        <v>7</v>
      </c>
      <c r="AI21" s="315">
        <f t="shared" si="5"/>
        <v>5</v>
      </c>
      <c r="AJ21" s="315">
        <f t="shared" si="5"/>
        <v>47</v>
      </c>
      <c r="AK21" s="315">
        <f t="shared" si="5"/>
        <v>1240</v>
      </c>
      <c r="AL21" s="315">
        <f t="shared" si="5"/>
        <v>161</v>
      </c>
      <c r="AM21" s="315">
        <f t="shared" si="5"/>
        <v>3</v>
      </c>
      <c r="AN21" s="315">
        <f t="shared" si="5"/>
        <v>207</v>
      </c>
      <c r="AO21" s="315" t="str">
        <f t="shared" si="5"/>
        <v>-</v>
      </c>
      <c r="AP21" s="315" t="str">
        <f t="shared" si="5"/>
        <v>-</v>
      </c>
      <c r="AQ21" s="315">
        <f t="shared" si="5"/>
        <v>371</v>
      </c>
      <c r="AR21" s="399"/>
      <c r="AS21" s="399"/>
    </row>
    <row r="22" spans="1:45" s="753" customFormat="1" ht="15" customHeight="1">
      <c r="A22" s="751" t="s">
        <v>869</v>
      </c>
      <c r="B22" s="404">
        <f t="shared" si="0"/>
        <v>10</v>
      </c>
      <c r="C22" s="403">
        <v>1</v>
      </c>
      <c r="D22" s="403" t="s">
        <v>1153</v>
      </c>
      <c r="E22" s="403" t="s">
        <v>1153</v>
      </c>
      <c r="F22" s="403"/>
      <c r="G22" s="403"/>
      <c r="H22" s="403"/>
      <c r="I22" s="403"/>
      <c r="J22" s="403"/>
      <c r="K22" s="403"/>
      <c r="L22" s="403"/>
      <c r="M22" s="403"/>
      <c r="N22" s="403"/>
      <c r="O22" s="403"/>
      <c r="P22" s="403"/>
      <c r="Q22" s="403"/>
      <c r="R22" s="403"/>
      <c r="S22" s="403"/>
      <c r="T22" s="403"/>
      <c r="U22" s="403"/>
      <c r="V22" s="403"/>
      <c r="W22" s="403"/>
      <c r="X22" s="403"/>
      <c r="Y22" s="403"/>
      <c r="Z22" s="403"/>
      <c r="AA22" s="403">
        <v>2</v>
      </c>
      <c r="AB22" s="403"/>
      <c r="AC22" s="403"/>
      <c r="AD22" s="403"/>
      <c r="AE22" s="403"/>
      <c r="AF22" s="403">
        <v>2</v>
      </c>
      <c r="AG22" s="403">
        <v>2</v>
      </c>
      <c r="AH22" s="403"/>
      <c r="AI22" s="403"/>
      <c r="AJ22" s="403"/>
      <c r="AK22" s="404">
        <f t="shared" si="1"/>
        <v>7</v>
      </c>
      <c r="AL22" s="403"/>
      <c r="AM22" s="403"/>
      <c r="AN22" s="403">
        <v>3</v>
      </c>
      <c r="AO22" s="403"/>
      <c r="AP22" s="403"/>
      <c r="AQ22" s="404">
        <f t="shared" si="2"/>
        <v>3</v>
      </c>
      <c r="AR22" s="460"/>
      <c r="AS22" s="460"/>
    </row>
    <row r="23" spans="1:45" s="753" customFormat="1" ht="15" customHeight="1">
      <c r="A23" s="751" t="s">
        <v>870</v>
      </c>
      <c r="B23" s="404">
        <f t="shared" si="0"/>
        <v>73</v>
      </c>
      <c r="C23" s="403">
        <v>39</v>
      </c>
      <c r="D23" s="403">
        <v>2</v>
      </c>
      <c r="E23" s="403" t="s">
        <v>1153</v>
      </c>
      <c r="F23" s="403"/>
      <c r="G23" s="403"/>
      <c r="H23" s="403"/>
      <c r="I23" s="403"/>
      <c r="J23" s="403"/>
      <c r="K23" s="403"/>
      <c r="L23" s="403"/>
      <c r="M23" s="403"/>
      <c r="N23" s="403"/>
      <c r="O23" s="403"/>
      <c r="P23" s="403"/>
      <c r="Q23" s="403"/>
      <c r="R23" s="403"/>
      <c r="S23" s="403"/>
      <c r="T23" s="403"/>
      <c r="U23" s="403"/>
      <c r="V23" s="403"/>
      <c r="W23" s="403"/>
      <c r="X23" s="403"/>
      <c r="Y23" s="403"/>
      <c r="Z23" s="403"/>
      <c r="AA23" s="403">
        <v>2</v>
      </c>
      <c r="AB23" s="403"/>
      <c r="AC23" s="403"/>
      <c r="AD23" s="403"/>
      <c r="AE23" s="403"/>
      <c r="AF23" s="403">
        <v>1</v>
      </c>
      <c r="AG23" s="403">
        <v>6</v>
      </c>
      <c r="AH23" s="403"/>
      <c r="AI23" s="403"/>
      <c r="AJ23" s="403"/>
      <c r="AK23" s="404">
        <f t="shared" si="1"/>
        <v>50</v>
      </c>
      <c r="AL23" s="403"/>
      <c r="AM23" s="403"/>
      <c r="AN23" s="403">
        <v>23</v>
      </c>
      <c r="AO23" s="403"/>
      <c r="AP23" s="403"/>
      <c r="AQ23" s="404">
        <f t="shared" si="2"/>
        <v>23</v>
      </c>
      <c r="AR23" s="460"/>
      <c r="AS23" s="460"/>
    </row>
    <row r="24" spans="1:45" s="652" customFormat="1" ht="15" customHeight="1">
      <c r="A24" s="167" t="s">
        <v>735</v>
      </c>
      <c r="B24" s="404">
        <f t="shared" si="0"/>
        <v>438</v>
      </c>
      <c r="C24" s="403">
        <v>133</v>
      </c>
      <c r="D24" s="403">
        <v>11</v>
      </c>
      <c r="E24" s="403">
        <v>16</v>
      </c>
      <c r="F24" s="403">
        <v>2</v>
      </c>
      <c r="G24" s="403" t="s">
        <v>1153</v>
      </c>
      <c r="H24" s="403" t="s">
        <v>1153</v>
      </c>
      <c r="I24" s="403" t="s">
        <v>1153</v>
      </c>
      <c r="J24" s="403" t="s">
        <v>1153</v>
      </c>
      <c r="K24" s="403" t="s">
        <v>1153</v>
      </c>
      <c r="L24" s="403" t="s">
        <v>1153</v>
      </c>
      <c r="M24" s="403" t="s">
        <v>1153</v>
      </c>
      <c r="N24" s="403" t="s">
        <v>1153</v>
      </c>
      <c r="O24" s="403" t="s">
        <v>1153</v>
      </c>
      <c r="P24" s="403" t="s">
        <v>1153</v>
      </c>
      <c r="Q24" s="403" t="s">
        <v>1153</v>
      </c>
      <c r="R24" s="403">
        <v>18</v>
      </c>
      <c r="S24" s="403" t="s">
        <v>1153</v>
      </c>
      <c r="T24" s="403" t="s">
        <v>1153</v>
      </c>
      <c r="U24" s="403" t="s">
        <v>1153</v>
      </c>
      <c r="V24" s="403">
        <v>1</v>
      </c>
      <c r="W24" s="403" t="s">
        <v>1153</v>
      </c>
      <c r="X24" s="403">
        <v>8</v>
      </c>
      <c r="Y24" s="403">
        <v>2</v>
      </c>
      <c r="Z24" s="403" t="s">
        <v>1153</v>
      </c>
      <c r="AA24" s="403">
        <v>39</v>
      </c>
      <c r="AB24" s="403" t="s">
        <v>1164</v>
      </c>
      <c r="AC24" s="403" t="s">
        <v>1153</v>
      </c>
      <c r="AD24" s="403">
        <v>5</v>
      </c>
      <c r="AE24" s="403" t="s">
        <v>1153</v>
      </c>
      <c r="AF24" s="403">
        <v>38</v>
      </c>
      <c r="AG24" s="403">
        <v>50</v>
      </c>
      <c r="AH24" s="403">
        <v>2</v>
      </c>
      <c r="AI24" s="403" t="s">
        <v>1153</v>
      </c>
      <c r="AJ24" s="403">
        <v>15</v>
      </c>
      <c r="AK24" s="404">
        <f t="shared" si="1"/>
        <v>340</v>
      </c>
      <c r="AL24" s="403">
        <v>28</v>
      </c>
      <c r="AM24" s="403">
        <v>1</v>
      </c>
      <c r="AN24" s="403">
        <v>69</v>
      </c>
      <c r="AO24" s="403" t="s">
        <v>1153</v>
      </c>
      <c r="AP24" s="403" t="s">
        <v>1153</v>
      </c>
      <c r="AQ24" s="404">
        <f t="shared" si="2"/>
        <v>98</v>
      </c>
      <c r="AR24" s="399"/>
      <c r="AS24" s="399"/>
    </row>
    <row r="25" spans="1:45" s="652" customFormat="1" ht="15" customHeight="1">
      <c r="A25" s="169" t="s">
        <v>736</v>
      </c>
      <c r="B25" s="407">
        <f t="shared" si="0"/>
        <v>646</v>
      </c>
      <c r="C25" s="406">
        <v>320</v>
      </c>
      <c r="D25" s="406">
        <v>34</v>
      </c>
      <c r="E25" s="406">
        <v>37</v>
      </c>
      <c r="F25" s="406">
        <v>2</v>
      </c>
      <c r="G25" s="406" t="s">
        <v>1153</v>
      </c>
      <c r="H25" s="406" t="s">
        <v>1153</v>
      </c>
      <c r="I25" s="406">
        <v>1</v>
      </c>
      <c r="J25" s="406" t="s">
        <v>1153</v>
      </c>
      <c r="K25" s="406">
        <v>1</v>
      </c>
      <c r="L25" s="406">
        <v>1</v>
      </c>
      <c r="M25" s="406" t="s">
        <v>1153</v>
      </c>
      <c r="N25" s="406" t="s">
        <v>1153</v>
      </c>
      <c r="O25" s="406">
        <v>2</v>
      </c>
      <c r="P25" s="406" t="s">
        <v>1153</v>
      </c>
      <c r="Q25" s="406">
        <v>6</v>
      </c>
      <c r="R25" s="406">
        <v>8</v>
      </c>
      <c r="S25" s="406" t="s">
        <v>1153</v>
      </c>
      <c r="T25" s="406" t="s">
        <v>1164</v>
      </c>
      <c r="U25" s="406" t="s">
        <v>1153</v>
      </c>
      <c r="V25" s="406">
        <v>3</v>
      </c>
      <c r="W25" s="406" t="s">
        <v>1164</v>
      </c>
      <c r="X25" s="406">
        <v>8</v>
      </c>
      <c r="Y25" s="406">
        <v>3</v>
      </c>
      <c r="Z25" s="406" t="s">
        <v>1153</v>
      </c>
      <c r="AA25" s="406">
        <v>47</v>
      </c>
      <c r="AB25" s="406" t="s">
        <v>1153</v>
      </c>
      <c r="AC25" s="406" t="s">
        <v>1153</v>
      </c>
      <c r="AD25" s="406">
        <v>6</v>
      </c>
      <c r="AE25" s="406">
        <v>3</v>
      </c>
      <c r="AF25" s="406">
        <v>36</v>
      </c>
      <c r="AG25" s="406">
        <v>33</v>
      </c>
      <c r="AH25" s="406">
        <v>1</v>
      </c>
      <c r="AI25" s="406" t="s">
        <v>1153</v>
      </c>
      <c r="AJ25" s="406">
        <v>4</v>
      </c>
      <c r="AK25" s="407">
        <f t="shared" si="1"/>
        <v>556</v>
      </c>
      <c r="AL25" s="406">
        <v>4</v>
      </c>
      <c r="AM25" s="406">
        <v>2</v>
      </c>
      <c r="AN25" s="406">
        <v>84</v>
      </c>
      <c r="AO25" s="406" t="s">
        <v>1164</v>
      </c>
      <c r="AP25" s="406" t="s">
        <v>1164</v>
      </c>
      <c r="AQ25" s="407">
        <f t="shared" si="2"/>
        <v>90</v>
      </c>
      <c r="AR25" s="399"/>
      <c r="AS25" s="399"/>
    </row>
    <row r="26" spans="1:45" s="652" customFormat="1" ht="15" customHeight="1">
      <c r="A26" s="169" t="s">
        <v>737</v>
      </c>
      <c r="B26" s="407">
        <f t="shared" si="0"/>
        <v>185</v>
      </c>
      <c r="C26" s="406">
        <v>54</v>
      </c>
      <c r="D26" s="406">
        <v>2</v>
      </c>
      <c r="E26" s="406">
        <v>4</v>
      </c>
      <c r="F26" s="406">
        <v>1</v>
      </c>
      <c r="G26" s="406" t="s">
        <v>1153</v>
      </c>
      <c r="H26" s="406" t="s">
        <v>1153</v>
      </c>
      <c r="I26" s="406">
        <v>2</v>
      </c>
      <c r="J26" s="406" t="s">
        <v>1154</v>
      </c>
      <c r="K26" s="406" t="s">
        <v>1153</v>
      </c>
      <c r="L26" s="406">
        <v>1</v>
      </c>
      <c r="M26" s="406" t="s">
        <v>1154</v>
      </c>
      <c r="N26" s="406" t="s">
        <v>1164</v>
      </c>
      <c r="O26" s="406" t="s">
        <v>1165</v>
      </c>
      <c r="P26" s="406" t="s">
        <v>1153</v>
      </c>
      <c r="Q26" s="406" t="s">
        <v>1153</v>
      </c>
      <c r="R26" s="406">
        <v>12</v>
      </c>
      <c r="S26" s="406">
        <v>1</v>
      </c>
      <c r="T26" s="406" t="s">
        <v>1153</v>
      </c>
      <c r="U26" s="406" t="s">
        <v>1153</v>
      </c>
      <c r="V26" s="406" t="s">
        <v>1153</v>
      </c>
      <c r="W26" s="406" t="s">
        <v>1154</v>
      </c>
      <c r="X26" s="406" t="s">
        <v>1153</v>
      </c>
      <c r="Y26" s="406" t="s">
        <v>1153</v>
      </c>
      <c r="Z26" s="406" t="s">
        <v>1154</v>
      </c>
      <c r="AA26" s="406">
        <v>13</v>
      </c>
      <c r="AB26" s="406" t="s">
        <v>1153</v>
      </c>
      <c r="AC26" s="406" t="s">
        <v>1153</v>
      </c>
      <c r="AD26" s="406">
        <v>4</v>
      </c>
      <c r="AE26" s="406">
        <v>1</v>
      </c>
      <c r="AF26" s="406">
        <v>6</v>
      </c>
      <c r="AG26" s="406">
        <v>22</v>
      </c>
      <c r="AH26" s="406">
        <v>2</v>
      </c>
      <c r="AI26" s="406">
        <v>4</v>
      </c>
      <c r="AJ26" s="406">
        <v>12</v>
      </c>
      <c r="AK26" s="407">
        <f t="shared" si="1"/>
        <v>141</v>
      </c>
      <c r="AL26" s="406">
        <v>21</v>
      </c>
      <c r="AM26" s="406" t="s">
        <v>1153</v>
      </c>
      <c r="AN26" s="406">
        <v>23</v>
      </c>
      <c r="AO26" s="406" t="s">
        <v>1153</v>
      </c>
      <c r="AP26" s="406" t="s">
        <v>1164</v>
      </c>
      <c r="AQ26" s="407">
        <f t="shared" si="2"/>
        <v>44</v>
      </c>
      <c r="AR26" s="399"/>
      <c r="AS26" s="399"/>
    </row>
    <row r="27" spans="1:45" s="652" customFormat="1" ht="15" customHeight="1">
      <c r="A27" s="170" t="s">
        <v>738</v>
      </c>
      <c r="B27" s="252">
        <f t="shared" si="0"/>
        <v>342</v>
      </c>
      <c r="C27" s="409">
        <v>87</v>
      </c>
      <c r="D27" s="409">
        <v>2</v>
      </c>
      <c r="E27" s="409">
        <v>6</v>
      </c>
      <c r="F27" s="409">
        <v>5</v>
      </c>
      <c r="G27" s="409" t="s">
        <v>1153</v>
      </c>
      <c r="H27" s="409">
        <v>1</v>
      </c>
      <c r="I27" s="409" t="s">
        <v>1153</v>
      </c>
      <c r="J27" s="409" t="s">
        <v>1153</v>
      </c>
      <c r="K27" s="409" t="s">
        <v>1153</v>
      </c>
      <c r="L27" s="409" t="s">
        <v>1153</v>
      </c>
      <c r="M27" s="409" t="s">
        <v>1153</v>
      </c>
      <c r="N27" s="409" t="s">
        <v>1153</v>
      </c>
      <c r="O27" s="409" t="s">
        <v>1165</v>
      </c>
      <c r="P27" s="409" t="s">
        <v>1153</v>
      </c>
      <c r="Q27" s="409" t="s">
        <v>1154</v>
      </c>
      <c r="R27" s="409">
        <v>11</v>
      </c>
      <c r="S27" s="409" t="s">
        <v>1153</v>
      </c>
      <c r="T27" s="409" t="s">
        <v>1153</v>
      </c>
      <c r="U27" s="409" t="s">
        <v>1164</v>
      </c>
      <c r="V27" s="409" t="s">
        <v>1153</v>
      </c>
      <c r="W27" s="409" t="s">
        <v>1153</v>
      </c>
      <c r="X27" s="409" t="s">
        <v>1153</v>
      </c>
      <c r="Y27" s="409" t="s">
        <v>1154</v>
      </c>
      <c r="Z27" s="409" t="s">
        <v>1166</v>
      </c>
      <c r="AA27" s="409">
        <v>14</v>
      </c>
      <c r="AB27" s="409" t="s">
        <v>1164</v>
      </c>
      <c r="AC27" s="409" t="s">
        <v>1153</v>
      </c>
      <c r="AD27" s="409">
        <v>1</v>
      </c>
      <c r="AE27" s="409" t="s">
        <v>1153</v>
      </c>
      <c r="AF27" s="409">
        <v>14</v>
      </c>
      <c r="AG27" s="409">
        <v>43</v>
      </c>
      <c r="AH27" s="409">
        <v>2</v>
      </c>
      <c r="AI27" s="409">
        <v>1</v>
      </c>
      <c r="AJ27" s="409">
        <v>16</v>
      </c>
      <c r="AK27" s="252">
        <f t="shared" si="1"/>
        <v>203</v>
      </c>
      <c r="AL27" s="409">
        <v>108</v>
      </c>
      <c r="AM27" s="409" t="s">
        <v>1153</v>
      </c>
      <c r="AN27" s="409">
        <v>31</v>
      </c>
      <c r="AO27" s="409" t="s">
        <v>1164</v>
      </c>
      <c r="AP27" s="409" t="s">
        <v>1153</v>
      </c>
      <c r="AQ27" s="252">
        <f t="shared" si="2"/>
        <v>139</v>
      </c>
      <c r="AR27" s="399"/>
      <c r="AS27" s="399"/>
    </row>
    <row r="28" spans="1:45" s="652" customFormat="1" ht="15" customHeight="1">
      <c r="A28" s="411" t="s">
        <v>669</v>
      </c>
      <c r="B28" s="413"/>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399"/>
      <c r="AS28" s="399"/>
    </row>
    <row r="29" spans="1:45" ht="13.5" customHeight="1">
      <c r="A29" s="116"/>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89"/>
      <c r="AS29" s="89"/>
    </row>
    <row r="30" spans="1:45" ht="13.5" customHeight="1">
      <c r="A30" s="116"/>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89"/>
      <c r="AS30" s="89"/>
    </row>
    <row r="31" spans="1:45" ht="13.5" customHeight="1">
      <c r="A31" s="116"/>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89"/>
      <c r="AS31" s="89"/>
    </row>
    <row r="32" spans="1:45" ht="13.5" customHeight="1">
      <c r="A32" s="116"/>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89"/>
      <c r="AS32" s="89"/>
    </row>
    <row r="33" spans="1:45" ht="13.5" customHeight="1">
      <c r="A33" s="116"/>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89"/>
      <c r="AS33" s="89"/>
    </row>
    <row r="34" spans="1:45" s="122" customFormat="1" ht="13.5" customHeight="1">
      <c r="B34" s="89"/>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126"/>
      <c r="AI34" s="126"/>
      <c r="AJ34" s="126"/>
      <c r="AK34" s="126"/>
      <c r="AL34" s="126"/>
      <c r="AM34" s="126"/>
      <c r="AN34" s="126"/>
      <c r="AO34" s="126"/>
      <c r="AP34" s="126"/>
      <c r="AQ34" s="126"/>
    </row>
    <row r="35" spans="1:45">
      <c r="A35" s="113"/>
      <c r="B35" s="80"/>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80"/>
      <c r="AS35" s="89"/>
    </row>
    <row r="36" spans="1:45">
      <c r="A36" s="123"/>
    </row>
    <row r="37" spans="1:45">
      <c r="A37" s="123"/>
    </row>
    <row r="40" spans="1:45">
      <c r="A40" s="654"/>
      <c r="B40" s="122"/>
      <c r="C40" s="122"/>
    </row>
    <row r="41" spans="1:45">
      <c r="A41" s="654"/>
      <c r="B41" s="122"/>
      <c r="C41" s="122"/>
    </row>
    <row r="42" spans="1:45">
      <c r="A42" s="654"/>
      <c r="B42" s="122"/>
      <c r="C42" s="122"/>
    </row>
    <row r="43" spans="1:45">
      <c r="A43" s="125"/>
      <c r="B43" s="122"/>
      <c r="C43" s="122"/>
    </row>
    <row r="44" spans="1:45">
      <c r="A44" s="654"/>
      <c r="B44" s="122"/>
      <c r="C44" s="122"/>
    </row>
    <row r="45" spans="1:45">
      <c r="A45" s="654"/>
      <c r="B45" s="122"/>
      <c r="C45" s="122"/>
    </row>
  </sheetData>
  <customSheetViews>
    <customSheetView guid="{56D0106B-CB90-4499-A8AC-183481DC4CD8}" showPageBreaks="1" showGridLines="0" printArea="1" view="pageBreakPreview">
      <pane xSplit="1" ySplit="5" topLeftCell="D6" activePane="bottomRight" state="frozen"/>
      <selection pane="bottomRight" activeCell="J22" sqref="J22"/>
      <colBreaks count="1" manualBreakCount="1">
        <brk id="23" max="12" man="1"/>
      </colBreaks>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5" topLeftCell="D6" activePane="bottomRight" state="frozen"/>
      <selection pane="bottomRight" activeCell="J22" sqref="J22"/>
      <colBreaks count="1" manualBreakCount="1">
        <brk id="23" max="12" man="1"/>
      </colBreaks>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5" topLeftCell="D6" activePane="bottomRight" state="frozen"/>
      <selection pane="bottomRight" activeCell="J22" sqref="J22"/>
      <colBreaks count="1" manualBreakCount="1">
        <brk id="23" max="12" man="1"/>
      </colBreaks>
      <pageMargins left="0.78740157480314965" right="0.78740157480314965" top="0.78740157480314965" bottom="0.78740157480314965" header="0.51181102362204722" footer="0.51181102362204722"/>
      <headerFooter alignWithMargins="0"/>
    </customSheetView>
  </customSheetViews>
  <mergeCells count="41">
    <mergeCell ref="AK3:AK4"/>
    <mergeCell ref="AF3:AF4"/>
    <mergeCell ref="AG3:AG4"/>
    <mergeCell ref="AH3:AH4"/>
    <mergeCell ref="AI3:AI4"/>
    <mergeCell ref="AJ3:AJ4"/>
    <mergeCell ref="X3:X4"/>
    <mergeCell ref="AN1:AQ1"/>
    <mergeCell ref="U3:U4"/>
    <mergeCell ref="V3:V4"/>
    <mergeCell ref="AO3:AO4"/>
    <mergeCell ref="Y3:Y4"/>
    <mergeCell ref="Z3:Z4"/>
    <mergeCell ref="AC3:AC4"/>
    <mergeCell ref="AD3:AD4"/>
    <mergeCell ref="AA3:AA4"/>
    <mergeCell ref="AB3:AB4"/>
    <mergeCell ref="W3:W4"/>
    <mergeCell ref="AP3:AP4"/>
    <mergeCell ref="AE3:AE4"/>
    <mergeCell ref="AN3:AN4"/>
    <mergeCell ref="AQ3:AQ4"/>
    <mergeCell ref="G3:G4"/>
    <mergeCell ref="Q3:Q4"/>
    <mergeCell ref="R3:R4"/>
    <mergeCell ref="S3:S4"/>
    <mergeCell ref="T3:T4"/>
    <mergeCell ref="H3:H4"/>
    <mergeCell ref="O3:O4"/>
    <mergeCell ref="I3:I4"/>
    <mergeCell ref="J3:J4"/>
    <mergeCell ref="P3:P4"/>
    <mergeCell ref="M3:M4"/>
    <mergeCell ref="N3:N4"/>
    <mergeCell ref="K3:K4"/>
    <mergeCell ref="L3:L4"/>
    <mergeCell ref="B2:B4"/>
    <mergeCell ref="C3:C4"/>
    <mergeCell ref="D3:D4"/>
    <mergeCell ref="E3:E4"/>
    <mergeCell ref="F3:F4"/>
  </mergeCells>
  <phoneticPr fontId="2"/>
  <pageMargins left="0.39370078740157483" right="0.39370078740157483" top="0.78740157480314965" bottom="0.78740157480314965" header="0.51181102362204722" footer="0.51181102362204722"/>
  <headerFooter alignWithMargins="0">
    <oddFooter>&amp;R&amp;D&amp;T</oddFooter>
  </headerFooter>
  <colBreaks count="1" manualBreakCount="1">
    <brk id="23" max="27" man="1"/>
  </colBreaks>
  <drawing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T14"/>
  <sheetViews>
    <sheetView showGridLines="0" view="pageBreakPreview" topLeftCell="A4" zoomScaleNormal="100" workbookViewId="0">
      <selection activeCell="A5" sqref="A5"/>
    </sheetView>
  </sheetViews>
  <sheetFormatPr defaultRowHeight="13.5"/>
  <cols>
    <col min="1" max="1" width="11.125" style="653" customWidth="1"/>
    <col min="2" max="2" width="7.625" style="124" customWidth="1"/>
    <col min="3" max="3" width="6.625" style="124" customWidth="1"/>
    <col min="4" max="27" width="5.625" style="124" customWidth="1"/>
    <col min="28" max="28" width="7.625" style="124" customWidth="1"/>
    <col min="29" max="31" width="5.625" style="124" customWidth="1"/>
    <col min="32" max="33" width="7.625" style="124" customWidth="1"/>
    <col min="34" max="36" width="5.625" style="124" customWidth="1"/>
    <col min="37" max="37" width="7.625" style="124" customWidth="1"/>
    <col min="38" max="39" width="5.625" style="124" customWidth="1"/>
    <col min="40" max="40" width="6.625" style="124" customWidth="1"/>
    <col min="41" max="42" width="5.625" style="124" customWidth="1"/>
    <col min="43" max="43" width="7.625" style="124" customWidth="1"/>
    <col min="44" max="45" width="5.625" style="124" customWidth="1"/>
    <col min="46" max="46" width="7.625" style="124" customWidth="1"/>
    <col min="47" max="16384" width="9" style="124"/>
  </cols>
  <sheetData>
    <row r="1" spans="1:46" s="650" customFormat="1" ht="16.5" customHeight="1">
      <c r="A1" s="93" t="s">
        <v>711</v>
      </c>
      <c r="B1" s="93"/>
      <c r="C1" s="93"/>
      <c r="D1" s="93"/>
      <c r="E1" s="93"/>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190" t="s">
        <v>1162</v>
      </c>
      <c r="AR1" s="1190"/>
      <c r="AS1" s="1190"/>
      <c r="AT1" s="1190"/>
    </row>
    <row r="2" spans="1:46" s="651" customFormat="1" ht="24" customHeight="1">
      <c r="A2" s="167"/>
      <c r="B2" s="1187" t="s">
        <v>401</v>
      </c>
      <c r="C2" s="540" t="s">
        <v>402</v>
      </c>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2"/>
      <c r="AL2" s="540" t="s">
        <v>403</v>
      </c>
      <c r="AM2" s="541"/>
      <c r="AN2" s="541"/>
      <c r="AO2" s="541"/>
      <c r="AP2" s="541"/>
      <c r="AQ2" s="542"/>
      <c r="AR2" s="1062" t="s">
        <v>777</v>
      </c>
      <c r="AS2" s="1063"/>
      <c r="AT2" s="1064"/>
    </row>
    <row r="3" spans="1:46" s="651" customFormat="1" ht="15" customHeight="1">
      <c r="A3" s="169"/>
      <c r="B3" s="1188"/>
      <c r="C3" s="1060" t="s">
        <v>404</v>
      </c>
      <c r="D3" s="1060" t="s">
        <v>405</v>
      </c>
      <c r="E3" s="1060" t="s">
        <v>648</v>
      </c>
      <c r="F3" s="1060" t="s">
        <v>649</v>
      </c>
      <c r="G3" s="1060" t="s">
        <v>650</v>
      </c>
      <c r="H3" s="1060" t="s">
        <v>651</v>
      </c>
      <c r="I3" s="1060" t="s">
        <v>652</v>
      </c>
      <c r="J3" s="1060" t="s">
        <v>653</v>
      </c>
      <c r="K3" s="1060" t="s">
        <v>654</v>
      </c>
      <c r="L3" s="1060" t="s">
        <v>655</v>
      </c>
      <c r="M3" s="1060" t="s">
        <v>656</v>
      </c>
      <c r="N3" s="1060" t="s">
        <v>657</v>
      </c>
      <c r="O3" s="1060" t="s">
        <v>658</v>
      </c>
      <c r="P3" s="1060" t="s">
        <v>659</v>
      </c>
      <c r="Q3" s="1060" t="s">
        <v>660</v>
      </c>
      <c r="R3" s="1060" t="s">
        <v>406</v>
      </c>
      <c r="S3" s="1060" t="s">
        <v>407</v>
      </c>
      <c r="T3" s="1060" t="s">
        <v>661</v>
      </c>
      <c r="U3" s="1060" t="s">
        <v>662</v>
      </c>
      <c r="V3" s="1060" t="s">
        <v>408</v>
      </c>
      <c r="W3" s="1060" t="s">
        <v>663</v>
      </c>
      <c r="X3" s="1060" t="s">
        <v>409</v>
      </c>
      <c r="Y3" s="1060" t="s">
        <v>664</v>
      </c>
      <c r="Z3" s="1060" t="s">
        <v>410</v>
      </c>
      <c r="AA3" s="1060" t="s">
        <v>665</v>
      </c>
      <c r="AB3" s="1060" t="s">
        <v>666</v>
      </c>
      <c r="AC3" s="1060" t="s">
        <v>766</v>
      </c>
      <c r="AD3" s="1060" t="s">
        <v>667</v>
      </c>
      <c r="AE3" s="1060" t="s">
        <v>411</v>
      </c>
      <c r="AF3" s="1060" t="s">
        <v>412</v>
      </c>
      <c r="AG3" s="1060" t="s">
        <v>413</v>
      </c>
      <c r="AH3" s="1060" t="s">
        <v>414</v>
      </c>
      <c r="AI3" s="1060" t="s">
        <v>415</v>
      </c>
      <c r="AJ3" s="1060" t="s">
        <v>416</v>
      </c>
      <c r="AK3" s="1192" t="s">
        <v>767</v>
      </c>
      <c r="AL3" s="545" t="s">
        <v>668</v>
      </c>
      <c r="AM3" s="546"/>
      <c r="AN3" s="1060" t="s">
        <v>417</v>
      </c>
      <c r="AO3" s="1060" t="s">
        <v>418</v>
      </c>
      <c r="AP3" s="1060" t="s">
        <v>419</v>
      </c>
      <c r="AQ3" s="1192" t="s">
        <v>767</v>
      </c>
      <c r="AR3" s="1060" t="s">
        <v>422</v>
      </c>
      <c r="AS3" s="1060" t="s">
        <v>1</v>
      </c>
      <c r="AT3" s="1192" t="s">
        <v>767</v>
      </c>
    </row>
    <row r="4" spans="1:46" s="651" customFormat="1" ht="132" customHeight="1">
      <c r="A4" s="169"/>
      <c r="B4" s="1189"/>
      <c r="C4" s="1078"/>
      <c r="D4" s="1078"/>
      <c r="E4" s="1078"/>
      <c r="F4" s="1078"/>
      <c r="G4" s="1078"/>
      <c r="H4" s="1078"/>
      <c r="I4" s="1078"/>
      <c r="J4" s="1078"/>
      <c r="K4" s="1078"/>
      <c r="L4" s="1078"/>
      <c r="M4" s="1078"/>
      <c r="N4" s="1078"/>
      <c r="O4" s="1078"/>
      <c r="P4" s="1078"/>
      <c r="Q4" s="1078"/>
      <c r="R4" s="1078"/>
      <c r="S4" s="1078"/>
      <c r="T4" s="1078"/>
      <c r="U4" s="1078"/>
      <c r="V4" s="1078"/>
      <c r="W4" s="1078"/>
      <c r="X4" s="1078"/>
      <c r="Y4" s="1078"/>
      <c r="Z4" s="1078"/>
      <c r="AA4" s="1078"/>
      <c r="AB4" s="1078"/>
      <c r="AC4" s="1078"/>
      <c r="AD4" s="1078"/>
      <c r="AE4" s="1191"/>
      <c r="AF4" s="1078"/>
      <c r="AG4" s="1078"/>
      <c r="AH4" s="1078"/>
      <c r="AI4" s="1078"/>
      <c r="AJ4" s="1078"/>
      <c r="AK4" s="1194"/>
      <c r="AL4" s="549" t="s">
        <v>420</v>
      </c>
      <c r="AM4" s="549" t="s">
        <v>421</v>
      </c>
      <c r="AN4" s="1078"/>
      <c r="AO4" s="1078"/>
      <c r="AP4" s="1078"/>
      <c r="AQ4" s="1194"/>
      <c r="AR4" s="1078"/>
      <c r="AS4" s="1078"/>
      <c r="AT4" s="1194"/>
    </row>
    <row r="5" spans="1:46" s="652" customFormat="1" ht="15" customHeight="1">
      <c r="A5" s="265" t="s">
        <v>180</v>
      </c>
      <c r="B5" s="114">
        <f>IF(SUM(AK5,AQ5,AT5)=0,"-",SUM(AK5,AQ5,AT5))</f>
        <v>129567</v>
      </c>
      <c r="C5" s="114">
        <v>38383</v>
      </c>
      <c r="D5" s="114">
        <v>2926</v>
      </c>
      <c r="E5" s="114">
        <v>5063</v>
      </c>
      <c r="F5" s="114">
        <v>123</v>
      </c>
      <c r="G5" s="114">
        <v>12</v>
      </c>
      <c r="H5" s="114">
        <v>400</v>
      </c>
      <c r="I5" s="114">
        <v>198</v>
      </c>
      <c r="J5" s="114">
        <v>190</v>
      </c>
      <c r="K5" s="114">
        <v>24</v>
      </c>
      <c r="L5" s="114">
        <v>185</v>
      </c>
      <c r="M5" s="114">
        <v>96</v>
      </c>
      <c r="N5" s="114">
        <v>57</v>
      </c>
      <c r="O5" s="114">
        <v>359</v>
      </c>
      <c r="P5" s="114">
        <v>45</v>
      </c>
      <c r="Q5" s="114">
        <v>420</v>
      </c>
      <c r="R5" s="114">
        <v>2801</v>
      </c>
      <c r="S5" s="114">
        <v>55</v>
      </c>
      <c r="T5" s="114">
        <v>46</v>
      </c>
      <c r="U5" s="114">
        <v>4</v>
      </c>
      <c r="V5" s="114">
        <v>276</v>
      </c>
      <c r="W5" s="114">
        <v>2</v>
      </c>
      <c r="X5" s="114">
        <v>657</v>
      </c>
      <c r="Y5" s="114">
        <v>435</v>
      </c>
      <c r="Z5" s="114">
        <v>2</v>
      </c>
      <c r="AA5" s="114">
        <v>8475</v>
      </c>
      <c r="AB5" s="114" t="s">
        <v>1197</v>
      </c>
      <c r="AC5" s="114">
        <v>28</v>
      </c>
      <c r="AD5" s="114">
        <v>952</v>
      </c>
      <c r="AE5" s="114">
        <v>360</v>
      </c>
      <c r="AF5" s="114">
        <v>14348</v>
      </c>
      <c r="AG5" s="114">
        <v>16019</v>
      </c>
      <c r="AH5" s="114">
        <v>1298</v>
      </c>
      <c r="AI5" s="114">
        <v>379</v>
      </c>
      <c r="AJ5" s="114">
        <v>1807</v>
      </c>
      <c r="AK5" s="114">
        <f>IF(SUM(C5:AJ5)=0,"-",SUM(C5:AJ5))</f>
        <v>96425</v>
      </c>
      <c r="AL5" s="114">
        <v>3559</v>
      </c>
      <c r="AM5" s="114">
        <v>731</v>
      </c>
      <c r="AN5" s="114">
        <v>21864</v>
      </c>
      <c r="AO5" s="114">
        <v>16</v>
      </c>
      <c r="AP5" s="114">
        <v>247</v>
      </c>
      <c r="AQ5" s="114">
        <f>IF(SUM(AL5:AP5)=0,"-",SUM(AL5:AP5))</f>
        <v>26417</v>
      </c>
      <c r="AR5" s="114">
        <v>2335</v>
      </c>
      <c r="AS5" s="114">
        <v>4390</v>
      </c>
      <c r="AT5" s="114">
        <f>IF(SUM(AR5:AS5)=0,"-",SUM(AR5:AS5))</f>
        <v>6725</v>
      </c>
    </row>
    <row r="6" spans="1:46" s="652" customFormat="1" ht="15" customHeight="1">
      <c r="A6" s="161" t="s">
        <v>718</v>
      </c>
      <c r="B6" s="246">
        <f>IF(SUM(AK6,AQ6,AT6)=0,"-",SUM(AK6,AQ6,AT6))</f>
        <v>3202</v>
      </c>
      <c r="C6" s="247">
        <v>1250</v>
      </c>
      <c r="D6" s="247">
        <v>71</v>
      </c>
      <c r="E6" s="247">
        <v>207</v>
      </c>
      <c r="F6" s="247">
        <v>6</v>
      </c>
      <c r="G6" s="247" t="s">
        <v>181</v>
      </c>
      <c r="H6" s="247">
        <v>6</v>
      </c>
      <c r="I6" s="247">
        <v>4</v>
      </c>
      <c r="J6" s="247">
        <v>1</v>
      </c>
      <c r="K6" s="247" t="s">
        <v>181</v>
      </c>
      <c r="L6" s="247" t="s">
        <v>181</v>
      </c>
      <c r="M6" s="247" t="s">
        <v>181</v>
      </c>
      <c r="N6" s="247">
        <v>3</v>
      </c>
      <c r="O6" s="247">
        <v>21</v>
      </c>
      <c r="P6" s="247" t="s">
        <v>181</v>
      </c>
      <c r="Q6" s="247">
        <v>19</v>
      </c>
      <c r="R6" s="247">
        <v>91</v>
      </c>
      <c r="S6" s="247" t="s">
        <v>181</v>
      </c>
      <c r="T6" s="247" t="s">
        <v>181</v>
      </c>
      <c r="U6" s="247" t="s">
        <v>181</v>
      </c>
      <c r="V6" s="247">
        <v>29</v>
      </c>
      <c r="W6" s="247" t="s">
        <v>181</v>
      </c>
      <c r="X6" s="247">
        <v>58</v>
      </c>
      <c r="Y6" s="247">
        <v>28</v>
      </c>
      <c r="Z6" s="247" t="s">
        <v>181</v>
      </c>
      <c r="AA6" s="247">
        <v>178</v>
      </c>
      <c r="AB6" s="247" t="s">
        <v>181</v>
      </c>
      <c r="AC6" s="247" t="s">
        <v>181</v>
      </c>
      <c r="AD6" s="247">
        <v>37</v>
      </c>
      <c r="AE6" s="247">
        <v>6</v>
      </c>
      <c r="AF6" s="247">
        <v>150</v>
      </c>
      <c r="AG6" s="247">
        <v>236</v>
      </c>
      <c r="AH6" s="247">
        <v>8</v>
      </c>
      <c r="AI6" s="247">
        <v>16</v>
      </c>
      <c r="AJ6" s="247">
        <v>35</v>
      </c>
      <c r="AK6" s="246">
        <f>IF(SUM(C6:AJ6)=0,"-",SUM(C6:AJ6))</f>
        <v>2460</v>
      </c>
      <c r="AL6" s="247">
        <v>118</v>
      </c>
      <c r="AM6" s="247">
        <v>5</v>
      </c>
      <c r="AN6" s="247">
        <v>316</v>
      </c>
      <c r="AO6" s="247" t="s">
        <v>181</v>
      </c>
      <c r="AP6" s="247">
        <v>54</v>
      </c>
      <c r="AQ6" s="246">
        <f>IF(SUM(AL6:AP6)=0,"-",SUM(AL6:AP6))</f>
        <v>493</v>
      </c>
      <c r="AR6" s="247">
        <v>93</v>
      </c>
      <c r="AS6" s="247">
        <v>156</v>
      </c>
      <c r="AT6" s="246">
        <f>IF(SUM(AR6:AS6)=0,"-",SUM(AR6:AS6))</f>
        <v>249</v>
      </c>
    </row>
    <row r="7" spans="1:46" s="652" customFormat="1" ht="15" customHeight="1">
      <c r="A7" s="161" t="s">
        <v>719</v>
      </c>
      <c r="B7" s="246">
        <f>IF(SUM(AK7,AQ7,AT7)=0,"-",SUM(AK7,AQ7,AT7))</f>
        <v>1551</v>
      </c>
      <c r="C7" s="247">
        <v>396</v>
      </c>
      <c r="D7" s="247">
        <v>23</v>
      </c>
      <c r="E7" s="247">
        <v>74</v>
      </c>
      <c r="F7" s="247">
        <v>7</v>
      </c>
      <c r="G7" s="247" t="s">
        <v>1176</v>
      </c>
      <c r="H7" s="247" t="s">
        <v>1176</v>
      </c>
      <c r="I7" s="247" t="s">
        <v>1176</v>
      </c>
      <c r="J7" s="247" t="s">
        <v>1176</v>
      </c>
      <c r="K7" s="247">
        <v>3</v>
      </c>
      <c r="L7" s="247" t="s">
        <v>1176</v>
      </c>
      <c r="M7" s="247" t="s">
        <v>1176</v>
      </c>
      <c r="N7" s="247" t="s">
        <v>1176</v>
      </c>
      <c r="O7" s="247">
        <v>6</v>
      </c>
      <c r="P7" s="247">
        <v>3</v>
      </c>
      <c r="Q7" s="247">
        <v>2</v>
      </c>
      <c r="R7" s="247">
        <v>162</v>
      </c>
      <c r="S7" s="247" t="s">
        <v>1176</v>
      </c>
      <c r="T7" s="247" t="s">
        <v>1176</v>
      </c>
      <c r="U7" s="247" t="s">
        <v>1176</v>
      </c>
      <c r="V7" s="247">
        <v>1</v>
      </c>
      <c r="W7" s="247" t="s">
        <v>1176</v>
      </c>
      <c r="X7" s="247">
        <v>3</v>
      </c>
      <c r="Y7" s="247" t="s">
        <v>1176</v>
      </c>
      <c r="Z7" s="247" t="s">
        <v>1176</v>
      </c>
      <c r="AA7" s="247">
        <v>75</v>
      </c>
      <c r="AB7" s="247" t="s">
        <v>1176</v>
      </c>
      <c r="AC7" s="247" t="s">
        <v>1176</v>
      </c>
      <c r="AD7" s="247">
        <v>10</v>
      </c>
      <c r="AE7" s="247" t="s">
        <v>1176</v>
      </c>
      <c r="AF7" s="247">
        <v>66</v>
      </c>
      <c r="AG7" s="247">
        <v>123</v>
      </c>
      <c r="AH7" s="247">
        <v>7</v>
      </c>
      <c r="AI7" s="247">
        <v>10</v>
      </c>
      <c r="AJ7" s="247">
        <v>56</v>
      </c>
      <c r="AK7" s="246">
        <f>IF(SUM(C7:AJ7)=0,"-",SUM(C7:AJ7))</f>
        <v>1027</v>
      </c>
      <c r="AL7" s="247">
        <v>371</v>
      </c>
      <c r="AM7" s="247">
        <v>3</v>
      </c>
      <c r="AN7" s="247">
        <v>115</v>
      </c>
      <c r="AO7" s="247" t="s">
        <v>1176</v>
      </c>
      <c r="AP7" s="247">
        <v>9</v>
      </c>
      <c r="AQ7" s="246">
        <f>IF(SUM(AL7:AP7)=0,"-",SUM(AL7:AP7))</f>
        <v>498</v>
      </c>
      <c r="AR7" s="247">
        <v>8</v>
      </c>
      <c r="AS7" s="247">
        <v>18</v>
      </c>
      <c r="AT7" s="246">
        <f>IF(SUM(AR7:AS7)=0,"-",SUM(AR7:AS7))</f>
        <v>26</v>
      </c>
    </row>
    <row r="8" spans="1:46" s="652" customFormat="1" ht="15" customHeight="1">
      <c r="A8" s="161" t="s">
        <v>722</v>
      </c>
      <c r="B8" s="246">
        <f>IF(SUM(AK8,AQ8,AT8)=0,"-",SUM(AK8,AQ8,AT8))</f>
        <v>1485</v>
      </c>
      <c r="C8" s="247">
        <v>517</v>
      </c>
      <c r="D8" s="247">
        <v>29</v>
      </c>
      <c r="E8" s="247">
        <v>79</v>
      </c>
      <c r="F8" s="247">
        <v>8</v>
      </c>
      <c r="G8" s="247" t="s">
        <v>181</v>
      </c>
      <c r="H8" s="247">
        <v>1</v>
      </c>
      <c r="I8" s="247">
        <v>3</v>
      </c>
      <c r="J8" s="247" t="s">
        <v>181</v>
      </c>
      <c r="K8" s="247">
        <v>1</v>
      </c>
      <c r="L8" s="247">
        <v>4</v>
      </c>
      <c r="M8" s="247" t="s">
        <v>181</v>
      </c>
      <c r="N8" s="247" t="s">
        <v>181</v>
      </c>
      <c r="O8" s="247">
        <v>2</v>
      </c>
      <c r="P8" s="247" t="s">
        <v>181</v>
      </c>
      <c r="Q8" s="247">
        <v>8</v>
      </c>
      <c r="R8" s="247">
        <v>32</v>
      </c>
      <c r="S8" s="247" t="s">
        <v>181</v>
      </c>
      <c r="T8" s="247" t="s">
        <v>181</v>
      </c>
      <c r="U8" s="247" t="s">
        <v>181</v>
      </c>
      <c r="V8" s="247">
        <v>9</v>
      </c>
      <c r="W8" s="247" t="s">
        <v>181</v>
      </c>
      <c r="X8" s="247">
        <v>24</v>
      </c>
      <c r="Y8" s="247">
        <v>13</v>
      </c>
      <c r="Z8" s="247" t="s">
        <v>181</v>
      </c>
      <c r="AA8" s="247">
        <v>130</v>
      </c>
      <c r="AB8" s="247" t="s">
        <v>181</v>
      </c>
      <c r="AC8" s="247" t="s">
        <v>181</v>
      </c>
      <c r="AD8" s="247">
        <v>24</v>
      </c>
      <c r="AE8" s="247">
        <v>6</v>
      </c>
      <c r="AF8" s="247">
        <v>121</v>
      </c>
      <c r="AG8" s="247">
        <v>146</v>
      </c>
      <c r="AH8" s="247">
        <v>5</v>
      </c>
      <c r="AI8" s="247">
        <v>2</v>
      </c>
      <c r="AJ8" s="247">
        <v>38</v>
      </c>
      <c r="AK8" s="246">
        <f>IF(SUM(C8:AJ8)=0,"-",SUM(C8:AJ8))</f>
        <v>1202</v>
      </c>
      <c r="AL8" s="247">
        <v>57</v>
      </c>
      <c r="AM8" s="247">
        <v>1</v>
      </c>
      <c r="AN8" s="247">
        <v>203</v>
      </c>
      <c r="AO8" s="247" t="s">
        <v>181</v>
      </c>
      <c r="AP8" s="247" t="s">
        <v>181</v>
      </c>
      <c r="AQ8" s="246">
        <f>IF(SUM(AL8:AP8)=0,"-",SUM(AL8:AP8))</f>
        <v>261</v>
      </c>
      <c r="AR8" s="247">
        <v>15</v>
      </c>
      <c r="AS8" s="247">
        <v>7</v>
      </c>
      <c r="AT8" s="246">
        <f>IF(SUM(AR8:AS8)=0,"-",SUM(AR8:AS8))</f>
        <v>22</v>
      </c>
    </row>
    <row r="9" spans="1:46" s="652" customFormat="1" ht="15" customHeight="1">
      <c r="A9" s="538" t="s">
        <v>669</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row>
    <row r="10" spans="1:46" s="122" customFormat="1" ht="13.5" customHeight="1">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row>
    <row r="11" spans="1:46">
      <c r="A11" s="113"/>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row>
    <row r="12" spans="1:46">
      <c r="A12" s="123"/>
    </row>
    <row r="13" spans="1:46">
      <c r="A13" s="123"/>
    </row>
    <row r="14" spans="1:46">
      <c r="A14" s="123"/>
    </row>
  </sheetData>
  <customSheetViews>
    <customSheetView guid="{56D0106B-CB90-4499-A8AC-183481DC4CD8}" showPageBreaks="1" showGridLines="0" fitToPage="1" printArea="1" view="pageBreakPreview">
      <pane xSplit="1" ySplit="5" topLeftCell="I6" activePane="bottomRight" state="frozen"/>
      <selection pane="bottomRight" activeCell="K22" sqref="K22"/>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fitToPage="1" printArea="1" view="pageBreakPreview" showRuler="0">
      <pane xSplit="1" ySplit="5" topLeftCell="I6" activePane="bottomRight" state="frozen"/>
      <selection pane="bottomRight" activeCell="K22" sqref="K22"/>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fitToPage="1" printArea="1" view="pageBreakPreview">
      <pane xSplit="1" ySplit="5" topLeftCell="I6" activePane="bottomRight" state="frozen"/>
      <selection pane="bottomRight" activeCell="K22" sqref="K22"/>
      <pageMargins left="0.78740157480314965" right="0.78740157480314965" top="0.78740157480314965" bottom="0.78740157480314965" header="0.51181102362204722" footer="0.51181102362204722"/>
      <headerFooter alignWithMargins="0"/>
    </customSheetView>
  </customSheetViews>
  <mergeCells count="45">
    <mergeCell ref="B2:B4"/>
    <mergeCell ref="AR2:AT2"/>
    <mergeCell ref="C3:C4"/>
    <mergeCell ref="D3:D4"/>
    <mergeCell ref="E3:E4"/>
    <mergeCell ref="F3:F4"/>
    <mergeCell ref="P3:P4"/>
    <mergeCell ref="Q3:Q4"/>
    <mergeCell ref="AG3:AG4"/>
    <mergeCell ref="AR3:AR4"/>
    <mergeCell ref="AD3:AD4"/>
    <mergeCell ref="AE3:AE4"/>
    <mergeCell ref="W3:W4"/>
    <mergeCell ref="X3:X4"/>
    <mergeCell ref="Y3:Y4"/>
    <mergeCell ref="AB3:AB4"/>
    <mergeCell ref="O3:O4"/>
    <mergeCell ref="L3:L4"/>
    <mergeCell ref="M3:M4"/>
    <mergeCell ref="N3:N4"/>
    <mergeCell ref="AQ1:AT1"/>
    <mergeCell ref="AS3:AS4"/>
    <mergeCell ref="AI3:AI4"/>
    <mergeCell ref="AJ3:AJ4"/>
    <mergeCell ref="AK3:AK4"/>
    <mergeCell ref="AN3:AN4"/>
    <mergeCell ref="AQ3:AQ4"/>
    <mergeCell ref="AT3:AT4"/>
    <mergeCell ref="AP3:AP4"/>
    <mergeCell ref="AO3:AO4"/>
    <mergeCell ref="R3:R4"/>
    <mergeCell ref="S3:S4"/>
    <mergeCell ref="G3:G4"/>
    <mergeCell ref="J3:J4"/>
    <mergeCell ref="K3:K4"/>
    <mergeCell ref="H3:H4"/>
    <mergeCell ref="I3:I4"/>
    <mergeCell ref="AH3:AH4"/>
    <mergeCell ref="T3:T4"/>
    <mergeCell ref="U3:U4"/>
    <mergeCell ref="AF3:AF4"/>
    <mergeCell ref="Z3:Z4"/>
    <mergeCell ref="AA3:AA4"/>
    <mergeCell ref="V3:V4"/>
    <mergeCell ref="AC3:AC4"/>
  </mergeCells>
  <phoneticPr fontId="2"/>
  <pageMargins left="0.78740157480314965" right="0.78740157480314965" top="0.78740157480314965" bottom="0.78740157480314965" header="0.51181102362204722" footer="0.51181102362204722"/>
  <headerFooter alignWithMargins="0">
    <oddFooter>&amp;R&amp;D&amp;T</oddFooter>
  </headerFooter>
  <colBreaks count="1" manualBreakCount="1">
    <brk id="23" max="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21"/>
  <sheetViews>
    <sheetView showGridLines="0" view="pageBreakPreview" zoomScaleNormal="75" zoomScaleSheetLayoutView="100" workbookViewId="0"/>
  </sheetViews>
  <sheetFormatPr defaultColWidth="7.75" defaultRowHeight="13.5"/>
  <cols>
    <col min="1" max="1" width="15.125" style="157" customWidth="1"/>
    <col min="2" max="2" width="10.625" style="158" customWidth="1"/>
    <col min="3" max="53" width="5.625" style="158" customWidth="1"/>
    <col min="54" max="16384" width="7.75" style="158"/>
  </cols>
  <sheetData>
    <row r="1" spans="1:55" s="196" customFormat="1" ht="16.5" customHeight="1">
      <c r="A1" s="104" t="s">
        <v>1181</v>
      </c>
      <c r="B1" s="707"/>
      <c r="C1" s="707"/>
      <c r="D1" s="707"/>
      <c r="E1" s="707"/>
      <c r="F1" s="707"/>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708"/>
      <c r="AO1" s="92"/>
      <c r="AP1" s="92"/>
      <c r="AQ1" s="709"/>
      <c r="AR1" s="709"/>
      <c r="AS1" s="709"/>
      <c r="AT1" s="709"/>
      <c r="AU1" s="709"/>
      <c r="AV1" s="92"/>
      <c r="AW1" s="811" t="s">
        <v>974</v>
      </c>
      <c r="AX1" s="811"/>
      <c r="AY1" s="811"/>
      <c r="AZ1" s="811"/>
      <c r="BA1" s="811"/>
    </row>
    <row r="2" spans="1:55" s="629" customFormat="1">
      <c r="A2" s="710"/>
      <c r="B2" s="738"/>
      <c r="C2" s="711" t="s">
        <v>249</v>
      </c>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713"/>
      <c r="AQ2" s="713"/>
      <c r="AR2" s="713"/>
      <c r="AS2" s="713"/>
      <c r="AT2" s="713"/>
      <c r="AU2" s="713"/>
      <c r="AV2" s="714"/>
      <c r="AW2" s="714"/>
      <c r="AX2" s="715"/>
      <c r="AY2" s="715"/>
      <c r="AZ2" s="715"/>
      <c r="BA2" s="715"/>
    </row>
    <row r="3" spans="1:55" s="629" customFormat="1">
      <c r="A3" s="716"/>
      <c r="B3" s="739"/>
      <c r="C3" s="728">
        <v>103</v>
      </c>
      <c r="D3" s="728">
        <v>104</v>
      </c>
      <c r="E3" s="728">
        <v>105</v>
      </c>
      <c r="F3" s="728">
        <v>106</v>
      </c>
      <c r="G3" s="728">
        <v>107</v>
      </c>
      <c r="H3" s="728">
        <v>108</v>
      </c>
      <c r="I3" s="728">
        <v>109</v>
      </c>
      <c r="J3" s="728">
        <v>110</v>
      </c>
      <c r="K3" s="728">
        <v>111</v>
      </c>
      <c r="L3" s="728">
        <v>112</v>
      </c>
      <c r="M3" s="728">
        <v>113</v>
      </c>
      <c r="N3" s="728">
        <v>114</v>
      </c>
      <c r="O3" s="728">
        <v>115</v>
      </c>
      <c r="P3" s="728">
        <v>116</v>
      </c>
      <c r="Q3" s="728">
        <v>117</v>
      </c>
      <c r="R3" s="728">
        <v>118</v>
      </c>
      <c r="S3" s="728">
        <v>119</v>
      </c>
      <c r="T3" s="728">
        <v>120</v>
      </c>
      <c r="U3" s="728">
        <v>121</v>
      </c>
      <c r="V3" s="728">
        <v>122</v>
      </c>
      <c r="W3" s="728">
        <v>123</v>
      </c>
      <c r="X3" s="728">
        <v>124</v>
      </c>
      <c r="Y3" s="728">
        <v>125</v>
      </c>
      <c r="Z3" s="728">
        <v>126</v>
      </c>
      <c r="AA3" s="728">
        <v>127</v>
      </c>
      <c r="AB3" s="728">
        <v>128</v>
      </c>
      <c r="AC3" s="728">
        <v>129</v>
      </c>
      <c r="AD3" s="728">
        <v>130</v>
      </c>
      <c r="AE3" s="728">
        <v>131</v>
      </c>
      <c r="AF3" s="728">
        <v>132</v>
      </c>
      <c r="AG3" s="728">
        <v>133</v>
      </c>
      <c r="AH3" s="728">
        <v>134</v>
      </c>
      <c r="AI3" s="728">
        <v>135</v>
      </c>
      <c r="AJ3" s="728">
        <v>136</v>
      </c>
      <c r="AK3" s="728">
        <v>137</v>
      </c>
      <c r="AL3" s="728">
        <v>138</v>
      </c>
      <c r="AM3" s="728">
        <v>139</v>
      </c>
      <c r="AN3" s="728">
        <v>140</v>
      </c>
      <c r="AO3" s="728">
        <v>141</v>
      </c>
      <c r="AP3" s="728">
        <v>142</v>
      </c>
      <c r="AQ3" s="728">
        <v>143</v>
      </c>
      <c r="AR3" s="728">
        <v>144</v>
      </c>
      <c r="AS3" s="728">
        <v>145</v>
      </c>
      <c r="AT3" s="728">
        <v>146</v>
      </c>
      <c r="AU3" s="728">
        <v>147</v>
      </c>
      <c r="AV3" s="728">
        <v>148</v>
      </c>
      <c r="AW3" s="728">
        <v>149</v>
      </c>
      <c r="AX3" s="728">
        <v>150</v>
      </c>
      <c r="AY3" s="728">
        <v>151</v>
      </c>
      <c r="AZ3" s="728">
        <v>152</v>
      </c>
      <c r="BA3" s="728">
        <v>153</v>
      </c>
      <c r="BB3" s="232"/>
      <c r="BC3" s="232"/>
    </row>
    <row r="4" spans="1:55" s="630" customFormat="1" ht="240" customHeight="1">
      <c r="A4" s="717"/>
      <c r="B4" s="735" t="s">
        <v>238</v>
      </c>
      <c r="C4" s="767" t="s">
        <v>1040</v>
      </c>
      <c r="D4" s="767" t="s">
        <v>877</v>
      </c>
      <c r="E4" s="767" t="s">
        <v>878</v>
      </c>
      <c r="F4" s="767" t="s">
        <v>1046</v>
      </c>
      <c r="G4" s="767" t="s">
        <v>879</v>
      </c>
      <c r="H4" s="767" t="s">
        <v>880</v>
      </c>
      <c r="I4" s="767" t="s">
        <v>881</v>
      </c>
      <c r="J4" s="767" t="s">
        <v>1044</v>
      </c>
      <c r="K4" s="767" t="s">
        <v>882</v>
      </c>
      <c r="L4" s="767" t="s">
        <v>883</v>
      </c>
      <c r="M4" s="767" t="s">
        <v>884</v>
      </c>
      <c r="N4" s="767" t="s">
        <v>885</v>
      </c>
      <c r="O4" s="767" t="s">
        <v>886</v>
      </c>
      <c r="P4" s="767" t="s">
        <v>887</v>
      </c>
      <c r="Q4" s="767" t="s">
        <v>888</v>
      </c>
      <c r="R4" s="767" t="s">
        <v>889</v>
      </c>
      <c r="S4" s="767" t="s">
        <v>890</v>
      </c>
      <c r="T4" s="767" t="s">
        <v>891</v>
      </c>
      <c r="U4" s="767" t="s">
        <v>892</v>
      </c>
      <c r="V4" s="767" t="s">
        <v>893</v>
      </c>
      <c r="W4" s="768" t="s">
        <v>1041</v>
      </c>
      <c r="X4" s="769" t="s">
        <v>1042</v>
      </c>
      <c r="Y4" s="767" t="s">
        <v>1043</v>
      </c>
      <c r="Z4" s="767" t="s">
        <v>894</v>
      </c>
      <c r="AA4" s="767" t="s">
        <v>895</v>
      </c>
      <c r="AB4" s="767" t="s">
        <v>896</v>
      </c>
      <c r="AC4" s="767" t="s">
        <v>897</v>
      </c>
      <c r="AD4" s="767" t="s">
        <v>898</v>
      </c>
      <c r="AE4" s="767" t="s">
        <v>899</v>
      </c>
      <c r="AF4" s="767" t="s">
        <v>900</v>
      </c>
      <c r="AG4" s="767" t="s">
        <v>901</v>
      </c>
      <c r="AH4" s="767" t="s">
        <v>902</v>
      </c>
      <c r="AI4" s="767" t="s">
        <v>903</v>
      </c>
      <c r="AJ4" s="767" t="s">
        <v>904</v>
      </c>
      <c r="AK4" s="767" t="s">
        <v>905</v>
      </c>
      <c r="AL4" s="767" t="s">
        <v>906</v>
      </c>
      <c r="AM4" s="767" t="s">
        <v>907</v>
      </c>
      <c r="AN4" s="767" t="s">
        <v>908</v>
      </c>
      <c r="AO4" s="767" t="s">
        <v>909</v>
      </c>
      <c r="AP4" s="767" t="s">
        <v>910</v>
      </c>
      <c r="AQ4" s="767" t="s">
        <v>911</v>
      </c>
      <c r="AR4" s="767" t="s">
        <v>912</v>
      </c>
      <c r="AS4" s="767" t="s">
        <v>913</v>
      </c>
      <c r="AT4" s="767" t="s">
        <v>914</v>
      </c>
      <c r="AU4" s="768" t="s">
        <v>915</v>
      </c>
      <c r="AV4" s="770" t="s">
        <v>916</v>
      </c>
      <c r="AW4" s="770" t="s">
        <v>917</v>
      </c>
      <c r="AX4" s="770" t="s">
        <v>918</v>
      </c>
      <c r="AY4" s="770" t="s">
        <v>919</v>
      </c>
      <c r="AZ4" s="770" t="s">
        <v>920</v>
      </c>
      <c r="BA4" s="770" t="s">
        <v>1045</v>
      </c>
    </row>
    <row r="5" spans="1:55" s="631" customFormat="1" ht="15" customHeight="1">
      <c r="A5" s="718" t="s">
        <v>180</v>
      </c>
      <c r="B5" s="736">
        <f>IF(SUM(C5:BA5)=0,"-",SUM(C5:BA5))</f>
        <v>60</v>
      </c>
      <c r="C5" s="719" t="s">
        <v>1194</v>
      </c>
      <c r="D5" s="719" t="s">
        <v>1194</v>
      </c>
      <c r="E5" s="719" t="s">
        <v>1194</v>
      </c>
      <c r="F5" s="719" t="s">
        <v>1194</v>
      </c>
      <c r="G5" s="719">
        <v>2</v>
      </c>
      <c r="H5" s="719" t="s">
        <v>1194</v>
      </c>
      <c r="I5" s="719">
        <v>2</v>
      </c>
      <c r="J5" s="719" t="s">
        <v>1194</v>
      </c>
      <c r="K5" s="719">
        <v>1</v>
      </c>
      <c r="L5" s="719" t="s">
        <v>1194</v>
      </c>
      <c r="M5" s="719">
        <v>35</v>
      </c>
      <c r="N5" s="719" t="s">
        <v>1194</v>
      </c>
      <c r="O5" s="719" t="s">
        <v>1194</v>
      </c>
      <c r="P5" s="719" t="s">
        <v>1194</v>
      </c>
      <c r="Q5" s="719">
        <v>9</v>
      </c>
      <c r="R5" s="719">
        <v>1</v>
      </c>
      <c r="S5" s="719">
        <v>1</v>
      </c>
      <c r="T5" s="719" t="s">
        <v>1194</v>
      </c>
      <c r="U5" s="719" t="s">
        <v>1194</v>
      </c>
      <c r="V5" s="719" t="s">
        <v>1194</v>
      </c>
      <c r="W5" s="719" t="s">
        <v>1194</v>
      </c>
      <c r="X5" s="721">
        <v>1</v>
      </c>
      <c r="Y5" s="719" t="s">
        <v>1194</v>
      </c>
      <c r="Z5" s="719" t="s">
        <v>1194</v>
      </c>
      <c r="AA5" s="719">
        <v>3</v>
      </c>
      <c r="AB5" s="719" t="s">
        <v>1194</v>
      </c>
      <c r="AC5" s="719" t="s">
        <v>1194</v>
      </c>
      <c r="AD5" s="719" t="s">
        <v>1194</v>
      </c>
      <c r="AE5" s="719" t="s">
        <v>1194</v>
      </c>
      <c r="AF5" s="719" t="s">
        <v>1194</v>
      </c>
      <c r="AG5" s="719" t="s">
        <v>1194</v>
      </c>
      <c r="AH5" s="719" t="s">
        <v>1194</v>
      </c>
      <c r="AI5" s="719" t="s">
        <v>1194</v>
      </c>
      <c r="AJ5" s="719" t="s">
        <v>1194</v>
      </c>
      <c r="AK5" s="719" t="s">
        <v>1194</v>
      </c>
      <c r="AL5" s="719" t="s">
        <v>1194</v>
      </c>
      <c r="AM5" s="719">
        <v>1</v>
      </c>
      <c r="AN5" s="719" t="s">
        <v>1194</v>
      </c>
      <c r="AO5" s="719" t="s">
        <v>1194</v>
      </c>
      <c r="AP5" s="719">
        <v>1</v>
      </c>
      <c r="AQ5" s="719" t="s">
        <v>1194</v>
      </c>
      <c r="AR5" s="719">
        <v>3</v>
      </c>
      <c r="AS5" s="719" t="s">
        <v>1194</v>
      </c>
      <c r="AT5" s="719" t="s">
        <v>1194</v>
      </c>
      <c r="AU5" s="719" t="s">
        <v>1194</v>
      </c>
      <c r="AV5" s="719" t="s">
        <v>1194</v>
      </c>
      <c r="AW5" s="719" t="s">
        <v>1194</v>
      </c>
      <c r="AX5" s="719" t="s">
        <v>1194</v>
      </c>
      <c r="AY5" s="719" t="s">
        <v>1194</v>
      </c>
      <c r="AZ5" s="719" t="s">
        <v>1194</v>
      </c>
      <c r="BA5" s="719" t="s">
        <v>1194</v>
      </c>
    </row>
    <row r="6" spans="1:55" s="631" customFormat="1" ht="15" customHeight="1">
      <c r="A6" s="734" t="s">
        <v>718</v>
      </c>
      <c r="B6" s="737" t="str">
        <f>IF(SUM(C6:BA6)=0,"-",SUM(C6:BA6))</f>
        <v>-</v>
      </c>
      <c r="C6" s="722" t="s">
        <v>181</v>
      </c>
      <c r="D6" s="722" t="s">
        <v>181</v>
      </c>
      <c r="E6" s="722" t="s">
        <v>181</v>
      </c>
      <c r="F6" s="722" t="s">
        <v>181</v>
      </c>
      <c r="G6" s="722" t="s">
        <v>181</v>
      </c>
      <c r="H6" s="722" t="s">
        <v>181</v>
      </c>
      <c r="I6" s="722" t="s">
        <v>181</v>
      </c>
      <c r="J6" s="722" t="s">
        <v>181</v>
      </c>
      <c r="K6" s="722" t="s">
        <v>181</v>
      </c>
      <c r="L6" s="722" t="s">
        <v>181</v>
      </c>
      <c r="M6" s="722" t="s">
        <v>181</v>
      </c>
      <c r="N6" s="722" t="s">
        <v>181</v>
      </c>
      <c r="O6" s="722" t="s">
        <v>181</v>
      </c>
      <c r="P6" s="722" t="s">
        <v>181</v>
      </c>
      <c r="Q6" s="722" t="s">
        <v>181</v>
      </c>
      <c r="R6" s="722" t="s">
        <v>181</v>
      </c>
      <c r="S6" s="722" t="s">
        <v>181</v>
      </c>
      <c r="T6" s="722" t="s">
        <v>181</v>
      </c>
      <c r="U6" s="722" t="s">
        <v>181</v>
      </c>
      <c r="V6" s="722" t="s">
        <v>181</v>
      </c>
      <c r="W6" s="722" t="s">
        <v>181</v>
      </c>
      <c r="X6" s="722" t="s">
        <v>181</v>
      </c>
      <c r="Y6" s="722" t="s">
        <v>181</v>
      </c>
      <c r="Z6" s="722" t="s">
        <v>181</v>
      </c>
      <c r="AA6" s="722" t="s">
        <v>181</v>
      </c>
      <c r="AB6" s="722" t="s">
        <v>181</v>
      </c>
      <c r="AC6" s="722" t="s">
        <v>181</v>
      </c>
      <c r="AD6" s="722" t="s">
        <v>181</v>
      </c>
      <c r="AE6" s="722" t="s">
        <v>181</v>
      </c>
      <c r="AF6" s="722" t="s">
        <v>181</v>
      </c>
      <c r="AG6" s="722" t="s">
        <v>181</v>
      </c>
      <c r="AH6" s="722" t="s">
        <v>181</v>
      </c>
      <c r="AI6" s="722" t="s">
        <v>181</v>
      </c>
      <c r="AJ6" s="722" t="s">
        <v>181</v>
      </c>
      <c r="AK6" s="722" t="s">
        <v>181</v>
      </c>
      <c r="AL6" s="722" t="s">
        <v>181</v>
      </c>
      <c r="AM6" s="722" t="s">
        <v>181</v>
      </c>
      <c r="AN6" s="722" t="s">
        <v>181</v>
      </c>
      <c r="AO6" s="722" t="s">
        <v>181</v>
      </c>
      <c r="AP6" s="722" t="s">
        <v>181</v>
      </c>
      <c r="AQ6" s="722" t="s">
        <v>181</v>
      </c>
      <c r="AR6" s="722" t="s">
        <v>181</v>
      </c>
      <c r="AS6" s="722" t="s">
        <v>181</v>
      </c>
      <c r="AT6" s="722" t="s">
        <v>181</v>
      </c>
      <c r="AU6" s="722" t="s">
        <v>181</v>
      </c>
      <c r="AV6" s="722" t="s">
        <v>181</v>
      </c>
      <c r="AW6" s="722" t="s">
        <v>181</v>
      </c>
      <c r="AX6" s="722" t="s">
        <v>181</v>
      </c>
      <c r="AY6" s="722" t="s">
        <v>181</v>
      </c>
      <c r="AZ6" s="722" t="s">
        <v>181</v>
      </c>
      <c r="BA6" s="722" t="s">
        <v>181</v>
      </c>
    </row>
    <row r="7" spans="1:55" s="631" customFormat="1" ht="15" customHeight="1">
      <c r="A7" s="734" t="s">
        <v>733</v>
      </c>
      <c r="B7" s="737" t="str">
        <f>IF(SUM(C7:BA7)=0,"-",SUM(C7:BA7))</f>
        <v>-</v>
      </c>
      <c r="C7" s="722" t="s">
        <v>181</v>
      </c>
      <c r="D7" s="722" t="s">
        <v>181</v>
      </c>
      <c r="E7" s="722" t="s">
        <v>181</v>
      </c>
      <c r="F7" s="722" t="s">
        <v>181</v>
      </c>
      <c r="G7" s="722" t="s">
        <v>181</v>
      </c>
      <c r="H7" s="722" t="s">
        <v>181</v>
      </c>
      <c r="I7" s="722" t="s">
        <v>181</v>
      </c>
      <c r="J7" s="722" t="s">
        <v>181</v>
      </c>
      <c r="K7" s="722" t="s">
        <v>181</v>
      </c>
      <c r="L7" s="722" t="s">
        <v>181</v>
      </c>
      <c r="M7" s="722" t="s">
        <v>181</v>
      </c>
      <c r="N7" s="722" t="s">
        <v>181</v>
      </c>
      <c r="O7" s="722" t="s">
        <v>181</v>
      </c>
      <c r="P7" s="722" t="s">
        <v>181</v>
      </c>
      <c r="Q7" s="722" t="s">
        <v>181</v>
      </c>
      <c r="R7" s="722" t="s">
        <v>181</v>
      </c>
      <c r="S7" s="722" t="s">
        <v>181</v>
      </c>
      <c r="T7" s="722" t="s">
        <v>181</v>
      </c>
      <c r="U7" s="722" t="s">
        <v>181</v>
      </c>
      <c r="V7" s="722" t="s">
        <v>181</v>
      </c>
      <c r="W7" s="722" t="s">
        <v>181</v>
      </c>
      <c r="X7" s="722" t="s">
        <v>181</v>
      </c>
      <c r="Y7" s="722" t="s">
        <v>181</v>
      </c>
      <c r="Z7" s="722" t="s">
        <v>181</v>
      </c>
      <c r="AA7" s="722" t="s">
        <v>181</v>
      </c>
      <c r="AB7" s="722" t="s">
        <v>181</v>
      </c>
      <c r="AC7" s="722" t="s">
        <v>181</v>
      </c>
      <c r="AD7" s="722" t="s">
        <v>181</v>
      </c>
      <c r="AE7" s="722" t="s">
        <v>181</v>
      </c>
      <c r="AF7" s="722" t="s">
        <v>181</v>
      </c>
      <c r="AG7" s="722" t="s">
        <v>181</v>
      </c>
      <c r="AH7" s="722" t="s">
        <v>181</v>
      </c>
      <c r="AI7" s="722" t="s">
        <v>181</v>
      </c>
      <c r="AJ7" s="722" t="s">
        <v>181</v>
      </c>
      <c r="AK7" s="722" t="s">
        <v>181</v>
      </c>
      <c r="AL7" s="722" t="s">
        <v>181</v>
      </c>
      <c r="AM7" s="722" t="s">
        <v>181</v>
      </c>
      <c r="AN7" s="722" t="s">
        <v>181</v>
      </c>
      <c r="AO7" s="722" t="s">
        <v>181</v>
      </c>
      <c r="AP7" s="722" t="s">
        <v>181</v>
      </c>
      <c r="AQ7" s="722" t="s">
        <v>181</v>
      </c>
      <c r="AR7" s="722" t="s">
        <v>181</v>
      </c>
      <c r="AS7" s="722" t="s">
        <v>181</v>
      </c>
      <c r="AT7" s="722" t="s">
        <v>181</v>
      </c>
      <c r="AU7" s="722" t="s">
        <v>181</v>
      </c>
      <c r="AV7" s="722" t="s">
        <v>181</v>
      </c>
      <c r="AW7" s="722" t="s">
        <v>181</v>
      </c>
      <c r="AX7" s="722" t="s">
        <v>181</v>
      </c>
      <c r="AY7" s="722" t="s">
        <v>181</v>
      </c>
      <c r="AZ7" s="722" t="s">
        <v>181</v>
      </c>
      <c r="BA7" s="722" t="s">
        <v>181</v>
      </c>
    </row>
    <row r="8" spans="1:55" s="631" customFormat="1" ht="15" customHeight="1">
      <c r="A8" s="734" t="s">
        <v>722</v>
      </c>
      <c r="B8" s="737" t="str">
        <f>IF(SUM(C8:BA8)=0,"-",SUM(C8:BA8))</f>
        <v>-</v>
      </c>
      <c r="C8" s="722" t="s">
        <v>181</v>
      </c>
      <c r="D8" s="722" t="s">
        <v>181</v>
      </c>
      <c r="E8" s="722" t="s">
        <v>181</v>
      </c>
      <c r="F8" s="722" t="s">
        <v>181</v>
      </c>
      <c r="G8" s="722" t="s">
        <v>181</v>
      </c>
      <c r="H8" s="722" t="s">
        <v>181</v>
      </c>
      <c r="I8" s="722" t="s">
        <v>181</v>
      </c>
      <c r="J8" s="722" t="s">
        <v>181</v>
      </c>
      <c r="K8" s="722" t="s">
        <v>181</v>
      </c>
      <c r="L8" s="722" t="s">
        <v>181</v>
      </c>
      <c r="M8" s="722" t="s">
        <v>181</v>
      </c>
      <c r="N8" s="722" t="s">
        <v>181</v>
      </c>
      <c r="O8" s="722" t="s">
        <v>181</v>
      </c>
      <c r="P8" s="722" t="s">
        <v>181</v>
      </c>
      <c r="Q8" s="722" t="s">
        <v>181</v>
      </c>
      <c r="R8" s="722" t="s">
        <v>181</v>
      </c>
      <c r="S8" s="722" t="s">
        <v>181</v>
      </c>
      <c r="T8" s="722" t="s">
        <v>181</v>
      </c>
      <c r="U8" s="722" t="s">
        <v>181</v>
      </c>
      <c r="V8" s="722" t="s">
        <v>181</v>
      </c>
      <c r="W8" s="722" t="s">
        <v>181</v>
      </c>
      <c r="X8" s="722" t="s">
        <v>181</v>
      </c>
      <c r="Y8" s="722" t="s">
        <v>181</v>
      </c>
      <c r="Z8" s="722" t="s">
        <v>181</v>
      </c>
      <c r="AA8" s="722" t="s">
        <v>181</v>
      </c>
      <c r="AB8" s="722" t="s">
        <v>181</v>
      </c>
      <c r="AC8" s="722" t="s">
        <v>181</v>
      </c>
      <c r="AD8" s="722" t="s">
        <v>181</v>
      </c>
      <c r="AE8" s="722" t="s">
        <v>181</v>
      </c>
      <c r="AF8" s="722" t="s">
        <v>181</v>
      </c>
      <c r="AG8" s="722" t="s">
        <v>181</v>
      </c>
      <c r="AH8" s="722" t="s">
        <v>181</v>
      </c>
      <c r="AI8" s="722" t="s">
        <v>181</v>
      </c>
      <c r="AJ8" s="722" t="s">
        <v>181</v>
      </c>
      <c r="AK8" s="722" t="s">
        <v>181</v>
      </c>
      <c r="AL8" s="722" t="s">
        <v>181</v>
      </c>
      <c r="AM8" s="722" t="s">
        <v>181</v>
      </c>
      <c r="AN8" s="722" t="s">
        <v>181</v>
      </c>
      <c r="AO8" s="722" t="s">
        <v>181</v>
      </c>
      <c r="AP8" s="722" t="s">
        <v>181</v>
      </c>
      <c r="AQ8" s="722" t="s">
        <v>181</v>
      </c>
      <c r="AR8" s="722" t="s">
        <v>181</v>
      </c>
      <c r="AS8" s="722" t="s">
        <v>181</v>
      </c>
      <c r="AT8" s="722" t="s">
        <v>181</v>
      </c>
      <c r="AU8" s="722" t="s">
        <v>181</v>
      </c>
      <c r="AV8" s="722" t="s">
        <v>181</v>
      </c>
      <c r="AW8" s="722" t="s">
        <v>181</v>
      </c>
      <c r="AX8" s="722" t="s">
        <v>181</v>
      </c>
      <c r="AY8" s="722" t="s">
        <v>181</v>
      </c>
      <c r="AZ8" s="722" t="s">
        <v>181</v>
      </c>
      <c r="BA8" s="722" t="s">
        <v>181</v>
      </c>
    </row>
    <row r="9" spans="1:55" s="631" customFormat="1" ht="15" customHeight="1">
      <c r="A9" s="723"/>
      <c r="B9" s="703"/>
      <c r="C9" s="765"/>
      <c r="D9" s="765"/>
      <c r="E9" s="765"/>
      <c r="F9" s="765"/>
      <c r="G9" s="765"/>
      <c r="H9" s="765"/>
      <c r="I9" s="765"/>
      <c r="J9" s="765"/>
      <c r="K9" s="765"/>
      <c r="L9" s="765"/>
      <c r="M9" s="765"/>
      <c r="N9" s="765"/>
      <c r="O9" s="765"/>
      <c r="P9" s="765"/>
      <c r="Q9" s="765"/>
      <c r="R9" s="765"/>
      <c r="S9" s="765"/>
      <c r="T9" s="765"/>
      <c r="U9" s="765"/>
      <c r="V9" s="765"/>
      <c r="W9" s="765"/>
      <c r="X9" s="765"/>
      <c r="Y9" s="765"/>
      <c r="Z9" s="765"/>
      <c r="AA9" s="765"/>
      <c r="AB9" s="765"/>
      <c r="AC9" s="765"/>
      <c r="AD9" s="765"/>
      <c r="AE9" s="765"/>
      <c r="AF9" s="765"/>
      <c r="AG9" s="765"/>
      <c r="AH9" s="765"/>
      <c r="AI9" s="765"/>
      <c r="AJ9" s="765"/>
      <c r="AK9" s="765"/>
      <c r="AL9" s="765"/>
      <c r="AM9" s="765"/>
      <c r="AN9" s="765"/>
      <c r="AO9" s="765"/>
      <c r="AP9" s="765"/>
      <c r="AQ9" s="765"/>
      <c r="AR9" s="765"/>
      <c r="AS9" s="765"/>
      <c r="AT9" s="765"/>
      <c r="AU9" s="765"/>
      <c r="AV9" s="765"/>
      <c r="AW9" s="765"/>
      <c r="AX9" s="765"/>
      <c r="AY9" s="765"/>
      <c r="AZ9" s="765"/>
      <c r="BA9" s="765"/>
    </row>
    <row r="10" spans="1:55" s="631" customFormat="1" ht="15" customHeight="1">
      <c r="A10" s="725"/>
      <c r="B10" s="155"/>
      <c r="C10" s="155"/>
      <c r="D10" s="155"/>
      <c r="E10" s="155"/>
      <c r="F10" s="155"/>
      <c r="G10" s="155"/>
      <c r="H10" s="155"/>
      <c r="I10" s="155"/>
      <c r="J10" s="155"/>
      <c r="K10" s="155"/>
      <c r="L10" s="155"/>
      <c r="M10" s="155"/>
      <c r="N10" s="155"/>
      <c r="O10" s="156"/>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6"/>
      <c r="AY10" s="156"/>
      <c r="AZ10" s="156"/>
      <c r="BA10" s="156"/>
    </row>
    <row r="11" spans="1:55" s="631" customFormat="1" ht="15" customHeight="1">
      <c r="A11" s="710"/>
      <c r="B11" s="738"/>
      <c r="C11" s="711" t="s">
        <v>249</v>
      </c>
      <c r="D11" s="712"/>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2"/>
      <c r="AJ11" s="712"/>
      <c r="AK11" s="712"/>
      <c r="AL11" s="712"/>
      <c r="AM11" s="712"/>
      <c r="AN11" s="712"/>
      <c r="AO11" s="712"/>
      <c r="AP11" s="713"/>
      <c r="AQ11" s="713"/>
      <c r="AR11" s="713"/>
      <c r="AS11" s="713"/>
      <c r="AT11" s="713"/>
      <c r="AU11" s="713"/>
      <c r="AV11" s="714"/>
      <c r="AW11" s="714"/>
      <c r="AX11" s="715"/>
      <c r="AY11" s="715"/>
      <c r="AZ11" s="715"/>
      <c r="BA11" s="715"/>
    </row>
    <row r="12" spans="1:55" s="631" customFormat="1" ht="15" customHeight="1">
      <c r="A12" s="716"/>
      <c r="B12" s="739"/>
      <c r="C12" s="728">
        <v>154</v>
      </c>
      <c r="D12" s="728">
        <v>155</v>
      </c>
      <c r="E12" s="728">
        <v>156</v>
      </c>
      <c r="F12" s="728">
        <v>157</v>
      </c>
      <c r="G12" s="728">
        <v>158</v>
      </c>
      <c r="H12" s="728">
        <v>159</v>
      </c>
      <c r="I12" s="728">
        <v>160</v>
      </c>
      <c r="J12" s="728">
        <v>161</v>
      </c>
      <c r="K12" s="728">
        <v>162</v>
      </c>
      <c r="L12" s="728">
        <v>163</v>
      </c>
      <c r="M12" s="728">
        <v>164</v>
      </c>
      <c r="N12" s="728">
        <v>165</v>
      </c>
      <c r="O12" s="728">
        <v>166</v>
      </c>
      <c r="P12" s="728">
        <v>167</v>
      </c>
      <c r="Q12" s="728">
        <v>168</v>
      </c>
      <c r="R12" s="728">
        <v>169</v>
      </c>
      <c r="S12" s="728">
        <v>170</v>
      </c>
      <c r="T12" s="728">
        <v>171</v>
      </c>
      <c r="U12" s="728">
        <v>172</v>
      </c>
      <c r="V12" s="728">
        <v>173</v>
      </c>
      <c r="W12" s="728">
        <v>174</v>
      </c>
      <c r="X12" s="728">
        <v>175</v>
      </c>
      <c r="Y12" s="728">
        <v>176</v>
      </c>
      <c r="Z12" s="728">
        <v>177</v>
      </c>
      <c r="AA12" s="728">
        <v>178</v>
      </c>
      <c r="AB12" s="728">
        <v>179</v>
      </c>
      <c r="AC12" s="728">
        <v>180</v>
      </c>
      <c r="AD12" s="728">
        <v>181</v>
      </c>
      <c r="AE12" s="728">
        <v>182</v>
      </c>
      <c r="AF12" s="728">
        <v>183</v>
      </c>
      <c r="AG12" s="728">
        <v>184</v>
      </c>
      <c r="AH12" s="728">
        <v>185</v>
      </c>
      <c r="AI12" s="728">
        <v>186</v>
      </c>
      <c r="AJ12" s="728">
        <v>187</v>
      </c>
      <c r="AK12" s="728">
        <v>188</v>
      </c>
      <c r="AL12" s="728">
        <v>189</v>
      </c>
      <c r="AM12" s="728">
        <v>190</v>
      </c>
      <c r="AN12" s="728">
        <v>191</v>
      </c>
      <c r="AO12" s="728">
        <v>192</v>
      </c>
      <c r="AP12" s="728">
        <v>193</v>
      </c>
      <c r="AQ12" s="728">
        <v>194</v>
      </c>
      <c r="AR12" s="728">
        <v>195</v>
      </c>
      <c r="AS12" s="728">
        <v>196</v>
      </c>
      <c r="AT12" s="728">
        <v>197</v>
      </c>
      <c r="AU12" s="728">
        <v>198</v>
      </c>
      <c r="AV12" s="728">
        <v>199</v>
      </c>
      <c r="AW12" s="728">
        <v>200</v>
      </c>
      <c r="AX12" s="728">
        <v>201</v>
      </c>
      <c r="AY12" s="728">
        <v>202</v>
      </c>
      <c r="AZ12" s="728">
        <v>203</v>
      </c>
      <c r="BA12" s="728">
        <v>204</v>
      </c>
    </row>
    <row r="13" spans="1:55" s="236" customFormat="1" ht="240" customHeight="1">
      <c r="A13" s="717"/>
      <c r="B13" s="735" t="s">
        <v>238</v>
      </c>
      <c r="C13" s="770" t="s">
        <v>921</v>
      </c>
      <c r="D13" s="770" t="s">
        <v>922</v>
      </c>
      <c r="E13" s="770" t="s">
        <v>923</v>
      </c>
      <c r="F13" s="770" t="s">
        <v>924</v>
      </c>
      <c r="G13" s="767" t="s">
        <v>925</v>
      </c>
      <c r="H13" s="767" t="s">
        <v>926</v>
      </c>
      <c r="I13" s="767" t="s">
        <v>927</v>
      </c>
      <c r="J13" s="767" t="s">
        <v>928</v>
      </c>
      <c r="K13" s="767" t="s">
        <v>929</v>
      </c>
      <c r="L13" s="767" t="s">
        <v>930</v>
      </c>
      <c r="M13" s="767" t="s">
        <v>931</v>
      </c>
      <c r="N13" s="767" t="s">
        <v>932</v>
      </c>
      <c r="O13" s="767" t="s">
        <v>933</v>
      </c>
      <c r="P13" s="767" t="s">
        <v>934</v>
      </c>
      <c r="Q13" s="767" t="s">
        <v>935</v>
      </c>
      <c r="R13" s="767" t="s">
        <v>936</v>
      </c>
      <c r="S13" s="767" t="s">
        <v>937</v>
      </c>
      <c r="T13" s="767" t="s">
        <v>938</v>
      </c>
      <c r="U13" s="767" t="s">
        <v>939</v>
      </c>
      <c r="V13" s="767" t="s">
        <v>940</v>
      </c>
      <c r="W13" s="767" t="s">
        <v>941</v>
      </c>
      <c r="X13" s="767" t="s">
        <v>942</v>
      </c>
      <c r="Y13" s="767" t="s">
        <v>943</v>
      </c>
      <c r="Z13" s="767" t="s">
        <v>944</v>
      </c>
      <c r="AA13" s="768" t="s">
        <v>945</v>
      </c>
      <c r="AB13" s="769" t="s">
        <v>946</v>
      </c>
      <c r="AC13" s="767" t="s">
        <v>947</v>
      </c>
      <c r="AD13" s="767" t="s">
        <v>948</v>
      </c>
      <c r="AE13" s="767" t="s">
        <v>949</v>
      </c>
      <c r="AF13" s="767" t="s">
        <v>950</v>
      </c>
      <c r="AG13" s="767" t="s">
        <v>951</v>
      </c>
      <c r="AH13" s="767" t="s">
        <v>952</v>
      </c>
      <c r="AI13" s="767" t="s">
        <v>953</v>
      </c>
      <c r="AJ13" s="767" t="s">
        <v>954</v>
      </c>
      <c r="AK13" s="767" t="s">
        <v>955</v>
      </c>
      <c r="AL13" s="767" t="s">
        <v>956</v>
      </c>
      <c r="AM13" s="767" t="s">
        <v>957</v>
      </c>
      <c r="AN13" s="767" t="s">
        <v>958</v>
      </c>
      <c r="AO13" s="767" t="s">
        <v>959</v>
      </c>
      <c r="AP13" s="767" t="s">
        <v>960</v>
      </c>
      <c r="AQ13" s="767" t="s">
        <v>961</v>
      </c>
      <c r="AR13" s="767" t="s">
        <v>962</v>
      </c>
      <c r="AS13" s="767" t="s">
        <v>963</v>
      </c>
      <c r="AT13" s="767" t="s">
        <v>964</v>
      </c>
      <c r="AU13" s="767" t="s">
        <v>965</v>
      </c>
      <c r="AV13" s="767" t="s">
        <v>966</v>
      </c>
      <c r="AW13" s="767" t="s">
        <v>967</v>
      </c>
      <c r="AX13" s="767" t="s">
        <v>968</v>
      </c>
      <c r="AY13" s="768" t="s">
        <v>969</v>
      </c>
      <c r="AZ13" s="770" t="s">
        <v>970</v>
      </c>
      <c r="BA13" s="770" t="s">
        <v>971</v>
      </c>
    </row>
    <row r="14" spans="1:55" s="236" customFormat="1" ht="15" customHeight="1">
      <c r="A14" s="718" t="s">
        <v>180</v>
      </c>
      <c r="B14" s="736">
        <f>IF(SUM(C14:BA14)=0,"-",SUM(C14:BA14))</f>
        <v>84</v>
      </c>
      <c r="C14" s="719" t="s">
        <v>1194</v>
      </c>
      <c r="D14" s="719" t="s">
        <v>1194</v>
      </c>
      <c r="E14" s="719">
        <v>2</v>
      </c>
      <c r="F14" s="719">
        <v>1</v>
      </c>
      <c r="G14" s="719">
        <v>4</v>
      </c>
      <c r="H14" s="719">
        <v>1</v>
      </c>
      <c r="I14" s="719">
        <v>4</v>
      </c>
      <c r="J14" s="719" t="s">
        <v>1194</v>
      </c>
      <c r="K14" s="719">
        <v>40</v>
      </c>
      <c r="L14" s="719">
        <v>2</v>
      </c>
      <c r="M14" s="719" t="s">
        <v>1194</v>
      </c>
      <c r="N14" s="719" t="s">
        <v>1194</v>
      </c>
      <c r="O14" s="719" t="s">
        <v>1194</v>
      </c>
      <c r="P14" s="719">
        <v>17</v>
      </c>
      <c r="Q14" s="719">
        <v>2</v>
      </c>
      <c r="R14" s="719" t="s">
        <v>1194</v>
      </c>
      <c r="S14" s="719" t="s">
        <v>1194</v>
      </c>
      <c r="T14" s="719">
        <v>6</v>
      </c>
      <c r="U14" s="719" t="s">
        <v>1194</v>
      </c>
      <c r="V14" s="719" t="s">
        <v>1194</v>
      </c>
      <c r="W14" s="719" t="s">
        <v>1194</v>
      </c>
      <c r="X14" s="719" t="s">
        <v>1194</v>
      </c>
      <c r="Y14" s="719" t="s">
        <v>1194</v>
      </c>
      <c r="Z14" s="719" t="s">
        <v>1194</v>
      </c>
      <c r="AA14" s="719" t="s">
        <v>1194</v>
      </c>
      <c r="AB14" s="719" t="s">
        <v>1194</v>
      </c>
      <c r="AC14" s="719" t="s">
        <v>1194</v>
      </c>
      <c r="AD14" s="719" t="s">
        <v>1194</v>
      </c>
      <c r="AE14" s="719" t="s">
        <v>1194</v>
      </c>
      <c r="AF14" s="719" t="s">
        <v>1194</v>
      </c>
      <c r="AG14" s="719" t="s">
        <v>1194</v>
      </c>
      <c r="AH14" s="719" t="s">
        <v>1194</v>
      </c>
      <c r="AI14" s="719" t="s">
        <v>1194</v>
      </c>
      <c r="AJ14" s="719" t="s">
        <v>1194</v>
      </c>
      <c r="AK14" s="719" t="s">
        <v>1194</v>
      </c>
      <c r="AL14" s="719">
        <v>1</v>
      </c>
      <c r="AM14" s="719" t="s">
        <v>1194</v>
      </c>
      <c r="AN14" s="719">
        <v>2</v>
      </c>
      <c r="AO14" s="719" t="s">
        <v>1194</v>
      </c>
      <c r="AP14" s="719" t="s">
        <v>1194</v>
      </c>
      <c r="AQ14" s="719" t="s">
        <v>1194</v>
      </c>
      <c r="AR14" s="719" t="s">
        <v>1194</v>
      </c>
      <c r="AS14" s="719" t="s">
        <v>1194</v>
      </c>
      <c r="AT14" s="719" t="s">
        <v>1194</v>
      </c>
      <c r="AU14" s="719" t="s">
        <v>1194</v>
      </c>
      <c r="AV14" s="719" t="s">
        <v>1194</v>
      </c>
      <c r="AW14" s="719" t="s">
        <v>1194</v>
      </c>
      <c r="AX14" s="720">
        <v>1</v>
      </c>
      <c r="AY14" s="720" t="s">
        <v>1194</v>
      </c>
      <c r="AZ14" s="720">
        <v>1</v>
      </c>
      <c r="BA14" s="720" t="s">
        <v>1194</v>
      </c>
    </row>
    <row r="15" spans="1:55" s="236" customFormat="1" ht="15" customHeight="1">
      <c r="A15" s="734" t="s">
        <v>837</v>
      </c>
      <c r="B15" s="737">
        <f>IF(SUM(C15:BA15)=0,"-",SUM(C15:BA15))</f>
        <v>3</v>
      </c>
      <c r="C15" s="722" t="s">
        <v>181</v>
      </c>
      <c r="D15" s="722" t="s">
        <v>181</v>
      </c>
      <c r="E15" s="722" t="s">
        <v>181</v>
      </c>
      <c r="F15" s="722" t="s">
        <v>181</v>
      </c>
      <c r="G15" s="722" t="s">
        <v>181</v>
      </c>
      <c r="H15" s="722" t="s">
        <v>181</v>
      </c>
      <c r="I15" s="722">
        <v>1</v>
      </c>
      <c r="J15" s="722" t="s">
        <v>181</v>
      </c>
      <c r="K15" s="722" t="s">
        <v>181</v>
      </c>
      <c r="L15" s="722" t="s">
        <v>181</v>
      </c>
      <c r="M15" s="722" t="s">
        <v>181</v>
      </c>
      <c r="N15" s="722" t="s">
        <v>181</v>
      </c>
      <c r="O15" s="722" t="s">
        <v>181</v>
      </c>
      <c r="P15" s="722" t="s">
        <v>181</v>
      </c>
      <c r="Q15" s="722" t="s">
        <v>181</v>
      </c>
      <c r="R15" s="722" t="s">
        <v>181</v>
      </c>
      <c r="S15" s="722" t="s">
        <v>181</v>
      </c>
      <c r="T15" s="722">
        <v>1</v>
      </c>
      <c r="U15" s="722" t="s">
        <v>181</v>
      </c>
      <c r="V15" s="722" t="s">
        <v>181</v>
      </c>
      <c r="W15" s="722" t="s">
        <v>181</v>
      </c>
      <c r="X15" s="722" t="s">
        <v>181</v>
      </c>
      <c r="Y15" s="722" t="s">
        <v>181</v>
      </c>
      <c r="Z15" s="722" t="s">
        <v>181</v>
      </c>
      <c r="AA15" s="722" t="s">
        <v>181</v>
      </c>
      <c r="AB15" s="722" t="s">
        <v>181</v>
      </c>
      <c r="AC15" s="722" t="s">
        <v>181</v>
      </c>
      <c r="AD15" s="722" t="s">
        <v>181</v>
      </c>
      <c r="AE15" s="722" t="s">
        <v>181</v>
      </c>
      <c r="AF15" s="722" t="s">
        <v>181</v>
      </c>
      <c r="AG15" s="722" t="s">
        <v>181</v>
      </c>
      <c r="AH15" s="722" t="s">
        <v>181</v>
      </c>
      <c r="AI15" s="722" t="s">
        <v>181</v>
      </c>
      <c r="AJ15" s="722" t="s">
        <v>181</v>
      </c>
      <c r="AK15" s="722" t="s">
        <v>181</v>
      </c>
      <c r="AL15" s="722">
        <v>1</v>
      </c>
      <c r="AM15" s="722" t="s">
        <v>181</v>
      </c>
      <c r="AN15" s="722" t="s">
        <v>181</v>
      </c>
      <c r="AO15" s="722" t="s">
        <v>181</v>
      </c>
      <c r="AP15" s="722" t="s">
        <v>181</v>
      </c>
      <c r="AQ15" s="722" t="s">
        <v>181</v>
      </c>
      <c r="AR15" s="722" t="s">
        <v>181</v>
      </c>
      <c r="AS15" s="722" t="s">
        <v>181</v>
      </c>
      <c r="AT15" s="722" t="s">
        <v>181</v>
      </c>
      <c r="AU15" s="722" t="s">
        <v>181</v>
      </c>
      <c r="AV15" s="722" t="s">
        <v>181</v>
      </c>
      <c r="AW15" s="722" t="s">
        <v>181</v>
      </c>
      <c r="AX15" s="722" t="s">
        <v>181</v>
      </c>
      <c r="AY15" s="722" t="s">
        <v>181</v>
      </c>
      <c r="AZ15" s="722" t="s">
        <v>181</v>
      </c>
      <c r="BA15" s="722" t="s">
        <v>181</v>
      </c>
    </row>
    <row r="16" spans="1:55" s="236" customFormat="1" ht="15" customHeight="1">
      <c r="A16" s="734" t="s">
        <v>733</v>
      </c>
      <c r="B16" s="737" t="str">
        <f>IF(SUM(C16:BA16)=0,"-",SUM(C16:BA16))</f>
        <v>-</v>
      </c>
      <c r="C16" s="722" t="s">
        <v>181</v>
      </c>
      <c r="D16" s="722" t="s">
        <v>181</v>
      </c>
      <c r="E16" s="722" t="s">
        <v>181</v>
      </c>
      <c r="F16" s="722" t="s">
        <v>181</v>
      </c>
      <c r="G16" s="722" t="s">
        <v>181</v>
      </c>
      <c r="H16" s="722" t="s">
        <v>181</v>
      </c>
      <c r="I16" s="722" t="s">
        <v>181</v>
      </c>
      <c r="J16" s="722" t="s">
        <v>181</v>
      </c>
      <c r="K16" s="722" t="s">
        <v>181</v>
      </c>
      <c r="L16" s="722" t="s">
        <v>181</v>
      </c>
      <c r="M16" s="722" t="s">
        <v>181</v>
      </c>
      <c r="N16" s="722" t="s">
        <v>181</v>
      </c>
      <c r="O16" s="722" t="s">
        <v>181</v>
      </c>
      <c r="P16" s="722" t="s">
        <v>181</v>
      </c>
      <c r="Q16" s="722" t="s">
        <v>181</v>
      </c>
      <c r="R16" s="722" t="s">
        <v>181</v>
      </c>
      <c r="S16" s="722" t="s">
        <v>181</v>
      </c>
      <c r="T16" s="722" t="s">
        <v>181</v>
      </c>
      <c r="U16" s="722" t="s">
        <v>181</v>
      </c>
      <c r="V16" s="722" t="s">
        <v>181</v>
      </c>
      <c r="W16" s="722" t="s">
        <v>181</v>
      </c>
      <c r="X16" s="722" t="s">
        <v>181</v>
      </c>
      <c r="Y16" s="722" t="s">
        <v>181</v>
      </c>
      <c r="Z16" s="722" t="s">
        <v>181</v>
      </c>
      <c r="AA16" s="722" t="s">
        <v>181</v>
      </c>
      <c r="AB16" s="722" t="s">
        <v>181</v>
      </c>
      <c r="AC16" s="722" t="s">
        <v>181</v>
      </c>
      <c r="AD16" s="722" t="s">
        <v>181</v>
      </c>
      <c r="AE16" s="722" t="s">
        <v>181</v>
      </c>
      <c r="AF16" s="722" t="s">
        <v>181</v>
      </c>
      <c r="AG16" s="722" t="s">
        <v>181</v>
      </c>
      <c r="AH16" s="722" t="s">
        <v>181</v>
      </c>
      <c r="AI16" s="722" t="s">
        <v>181</v>
      </c>
      <c r="AJ16" s="722" t="s">
        <v>181</v>
      </c>
      <c r="AK16" s="722" t="s">
        <v>181</v>
      </c>
      <c r="AL16" s="722" t="s">
        <v>181</v>
      </c>
      <c r="AM16" s="722" t="s">
        <v>181</v>
      </c>
      <c r="AN16" s="722" t="s">
        <v>181</v>
      </c>
      <c r="AO16" s="722" t="s">
        <v>181</v>
      </c>
      <c r="AP16" s="722" t="s">
        <v>181</v>
      </c>
      <c r="AQ16" s="722" t="s">
        <v>181</v>
      </c>
      <c r="AR16" s="722" t="s">
        <v>181</v>
      </c>
      <c r="AS16" s="722" t="s">
        <v>181</v>
      </c>
      <c r="AT16" s="722" t="s">
        <v>181</v>
      </c>
      <c r="AU16" s="722" t="s">
        <v>181</v>
      </c>
      <c r="AV16" s="722" t="s">
        <v>181</v>
      </c>
      <c r="AW16" s="722" t="s">
        <v>181</v>
      </c>
      <c r="AX16" s="722" t="s">
        <v>181</v>
      </c>
      <c r="AY16" s="722" t="s">
        <v>181</v>
      </c>
      <c r="AZ16" s="722" t="s">
        <v>181</v>
      </c>
      <c r="BA16" s="722" t="s">
        <v>181</v>
      </c>
    </row>
    <row r="17" spans="1:53" s="236" customFormat="1" ht="15" customHeight="1">
      <c r="A17" s="734" t="s">
        <v>722</v>
      </c>
      <c r="B17" s="737" t="str">
        <f>IF(SUM(C17:BA17)=0,"-",SUM(C17:BA17))</f>
        <v>-</v>
      </c>
      <c r="C17" s="722" t="s">
        <v>181</v>
      </c>
      <c r="D17" s="722" t="s">
        <v>181</v>
      </c>
      <c r="E17" s="722" t="s">
        <v>181</v>
      </c>
      <c r="F17" s="722" t="s">
        <v>181</v>
      </c>
      <c r="G17" s="722" t="s">
        <v>181</v>
      </c>
      <c r="H17" s="722" t="s">
        <v>181</v>
      </c>
      <c r="I17" s="722" t="s">
        <v>181</v>
      </c>
      <c r="J17" s="722" t="s">
        <v>181</v>
      </c>
      <c r="K17" s="722" t="s">
        <v>181</v>
      </c>
      <c r="L17" s="722" t="s">
        <v>181</v>
      </c>
      <c r="M17" s="722" t="s">
        <v>181</v>
      </c>
      <c r="N17" s="722" t="s">
        <v>181</v>
      </c>
      <c r="O17" s="722" t="s">
        <v>181</v>
      </c>
      <c r="P17" s="722" t="s">
        <v>181</v>
      </c>
      <c r="Q17" s="722" t="s">
        <v>181</v>
      </c>
      <c r="R17" s="722" t="s">
        <v>181</v>
      </c>
      <c r="S17" s="722" t="s">
        <v>181</v>
      </c>
      <c r="T17" s="722" t="s">
        <v>181</v>
      </c>
      <c r="U17" s="722" t="s">
        <v>181</v>
      </c>
      <c r="V17" s="722" t="s">
        <v>181</v>
      </c>
      <c r="W17" s="722" t="s">
        <v>181</v>
      </c>
      <c r="X17" s="722" t="s">
        <v>181</v>
      </c>
      <c r="Y17" s="722" t="s">
        <v>181</v>
      </c>
      <c r="Z17" s="722" t="s">
        <v>181</v>
      </c>
      <c r="AA17" s="722" t="s">
        <v>181</v>
      </c>
      <c r="AB17" s="722" t="s">
        <v>181</v>
      </c>
      <c r="AC17" s="722" t="s">
        <v>181</v>
      </c>
      <c r="AD17" s="722" t="s">
        <v>181</v>
      </c>
      <c r="AE17" s="722" t="s">
        <v>181</v>
      </c>
      <c r="AF17" s="722" t="s">
        <v>181</v>
      </c>
      <c r="AG17" s="722" t="s">
        <v>181</v>
      </c>
      <c r="AH17" s="722" t="s">
        <v>181</v>
      </c>
      <c r="AI17" s="722" t="s">
        <v>181</v>
      </c>
      <c r="AJ17" s="722" t="s">
        <v>181</v>
      </c>
      <c r="AK17" s="722" t="s">
        <v>181</v>
      </c>
      <c r="AL17" s="722" t="s">
        <v>181</v>
      </c>
      <c r="AM17" s="722" t="s">
        <v>181</v>
      </c>
      <c r="AN17" s="722" t="s">
        <v>181</v>
      </c>
      <c r="AO17" s="722" t="s">
        <v>181</v>
      </c>
      <c r="AP17" s="722" t="s">
        <v>181</v>
      </c>
      <c r="AQ17" s="722" t="s">
        <v>181</v>
      </c>
      <c r="AR17" s="722" t="s">
        <v>181</v>
      </c>
      <c r="AS17" s="722" t="s">
        <v>181</v>
      </c>
      <c r="AT17" s="722" t="s">
        <v>181</v>
      </c>
      <c r="AU17" s="722" t="s">
        <v>181</v>
      </c>
      <c r="AV17" s="722" t="s">
        <v>181</v>
      </c>
      <c r="AW17" s="722" t="s">
        <v>181</v>
      </c>
      <c r="AX17" s="722" t="s">
        <v>181</v>
      </c>
      <c r="AY17" s="722" t="s">
        <v>181</v>
      </c>
      <c r="AZ17" s="722" t="s">
        <v>181</v>
      </c>
      <c r="BA17" s="722" t="s">
        <v>181</v>
      </c>
    </row>
    <row r="18" spans="1:53" s="156" customFormat="1">
      <c r="A18" s="157"/>
      <c r="B18" s="158"/>
      <c r="C18" s="158"/>
      <c r="D18" s="158"/>
      <c r="E18" s="158"/>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c r="AD18" s="709"/>
      <c r="AE18" s="709"/>
      <c r="AF18" s="709"/>
      <c r="AG18" s="709"/>
      <c r="AH18" s="709"/>
      <c r="AI18" s="709"/>
      <c r="AJ18" s="709"/>
      <c r="AK18" s="709"/>
      <c r="AL18" s="709"/>
      <c r="AM18" s="709"/>
      <c r="AN18" s="709"/>
      <c r="AO18" s="709"/>
      <c r="AP18" s="709"/>
      <c r="AQ18" s="709"/>
      <c r="AR18" s="709"/>
      <c r="AS18" s="709"/>
      <c r="AT18" s="709"/>
      <c r="AU18" s="709"/>
      <c r="AV18" s="709"/>
      <c r="AW18" s="709"/>
      <c r="AX18" s="709"/>
      <c r="AY18" s="709"/>
      <c r="AZ18" s="709"/>
      <c r="BA18" s="709"/>
    </row>
    <row r="19" spans="1:53" s="156" customFormat="1">
      <c r="A19" s="157" t="s">
        <v>333</v>
      </c>
      <c r="B19" s="158"/>
      <c r="C19" s="158"/>
      <c r="D19" s="158"/>
      <c r="E19" s="158"/>
      <c r="F19" s="709"/>
      <c r="G19" s="709"/>
      <c r="H19" s="709"/>
      <c r="I19" s="709"/>
      <c r="J19" s="709"/>
      <c r="K19" s="709"/>
      <c r="L19" s="709"/>
      <c r="M19" s="709"/>
      <c r="N19" s="709"/>
      <c r="O19" s="709"/>
      <c r="P19" s="709"/>
      <c r="Q19" s="709"/>
      <c r="R19" s="709"/>
      <c r="S19" s="709"/>
      <c r="T19" s="709"/>
      <c r="U19" s="709"/>
      <c r="V19" s="709"/>
      <c r="W19" s="709"/>
      <c r="X19" s="709"/>
      <c r="Y19" s="709"/>
      <c r="Z19" s="709"/>
      <c r="AA19" s="709"/>
      <c r="AB19" s="709"/>
      <c r="AC19" s="709"/>
      <c r="AD19" s="709"/>
      <c r="AE19" s="709"/>
      <c r="AF19" s="709"/>
      <c r="AG19" s="709"/>
      <c r="AH19" s="709"/>
      <c r="AI19" s="709"/>
      <c r="AJ19" s="709"/>
      <c r="AK19" s="709"/>
      <c r="AL19" s="709"/>
      <c r="AM19" s="709"/>
      <c r="AN19" s="709"/>
      <c r="AO19" s="709"/>
      <c r="AP19" s="709"/>
      <c r="AQ19" s="709"/>
      <c r="AR19" s="709"/>
      <c r="AS19" s="709"/>
      <c r="AT19" s="709"/>
      <c r="AU19" s="709"/>
      <c r="AV19" s="709"/>
      <c r="AW19" s="709"/>
      <c r="AX19" s="709"/>
      <c r="AY19" s="709"/>
      <c r="AZ19" s="709"/>
      <c r="BA19" s="709"/>
    </row>
    <row r="20" spans="1:53">
      <c r="A20" s="157" t="s">
        <v>972</v>
      </c>
      <c r="B20" s="726"/>
      <c r="C20" s="726"/>
      <c r="D20" s="726"/>
      <c r="E20" s="726"/>
      <c r="F20" s="727"/>
      <c r="G20" s="727"/>
      <c r="H20" s="727"/>
      <c r="I20" s="727"/>
      <c r="J20" s="727"/>
      <c r="K20" s="727"/>
      <c r="L20" s="727"/>
      <c r="M20" s="727"/>
      <c r="N20" s="727"/>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709"/>
      <c r="AO20" s="709"/>
      <c r="AP20" s="709"/>
      <c r="AQ20" s="709"/>
      <c r="AR20" s="709"/>
      <c r="AS20" s="709"/>
      <c r="AT20" s="709"/>
      <c r="AU20" s="709"/>
      <c r="AV20" s="709"/>
      <c r="AW20" s="709"/>
      <c r="AX20" s="709"/>
      <c r="AY20" s="709"/>
      <c r="AZ20" s="709"/>
      <c r="BA20" s="709"/>
    </row>
    <row r="21" spans="1:53">
      <c r="A21" s="157" t="s">
        <v>973</v>
      </c>
      <c r="B21" s="709"/>
      <c r="C21" s="709"/>
      <c r="D21" s="709"/>
      <c r="E21" s="709"/>
      <c r="F21" s="709"/>
      <c r="G21" s="709"/>
      <c r="H21" s="709"/>
      <c r="I21" s="709"/>
      <c r="J21" s="709"/>
      <c r="K21" s="709"/>
      <c r="L21" s="709"/>
      <c r="M21" s="709"/>
      <c r="N21" s="709"/>
      <c r="O21" s="709"/>
      <c r="P21" s="709"/>
      <c r="Q21" s="709"/>
      <c r="R21" s="709"/>
      <c r="S21" s="709"/>
      <c r="T21" s="709"/>
      <c r="U21" s="709"/>
      <c r="V21" s="709"/>
      <c r="W21" s="709"/>
      <c r="X21" s="709"/>
      <c r="Y21" s="709"/>
      <c r="Z21" s="709"/>
      <c r="AA21" s="709"/>
      <c r="AB21" s="709"/>
      <c r="AC21" s="709"/>
      <c r="AD21" s="709"/>
      <c r="AE21" s="709"/>
      <c r="AF21" s="709"/>
      <c r="AG21" s="709"/>
      <c r="AH21" s="709"/>
      <c r="AI21" s="709"/>
      <c r="AJ21" s="709"/>
      <c r="AK21" s="709"/>
      <c r="AL21" s="709"/>
      <c r="AM21" s="709"/>
      <c r="AN21" s="709"/>
      <c r="AO21" s="709"/>
      <c r="AP21" s="709"/>
      <c r="AQ21" s="709"/>
      <c r="AR21" s="709"/>
      <c r="AS21" s="709"/>
      <c r="AT21" s="709"/>
      <c r="AU21" s="709"/>
      <c r="AV21" s="709"/>
      <c r="AW21" s="709"/>
      <c r="AX21" s="709"/>
      <c r="AY21" s="709"/>
      <c r="AZ21" s="709"/>
      <c r="BA21" s="709"/>
    </row>
  </sheetData>
  <mergeCells count="1">
    <mergeCell ref="AW1:BA1"/>
  </mergeCells>
  <phoneticPr fontId="2"/>
  <pageMargins left="0.78740157480314965" right="0.78740157480314965" top="0.78740157480314965" bottom="0.78740157480314965" header="0" footer="0"/>
  <headerFooter alignWithMargins="0">
    <oddFooter>&amp;R&amp;D&amp;T</oddFooter>
  </headerFooter>
  <rowBreaks count="3" manualBreakCount="3">
    <brk id="3744" min="263" max="29216" man="1"/>
    <brk id="14872" min="267" max="34236" man="1"/>
    <brk id="56404" min="258" max="16840" man="1"/>
  </rowBreaks>
  <colBreaks count="1" manualBreakCount="1">
    <brk id="28" max="20"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BA58"/>
  <sheetViews>
    <sheetView showGridLines="0" view="pageBreakPreview" zoomScaleNormal="25" workbookViewId="0">
      <pane xSplit="3" ySplit="4" topLeftCell="D5" activePane="bottomRight" state="frozen"/>
      <selection pane="topRight" activeCell="D1" sqref="D1"/>
      <selection pane="bottomLeft" activeCell="A5" sqref="A5"/>
      <selection pane="bottomRight"/>
    </sheetView>
  </sheetViews>
  <sheetFormatPr defaultRowHeight="13.5"/>
  <cols>
    <col min="1" max="1" width="11.125" style="118" customWidth="1"/>
    <col min="2" max="2" width="6.125" style="94" customWidth="1"/>
    <col min="3" max="3" width="8.625" style="94" customWidth="1"/>
    <col min="4" max="47" width="6.5" style="94" customWidth="1"/>
    <col min="48" max="48" width="7.625" style="94" customWidth="1"/>
    <col min="49" max="16384" width="9" style="94"/>
  </cols>
  <sheetData>
    <row r="1" spans="1:53" s="216" customFormat="1" ht="16.5" customHeight="1">
      <c r="A1" s="93" t="s">
        <v>712</v>
      </c>
      <c r="B1" s="108"/>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848" t="s">
        <v>1163</v>
      </c>
      <c r="AT1" s="848"/>
      <c r="AU1" s="848"/>
      <c r="AV1" s="848"/>
      <c r="AW1" s="212"/>
      <c r="AX1" s="212"/>
      <c r="AY1" s="212"/>
      <c r="AZ1" s="212"/>
      <c r="BA1" s="212"/>
    </row>
    <row r="2" spans="1:53" s="596" customFormat="1" ht="42.75" customHeight="1">
      <c r="A2" s="271"/>
      <c r="B2" s="552"/>
      <c r="C2" s="552"/>
      <c r="D2" s="1149" t="s">
        <v>423</v>
      </c>
      <c r="E2" s="1195" t="s">
        <v>762</v>
      </c>
      <c r="F2" s="1196"/>
      <c r="G2" s="1196"/>
      <c r="H2" s="1197"/>
      <c r="I2" s="1198" t="s">
        <v>424</v>
      </c>
      <c r="J2" s="1201" t="s">
        <v>631</v>
      </c>
      <c r="K2" s="1201" t="s">
        <v>632</v>
      </c>
      <c r="L2" s="1201" t="s">
        <v>633</v>
      </c>
      <c r="M2" s="1149" t="s">
        <v>634</v>
      </c>
      <c r="N2" s="1149" t="s">
        <v>425</v>
      </c>
      <c r="O2" s="1149" t="s">
        <v>426</v>
      </c>
      <c r="P2" s="1210" t="s">
        <v>427</v>
      </c>
      <c r="Q2" s="1206" t="s">
        <v>428</v>
      </c>
      <c r="R2" s="1210" t="s">
        <v>429</v>
      </c>
      <c r="S2" s="1206" t="s">
        <v>430</v>
      </c>
      <c r="T2" s="1209" t="s">
        <v>431</v>
      </c>
      <c r="U2" s="1222" t="s">
        <v>432</v>
      </c>
      <c r="V2" s="1225" t="s">
        <v>433</v>
      </c>
      <c r="W2" s="1210" t="s">
        <v>434</v>
      </c>
      <c r="X2" s="994" t="s">
        <v>435</v>
      </c>
      <c r="Y2" s="1231"/>
      <c r="Z2" s="1231"/>
      <c r="AA2" s="1231"/>
      <c r="AB2" s="1231"/>
      <c r="AC2" s="1231"/>
      <c r="AD2" s="1231"/>
      <c r="AE2" s="1231"/>
      <c r="AF2" s="1231"/>
      <c r="AG2" s="1231"/>
      <c r="AH2" s="1231"/>
      <c r="AI2" s="1231"/>
      <c r="AJ2" s="1231"/>
      <c r="AK2" s="1231"/>
      <c r="AL2" s="1231"/>
      <c r="AM2" s="1231"/>
      <c r="AN2" s="1231"/>
      <c r="AO2" s="1231"/>
      <c r="AP2" s="1231"/>
      <c r="AQ2" s="1232"/>
      <c r="AR2" s="1228" t="s">
        <v>436</v>
      </c>
      <c r="AS2" s="1229"/>
      <c r="AT2" s="1229"/>
      <c r="AU2" s="1230"/>
      <c r="AV2" s="1202" t="s">
        <v>2</v>
      </c>
      <c r="AW2" s="345"/>
      <c r="AX2" s="494"/>
      <c r="AY2" s="494"/>
      <c r="AZ2" s="494"/>
      <c r="BA2" s="494"/>
    </row>
    <row r="3" spans="1:53" s="596" customFormat="1" ht="27" customHeight="1">
      <c r="A3" s="274"/>
      <c r="B3" s="345"/>
      <c r="C3" s="345"/>
      <c r="D3" s="1078"/>
      <c r="E3" s="1060" t="s">
        <v>635</v>
      </c>
      <c r="F3" s="1060" t="s">
        <v>437</v>
      </c>
      <c r="G3" s="1060" t="s">
        <v>438</v>
      </c>
      <c r="H3" s="1060" t="s">
        <v>239</v>
      </c>
      <c r="I3" s="1199"/>
      <c r="J3" s="1079"/>
      <c r="K3" s="1079"/>
      <c r="L3" s="1079"/>
      <c r="M3" s="1078"/>
      <c r="N3" s="1078"/>
      <c r="O3" s="1078"/>
      <c r="P3" s="1211"/>
      <c r="Q3" s="1207"/>
      <c r="R3" s="1211"/>
      <c r="S3" s="1207"/>
      <c r="T3" s="1085"/>
      <c r="U3" s="1223"/>
      <c r="V3" s="1226"/>
      <c r="W3" s="1211"/>
      <c r="X3" s="1152" t="s">
        <v>751</v>
      </c>
      <c r="Y3" s="1219"/>
      <c r="Z3" s="1219"/>
      <c r="AA3" s="1219"/>
      <c r="AB3" s="1219"/>
      <c r="AC3" s="1219"/>
      <c r="AD3" s="1220"/>
      <c r="AE3" s="1233" t="s">
        <v>439</v>
      </c>
      <c r="AF3" s="1234"/>
      <c r="AG3" s="1234"/>
      <c r="AH3" s="1234"/>
      <c r="AI3" s="1234"/>
      <c r="AJ3" s="1234"/>
      <c r="AK3" s="1234"/>
      <c r="AL3" s="1234"/>
      <c r="AM3" s="1234"/>
      <c r="AN3" s="1234"/>
      <c r="AO3" s="1234"/>
      <c r="AP3" s="1060" t="s">
        <v>440</v>
      </c>
      <c r="AQ3" s="1060" t="s">
        <v>436</v>
      </c>
      <c r="AR3" s="1149" t="s">
        <v>441</v>
      </c>
      <c r="AS3" s="1149" t="s">
        <v>442</v>
      </c>
      <c r="AT3" s="1149" t="s">
        <v>443</v>
      </c>
      <c r="AU3" s="1210" t="s">
        <v>636</v>
      </c>
      <c r="AV3" s="1203"/>
      <c r="AW3" s="345"/>
      <c r="AX3" s="494"/>
      <c r="AY3" s="494"/>
      <c r="AZ3" s="494"/>
      <c r="BA3" s="494"/>
    </row>
    <row r="4" spans="1:53" s="645" customFormat="1" ht="99" customHeight="1">
      <c r="A4" s="553"/>
      <c r="B4" s="554"/>
      <c r="C4" s="554"/>
      <c r="D4" s="1078"/>
      <c r="E4" s="1205"/>
      <c r="F4" s="1205"/>
      <c r="G4" s="1205"/>
      <c r="H4" s="1205"/>
      <c r="I4" s="1200"/>
      <c r="J4" s="1067"/>
      <c r="K4" s="1067"/>
      <c r="L4" s="1067"/>
      <c r="M4" s="1061"/>
      <c r="N4" s="1061"/>
      <c r="O4" s="1061"/>
      <c r="P4" s="1212"/>
      <c r="Q4" s="1208"/>
      <c r="R4" s="1212"/>
      <c r="S4" s="1208"/>
      <c r="T4" s="1086"/>
      <c r="U4" s="1224"/>
      <c r="V4" s="1227"/>
      <c r="W4" s="1212"/>
      <c r="X4" s="555" t="s">
        <v>444</v>
      </c>
      <c r="Y4" s="397" t="s">
        <v>445</v>
      </c>
      <c r="Z4" s="397" t="s">
        <v>446</v>
      </c>
      <c r="AA4" s="397" t="s">
        <v>447</v>
      </c>
      <c r="AB4" s="397" t="s">
        <v>448</v>
      </c>
      <c r="AC4" s="397" t="s">
        <v>449</v>
      </c>
      <c r="AD4" s="397" t="s">
        <v>637</v>
      </c>
      <c r="AE4" s="397" t="s">
        <v>638</v>
      </c>
      <c r="AF4" s="397" t="s">
        <v>639</v>
      </c>
      <c r="AG4" s="397" t="s">
        <v>640</v>
      </c>
      <c r="AH4" s="397" t="s">
        <v>641</v>
      </c>
      <c r="AI4" s="397" t="s">
        <v>450</v>
      </c>
      <c r="AJ4" s="397" t="s">
        <v>451</v>
      </c>
      <c r="AK4" s="397" t="s">
        <v>452</v>
      </c>
      <c r="AL4" s="397" t="s">
        <v>453</v>
      </c>
      <c r="AM4" s="397" t="s">
        <v>642</v>
      </c>
      <c r="AN4" s="397" t="s">
        <v>454</v>
      </c>
      <c r="AO4" s="397" t="s">
        <v>1</v>
      </c>
      <c r="AP4" s="1217"/>
      <c r="AQ4" s="1217"/>
      <c r="AR4" s="1218"/>
      <c r="AS4" s="1218"/>
      <c r="AT4" s="1217"/>
      <c r="AU4" s="1221"/>
      <c r="AV4" s="1204"/>
      <c r="AW4" s="554"/>
      <c r="AX4" s="556"/>
      <c r="AY4" s="556"/>
      <c r="AZ4" s="556"/>
      <c r="BA4" s="556"/>
    </row>
    <row r="5" spans="1:53" s="611" customFormat="1" ht="14.25" customHeight="1">
      <c r="A5" s="557"/>
      <c r="B5" s="558" t="s">
        <v>455</v>
      </c>
      <c r="C5" s="559"/>
      <c r="D5" s="114">
        <v>579</v>
      </c>
      <c r="E5" s="243">
        <v>47</v>
      </c>
      <c r="F5" s="244">
        <v>51</v>
      </c>
      <c r="G5" s="244">
        <v>26</v>
      </c>
      <c r="H5" s="244">
        <v>387</v>
      </c>
      <c r="I5" s="244">
        <v>144</v>
      </c>
      <c r="J5" s="244">
        <v>1039</v>
      </c>
      <c r="K5" s="244">
        <v>188</v>
      </c>
      <c r="L5" s="244">
        <v>1099</v>
      </c>
      <c r="M5" s="244">
        <v>410</v>
      </c>
      <c r="N5" s="244">
        <v>4</v>
      </c>
      <c r="O5" s="244">
        <v>118</v>
      </c>
      <c r="P5" s="560">
        <v>25</v>
      </c>
      <c r="Q5" s="561">
        <v>5</v>
      </c>
      <c r="R5" s="560">
        <v>218</v>
      </c>
      <c r="S5" s="561">
        <v>18</v>
      </c>
      <c r="T5" s="244">
        <v>685</v>
      </c>
      <c r="U5" s="244" t="s">
        <v>1197</v>
      </c>
      <c r="V5" s="244">
        <v>3</v>
      </c>
      <c r="W5" s="244" t="s">
        <v>1197</v>
      </c>
      <c r="X5" s="561" t="s">
        <v>1197</v>
      </c>
      <c r="Y5" s="244">
        <v>137</v>
      </c>
      <c r="Z5" s="244">
        <v>2</v>
      </c>
      <c r="AA5" s="244">
        <v>5</v>
      </c>
      <c r="AB5" s="244">
        <v>8</v>
      </c>
      <c r="AC5" s="244">
        <v>1</v>
      </c>
      <c r="AD5" s="244" t="s">
        <v>1197</v>
      </c>
      <c r="AE5" s="244">
        <v>1</v>
      </c>
      <c r="AF5" s="244">
        <v>5</v>
      </c>
      <c r="AG5" s="244">
        <v>136</v>
      </c>
      <c r="AH5" s="244">
        <v>214</v>
      </c>
      <c r="AI5" s="244">
        <v>36</v>
      </c>
      <c r="AJ5" s="244">
        <v>18</v>
      </c>
      <c r="AK5" s="244" t="s">
        <v>1197</v>
      </c>
      <c r="AL5" s="244">
        <v>1</v>
      </c>
      <c r="AM5" s="244" t="s">
        <v>1197</v>
      </c>
      <c r="AN5" s="244">
        <v>2</v>
      </c>
      <c r="AO5" s="244">
        <v>3</v>
      </c>
      <c r="AP5" s="244" t="s">
        <v>1197</v>
      </c>
      <c r="AQ5" s="244">
        <v>3</v>
      </c>
      <c r="AR5" s="244">
        <v>122</v>
      </c>
      <c r="AS5" s="244">
        <v>65</v>
      </c>
      <c r="AT5" s="244">
        <v>73</v>
      </c>
      <c r="AU5" s="244">
        <v>73</v>
      </c>
      <c r="AV5" s="560">
        <f t="shared" ref="AV5:AV24" si="0">IF(SUM(D5:AU5)=0,"-",SUM(D5:AU5))</f>
        <v>5951</v>
      </c>
      <c r="AW5" s="399"/>
      <c r="AX5" s="401"/>
      <c r="AY5" s="401"/>
      <c r="AZ5" s="401"/>
      <c r="BA5" s="401"/>
    </row>
    <row r="6" spans="1:53" s="611" customFormat="1" ht="14.25" customHeight="1">
      <c r="A6" s="557"/>
      <c r="B6" s="562" t="s">
        <v>456</v>
      </c>
      <c r="C6" s="563" t="s">
        <v>457</v>
      </c>
      <c r="D6" s="114">
        <v>1777</v>
      </c>
      <c r="E6" s="243">
        <v>146</v>
      </c>
      <c r="F6" s="244">
        <v>182</v>
      </c>
      <c r="G6" s="244">
        <v>68</v>
      </c>
      <c r="H6" s="244">
        <v>1067</v>
      </c>
      <c r="I6" s="244">
        <v>354</v>
      </c>
      <c r="J6" s="244">
        <v>730</v>
      </c>
      <c r="K6" s="244">
        <v>420</v>
      </c>
      <c r="L6" s="244">
        <v>592</v>
      </c>
      <c r="M6" s="244">
        <v>1526</v>
      </c>
      <c r="N6" s="244">
        <v>8</v>
      </c>
      <c r="O6" s="244">
        <v>141</v>
      </c>
      <c r="P6" s="560" t="s">
        <v>1197</v>
      </c>
      <c r="Q6" s="561">
        <v>14</v>
      </c>
      <c r="R6" s="560">
        <v>277</v>
      </c>
      <c r="S6" s="561">
        <v>17</v>
      </c>
      <c r="T6" s="244">
        <v>2934</v>
      </c>
      <c r="U6" s="244" t="s">
        <v>1197</v>
      </c>
      <c r="V6" s="244" t="s">
        <v>1197</v>
      </c>
      <c r="W6" s="244" t="s">
        <v>1197</v>
      </c>
      <c r="X6" s="244" t="s">
        <v>1197</v>
      </c>
      <c r="Y6" s="244">
        <v>365</v>
      </c>
      <c r="Z6" s="244">
        <v>4</v>
      </c>
      <c r="AA6" s="244">
        <v>11</v>
      </c>
      <c r="AB6" s="244">
        <v>19</v>
      </c>
      <c r="AC6" s="244">
        <v>2</v>
      </c>
      <c r="AD6" s="244" t="s">
        <v>1197</v>
      </c>
      <c r="AE6" s="244">
        <v>3</v>
      </c>
      <c r="AF6" s="244">
        <v>7</v>
      </c>
      <c r="AG6" s="244">
        <v>158</v>
      </c>
      <c r="AH6" s="244">
        <v>526</v>
      </c>
      <c r="AI6" s="244">
        <v>68</v>
      </c>
      <c r="AJ6" s="244">
        <v>39</v>
      </c>
      <c r="AK6" s="244" t="s">
        <v>1197</v>
      </c>
      <c r="AL6" s="244">
        <v>3</v>
      </c>
      <c r="AM6" s="244" t="s">
        <v>1197</v>
      </c>
      <c r="AN6" s="244">
        <v>4</v>
      </c>
      <c r="AO6" s="244" t="s">
        <v>1197</v>
      </c>
      <c r="AP6" s="244" t="s">
        <v>1197</v>
      </c>
      <c r="AQ6" s="244">
        <v>6</v>
      </c>
      <c r="AR6" s="244" t="s">
        <v>1197</v>
      </c>
      <c r="AS6" s="244">
        <v>7</v>
      </c>
      <c r="AT6" s="244">
        <v>180</v>
      </c>
      <c r="AU6" s="244">
        <v>51</v>
      </c>
      <c r="AV6" s="560">
        <f t="shared" si="0"/>
        <v>11706</v>
      </c>
      <c r="AW6" s="399"/>
      <c r="AX6" s="401"/>
      <c r="AY6" s="401"/>
      <c r="AZ6" s="401"/>
      <c r="BA6" s="401"/>
    </row>
    <row r="7" spans="1:53" s="611" customFormat="1" ht="14.25" customHeight="1">
      <c r="A7" s="557" t="s">
        <v>180</v>
      </c>
      <c r="B7" s="564"/>
      <c r="C7" s="563" t="s">
        <v>458</v>
      </c>
      <c r="D7" s="114">
        <v>14</v>
      </c>
      <c r="E7" s="243">
        <v>3</v>
      </c>
      <c r="F7" s="244" t="s">
        <v>1197</v>
      </c>
      <c r="G7" s="244" t="s">
        <v>1197</v>
      </c>
      <c r="H7" s="244">
        <v>17</v>
      </c>
      <c r="I7" s="244" t="s">
        <v>1197</v>
      </c>
      <c r="J7" s="244" t="s">
        <v>1197</v>
      </c>
      <c r="K7" s="244">
        <v>2</v>
      </c>
      <c r="L7" s="244">
        <v>10</v>
      </c>
      <c r="M7" s="244">
        <v>71</v>
      </c>
      <c r="N7" s="244">
        <v>1</v>
      </c>
      <c r="O7" s="244" t="s">
        <v>1197</v>
      </c>
      <c r="P7" s="560" t="s">
        <v>1197</v>
      </c>
      <c r="Q7" s="561" t="s">
        <v>1197</v>
      </c>
      <c r="R7" s="560">
        <v>27</v>
      </c>
      <c r="S7" s="561" t="s">
        <v>1197</v>
      </c>
      <c r="T7" s="244">
        <v>28</v>
      </c>
      <c r="U7" s="244" t="s">
        <v>1197</v>
      </c>
      <c r="V7" s="244" t="s">
        <v>1197</v>
      </c>
      <c r="W7" s="244" t="s">
        <v>1197</v>
      </c>
      <c r="X7" s="244" t="s">
        <v>1197</v>
      </c>
      <c r="Y7" s="244">
        <v>3</v>
      </c>
      <c r="Z7" s="244" t="s">
        <v>1197</v>
      </c>
      <c r="AA7" s="244" t="s">
        <v>1197</v>
      </c>
      <c r="AB7" s="244" t="s">
        <v>1197</v>
      </c>
      <c r="AC7" s="244" t="s">
        <v>1197</v>
      </c>
      <c r="AD7" s="244" t="s">
        <v>1197</v>
      </c>
      <c r="AE7" s="244" t="s">
        <v>1197</v>
      </c>
      <c r="AF7" s="244" t="s">
        <v>1197</v>
      </c>
      <c r="AG7" s="244" t="s">
        <v>1197</v>
      </c>
      <c r="AH7" s="244">
        <v>4</v>
      </c>
      <c r="AI7" s="244" t="s">
        <v>1197</v>
      </c>
      <c r="AJ7" s="244" t="s">
        <v>1197</v>
      </c>
      <c r="AK7" s="244" t="s">
        <v>1198</v>
      </c>
      <c r="AL7" s="244" t="s">
        <v>1197</v>
      </c>
      <c r="AM7" s="244" t="s">
        <v>1197</v>
      </c>
      <c r="AN7" s="244" t="s">
        <v>1197</v>
      </c>
      <c r="AO7" s="244" t="s">
        <v>1197</v>
      </c>
      <c r="AP7" s="244" t="s">
        <v>1197</v>
      </c>
      <c r="AQ7" s="244" t="s">
        <v>1197</v>
      </c>
      <c r="AR7" s="244" t="s">
        <v>1197</v>
      </c>
      <c r="AS7" s="244" t="s">
        <v>1197</v>
      </c>
      <c r="AT7" s="244">
        <v>14</v>
      </c>
      <c r="AU7" s="244" t="s">
        <v>1197</v>
      </c>
      <c r="AV7" s="560">
        <f t="shared" si="0"/>
        <v>194</v>
      </c>
      <c r="AW7" s="399"/>
      <c r="AX7" s="401"/>
      <c r="AY7" s="401"/>
      <c r="AZ7" s="401"/>
      <c r="BA7" s="401"/>
    </row>
    <row r="8" spans="1:53" s="611" customFormat="1" ht="14.25" customHeight="1">
      <c r="A8" s="557"/>
      <c r="B8" s="562" t="s">
        <v>459</v>
      </c>
      <c r="C8" s="563" t="s">
        <v>457</v>
      </c>
      <c r="D8" s="114">
        <v>557</v>
      </c>
      <c r="E8" s="243">
        <v>89</v>
      </c>
      <c r="F8" s="244">
        <v>471</v>
      </c>
      <c r="G8" s="244">
        <v>27</v>
      </c>
      <c r="H8" s="244">
        <v>957</v>
      </c>
      <c r="I8" s="244">
        <v>642</v>
      </c>
      <c r="J8" s="244">
        <v>6009</v>
      </c>
      <c r="K8" s="244">
        <v>3117</v>
      </c>
      <c r="L8" s="244">
        <v>70457</v>
      </c>
      <c r="M8" s="244">
        <v>372</v>
      </c>
      <c r="N8" s="244">
        <v>26</v>
      </c>
      <c r="O8" s="244">
        <v>1503</v>
      </c>
      <c r="P8" s="560">
        <v>70</v>
      </c>
      <c r="Q8" s="561" t="s">
        <v>1197</v>
      </c>
      <c r="R8" s="560" t="s">
        <v>1197</v>
      </c>
      <c r="S8" s="561">
        <v>49</v>
      </c>
      <c r="T8" s="244">
        <v>358</v>
      </c>
      <c r="U8" s="244" t="s">
        <v>1197</v>
      </c>
      <c r="V8" s="244">
        <v>15</v>
      </c>
      <c r="W8" s="244" t="s">
        <v>1197</v>
      </c>
      <c r="X8" s="561" t="s">
        <v>1198</v>
      </c>
      <c r="Y8" s="244">
        <v>944</v>
      </c>
      <c r="Z8" s="244">
        <v>8</v>
      </c>
      <c r="AA8" s="244">
        <v>20</v>
      </c>
      <c r="AB8" s="244">
        <v>23</v>
      </c>
      <c r="AC8" s="244">
        <v>2</v>
      </c>
      <c r="AD8" s="244" t="s">
        <v>1197</v>
      </c>
      <c r="AE8" s="244">
        <v>1</v>
      </c>
      <c r="AF8" s="244">
        <v>11</v>
      </c>
      <c r="AG8" s="244">
        <v>6</v>
      </c>
      <c r="AH8" s="244">
        <v>181</v>
      </c>
      <c r="AI8" s="244">
        <v>33</v>
      </c>
      <c r="AJ8" s="244">
        <v>4</v>
      </c>
      <c r="AK8" s="244" t="s">
        <v>1197</v>
      </c>
      <c r="AL8" s="244">
        <v>1</v>
      </c>
      <c r="AM8" s="244" t="s">
        <v>1198</v>
      </c>
      <c r="AN8" s="244" t="s">
        <v>1198</v>
      </c>
      <c r="AO8" s="244">
        <v>9</v>
      </c>
      <c r="AP8" s="244" t="s">
        <v>1197</v>
      </c>
      <c r="AQ8" s="244">
        <v>1</v>
      </c>
      <c r="AR8" s="244">
        <v>11166</v>
      </c>
      <c r="AS8" s="244">
        <v>3932</v>
      </c>
      <c r="AT8" s="244">
        <v>329</v>
      </c>
      <c r="AU8" s="244">
        <v>1849</v>
      </c>
      <c r="AV8" s="560">
        <f t="shared" si="0"/>
        <v>103239</v>
      </c>
      <c r="AW8" s="399"/>
      <c r="AX8" s="401"/>
      <c r="AY8" s="401"/>
      <c r="AZ8" s="401"/>
      <c r="BA8" s="401"/>
    </row>
    <row r="9" spans="1:53" s="611" customFormat="1" ht="14.25" customHeight="1">
      <c r="A9" s="557"/>
      <c r="B9" s="564"/>
      <c r="C9" s="563" t="s">
        <v>458</v>
      </c>
      <c r="D9" s="114" t="s">
        <v>1197</v>
      </c>
      <c r="E9" s="243" t="s">
        <v>1197</v>
      </c>
      <c r="F9" s="244">
        <v>1</v>
      </c>
      <c r="G9" s="244" t="s">
        <v>1197</v>
      </c>
      <c r="H9" s="244" t="s">
        <v>1197</v>
      </c>
      <c r="I9" s="244" t="s">
        <v>1197</v>
      </c>
      <c r="J9" s="244" t="s">
        <v>1198</v>
      </c>
      <c r="K9" s="244" t="s">
        <v>1198</v>
      </c>
      <c r="L9" s="244" t="s">
        <v>1198</v>
      </c>
      <c r="M9" s="244" t="s">
        <v>1198</v>
      </c>
      <c r="N9" s="244" t="s">
        <v>1198</v>
      </c>
      <c r="O9" s="244">
        <v>1</v>
      </c>
      <c r="P9" s="560" t="s">
        <v>1197</v>
      </c>
      <c r="Q9" s="561" t="s">
        <v>1197</v>
      </c>
      <c r="R9" s="560" t="s">
        <v>1197</v>
      </c>
      <c r="S9" s="561" t="s">
        <v>1197</v>
      </c>
      <c r="T9" s="561" t="s">
        <v>1197</v>
      </c>
      <c r="U9" s="561" t="s">
        <v>1197</v>
      </c>
      <c r="V9" s="561" t="s">
        <v>1197</v>
      </c>
      <c r="W9" s="561" t="s">
        <v>1197</v>
      </c>
      <c r="X9" s="561" t="s">
        <v>1197</v>
      </c>
      <c r="Y9" s="561" t="s">
        <v>1197</v>
      </c>
      <c r="Z9" s="561" t="s">
        <v>1197</v>
      </c>
      <c r="AA9" s="561" t="s">
        <v>1197</v>
      </c>
      <c r="AB9" s="561" t="s">
        <v>1197</v>
      </c>
      <c r="AC9" s="561" t="s">
        <v>1197</v>
      </c>
      <c r="AD9" s="561" t="s">
        <v>1197</v>
      </c>
      <c r="AE9" s="561" t="s">
        <v>1197</v>
      </c>
      <c r="AF9" s="561" t="s">
        <v>1197</v>
      </c>
      <c r="AG9" s="561" t="s">
        <v>1197</v>
      </c>
      <c r="AH9" s="244">
        <v>1</v>
      </c>
      <c r="AI9" s="244" t="s">
        <v>1197</v>
      </c>
      <c r="AJ9" s="244" t="s">
        <v>1197</v>
      </c>
      <c r="AK9" s="244" t="s">
        <v>1197</v>
      </c>
      <c r="AL9" s="244" t="s">
        <v>1197</v>
      </c>
      <c r="AM9" s="244" t="s">
        <v>1197</v>
      </c>
      <c r="AN9" s="244" t="s">
        <v>1197</v>
      </c>
      <c r="AO9" s="244" t="s">
        <v>1197</v>
      </c>
      <c r="AP9" s="244" t="s">
        <v>1197</v>
      </c>
      <c r="AQ9" s="244" t="s">
        <v>1197</v>
      </c>
      <c r="AR9" s="244" t="s">
        <v>1197</v>
      </c>
      <c r="AS9" s="244" t="s">
        <v>1197</v>
      </c>
      <c r="AT9" s="244" t="s">
        <v>1197</v>
      </c>
      <c r="AU9" s="244" t="s">
        <v>1197</v>
      </c>
      <c r="AV9" s="560">
        <f t="shared" si="0"/>
        <v>3</v>
      </c>
      <c r="AW9" s="399"/>
      <c r="AX9" s="401"/>
      <c r="AY9" s="401"/>
      <c r="AZ9" s="401"/>
      <c r="BA9" s="401"/>
    </row>
    <row r="10" spans="1:53" s="611" customFormat="1" ht="14.25" customHeight="1">
      <c r="A10" s="175"/>
      <c r="B10" s="565" t="s">
        <v>455</v>
      </c>
      <c r="C10" s="566"/>
      <c r="D10" s="567">
        <v>44</v>
      </c>
      <c r="E10" s="567">
        <v>4</v>
      </c>
      <c r="F10" s="567">
        <v>5</v>
      </c>
      <c r="G10" s="567" t="s">
        <v>181</v>
      </c>
      <c r="H10" s="567" t="s">
        <v>181</v>
      </c>
      <c r="I10" s="567" t="s">
        <v>181</v>
      </c>
      <c r="J10" s="567">
        <v>8</v>
      </c>
      <c r="K10" s="567">
        <v>12</v>
      </c>
      <c r="L10" s="567">
        <v>49</v>
      </c>
      <c r="M10" s="567">
        <v>10</v>
      </c>
      <c r="N10" s="567" t="s">
        <v>181</v>
      </c>
      <c r="O10" s="567" t="s">
        <v>181</v>
      </c>
      <c r="P10" s="567" t="s">
        <v>181</v>
      </c>
      <c r="Q10" s="567" t="s">
        <v>181</v>
      </c>
      <c r="R10" s="567">
        <v>42</v>
      </c>
      <c r="S10" s="567" t="s">
        <v>181</v>
      </c>
      <c r="T10" s="567">
        <v>14</v>
      </c>
      <c r="U10" s="567" t="s">
        <v>181</v>
      </c>
      <c r="V10" s="567" t="s">
        <v>181</v>
      </c>
      <c r="W10" s="567" t="s">
        <v>181</v>
      </c>
      <c r="X10" s="572" t="s">
        <v>181</v>
      </c>
      <c r="Y10" s="572">
        <v>5</v>
      </c>
      <c r="Z10" s="572" t="s">
        <v>181</v>
      </c>
      <c r="AA10" s="572" t="s">
        <v>181</v>
      </c>
      <c r="AB10" s="572" t="s">
        <v>181</v>
      </c>
      <c r="AC10" s="572" t="s">
        <v>181</v>
      </c>
      <c r="AD10" s="572" t="s">
        <v>181</v>
      </c>
      <c r="AE10" s="572" t="s">
        <v>181</v>
      </c>
      <c r="AF10" s="572" t="s">
        <v>181</v>
      </c>
      <c r="AG10" s="572">
        <v>10</v>
      </c>
      <c r="AH10" s="572">
        <v>12</v>
      </c>
      <c r="AI10" s="572">
        <v>2</v>
      </c>
      <c r="AJ10" s="572">
        <v>3</v>
      </c>
      <c r="AK10" s="572" t="s">
        <v>181</v>
      </c>
      <c r="AL10" s="572" t="s">
        <v>181</v>
      </c>
      <c r="AM10" s="572" t="s">
        <v>181</v>
      </c>
      <c r="AN10" s="572" t="s">
        <v>181</v>
      </c>
      <c r="AO10" s="572" t="s">
        <v>181</v>
      </c>
      <c r="AP10" s="572" t="s">
        <v>181</v>
      </c>
      <c r="AQ10" s="572" t="s">
        <v>181</v>
      </c>
      <c r="AR10" s="572">
        <v>1</v>
      </c>
      <c r="AS10" s="572" t="s">
        <v>181</v>
      </c>
      <c r="AT10" s="572">
        <v>2</v>
      </c>
      <c r="AU10" s="572" t="s">
        <v>181</v>
      </c>
      <c r="AV10" s="246">
        <f t="shared" ref="AV10:AV19" si="1">IF(SUM(D10:AU10)=0,"-",SUM(D10:AU10))</f>
        <v>223</v>
      </c>
      <c r="AW10" s="399"/>
      <c r="AX10" s="401"/>
      <c r="AY10" s="401"/>
      <c r="AZ10" s="401"/>
      <c r="BA10" s="401"/>
    </row>
    <row r="11" spans="1:53" s="611" customFormat="1" ht="14.25" customHeight="1">
      <c r="A11" s="176"/>
      <c r="B11" s="568" t="s">
        <v>456</v>
      </c>
      <c r="C11" s="354" t="s">
        <v>457</v>
      </c>
      <c r="D11" s="567">
        <v>104</v>
      </c>
      <c r="E11" s="567">
        <v>8</v>
      </c>
      <c r="F11" s="567">
        <v>10</v>
      </c>
      <c r="G11" s="567" t="s">
        <v>181</v>
      </c>
      <c r="H11" s="567" t="s">
        <v>181</v>
      </c>
      <c r="I11" s="567" t="s">
        <v>181</v>
      </c>
      <c r="J11" s="567">
        <v>16</v>
      </c>
      <c r="K11" s="567">
        <v>36</v>
      </c>
      <c r="L11" s="567">
        <v>15</v>
      </c>
      <c r="M11" s="567">
        <v>40</v>
      </c>
      <c r="N11" s="567" t="s">
        <v>181</v>
      </c>
      <c r="O11" s="567" t="s">
        <v>181</v>
      </c>
      <c r="P11" s="567" t="s">
        <v>181</v>
      </c>
      <c r="Q11" s="567" t="s">
        <v>181</v>
      </c>
      <c r="R11" s="567">
        <v>42</v>
      </c>
      <c r="S11" s="567" t="s">
        <v>181</v>
      </c>
      <c r="T11" s="567">
        <v>46</v>
      </c>
      <c r="U11" s="567" t="s">
        <v>181</v>
      </c>
      <c r="V11" s="567" t="s">
        <v>181</v>
      </c>
      <c r="W11" s="567" t="s">
        <v>181</v>
      </c>
      <c r="X11" s="572" t="s">
        <v>181</v>
      </c>
      <c r="Y11" s="572">
        <v>10</v>
      </c>
      <c r="Z11" s="572" t="s">
        <v>181</v>
      </c>
      <c r="AA11" s="572" t="s">
        <v>181</v>
      </c>
      <c r="AB11" s="572" t="s">
        <v>181</v>
      </c>
      <c r="AC11" s="572" t="s">
        <v>181</v>
      </c>
      <c r="AD11" s="572" t="s">
        <v>181</v>
      </c>
      <c r="AE11" s="572" t="s">
        <v>181</v>
      </c>
      <c r="AF11" s="572" t="s">
        <v>181</v>
      </c>
      <c r="AG11" s="572">
        <v>10</v>
      </c>
      <c r="AH11" s="572">
        <v>24</v>
      </c>
      <c r="AI11" s="572">
        <v>4</v>
      </c>
      <c r="AJ11" s="572">
        <v>6</v>
      </c>
      <c r="AK11" s="572" t="s">
        <v>181</v>
      </c>
      <c r="AL11" s="572" t="s">
        <v>181</v>
      </c>
      <c r="AM11" s="572" t="s">
        <v>181</v>
      </c>
      <c r="AN11" s="572" t="s">
        <v>181</v>
      </c>
      <c r="AO11" s="572" t="s">
        <v>181</v>
      </c>
      <c r="AP11" s="572" t="s">
        <v>181</v>
      </c>
      <c r="AQ11" s="572" t="s">
        <v>181</v>
      </c>
      <c r="AR11" s="572" t="s">
        <v>181</v>
      </c>
      <c r="AS11" s="572" t="s">
        <v>181</v>
      </c>
      <c r="AT11" s="572" t="s">
        <v>181</v>
      </c>
      <c r="AU11" s="572" t="s">
        <v>181</v>
      </c>
      <c r="AV11" s="246">
        <f t="shared" si="1"/>
        <v>371</v>
      </c>
      <c r="AW11" s="399"/>
      <c r="AX11" s="401"/>
      <c r="AY11" s="401"/>
      <c r="AZ11" s="401"/>
      <c r="BA11" s="401"/>
    </row>
    <row r="12" spans="1:53" s="611" customFormat="1" ht="14.25" customHeight="1">
      <c r="A12" s="176" t="s">
        <v>718</v>
      </c>
      <c r="B12" s="569"/>
      <c r="C12" s="357" t="s">
        <v>458</v>
      </c>
      <c r="D12" s="567" t="s">
        <v>181</v>
      </c>
      <c r="E12" s="567" t="s">
        <v>181</v>
      </c>
      <c r="F12" s="567" t="s">
        <v>181</v>
      </c>
      <c r="G12" s="567" t="s">
        <v>181</v>
      </c>
      <c r="H12" s="567" t="s">
        <v>181</v>
      </c>
      <c r="I12" s="567" t="s">
        <v>181</v>
      </c>
      <c r="J12" s="567" t="s">
        <v>181</v>
      </c>
      <c r="K12" s="567" t="s">
        <v>181</v>
      </c>
      <c r="L12" s="567" t="s">
        <v>181</v>
      </c>
      <c r="M12" s="567">
        <v>2</v>
      </c>
      <c r="N12" s="567" t="s">
        <v>181</v>
      </c>
      <c r="O12" s="567" t="s">
        <v>181</v>
      </c>
      <c r="P12" s="567" t="s">
        <v>181</v>
      </c>
      <c r="Q12" s="567" t="s">
        <v>181</v>
      </c>
      <c r="R12" s="567" t="s">
        <v>181</v>
      </c>
      <c r="S12" s="567" t="s">
        <v>181</v>
      </c>
      <c r="T12" s="567" t="s">
        <v>181</v>
      </c>
      <c r="U12" s="567" t="s">
        <v>181</v>
      </c>
      <c r="V12" s="567" t="s">
        <v>181</v>
      </c>
      <c r="W12" s="567" t="s">
        <v>181</v>
      </c>
      <c r="X12" s="572" t="s">
        <v>181</v>
      </c>
      <c r="Y12" s="572" t="s">
        <v>181</v>
      </c>
      <c r="Z12" s="572" t="s">
        <v>181</v>
      </c>
      <c r="AA12" s="572" t="s">
        <v>181</v>
      </c>
      <c r="AB12" s="572" t="s">
        <v>181</v>
      </c>
      <c r="AC12" s="572" t="s">
        <v>181</v>
      </c>
      <c r="AD12" s="572" t="s">
        <v>181</v>
      </c>
      <c r="AE12" s="572" t="s">
        <v>181</v>
      </c>
      <c r="AF12" s="572" t="s">
        <v>181</v>
      </c>
      <c r="AG12" s="572" t="s">
        <v>181</v>
      </c>
      <c r="AH12" s="572" t="s">
        <v>181</v>
      </c>
      <c r="AI12" s="572" t="s">
        <v>181</v>
      </c>
      <c r="AJ12" s="572" t="s">
        <v>181</v>
      </c>
      <c r="AK12" s="572" t="s">
        <v>181</v>
      </c>
      <c r="AL12" s="572" t="s">
        <v>181</v>
      </c>
      <c r="AM12" s="572" t="s">
        <v>181</v>
      </c>
      <c r="AN12" s="572" t="s">
        <v>181</v>
      </c>
      <c r="AO12" s="572" t="s">
        <v>181</v>
      </c>
      <c r="AP12" s="572" t="s">
        <v>181</v>
      </c>
      <c r="AQ12" s="572" t="s">
        <v>181</v>
      </c>
      <c r="AR12" s="572" t="s">
        <v>181</v>
      </c>
      <c r="AS12" s="572" t="s">
        <v>181</v>
      </c>
      <c r="AT12" s="572" t="s">
        <v>181</v>
      </c>
      <c r="AU12" s="572" t="s">
        <v>181</v>
      </c>
      <c r="AV12" s="246">
        <f t="shared" si="1"/>
        <v>2</v>
      </c>
      <c r="AW12" s="399"/>
      <c r="AX12" s="401"/>
      <c r="AY12" s="401"/>
      <c r="AZ12" s="401"/>
      <c r="BA12" s="401"/>
    </row>
    <row r="13" spans="1:53" s="611" customFormat="1" ht="14.25" customHeight="1">
      <c r="A13" s="176"/>
      <c r="B13" s="568" t="s">
        <v>459</v>
      </c>
      <c r="C13" s="357" t="s">
        <v>457</v>
      </c>
      <c r="D13" s="567">
        <v>14</v>
      </c>
      <c r="E13" s="567">
        <v>4</v>
      </c>
      <c r="F13" s="567">
        <v>5</v>
      </c>
      <c r="G13" s="567" t="s">
        <v>181</v>
      </c>
      <c r="H13" s="567" t="s">
        <v>181</v>
      </c>
      <c r="I13" s="567" t="s">
        <v>181</v>
      </c>
      <c r="J13" s="567">
        <v>35</v>
      </c>
      <c r="K13" s="567">
        <v>6</v>
      </c>
      <c r="L13" s="567">
        <v>3484</v>
      </c>
      <c r="M13" s="567" t="s">
        <v>181</v>
      </c>
      <c r="N13" s="567" t="s">
        <v>181</v>
      </c>
      <c r="O13" s="567" t="s">
        <v>181</v>
      </c>
      <c r="P13" s="567" t="s">
        <v>181</v>
      </c>
      <c r="Q13" s="567" t="s">
        <v>181</v>
      </c>
      <c r="R13" s="567" t="s">
        <v>181</v>
      </c>
      <c r="S13" s="567" t="s">
        <v>181</v>
      </c>
      <c r="T13" s="567">
        <v>2</v>
      </c>
      <c r="U13" s="567" t="s">
        <v>181</v>
      </c>
      <c r="V13" s="567" t="s">
        <v>181</v>
      </c>
      <c r="W13" s="567" t="s">
        <v>181</v>
      </c>
      <c r="X13" s="572" t="s">
        <v>181</v>
      </c>
      <c r="Y13" s="572">
        <v>20</v>
      </c>
      <c r="Z13" s="572" t="s">
        <v>181</v>
      </c>
      <c r="AA13" s="572" t="s">
        <v>181</v>
      </c>
      <c r="AB13" s="572" t="s">
        <v>181</v>
      </c>
      <c r="AC13" s="572" t="s">
        <v>181</v>
      </c>
      <c r="AD13" s="572" t="s">
        <v>181</v>
      </c>
      <c r="AE13" s="572" t="s">
        <v>181</v>
      </c>
      <c r="AF13" s="572" t="s">
        <v>181</v>
      </c>
      <c r="AG13" s="572" t="s">
        <v>181</v>
      </c>
      <c r="AH13" s="572">
        <v>14</v>
      </c>
      <c r="AI13" s="572">
        <v>2</v>
      </c>
      <c r="AJ13" s="572" t="s">
        <v>181</v>
      </c>
      <c r="AK13" s="572" t="s">
        <v>181</v>
      </c>
      <c r="AL13" s="572" t="s">
        <v>181</v>
      </c>
      <c r="AM13" s="572" t="s">
        <v>181</v>
      </c>
      <c r="AN13" s="572" t="s">
        <v>181</v>
      </c>
      <c r="AO13" s="572" t="s">
        <v>181</v>
      </c>
      <c r="AP13" s="572" t="s">
        <v>181</v>
      </c>
      <c r="AQ13" s="572" t="s">
        <v>181</v>
      </c>
      <c r="AR13" s="572">
        <v>1</v>
      </c>
      <c r="AS13" s="572" t="s">
        <v>181</v>
      </c>
      <c r="AT13" s="572">
        <v>20</v>
      </c>
      <c r="AU13" s="572" t="s">
        <v>181</v>
      </c>
      <c r="AV13" s="246">
        <f t="shared" si="1"/>
        <v>3607</v>
      </c>
      <c r="AW13" s="399"/>
      <c r="AX13" s="401"/>
      <c r="AY13" s="401"/>
      <c r="AZ13" s="401"/>
      <c r="BA13" s="401"/>
    </row>
    <row r="14" spans="1:53" s="611" customFormat="1" ht="14.25" customHeight="1">
      <c r="A14" s="551"/>
      <c r="B14" s="569"/>
      <c r="C14" s="570" t="s">
        <v>458</v>
      </c>
      <c r="D14" s="571" t="s">
        <v>181</v>
      </c>
      <c r="E14" s="571" t="s">
        <v>181</v>
      </c>
      <c r="F14" s="571" t="s">
        <v>181</v>
      </c>
      <c r="G14" s="571" t="s">
        <v>181</v>
      </c>
      <c r="H14" s="571" t="s">
        <v>181</v>
      </c>
      <c r="I14" s="571" t="s">
        <v>181</v>
      </c>
      <c r="J14" s="571" t="s">
        <v>181</v>
      </c>
      <c r="K14" s="571" t="s">
        <v>181</v>
      </c>
      <c r="L14" s="571" t="s">
        <v>181</v>
      </c>
      <c r="M14" s="571" t="s">
        <v>181</v>
      </c>
      <c r="N14" s="571" t="s">
        <v>181</v>
      </c>
      <c r="O14" s="571" t="s">
        <v>181</v>
      </c>
      <c r="P14" s="571" t="s">
        <v>181</v>
      </c>
      <c r="Q14" s="571" t="s">
        <v>181</v>
      </c>
      <c r="R14" s="571" t="s">
        <v>181</v>
      </c>
      <c r="S14" s="571" t="s">
        <v>181</v>
      </c>
      <c r="T14" s="571" t="s">
        <v>181</v>
      </c>
      <c r="U14" s="571" t="s">
        <v>181</v>
      </c>
      <c r="V14" s="571" t="s">
        <v>181</v>
      </c>
      <c r="W14" s="571" t="s">
        <v>181</v>
      </c>
      <c r="X14" s="572" t="s">
        <v>181</v>
      </c>
      <c r="Y14" s="572" t="s">
        <v>181</v>
      </c>
      <c r="Z14" s="572" t="s">
        <v>181</v>
      </c>
      <c r="AA14" s="572" t="s">
        <v>181</v>
      </c>
      <c r="AB14" s="572" t="s">
        <v>181</v>
      </c>
      <c r="AC14" s="572" t="s">
        <v>181</v>
      </c>
      <c r="AD14" s="572" t="s">
        <v>181</v>
      </c>
      <c r="AE14" s="572" t="s">
        <v>181</v>
      </c>
      <c r="AF14" s="572" t="s">
        <v>181</v>
      </c>
      <c r="AG14" s="572" t="s">
        <v>181</v>
      </c>
      <c r="AH14" s="572" t="s">
        <v>181</v>
      </c>
      <c r="AI14" s="572" t="s">
        <v>181</v>
      </c>
      <c r="AJ14" s="572" t="s">
        <v>181</v>
      </c>
      <c r="AK14" s="572" t="s">
        <v>181</v>
      </c>
      <c r="AL14" s="572" t="s">
        <v>181</v>
      </c>
      <c r="AM14" s="572" t="s">
        <v>181</v>
      </c>
      <c r="AN14" s="572" t="s">
        <v>181</v>
      </c>
      <c r="AO14" s="572" t="s">
        <v>181</v>
      </c>
      <c r="AP14" s="572" t="s">
        <v>181</v>
      </c>
      <c r="AQ14" s="572" t="s">
        <v>181</v>
      </c>
      <c r="AR14" s="572" t="s">
        <v>181</v>
      </c>
      <c r="AS14" s="572" t="s">
        <v>181</v>
      </c>
      <c r="AT14" s="572" t="s">
        <v>181</v>
      </c>
      <c r="AU14" s="572" t="s">
        <v>181</v>
      </c>
      <c r="AV14" s="246" t="str">
        <f t="shared" si="1"/>
        <v>-</v>
      </c>
      <c r="AW14" s="399"/>
      <c r="AX14" s="401"/>
      <c r="AY14" s="401"/>
      <c r="AZ14" s="401"/>
      <c r="BA14" s="401"/>
    </row>
    <row r="15" spans="1:53" s="611" customFormat="1" ht="14.25" customHeight="1">
      <c r="A15" s="175"/>
      <c r="B15" s="565" t="s">
        <v>455</v>
      </c>
      <c r="C15" s="566"/>
      <c r="D15" s="567">
        <v>16</v>
      </c>
      <c r="E15" s="567">
        <v>1</v>
      </c>
      <c r="F15" s="567">
        <v>2</v>
      </c>
      <c r="G15" s="567" t="s">
        <v>181</v>
      </c>
      <c r="H15" s="567" t="s">
        <v>181</v>
      </c>
      <c r="I15" s="567" t="s">
        <v>181</v>
      </c>
      <c r="J15" s="567" t="s">
        <v>181</v>
      </c>
      <c r="K15" s="567">
        <v>2</v>
      </c>
      <c r="L15" s="567">
        <v>16</v>
      </c>
      <c r="M15" s="567">
        <v>12</v>
      </c>
      <c r="N15" s="567" t="s">
        <v>181</v>
      </c>
      <c r="O15" s="567" t="s">
        <v>181</v>
      </c>
      <c r="P15" s="567" t="s">
        <v>181</v>
      </c>
      <c r="Q15" s="567" t="s">
        <v>181</v>
      </c>
      <c r="R15" s="567">
        <v>20</v>
      </c>
      <c r="S15" s="567" t="s">
        <v>181</v>
      </c>
      <c r="T15" s="567">
        <v>18</v>
      </c>
      <c r="U15" s="567" t="s">
        <v>181</v>
      </c>
      <c r="V15" s="567" t="s">
        <v>181</v>
      </c>
      <c r="W15" s="567" t="s">
        <v>181</v>
      </c>
      <c r="X15" s="572" t="s">
        <v>181</v>
      </c>
      <c r="Y15" s="572" t="s">
        <v>181</v>
      </c>
      <c r="Z15" s="572" t="s">
        <v>181</v>
      </c>
      <c r="AA15" s="572" t="s">
        <v>181</v>
      </c>
      <c r="AB15" s="572" t="s">
        <v>181</v>
      </c>
      <c r="AC15" s="572" t="s">
        <v>181</v>
      </c>
      <c r="AD15" s="572" t="s">
        <v>181</v>
      </c>
      <c r="AE15" s="572" t="s">
        <v>181</v>
      </c>
      <c r="AF15" s="572" t="s">
        <v>181</v>
      </c>
      <c r="AG15" s="572">
        <v>3</v>
      </c>
      <c r="AH15" s="572" t="s">
        <v>181</v>
      </c>
      <c r="AI15" s="572" t="s">
        <v>181</v>
      </c>
      <c r="AJ15" s="572" t="s">
        <v>181</v>
      </c>
      <c r="AK15" s="572" t="s">
        <v>181</v>
      </c>
      <c r="AL15" s="572" t="s">
        <v>181</v>
      </c>
      <c r="AM15" s="572" t="s">
        <v>181</v>
      </c>
      <c r="AN15" s="572" t="s">
        <v>181</v>
      </c>
      <c r="AO15" s="572" t="s">
        <v>181</v>
      </c>
      <c r="AP15" s="572" t="s">
        <v>181</v>
      </c>
      <c r="AQ15" s="572" t="s">
        <v>181</v>
      </c>
      <c r="AR15" s="572" t="s">
        <v>181</v>
      </c>
      <c r="AS15" s="572" t="s">
        <v>181</v>
      </c>
      <c r="AT15" s="572" t="s">
        <v>181</v>
      </c>
      <c r="AU15" s="572" t="s">
        <v>181</v>
      </c>
      <c r="AV15" s="246">
        <f t="shared" si="1"/>
        <v>90</v>
      </c>
      <c r="AW15" s="399"/>
      <c r="AX15" s="401"/>
      <c r="AY15" s="401"/>
      <c r="AZ15" s="401"/>
      <c r="BA15" s="401"/>
    </row>
    <row r="16" spans="1:53" s="611" customFormat="1" ht="14.25" customHeight="1">
      <c r="A16" s="176"/>
      <c r="B16" s="568" t="s">
        <v>456</v>
      </c>
      <c r="C16" s="354" t="s">
        <v>457</v>
      </c>
      <c r="D16" s="567">
        <v>16</v>
      </c>
      <c r="E16" s="567">
        <v>1</v>
      </c>
      <c r="F16" s="567">
        <v>2</v>
      </c>
      <c r="G16" s="567" t="s">
        <v>181</v>
      </c>
      <c r="H16" s="567" t="s">
        <v>181</v>
      </c>
      <c r="I16" s="567" t="s">
        <v>181</v>
      </c>
      <c r="J16" s="567" t="s">
        <v>181</v>
      </c>
      <c r="K16" s="567">
        <v>2</v>
      </c>
      <c r="L16" s="567">
        <v>2</v>
      </c>
      <c r="M16" s="567">
        <v>10</v>
      </c>
      <c r="N16" s="567" t="s">
        <v>181</v>
      </c>
      <c r="O16" s="567" t="s">
        <v>181</v>
      </c>
      <c r="P16" s="567" t="s">
        <v>181</v>
      </c>
      <c r="Q16" s="567" t="s">
        <v>181</v>
      </c>
      <c r="R16" s="567">
        <v>20</v>
      </c>
      <c r="S16" s="567" t="s">
        <v>181</v>
      </c>
      <c r="T16" s="567">
        <v>18</v>
      </c>
      <c r="U16" s="567" t="s">
        <v>181</v>
      </c>
      <c r="V16" s="567" t="s">
        <v>181</v>
      </c>
      <c r="W16" s="567" t="s">
        <v>181</v>
      </c>
      <c r="X16" s="572" t="s">
        <v>181</v>
      </c>
      <c r="Y16" s="572" t="s">
        <v>181</v>
      </c>
      <c r="Z16" s="572" t="s">
        <v>181</v>
      </c>
      <c r="AA16" s="572" t="s">
        <v>181</v>
      </c>
      <c r="AB16" s="572" t="s">
        <v>181</v>
      </c>
      <c r="AC16" s="572" t="s">
        <v>181</v>
      </c>
      <c r="AD16" s="572" t="s">
        <v>181</v>
      </c>
      <c r="AE16" s="572" t="s">
        <v>181</v>
      </c>
      <c r="AF16" s="572" t="s">
        <v>181</v>
      </c>
      <c r="AG16" s="572">
        <v>3</v>
      </c>
      <c r="AH16" s="572" t="s">
        <v>181</v>
      </c>
      <c r="AI16" s="572" t="s">
        <v>181</v>
      </c>
      <c r="AJ16" s="572" t="s">
        <v>181</v>
      </c>
      <c r="AK16" s="572" t="s">
        <v>181</v>
      </c>
      <c r="AL16" s="572" t="s">
        <v>181</v>
      </c>
      <c r="AM16" s="572" t="s">
        <v>181</v>
      </c>
      <c r="AN16" s="572" t="s">
        <v>181</v>
      </c>
      <c r="AO16" s="572" t="s">
        <v>181</v>
      </c>
      <c r="AP16" s="572" t="s">
        <v>181</v>
      </c>
      <c r="AQ16" s="572" t="s">
        <v>181</v>
      </c>
      <c r="AR16" s="572" t="s">
        <v>181</v>
      </c>
      <c r="AS16" s="572" t="s">
        <v>181</v>
      </c>
      <c r="AT16" s="572" t="s">
        <v>181</v>
      </c>
      <c r="AU16" s="572" t="s">
        <v>181</v>
      </c>
      <c r="AV16" s="246">
        <f t="shared" si="1"/>
        <v>74</v>
      </c>
      <c r="AW16" s="399"/>
      <c r="AX16" s="401"/>
      <c r="AY16" s="401"/>
      <c r="AZ16" s="401"/>
      <c r="BA16" s="401"/>
    </row>
    <row r="17" spans="1:53" s="611" customFormat="1" ht="14.25" customHeight="1">
      <c r="A17" s="176" t="s">
        <v>719</v>
      </c>
      <c r="B17" s="569"/>
      <c r="C17" s="357" t="s">
        <v>458</v>
      </c>
      <c r="D17" s="567" t="s">
        <v>181</v>
      </c>
      <c r="E17" s="567" t="s">
        <v>181</v>
      </c>
      <c r="F17" s="567" t="s">
        <v>181</v>
      </c>
      <c r="G17" s="567" t="s">
        <v>181</v>
      </c>
      <c r="H17" s="567" t="s">
        <v>181</v>
      </c>
      <c r="I17" s="567" t="s">
        <v>181</v>
      </c>
      <c r="J17" s="567" t="s">
        <v>181</v>
      </c>
      <c r="K17" s="567" t="s">
        <v>181</v>
      </c>
      <c r="L17" s="567" t="s">
        <v>181</v>
      </c>
      <c r="M17" s="567">
        <v>3</v>
      </c>
      <c r="N17" s="567" t="s">
        <v>181</v>
      </c>
      <c r="O17" s="567" t="s">
        <v>181</v>
      </c>
      <c r="P17" s="567" t="s">
        <v>181</v>
      </c>
      <c r="Q17" s="567" t="s">
        <v>181</v>
      </c>
      <c r="R17" s="567">
        <v>1</v>
      </c>
      <c r="S17" s="567" t="s">
        <v>181</v>
      </c>
      <c r="T17" s="567">
        <v>1</v>
      </c>
      <c r="U17" s="567" t="s">
        <v>181</v>
      </c>
      <c r="V17" s="567" t="s">
        <v>181</v>
      </c>
      <c r="W17" s="567" t="s">
        <v>181</v>
      </c>
      <c r="X17" s="572" t="s">
        <v>181</v>
      </c>
      <c r="Y17" s="572" t="s">
        <v>181</v>
      </c>
      <c r="Z17" s="572" t="s">
        <v>181</v>
      </c>
      <c r="AA17" s="572" t="s">
        <v>181</v>
      </c>
      <c r="AB17" s="572" t="s">
        <v>181</v>
      </c>
      <c r="AC17" s="572" t="s">
        <v>181</v>
      </c>
      <c r="AD17" s="572" t="s">
        <v>181</v>
      </c>
      <c r="AE17" s="572" t="s">
        <v>181</v>
      </c>
      <c r="AF17" s="572" t="s">
        <v>181</v>
      </c>
      <c r="AG17" s="572" t="s">
        <v>181</v>
      </c>
      <c r="AH17" s="572" t="s">
        <v>181</v>
      </c>
      <c r="AI17" s="572" t="s">
        <v>181</v>
      </c>
      <c r="AJ17" s="572" t="s">
        <v>181</v>
      </c>
      <c r="AK17" s="572" t="s">
        <v>181</v>
      </c>
      <c r="AL17" s="572" t="s">
        <v>181</v>
      </c>
      <c r="AM17" s="572" t="s">
        <v>181</v>
      </c>
      <c r="AN17" s="572" t="s">
        <v>181</v>
      </c>
      <c r="AO17" s="572" t="s">
        <v>181</v>
      </c>
      <c r="AP17" s="572" t="s">
        <v>181</v>
      </c>
      <c r="AQ17" s="572" t="s">
        <v>181</v>
      </c>
      <c r="AR17" s="572" t="s">
        <v>181</v>
      </c>
      <c r="AS17" s="572" t="s">
        <v>181</v>
      </c>
      <c r="AT17" s="572" t="s">
        <v>181</v>
      </c>
      <c r="AU17" s="572" t="s">
        <v>181</v>
      </c>
      <c r="AV17" s="246">
        <f t="shared" si="1"/>
        <v>5</v>
      </c>
      <c r="AW17" s="399"/>
      <c r="AX17" s="401"/>
      <c r="AY17" s="401"/>
      <c r="AZ17" s="401"/>
      <c r="BA17" s="401"/>
    </row>
    <row r="18" spans="1:53" s="611" customFormat="1" ht="14.25" customHeight="1">
      <c r="A18" s="176"/>
      <c r="B18" s="568" t="s">
        <v>459</v>
      </c>
      <c r="C18" s="357" t="s">
        <v>457</v>
      </c>
      <c r="D18" s="567">
        <v>2</v>
      </c>
      <c r="E18" s="567">
        <v>1</v>
      </c>
      <c r="F18" s="567">
        <v>2</v>
      </c>
      <c r="G18" s="567" t="s">
        <v>181</v>
      </c>
      <c r="H18" s="567" t="s">
        <v>181</v>
      </c>
      <c r="I18" s="567" t="s">
        <v>181</v>
      </c>
      <c r="J18" s="567" t="s">
        <v>181</v>
      </c>
      <c r="K18" s="567">
        <v>2</v>
      </c>
      <c r="L18" s="567">
        <v>14</v>
      </c>
      <c r="M18" s="567">
        <v>2</v>
      </c>
      <c r="N18" s="567" t="s">
        <v>181</v>
      </c>
      <c r="O18" s="567" t="s">
        <v>181</v>
      </c>
      <c r="P18" s="567" t="s">
        <v>181</v>
      </c>
      <c r="Q18" s="567" t="s">
        <v>181</v>
      </c>
      <c r="R18" s="567" t="s">
        <v>181</v>
      </c>
      <c r="S18" s="567" t="s">
        <v>181</v>
      </c>
      <c r="T18" s="567" t="s">
        <v>181</v>
      </c>
      <c r="U18" s="567" t="s">
        <v>181</v>
      </c>
      <c r="V18" s="567" t="s">
        <v>181</v>
      </c>
      <c r="W18" s="567" t="s">
        <v>181</v>
      </c>
      <c r="X18" s="572" t="s">
        <v>181</v>
      </c>
      <c r="Y18" s="572" t="s">
        <v>181</v>
      </c>
      <c r="Z18" s="572" t="s">
        <v>181</v>
      </c>
      <c r="AA18" s="572" t="s">
        <v>181</v>
      </c>
      <c r="AB18" s="572" t="s">
        <v>181</v>
      </c>
      <c r="AC18" s="572" t="s">
        <v>181</v>
      </c>
      <c r="AD18" s="572" t="s">
        <v>181</v>
      </c>
      <c r="AE18" s="572" t="s">
        <v>181</v>
      </c>
      <c r="AF18" s="572" t="s">
        <v>181</v>
      </c>
      <c r="AG18" s="572" t="s">
        <v>181</v>
      </c>
      <c r="AH18" s="572" t="s">
        <v>181</v>
      </c>
      <c r="AI18" s="572" t="s">
        <v>181</v>
      </c>
      <c r="AJ18" s="572" t="s">
        <v>181</v>
      </c>
      <c r="AK18" s="572" t="s">
        <v>181</v>
      </c>
      <c r="AL18" s="572" t="s">
        <v>181</v>
      </c>
      <c r="AM18" s="572" t="s">
        <v>181</v>
      </c>
      <c r="AN18" s="572" t="s">
        <v>181</v>
      </c>
      <c r="AO18" s="572" t="s">
        <v>181</v>
      </c>
      <c r="AP18" s="572" t="s">
        <v>181</v>
      </c>
      <c r="AQ18" s="572" t="s">
        <v>181</v>
      </c>
      <c r="AR18" s="572" t="s">
        <v>181</v>
      </c>
      <c r="AS18" s="572" t="s">
        <v>181</v>
      </c>
      <c r="AT18" s="572" t="s">
        <v>181</v>
      </c>
      <c r="AU18" s="572" t="s">
        <v>181</v>
      </c>
      <c r="AV18" s="246">
        <f t="shared" si="1"/>
        <v>23</v>
      </c>
      <c r="AW18" s="399"/>
      <c r="AX18" s="401"/>
      <c r="AY18" s="401"/>
      <c r="AZ18" s="401"/>
      <c r="BA18" s="401"/>
    </row>
    <row r="19" spans="1:53" s="611" customFormat="1" ht="14.25" customHeight="1">
      <c r="A19" s="551"/>
      <c r="B19" s="569"/>
      <c r="C19" s="570" t="s">
        <v>458</v>
      </c>
      <c r="D19" s="571" t="s">
        <v>181</v>
      </c>
      <c r="E19" s="571" t="s">
        <v>181</v>
      </c>
      <c r="F19" s="571" t="s">
        <v>181</v>
      </c>
      <c r="G19" s="571" t="s">
        <v>181</v>
      </c>
      <c r="H19" s="571" t="s">
        <v>181</v>
      </c>
      <c r="I19" s="571" t="s">
        <v>181</v>
      </c>
      <c r="J19" s="571" t="s">
        <v>181</v>
      </c>
      <c r="K19" s="571" t="s">
        <v>181</v>
      </c>
      <c r="L19" s="571" t="s">
        <v>181</v>
      </c>
      <c r="M19" s="571" t="s">
        <v>181</v>
      </c>
      <c r="N19" s="571" t="s">
        <v>181</v>
      </c>
      <c r="O19" s="571" t="s">
        <v>181</v>
      </c>
      <c r="P19" s="571" t="s">
        <v>181</v>
      </c>
      <c r="Q19" s="571" t="s">
        <v>181</v>
      </c>
      <c r="R19" s="571" t="s">
        <v>181</v>
      </c>
      <c r="S19" s="571" t="s">
        <v>181</v>
      </c>
      <c r="T19" s="571" t="s">
        <v>181</v>
      </c>
      <c r="U19" s="571" t="s">
        <v>181</v>
      </c>
      <c r="V19" s="571" t="s">
        <v>181</v>
      </c>
      <c r="W19" s="571" t="s">
        <v>181</v>
      </c>
      <c r="X19" s="572" t="s">
        <v>181</v>
      </c>
      <c r="Y19" s="572" t="s">
        <v>181</v>
      </c>
      <c r="Z19" s="572" t="s">
        <v>181</v>
      </c>
      <c r="AA19" s="572" t="s">
        <v>181</v>
      </c>
      <c r="AB19" s="572" t="s">
        <v>181</v>
      </c>
      <c r="AC19" s="572" t="s">
        <v>181</v>
      </c>
      <c r="AD19" s="572" t="s">
        <v>181</v>
      </c>
      <c r="AE19" s="572" t="s">
        <v>181</v>
      </c>
      <c r="AF19" s="572" t="s">
        <v>181</v>
      </c>
      <c r="AG19" s="572" t="s">
        <v>181</v>
      </c>
      <c r="AH19" s="572" t="s">
        <v>181</v>
      </c>
      <c r="AI19" s="572" t="s">
        <v>181</v>
      </c>
      <c r="AJ19" s="572" t="s">
        <v>181</v>
      </c>
      <c r="AK19" s="572" t="s">
        <v>181</v>
      </c>
      <c r="AL19" s="572" t="s">
        <v>181</v>
      </c>
      <c r="AM19" s="572" t="s">
        <v>181</v>
      </c>
      <c r="AN19" s="572" t="s">
        <v>181</v>
      </c>
      <c r="AO19" s="572" t="s">
        <v>181</v>
      </c>
      <c r="AP19" s="572" t="s">
        <v>181</v>
      </c>
      <c r="AQ19" s="572" t="s">
        <v>181</v>
      </c>
      <c r="AR19" s="572" t="s">
        <v>181</v>
      </c>
      <c r="AS19" s="572" t="s">
        <v>181</v>
      </c>
      <c r="AT19" s="572" t="s">
        <v>181</v>
      </c>
      <c r="AU19" s="572" t="s">
        <v>181</v>
      </c>
      <c r="AV19" s="246" t="str">
        <f t="shared" si="1"/>
        <v>-</v>
      </c>
      <c r="AW19" s="399"/>
      <c r="AX19" s="401"/>
      <c r="AY19" s="401"/>
      <c r="AZ19" s="401"/>
      <c r="BA19" s="401"/>
    </row>
    <row r="20" spans="1:53" s="611" customFormat="1" ht="14.25" customHeight="1">
      <c r="A20" s="175"/>
      <c r="B20" s="565" t="s">
        <v>455</v>
      </c>
      <c r="C20" s="566"/>
      <c r="D20" s="567">
        <v>10</v>
      </c>
      <c r="E20" s="567" t="s">
        <v>181</v>
      </c>
      <c r="F20" s="567" t="s">
        <v>181</v>
      </c>
      <c r="G20" s="567" t="s">
        <v>181</v>
      </c>
      <c r="H20" s="567" t="s">
        <v>181</v>
      </c>
      <c r="I20" s="567">
        <v>5</v>
      </c>
      <c r="J20" s="567" t="s">
        <v>181</v>
      </c>
      <c r="K20" s="567" t="s">
        <v>181</v>
      </c>
      <c r="L20" s="567" t="s">
        <v>181</v>
      </c>
      <c r="M20" s="567">
        <v>7</v>
      </c>
      <c r="N20" s="567" t="s">
        <v>181</v>
      </c>
      <c r="O20" s="567" t="s">
        <v>181</v>
      </c>
      <c r="P20" s="567" t="s">
        <v>181</v>
      </c>
      <c r="Q20" s="567" t="s">
        <v>181</v>
      </c>
      <c r="R20" s="567" t="s">
        <v>181</v>
      </c>
      <c r="S20" s="567" t="s">
        <v>181</v>
      </c>
      <c r="T20" s="567" t="s">
        <v>181</v>
      </c>
      <c r="U20" s="567" t="s">
        <v>181</v>
      </c>
      <c r="V20" s="567" t="s">
        <v>181</v>
      </c>
      <c r="W20" s="567" t="s">
        <v>181</v>
      </c>
      <c r="X20" s="572" t="s">
        <v>181</v>
      </c>
      <c r="Y20" s="572">
        <v>3</v>
      </c>
      <c r="Z20" s="572" t="s">
        <v>181</v>
      </c>
      <c r="AA20" s="572" t="s">
        <v>181</v>
      </c>
      <c r="AB20" s="572" t="s">
        <v>181</v>
      </c>
      <c r="AC20" s="572" t="s">
        <v>181</v>
      </c>
      <c r="AD20" s="572" t="s">
        <v>181</v>
      </c>
      <c r="AE20" s="572" t="s">
        <v>181</v>
      </c>
      <c r="AF20" s="572" t="s">
        <v>181</v>
      </c>
      <c r="AG20" s="572">
        <v>5</v>
      </c>
      <c r="AH20" s="572">
        <v>5</v>
      </c>
      <c r="AI20" s="572">
        <v>6</v>
      </c>
      <c r="AJ20" s="572">
        <v>2</v>
      </c>
      <c r="AK20" s="572" t="s">
        <v>181</v>
      </c>
      <c r="AL20" s="572" t="s">
        <v>181</v>
      </c>
      <c r="AM20" s="572" t="s">
        <v>181</v>
      </c>
      <c r="AN20" s="572" t="s">
        <v>181</v>
      </c>
      <c r="AO20" s="572" t="s">
        <v>181</v>
      </c>
      <c r="AP20" s="572" t="s">
        <v>181</v>
      </c>
      <c r="AQ20" s="572" t="s">
        <v>181</v>
      </c>
      <c r="AR20" s="572" t="s">
        <v>181</v>
      </c>
      <c r="AS20" s="572" t="s">
        <v>181</v>
      </c>
      <c r="AT20" s="572" t="s">
        <v>181</v>
      </c>
      <c r="AU20" s="572" t="s">
        <v>181</v>
      </c>
      <c r="AV20" s="246">
        <f t="shared" si="0"/>
        <v>43</v>
      </c>
      <c r="AW20" s="399"/>
      <c r="AX20" s="401"/>
      <c r="AY20" s="401"/>
      <c r="AZ20" s="401"/>
      <c r="BA20" s="401"/>
    </row>
    <row r="21" spans="1:53" s="611" customFormat="1" ht="14.25" customHeight="1">
      <c r="A21" s="176"/>
      <c r="B21" s="568" t="s">
        <v>456</v>
      </c>
      <c r="C21" s="354" t="s">
        <v>457</v>
      </c>
      <c r="D21" s="567">
        <v>9</v>
      </c>
      <c r="E21" s="567" t="s">
        <v>181</v>
      </c>
      <c r="F21" s="567" t="s">
        <v>181</v>
      </c>
      <c r="G21" s="567" t="s">
        <v>181</v>
      </c>
      <c r="H21" s="567" t="s">
        <v>181</v>
      </c>
      <c r="I21" s="567">
        <v>10</v>
      </c>
      <c r="J21" s="567" t="s">
        <v>181</v>
      </c>
      <c r="K21" s="567" t="s">
        <v>181</v>
      </c>
      <c r="L21" s="567" t="s">
        <v>181</v>
      </c>
      <c r="M21" s="567">
        <v>7</v>
      </c>
      <c r="N21" s="567" t="s">
        <v>181</v>
      </c>
      <c r="O21" s="567" t="s">
        <v>181</v>
      </c>
      <c r="P21" s="567" t="s">
        <v>181</v>
      </c>
      <c r="Q21" s="567" t="s">
        <v>181</v>
      </c>
      <c r="R21" s="567" t="s">
        <v>181</v>
      </c>
      <c r="S21" s="567" t="s">
        <v>181</v>
      </c>
      <c r="T21" s="567" t="s">
        <v>181</v>
      </c>
      <c r="U21" s="567" t="s">
        <v>181</v>
      </c>
      <c r="V21" s="567" t="s">
        <v>181</v>
      </c>
      <c r="W21" s="567" t="s">
        <v>181</v>
      </c>
      <c r="X21" s="572" t="s">
        <v>181</v>
      </c>
      <c r="Y21" s="572">
        <v>6</v>
      </c>
      <c r="Z21" s="572" t="s">
        <v>181</v>
      </c>
      <c r="AA21" s="572" t="s">
        <v>181</v>
      </c>
      <c r="AB21" s="572" t="s">
        <v>181</v>
      </c>
      <c r="AC21" s="572" t="s">
        <v>181</v>
      </c>
      <c r="AD21" s="572" t="s">
        <v>181</v>
      </c>
      <c r="AE21" s="572" t="s">
        <v>181</v>
      </c>
      <c r="AF21" s="572" t="s">
        <v>181</v>
      </c>
      <c r="AG21" s="572">
        <v>5</v>
      </c>
      <c r="AH21" s="572">
        <v>5</v>
      </c>
      <c r="AI21" s="572">
        <v>6</v>
      </c>
      <c r="AJ21" s="572">
        <v>4</v>
      </c>
      <c r="AK21" s="572" t="s">
        <v>181</v>
      </c>
      <c r="AL21" s="572" t="s">
        <v>181</v>
      </c>
      <c r="AM21" s="572" t="s">
        <v>181</v>
      </c>
      <c r="AN21" s="572" t="s">
        <v>181</v>
      </c>
      <c r="AO21" s="572" t="s">
        <v>181</v>
      </c>
      <c r="AP21" s="572" t="s">
        <v>181</v>
      </c>
      <c r="AQ21" s="572" t="s">
        <v>181</v>
      </c>
      <c r="AR21" s="572" t="s">
        <v>181</v>
      </c>
      <c r="AS21" s="572" t="s">
        <v>181</v>
      </c>
      <c r="AT21" s="572" t="s">
        <v>181</v>
      </c>
      <c r="AU21" s="572" t="s">
        <v>181</v>
      </c>
      <c r="AV21" s="246">
        <f t="shared" si="0"/>
        <v>52</v>
      </c>
      <c r="AW21" s="399"/>
      <c r="AX21" s="401"/>
      <c r="AY21" s="401"/>
      <c r="AZ21" s="401"/>
      <c r="BA21" s="401"/>
    </row>
    <row r="22" spans="1:53" s="611" customFormat="1" ht="14.25" customHeight="1">
      <c r="A22" s="176" t="s">
        <v>720</v>
      </c>
      <c r="B22" s="569"/>
      <c r="C22" s="357" t="s">
        <v>458</v>
      </c>
      <c r="D22" s="567" t="s">
        <v>1153</v>
      </c>
      <c r="E22" s="567" t="s">
        <v>181</v>
      </c>
      <c r="F22" s="567" t="s">
        <v>181</v>
      </c>
      <c r="G22" s="567" t="s">
        <v>181</v>
      </c>
      <c r="H22" s="567" t="s">
        <v>181</v>
      </c>
      <c r="I22" s="567" t="s">
        <v>1153</v>
      </c>
      <c r="J22" s="567" t="s">
        <v>181</v>
      </c>
      <c r="K22" s="567" t="s">
        <v>181</v>
      </c>
      <c r="L22" s="567" t="s">
        <v>181</v>
      </c>
      <c r="M22" s="567">
        <v>1</v>
      </c>
      <c r="N22" s="567" t="s">
        <v>181</v>
      </c>
      <c r="O22" s="567" t="s">
        <v>181</v>
      </c>
      <c r="P22" s="567" t="s">
        <v>181</v>
      </c>
      <c r="Q22" s="567" t="s">
        <v>181</v>
      </c>
      <c r="R22" s="567" t="s">
        <v>181</v>
      </c>
      <c r="S22" s="567" t="s">
        <v>181</v>
      </c>
      <c r="T22" s="567" t="s">
        <v>181</v>
      </c>
      <c r="U22" s="567" t="s">
        <v>181</v>
      </c>
      <c r="V22" s="567" t="s">
        <v>181</v>
      </c>
      <c r="W22" s="567" t="s">
        <v>181</v>
      </c>
      <c r="X22" s="572" t="s">
        <v>181</v>
      </c>
      <c r="Y22" s="572" t="s">
        <v>1153</v>
      </c>
      <c r="Z22" s="572" t="s">
        <v>181</v>
      </c>
      <c r="AA22" s="572" t="s">
        <v>181</v>
      </c>
      <c r="AB22" s="572" t="s">
        <v>181</v>
      </c>
      <c r="AC22" s="572" t="s">
        <v>181</v>
      </c>
      <c r="AD22" s="572" t="s">
        <v>181</v>
      </c>
      <c r="AE22" s="572" t="s">
        <v>181</v>
      </c>
      <c r="AF22" s="572" t="s">
        <v>181</v>
      </c>
      <c r="AG22" s="572" t="s">
        <v>1153</v>
      </c>
      <c r="AH22" s="572" t="s">
        <v>1153</v>
      </c>
      <c r="AI22" s="572">
        <v>12</v>
      </c>
      <c r="AJ22" s="572" t="s">
        <v>1153</v>
      </c>
      <c r="AK22" s="572" t="s">
        <v>181</v>
      </c>
      <c r="AL22" s="572" t="s">
        <v>181</v>
      </c>
      <c r="AM22" s="572" t="s">
        <v>181</v>
      </c>
      <c r="AN22" s="572" t="s">
        <v>181</v>
      </c>
      <c r="AO22" s="572" t="s">
        <v>181</v>
      </c>
      <c r="AP22" s="572" t="s">
        <v>181</v>
      </c>
      <c r="AQ22" s="572" t="s">
        <v>181</v>
      </c>
      <c r="AR22" s="572" t="s">
        <v>181</v>
      </c>
      <c r="AS22" s="572" t="s">
        <v>181</v>
      </c>
      <c r="AT22" s="572" t="s">
        <v>181</v>
      </c>
      <c r="AU22" s="572" t="s">
        <v>181</v>
      </c>
      <c r="AV22" s="246">
        <f t="shared" si="0"/>
        <v>13</v>
      </c>
      <c r="AW22" s="399"/>
      <c r="AX22" s="401"/>
      <c r="AY22" s="401"/>
      <c r="AZ22" s="401"/>
      <c r="BA22" s="401"/>
    </row>
    <row r="23" spans="1:53" s="611" customFormat="1" ht="14.25" customHeight="1">
      <c r="A23" s="176"/>
      <c r="B23" s="568" t="s">
        <v>459</v>
      </c>
      <c r="C23" s="357" t="s">
        <v>457</v>
      </c>
      <c r="D23" s="567">
        <v>2</v>
      </c>
      <c r="E23" s="567" t="s">
        <v>181</v>
      </c>
      <c r="F23" s="567" t="s">
        <v>181</v>
      </c>
      <c r="G23" s="567" t="s">
        <v>181</v>
      </c>
      <c r="H23" s="567" t="s">
        <v>181</v>
      </c>
      <c r="I23" s="567" t="s">
        <v>1153</v>
      </c>
      <c r="J23" s="567" t="s">
        <v>181</v>
      </c>
      <c r="K23" s="567" t="s">
        <v>181</v>
      </c>
      <c r="L23" s="567" t="s">
        <v>181</v>
      </c>
      <c r="M23" s="567" t="s">
        <v>1153</v>
      </c>
      <c r="N23" s="567" t="s">
        <v>181</v>
      </c>
      <c r="O23" s="567" t="s">
        <v>181</v>
      </c>
      <c r="P23" s="567" t="s">
        <v>181</v>
      </c>
      <c r="Q23" s="567" t="s">
        <v>181</v>
      </c>
      <c r="R23" s="567" t="s">
        <v>181</v>
      </c>
      <c r="S23" s="567" t="s">
        <v>181</v>
      </c>
      <c r="T23" s="567" t="s">
        <v>181</v>
      </c>
      <c r="U23" s="567" t="s">
        <v>181</v>
      </c>
      <c r="V23" s="567" t="s">
        <v>181</v>
      </c>
      <c r="W23" s="567" t="s">
        <v>181</v>
      </c>
      <c r="X23" s="572" t="s">
        <v>181</v>
      </c>
      <c r="Y23" s="572">
        <v>12</v>
      </c>
      <c r="Z23" s="572" t="s">
        <v>181</v>
      </c>
      <c r="AA23" s="572" t="s">
        <v>181</v>
      </c>
      <c r="AB23" s="572" t="s">
        <v>181</v>
      </c>
      <c r="AC23" s="572" t="s">
        <v>181</v>
      </c>
      <c r="AD23" s="572" t="s">
        <v>181</v>
      </c>
      <c r="AE23" s="572" t="s">
        <v>181</v>
      </c>
      <c r="AF23" s="572" t="s">
        <v>181</v>
      </c>
      <c r="AG23" s="572" t="s">
        <v>1153</v>
      </c>
      <c r="AH23" s="572">
        <v>4</v>
      </c>
      <c r="AI23" s="572">
        <v>6</v>
      </c>
      <c r="AJ23" s="572" t="s">
        <v>1153</v>
      </c>
      <c r="AK23" s="572" t="s">
        <v>181</v>
      </c>
      <c r="AL23" s="572" t="s">
        <v>181</v>
      </c>
      <c r="AM23" s="572" t="s">
        <v>181</v>
      </c>
      <c r="AN23" s="572" t="s">
        <v>181</v>
      </c>
      <c r="AO23" s="572" t="s">
        <v>181</v>
      </c>
      <c r="AP23" s="572" t="s">
        <v>181</v>
      </c>
      <c r="AQ23" s="572" t="s">
        <v>181</v>
      </c>
      <c r="AR23" s="572" t="s">
        <v>181</v>
      </c>
      <c r="AS23" s="572" t="s">
        <v>181</v>
      </c>
      <c r="AT23" s="572" t="s">
        <v>181</v>
      </c>
      <c r="AU23" s="572" t="s">
        <v>181</v>
      </c>
      <c r="AV23" s="246">
        <f t="shared" si="0"/>
        <v>24</v>
      </c>
      <c r="AW23" s="399"/>
      <c r="AX23" s="401"/>
      <c r="AY23" s="401"/>
      <c r="AZ23" s="401"/>
      <c r="BA23" s="401"/>
    </row>
    <row r="24" spans="1:53" s="611" customFormat="1" ht="14.25" customHeight="1">
      <c r="A24" s="551"/>
      <c r="B24" s="569"/>
      <c r="C24" s="570" t="s">
        <v>458</v>
      </c>
      <c r="D24" s="571" t="s">
        <v>1153</v>
      </c>
      <c r="E24" s="571" t="s">
        <v>181</v>
      </c>
      <c r="F24" s="571" t="s">
        <v>181</v>
      </c>
      <c r="G24" s="571" t="s">
        <v>181</v>
      </c>
      <c r="H24" s="571" t="s">
        <v>181</v>
      </c>
      <c r="I24" s="571" t="s">
        <v>181</v>
      </c>
      <c r="J24" s="571" t="s">
        <v>181</v>
      </c>
      <c r="K24" s="571" t="s">
        <v>181</v>
      </c>
      <c r="L24" s="571" t="s">
        <v>181</v>
      </c>
      <c r="M24" s="571" t="s">
        <v>181</v>
      </c>
      <c r="N24" s="571" t="s">
        <v>181</v>
      </c>
      <c r="O24" s="571" t="s">
        <v>181</v>
      </c>
      <c r="P24" s="571" t="s">
        <v>181</v>
      </c>
      <c r="Q24" s="571" t="s">
        <v>181</v>
      </c>
      <c r="R24" s="571" t="s">
        <v>181</v>
      </c>
      <c r="S24" s="571" t="s">
        <v>181</v>
      </c>
      <c r="T24" s="571" t="s">
        <v>181</v>
      </c>
      <c r="U24" s="571" t="s">
        <v>181</v>
      </c>
      <c r="V24" s="571" t="s">
        <v>181</v>
      </c>
      <c r="W24" s="571" t="s">
        <v>181</v>
      </c>
      <c r="X24" s="572" t="s">
        <v>181</v>
      </c>
      <c r="Y24" s="572" t="s">
        <v>1153</v>
      </c>
      <c r="Z24" s="572" t="s">
        <v>181</v>
      </c>
      <c r="AA24" s="572" t="s">
        <v>181</v>
      </c>
      <c r="AB24" s="572" t="s">
        <v>181</v>
      </c>
      <c r="AC24" s="572" t="s">
        <v>181</v>
      </c>
      <c r="AD24" s="572" t="s">
        <v>181</v>
      </c>
      <c r="AE24" s="572" t="s">
        <v>181</v>
      </c>
      <c r="AF24" s="572" t="s">
        <v>181</v>
      </c>
      <c r="AG24" s="572" t="s">
        <v>181</v>
      </c>
      <c r="AH24" s="572" t="s">
        <v>1153</v>
      </c>
      <c r="AI24" s="572" t="s">
        <v>1153</v>
      </c>
      <c r="AJ24" s="572" t="s">
        <v>181</v>
      </c>
      <c r="AK24" s="572" t="s">
        <v>181</v>
      </c>
      <c r="AL24" s="572" t="s">
        <v>181</v>
      </c>
      <c r="AM24" s="572" t="s">
        <v>181</v>
      </c>
      <c r="AN24" s="572" t="s">
        <v>181</v>
      </c>
      <c r="AO24" s="572" t="s">
        <v>181</v>
      </c>
      <c r="AP24" s="572" t="s">
        <v>181</v>
      </c>
      <c r="AQ24" s="572" t="s">
        <v>181</v>
      </c>
      <c r="AR24" s="572" t="s">
        <v>181</v>
      </c>
      <c r="AS24" s="572" t="s">
        <v>181</v>
      </c>
      <c r="AT24" s="572" t="s">
        <v>181</v>
      </c>
      <c r="AU24" s="572" t="s">
        <v>181</v>
      </c>
      <c r="AV24" s="246" t="str">
        <f t="shared" si="0"/>
        <v>-</v>
      </c>
      <c r="AW24" s="399"/>
      <c r="AX24" s="401"/>
      <c r="AY24" s="401"/>
      <c r="AZ24" s="401"/>
      <c r="BA24" s="401"/>
    </row>
    <row r="25" spans="1:53" s="611" customFormat="1" ht="14.25" customHeight="1">
      <c r="A25" s="254" t="s">
        <v>460</v>
      </c>
      <c r="B25" s="573"/>
      <c r="C25" s="574"/>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98"/>
      <c r="AW25" s="399"/>
      <c r="AX25" s="401"/>
      <c r="AY25" s="401"/>
      <c r="AZ25" s="401"/>
      <c r="BA25" s="401"/>
    </row>
    <row r="26" spans="1:53" s="611" customFormat="1" ht="12" customHeight="1">
      <c r="B26" s="635"/>
      <c r="C26" s="460"/>
      <c r="D26" s="460"/>
      <c r="E26" s="460"/>
      <c r="F26" s="460"/>
      <c r="G26" s="460"/>
      <c r="H26" s="460"/>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401"/>
      <c r="AX26" s="401"/>
      <c r="AY26" s="401"/>
      <c r="AZ26" s="401"/>
      <c r="BA26" s="401"/>
    </row>
    <row r="27" spans="1:53" s="611" customFormat="1" ht="12" customHeight="1">
      <c r="A27" s="289"/>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row>
    <row r="28" spans="1:53" s="647" customFormat="1" ht="14.25" customHeight="1">
      <c r="A28" s="575" t="s">
        <v>461</v>
      </c>
      <c r="B28" s="575"/>
      <c r="C28" s="575"/>
      <c r="D28" s="575"/>
      <c r="E28" s="575"/>
      <c r="F28" s="575"/>
      <c r="G28" s="576"/>
      <c r="H28" s="576"/>
      <c r="I28" s="576"/>
      <c r="J28" s="576"/>
      <c r="K28" s="576"/>
      <c r="L28" s="576"/>
      <c r="M28" s="646"/>
      <c r="N28" s="646"/>
      <c r="O28" s="646"/>
      <c r="P28" s="646"/>
      <c r="Q28" s="646"/>
      <c r="R28" s="646"/>
      <c r="S28" s="646"/>
      <c r="T28" s="646"/>
      <c r="U28" s="646"/>
      <c r="V28" s="646"/>
      <c r="W28" s="646"/>
      <c r="X28" s="646"/>
      <c r="Y28" s="646"/>
      <c r="Z28" s="646"/>
      <c r="AA28" s="646"/>
      <c r="AB28" s="646"/>
      <c r="AC28" s="646"/>
      <c r="AD28" s="646"/>
      <c r="AE28" s="646"/>
      <c r="AF28" s="646"/>
      <c r="AG28" s="646"/>
      <c r="AH28" s="646"/>
      <c r="AI28" s="646"/>
      <c r="AJ28" s="646"/>
      <c r="AK28" s="646"/>
      <c r="AL28" s="646"/>
      <c r="AM28" s="646"/>
    </row>
    <row r="29" spans="1:53" s="647" customFormat="1" ht="22.5" customHeight="1">
      <c r="A29" s="1213" t="s">
        <v>643</v>
      </c>
      <c r="B29" s="1213"/>
      <c r="C29" s="1213"/>
      <c r="D29" s="575"/>
      <c r="E29" s="1214" t="s">
        <v>644</v>
      </c>
      <c r="F29" s="1215"/>
      <c r="G29" s="1216"/>
      <c r="H29" s="576"/>
      <c r="I29" s="576"/>
      <c r="J29" s="576"/>
      <c r="K29" s="576"/>
      <c r="L29" s="576"/>
      <c r="M29" s="646"/>
      <c r="N29" s="646"/>
      <c r="O29" s="646"/>
      <c r="P29" s="646"/>
      <c r="Q29" s="646"/>
      <c r="R29" s="646"/>
      <c r="S29" s="646"/>
      <c r="T29" s="646"/>
      <c r="U29" s="646"/>
      <c r="V29" s="646"/>
      <c r="W29" s="646"/>
      <c r="X29" s="646"/>
      <c r="Y29" s="646"/>
      <c r="Z29" s="646"/>
      <c r="AA29" s="646"/>
      <c r="AB29" s="646"/>
      <c r="AC29" s="646"/>
      <c r="AD29" s="646"/>
      <c r="AE29" s="646"/>
      <c r="AF29" s="646"/>
      <c r="AG29" s="646"/>
      <c r="AH29" s="646"/>
      <c r="AI29" s="646"/>
      <c r="AJ29" s="646"/>
      <c r="AK29" s="646"/>
      <c r="AL29" s="646"/>
      <c r="AM29" s="646"/>
    </row>
    <row r="30" spans="1:53" s="647" customFormat="1" ht="14.25" customHeight="1">
      <c r="A30" s="1213" t="s">
        <v>462</v>
      </c>
      <c r="B30" s="1213"/>
      <c r="C30" s="1213"/>
      <c r="D30" s="577"/>
      <c r="E30" s="577"/>
      <c r="F30" s="577"/>
      <c r="G30" s="578"/>
      <c r="H30" s="579"/>
      <c r="I30" s="579"/>
      <c r="J30" s="579"/>
      <c r="K30" s="579"/>
      <c r="L30" s="579"/>
    </row>
    <row r="31" spans="1:53" s="647" customFormat="1" ht="14.25" customHeight="1">
      <c r="A31" s="1213" t="s">
        <v>463</v>
      </c>
      <c r="B31" s="1213"/>
      <c r="C31" s="1213"/>
      <c r="D31" s="577"/>
      <c r="E31" s="1213" t="s">
        <v>645</v>
      </c>
      <c r="F31" s="1213"/>
      <c r="G31" s="1213"/>
      <c r="H31" s="1213"/>
      <c r="I31" s="1213" t="s">
        <v>464</v>
      </c>
      <c r="J31" s="1213"/>
      <c r="K31" s="1213"/>
      <c r="L31" s="577"/>
      <c r="M31" s="577"/>
      <c r="N31" s="577"/>
    </row>
    <row r="32" spans="1:53" s="647" customFormat="1" ht="14.25" customHeight="1">
      <c r="A32" s="1213" t="s">
        <v>465</v>
      </c>
      <c r="B32" s="1213"/>
      <c r="C32" s="1213"/>
      <c r="D32" s="580" t="s">
        <v>646</v>
      </c>
      <c r="E32" s="1213" t="s">
        <v>466</v>
      </c>
      <c r="F32" s="1213"/>
      <c r="G32" s="1213"/>
      <c r="H32" s="1213"/>
      <c r="I32" s="1213" t="s">
        <v>467</v>
      </c>
      <c r="J32" s="1213"/>
      <c r="K32" s="1213"/>
      <c r="L32" s="577"/>
      <c r="M32" s="577"/>
      <c r="N32" s="577"/>
    </row>
    <row r="33" spans="1:53" s="647" customFormat="1" ht="14.25" customHeight="1">
      <c r="A33" s="1213" t="s">
        <v>468</v>
      </c>
      <c r="B33" s="1213"/>
      <c r="C33" s="1213"/>
      <c r="D33" s="577"/>
      <c r="E33" s="1213" t="s">
        <v>647</v>
      </c>
      <c r="F33" s="1213"/>
      <c r="G33" s="1213"/>
      <c r="H33" s="1213"/>
      <c r="I33" s="1213" t="s">
        <v>469</v>
      </c>
      <c r="J33" s="1213"/>
      <c r="K33" s="1213"/>
      <c r="L33" s="577"/>
      <c r="M33" s="577"/>
      <c r="N33" s="577"/>
    </row>
    <row r="34" spans="1:53" s="647" customFormat="1" ht="14.25" customHeight="1">
      <c r="A34" s="1213" t="s">
        <v>470</v>
      </c>
      <c r="B34" s="1213"/>
      <c r="C34" s="1213"/>
      <c r="D34" s="577"/>
      <c r="E34" s="577"/>
      <c r="F34" s="577"/>
      <c r="G34" s="578"/>
      <c r="H34" s="579"/>
      <c r="I34" s="579"/>
      <c r="J34" s="579"/>
      <c r="K34" s="579"/>
      <c r="L34" s="579"/>
    </row>
    <row r="35" spans="1:53" s="647" customFormat="1" ht="14.25" customHeight="1">
      <c r="A35" s="1213" t="s">
        <v>471</v>
      </c>
      <c r="B35" s="1213"/>
      <c r="C35" s="1213"/>
      <c r="D35" s="577"/>
      <c r="E35" s="577"/>
      <c r="F35" s="577"/>
      <c r="G35" s="578"/>
      <c r="H35" s="579"/>
      <c r="I35" s="579"/>
      <c r="J35" s="579"/>
      <c r="K35" s="579"/>
      <c r="L35" s="579"/>
    </row>
    <row r="36" spans="1:53" s="647" customFormat="1" ht="14.25" customHeight="1">
      <c r="A36" s="1213" t="s">
        <v>472</v>
      </c>
      <c r="B36" s="1213"/>
      <c r="C36" s="1213"/>
      <c r="D36" s="577"/>
      <c r="E36" s="577"/>
      <c r="F36" s="577"/>
      <c r="G36" s="578"/>
      <c r="H36" s="579"/>
      <c r="I36" s="579"/>
      <c r="J36" s="579"/>
      <c r="K36" s="579"/>
      <c r="L36" s="579"/>
    </row>
    <row r="37" spans="1:53" s="647" customFormat="1" ht="14.25" customHeight="1">
      <c r="A37" s="1213" t="s">
        <v>473</v>
      </c>
      <c r="B37" s="1213"/>
      <c r="C37" s="1213"/>
      <c r="D37" s="577"/>
      <c r="E37" s="577"/>
      <c r="F37" s="577"/>
      <c r="G37" s="578"/>
      <c r="H37" s="579"/>
      <c r="I37" s="579"/>
      <c r="J37" s="579"/>
      <c r="K37" s="579"/>
      <c r="L37" s="579"/>
    </row>
    <row r="38" spans="1:53" s="647" customFormat="1" ht="14.25" customHeight="1">
      <c r="A38" s="1213" t="s">
        <v>474</v>
      </c>
      <c r="B38" s="1213"/>
      <c r="C38" s="1213"/>
      <c r="D38" s="577"/>
      <c r="E38" s="577"/>
      <c r="F38" s="577"/>
      <c r="G38" s="578"/>
      <c r="H38" s="579"/>
      <c r="I38" s="579"/>
      <c r="J38" s="579"/>
      <c r="K38" s="579"/>
      <c r="L38" s="579"/>
    </row>
    <row r="39" spans="1:53" s="647" customFormat="1" ht="14.25" customHeight="1">
      <c r="A39" s="1213" t="s">
        <v>475</v>
      </c>
      <c r="B39" s="1213"/>
      <c r="C39" s="1213"/>
      <c r="D39" s="577"/>
      <c r="E39" s="577"/>
      <c r="F39" s="577"/>
      <c r="G39" s="578"/>
      <c r="H39" s="579"/>
      <c r="I39" s="579"/>
      <c r="J39" s="579"/>
      <c r="K39" s="579"/>
      <c r="L39" s="579"/>
    </row>
    <row r="40" spans="1:53" s="649" customFormat="1">
      <c r="A40" s="648"/>
      <c r="B40" s="648"/>
      <c r="C40" s="648"/>
      <c r="D40" s="648"/>
      <c r="E40" s="648"/>
      <c r="F40" s="648"/>
    </row>
    <row r="41" spans="1:53">
      <c r="A41" s="113"/>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row>
    <row r="42" spans="1:53">
      <c r="A42" s="113"/>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row>
    <row r="43" spans="1:53">
      <c r="A43" s="113"/>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row>
    <row r="44" spans="1:53">
      <c r="A44" s="113"/>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row>
    <row r="45" spans="1:53">
      <c r="A45" s="113"/>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row>
    <row r="46" spans="1:53">
      <c r="A46" s="113"/>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row>
    <row r="47" spans="1:53">
      <c r="A47" s="113"/>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row>
    <row r="48" spans="1:53">
      <c r="A48" s="113"/>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row>
    <row r="49" spans="1:53">
      <c r="A49" s="113"/>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row>
    <row r="50" spans="1:53">
      <c r="A50" s="113"/>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row>
    <row r="51" spans="1:53">
      <c r="A51" s="113"/>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row>
    <row r="52" spans="1:53">
      <c r="A52" s="113"/>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row>
    <row r="53" spans="1:53">
      <c r="A53" s="113"/>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row>
    <row r="54" spans="1:53">
      <c r="A54" s="113"/>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row>
    <row r="55" spans="1:53">
      <c r="A55" s="113"/>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row>
    <row r="56" spans="1:53">
      <c r="A56" s="113"/>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row>
    <row r="57" spans="1:53">
      <c r="A57" s="113"/>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row>
    <row r="58" spans="1:53">
      <c r="A58" s="113"/>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row>
  </sheetData>
  <customSheetViews>
    <customSheetView guid="{56D0106B-CB90-4499-A8AC-183481DC4CD8}" showPageBreaks="1" showGridLines="0" printArea="1" view="pageBreakPreview">
      <pane xSplit="1" ySplit="9" topLeftCell="B13" activePane="bottomRight" state="frozen"/>
      <selection pane="bottomRight" activeCell="I6" sqref="I6"/>
      <pageMargins left="0.49" right="0.38"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9" topLeftCell="B13" activePane="bottomRight" state="frozen"/>
      <selection pane="bottomRight" activeCell="I6" sqref="I6"/>
      <pageMargins left="0.49" right="0.38"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9" topLeftCell="B13" activePane="bottomRight" state="frozen"/>
      <selection pane="bottomRight" activeCell="I6" sqref="I6"/>
      <pageMargins left="0.49" right="0.38" top="0.78740157480314965" bottom="0.78740157480314965" header="0.51181102362204722" footer="0.51181102362204722"/>
      <headerFooter alignWithMargins="0"/>
    </customSheetView>
  </customSheetViews>
  <mergeCells count="51">
    <mergeCell ref="A39:C39"/>
    <mergeCell ref="A33:C33"/>
    <mergeCell ref="E33:H33"/>
    <mergeCell ref="A34:C34"/>
    <mergeCell ref="A35:C35"/>
    <mergeCell ref="A36:C36"/>
    <mergeCell ref="A38:C38"/>
    <mergeCell ref="A37:C37"/>
    <mergeCell ref="I33:K33"/>
    <mergeCell ref="A32:C32"/>
    <mergeCell ref="E32:H32"/>
    <mergeCell ref="I32:K32"/>
    <mergeCell ref="A30:C30"/>
    <mergeCell ref="A31:C31"/>
    <mergeCell ref="E31:H31"/>
    <mergeCell ref="I31:K31"/>
    <mergeCell ref="AU3:AU4"/>
    <mergeCell ref="U2:U4"/>
    <mergeCell ref="V2:V4"/>
    <mergeCell ref="AR2:AU2"/>
    <mergeCell ref="X2:AQ2"/>
    <mergeCell ref="AE3:AO3"/>
    <mergeCell ref="AP3:AP4"/>
    <mergeCell ref="AS3:AS4"/>
    <mergeCell ref="Q2:Q4"/>
    <mergeCell ref="A29:C29"/>
    <mergeCell ref="E29:G29"/>
    <mergeCell ref="AT3:AT4"/>
    <mergeCell ref="R2:R4"/>
    <mergeCell ref="AQ3:AQ4"/>
    <mergeCell ref="W2:W4"/>
    <mergeCell ref="AR3:AR4"/>
    <mergeCell ref="G3:G4"/>
    <mergeCell ref="H3:H4"/>
    <mergeCell ref="X3:AD3"/>
    <mergeCell ref="AS1:AV1"/>
    <mergeCell ref="D2:D4"/>
    <mergeCell ref="E2:H2"/>
    <mergeCell ref="I2:I4"/>
    <mergeCell ref="J2:J4"/>
    <mergeCell ref="K2:K4"/>
    <mergeCell ref="L2:L4"/>
    <mergeCell ref="AV2:AV4"/>
    <mergeCell ref="E3:E4"/>
    <mergeCell ref="F3:F4"/>
    <mergeCell ref="S2:S4"/>
    <mergeCell ref="T2:T4"/>
    <mergeCell ref="M2:M4"/>
    <mergeCell ref="N2:N4"/>
    <mergeCell ref="O2:O4"/>
    <mergeCell ref="P2:P4"/>
  </mergeCells>
  <phoneticPr fontId="2"/>
  <pageMargins left="0.59055118110236227" right="0.59055118110236227" top="0.78740157480314965" bottom="0.39370078740157483" header="0.51181102362204722" footer="0.51181102362204722"/>
  <headerFooter alignWithMargins="0">
    <oddFooter>&amp;R&amp;D&amp;T</oddFooter>
  </headerFooter>
  <colBreaks count="1" manualBreakCount="1">
    <brk id="23" max="38"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Q38"/>
  <sheetViews>
    <sheetView view="pageBreakPreview" zoomScaleNormal="25" zoomScaleSheetLayoutView="100" workbookViewId="0">
      <pane xSplit="1" ySplit="4" topLeftCell="B5" activePane="bottomRight" state="frozen"/>
      <selection pane="topRight" activeCell="B1" sqref="B1"/>
      <selection pane="bottomLeft" activeCell="A5" sqref="A5"/>
      <selection pane="bottomRight" activeCell="J6" sqref="J6"/>
    </sheetView>
  </sheetViews>
  <sheetFormatPr defaultRowHeight="13.5"/>
  <cols>
    <col min="1" max="1" width="13.625" style="113" customWidth="1"/>
    <col min="2" max="15" width="7.625" style="643" customWidth="1"/>
    <col min="16" max="16" width="5.875" style="644" customWidth="1"/>
    <col min="17" max="16384" width="9" style="643"/>
  </cols>
  <sheetData>
    <row r="1" spans="1:17" s="197" customFormat="1" ht="16.5" customHeight="1">
      <c r="A1" s="93" t="s">
        <v>713</v>
      </c>
      <c r="B1" s="107"/>
      <c r="C1" s="107"/>
      <c r="D1" s="107"/>
      <c r="E1" s="107"/>
      <c r="M1" s="1115" t="s">
        <v>975</v>
      </c>
      <c r="N1" s="1115"/>
      <c r="O1" s="1115"/>
      <c r="P1" s="153"/>
    </row>
    <row r="2" spans="1:17" s="641" customFormat="1" ht="15" customHeight="1">
      <c r="A2" s="495"/>
      <c r="B2" s="1244" t="s">
        <v>476</v>
      </c>
      <c r="C2" s="1244" t="s">
        <v>619</v>
      </c>
      <c r="D2" s="1244" t="s">
        <v>477</v>
      </c>
      <c r="E2" s="1244" t="s">
        <v>478</v>
      </c>
      <c r="F2" s="422" t="s">
        <v>479</v>
      </c>
      <c r="G2" s="581"/>
      <c r="H2" s="581"/>
      <c r="I2" s="423"/>
      <c r="J2" s="422" t="s">
        <v>480</v>
      </c>
      <c r="K2" s="582"/>
      <c r="L2" s="583"/>
      <c r="M2" s="584"/>
      <c r="N2" s="584"/>
      <c r="O2" s="585"/>
      <c r="P2" s="345"/>
    </row>
    <row r="3" spans="1:17" s="642" customFormat="1" ht="15" customHeight="1">
      <c r="A3" s="396"/>
      <c r="B3" s="1245"/>
      <c r="C3" s="1245"/>
      <c r="D3" s="1245"/>
      <c r="E3" s="1245"/>
      <c r="F3" s="1237" t="s">
        <v>481</v>
      </c>
      <c r="G3" s="1237" t="s">
        <v>482</v>
      </c>
      <c r="H3" s="1239" t="s">
        <v>483</v>
      </c>
      <c r="I3" s="1241" t="s">
        <v>484</v>
      </c>
      <c r="J3" s="1247" t="s">
        <v>763</v>
      </c>
      <c r="K3" s="1201" t="s">
        <v>581</v>
      </c>
      <c r="L3" s="1235" t="s">
        <v>485</v>
      </c>
      <c r="M3" s="586" t="s">
        <v>486</v>
      </c>
      <c r="N3" s="583"/>
      <c r="O3" s="521"/>
      <c r="P3" s="345"/>
    </row>
    <row r="4" spans="1:17" s="642" customFormat="1" ht="90" customHeight="1">
      <c r="A4" s="347"/>
      <c r="B4" s="1246"/>
      <c r="C4" s="1246"/>
      <c r="D4" s="1246"/>
      <c r="E4" s="1246"/>
      <c r="F4" s="1238"/>
      <c r="G4" s="1238"/>
      <c r="H4" s="1240"/>
      <c r="I4" s="1242"/>
      <c r="J4" s="1248"/>
      <c r="K4" s="1243"/>
      <c r="L4" s="1236"/>
      <c r="M4" s="587" t="s">
        <v>487</v>
      </c>
      <c r="N4" s="588" t="s">
        <v>488</v>
      </c>
      <c r="O4" s="589" t="s">
        <v>489</v>
      </c>
      <c r="P4" s="345"/>
    </row>
    <row r="5" spans="1:17" s="461" customFormat="1" ht="15" customHeight="1">
      <c r="A5" s="590" t="s">
        <v>774</v>
      </c>
      <c r="B5" s="591">
        <v>260270</v>
      </c>
      <c r="C5" s="591">
        <v>16849</v>
      </c>
      <c r="D5" s="591">
        <v>21744</v>
      </c>
      <c r="E5" s="591">
        <v>188128</v>
      </c>
      <c r="F5" s="591">
        <v>240</v>
      </c>
      <c r="G5" s="591">
        <v>1149</v>
      </c>
      <c r="H5" s="591">
        <v>550</v>
      </c>
      <c r="I5" s="592">
        <v>714</v>
      </c>
      <c r="J5" s="591" t="s">
        <v>1197</v>
      </c>
      <c r="K5" s="591">
        <v>94</v>
      </c>
      <c r="L5" s="591">
        <v>7</v>
      </c>
      <c r="M5" s="593">
        <v>4177</v>
      </c>
      <c r="N5" s="593">
        <v>613</v>
      </c>
      <c r="O5" s="593">
        <v>654</v>
      </c>
      <c r="P5" s="98"/>
      <c r="Q5" s="460"/>
    </row>
    <row r="6" spans="1:17" s="290" customFormat="1" ht="15" customHeight="1">
      <c r="A6" s="161" t="s">
        <v>718</v>
      </c>
      <c r="B6" s="315">
        <f t="shared" ref="B6:N6" si="0">IF(SUM(B7:B15)=0,"-",SUM(B7:B15))</f>
        <v>10382</v>
      </c>
      <c r="C6" s="315">
        <f t="shared" si="0"/>
        <v>665</v>
      </c>
      <c r="D6" s="315">
        <f t="shared" si="0"/>
        <v>1001</v>
      </c>
      <c r="E6" s="315">
        <f t="shared" si="0"/>
        <v>7465</v>
      </c>
      <c r="F6" s="315" t="str">
        <f t="shared" si="0"/>
        <v>-</v>
      </c>
      <c r="G6" s="315">
        <f t="shared" si="0"/>
        <v>87</v>
      </c>
      <c r="H6" s="315">
        <f t="shared" si="0"/>
        <v>53</v>
      </c>
      <c r="I6" s="315">
        <f t="shared" si="0"/>
        <v>34</v>
      </c>
      <c r="J6" s="315" t="str">
        <f t="shared" si="0"/>
        <v>-</v>
      </c>
      <c r="K6" s="315">
        <f t="shared" si="0"/>
        <v>1</v>
      </c>
      <c r="L6" s="315">
        <f t="shared" si="0"/>
        <v>1</v>
      </c>
      <c r="M6" s="315">
        <f t="shared" si="0"/>
        <v>540</v>
      </c>
      <c r="N6" s="315">
        <f t="shared" si="0"/>
        <v>45</v>
      </c>
      <c r="O6" s="315">
        <f>IF(SUM(O7:O15)=0,"-",SUM(O7:O15))</f>
        <v>1</v>
      </c>
      <c r="P6" s="399"/>
    </row>
    <row r="7" spans="1:17" s="401" customFormat="1" ht="15" customHeight="1">
      <c r="A7" s="177" t="s">
        <v>242</v>
      </c>
      <c r="B7" s="406" t="s">
        <v>1192</v>
      </c>
      <c r="C7" s="406" t="s">
        <v>1192</v>
      </c>
      <c r="D7" s="406" t="s">
        <v>1192</v>
      </c>
      <c r="E7" s="406" t="s">
        <v>1192</v>
      </c>
      <c r="F7" s="406" t="s">
        <v>1192</v>
      </c>
      <c r="G7" s="406">
        <v>87</v>
      </c>
      <c r="H7" s="406">
        <v>53</v>
      </c>
      <c r="I7" s="406">
        <v>34</v>
      </c>
      <c r="J7" s="406" t="s">
        <v>1192</v>
      </c>
      <c r="K7" s="406" t="s">
        <v>1192</v>
      </c>
      <c r="L7" s="406" t="s">
        <v>1192</v>
      </c>
      <c r="M7" s="406" t="s">
        <v>1192</v>
      </c>
      <c r="N7" s="406" t="s">
        <v>1192</v>
      </c>
      <c r="O7" s="406" t="s">
        <v>1192</v>
      </c>
      <c r="P7" s="399"/>
    </row>
    <row r="8" spans="1:17" s="401" customFormat="1" ht="15" customHeight="1">
      <c r="A8" s="169" t="s">
        <v>725</v>
      </c>
      <c r="B8" s="406">
        <v>6023</v>
      </c>
      <c r="C8" s="406">
        <v>387</v>
      </c>
      <c r="D8" s="406">
        <v>533</v>
      </c>
      <c r="E8" s="406">
        <v>4209</v>
      </c>
      <c r="F8" s="406" t="s">
        <v>1192</v>
      </c>
      <c r="G8" s="406" t="s">
        <v>1192</v>
      </c>
      <c r="H8" s="406" t="s">
        <v>1192</v>
      </c>
      <c r="I8" s="406" t="s">
        <v>1192</v>
      </c>
      <c r="J8" s="406" t="s">
        <v>1192</v>
      </c>
      <c r="K8" s="406" t="s">
        <v>1192</v>
      </c>
      <c r="L8" s="406" t="s">
        <v>1192</v>
      </c>
      <c r="M8" s="406">
        <v>278</v>
      </c>
      <c r="N8" s="406">
        <v>9</v>
      </c>
      <c r="O8" s="406" t="s">
        <v>1192</v>
      </c>
      <c r="P8" s="399"/>
    </row>
    <row r="9" spans="1:17" s="401" customFormat="1" ht="15" customHeight="1">
      <c r="A9" s="169" t="s">
        <v>726</v>
      </c>
      <c r="B9" s="750">
        <v>1155</v>
      </c>
      <c r="C9" s="750">
        <v>122</v>
      </c>
      <c r="D9" s="750">
        <v>81</v>
      </c>
      <c r="E9" s="750">
        <v>834</v>
      </c>
      <c r="F9" s="406" t="s">
        <v>1192</v>
      </c>
      <c r="G9" s="406" t="s">
        <v>1192</v>
      </c>
      <c r="H9" s="406" t="s">
        <v>1192</v>
      </c>
      <c r="I9" s="406" t="s">
        <v>1192</v>
      </c>
      <c r="J9" s="406" t="s">
        <v>1192</v>
      </c>
      <c r="K9" s="406" t="s">
        <v>1192</v>
      </c>
      <c r="L9" s="406" t="s">
        <v>1192</v>
      </c>
      <c r="M9" s="750">
        <v>11</v>
      </c>
      <c r="N9" s="750">
        <v>11</v>
      </c>
      <c r="O9" s="406" t="s">
        <v>1192</v>
      </c>
      <c r="P9" s="399"/>
    </row>
    <row r="10" spans="1:17" s="401" customFormat="1" ht="15" customHeight="1">
      <c r="A10" s="169" t="s">
        <v>727</v>
      </c>
      <c r="B10" s="750">
        <v>462</v>
      </c>
      <c r="C10" s="750">
        <v>30</v>
      </c>
      <c r="D10" s="750">
        <v>33</v>
      </c>
      <c r="E10" s="750">
        <v>357</v>
      </c>
      <c r="F10" s="406" t="s">
        <v>1192</v>
      </c>
      <c r="G10" s="406" t="s">
        <v>1192</v>
      </c>
      <c r="H10" s="406" t="s">
        <v>1192</v>
      </c>
      <c r="I10" s="406" t="s">
        <v>1192</v>
      </c>
      <c r="J10" s="406" t="s">
        <v>1192</v>
      </c>
      <c r="K10" s="406" t="s">
        <v>1192</v>
      </c>
      <c r="L10" s="406" t="s">
        <v>1192</v>
      </c>
      <c r="M10" s="750">
        <v>63</v>
      </c>
      <c r="N10" s="750" t="s">
        <v>1192</v>
      </c>
      <c r="O10" s="406" t="s">
        <v>1192</v>
      </c>
      <c r="P10" s="399"/>
    </row>
    <row r="11" spans="1:17" s="401" customFormat="1" ht="15" customHeight="1">
      <c r="A11" s="169" t="s">
        <v>728</v>
      </c>
      <c r="B11" s="750">
        <v>554</v>
      </c>
      <c r="C11" s="750">
        <v>33</v>
      </c>
      <c r="D11" s="750">
        <v>47</v>
      </c>
      <c r="E11" s="750">
        <v>424</v>
      </c>
      <c r="F11" s="406" t="s">
        <v>1192</v>
      </c>
      <c r="G11" s="406" t="s">
        <v>1192</v>
      </c>
      <c r="H11" s="406" t="s">
        <v>1192</v>
      </c>
      <c r="I11" s="406" t="s">
        <v>1192</v>
      </c>
      <c r="J11" s="406" t="s">
        <v>1192</v>
      </c>
      <c r="K11" s="406" t="s">
        <v>1192</v>
      </c>
      <c r="L11" s="406" t="s">
        <v>1192</v>
      </c>
      <c r="M11" s="750">
        <v>2</v>
      </c>
      <c r="N11" s="750">
        <v>2</v>
      </c>
      <c r="O11" s="406" t="s">
        <v>1192</v>
      </c>
      <c r="P11" s="399"/>
    </row>
    <row r="12" spans="1:17" s="401" customFormat="1" ht="15" customHeight="1">
      <c r="A12" s="169" t="s">
        <v>729</v>
      </c>
      <c r="B12" s="750">
        <v>276</v>
      </c>
      <c r="C12" s="750">
        <v>11</v>
      </c>
      <c r="D12" s="750">
        <v>27</v>
      </c>
      <c r="E12" s="750">
        <v>231</v>
      </c>
      <c r="F12" s="406" t="s">
        <v>1192</v>
      </c>
      <c r="G12" s="406" t="s">
        <v>1192</v>
      </c>
      <c r="H12" s="406" t="s">
        <v>1192</v>
      </c>
      <c r="I12" s="406" t="s">
        <v>1192</v>
      </c>
      <c r="J12" s="406" t="s">
        <v>1192</v>
      </c>
      <c r="K12" s="750">
        <v>1</v>
      </c>
      <c r="L12" s="750">
        <v>1</v>
      </c>
      <c r="M12" s="750">
        <v>5</v>
      </c>
      <c r="N12" s="750">
        <v>11</v>
      </c>
      <c r="O12" s="406" t="s">
        <v>1192</v>
      </c>
      <c r="P12" s="399"/>
    </row>
    <row r="13" spans="1:17" s="401" customFormat="1" ht="15" customHeight="1">
      <c r="A13" s="169" t="s">
        <v>730</v>
      </c>
      <c r="B13" s="750">
        <v>605</v>
      </c>
      <c r="C13" s="750">
        <v>23</v>
      </c>
      <c r="D13" s="750">
        <v>59</v>
      </c>
      <c r="E13" s="750">
        <v>401</v>
      </c>
      <c r="F13" s="406" t="s">
        <v>1192</v>
      </c>
      <c r="G13" s="406" t="s">
        <v>1192</v>
      </c>
      <c r="H13" s="406" t="s">
        <v>1192</v>
      </c>
      <c r="I13" s="406" t="s">
        <v>1192</v>
      </c>
      <c r="J13" s="406" t="s">
        <v>1192</v>
      </c>
      <c r="K13" s="406" t="s">
        <v>1192</v>
      </c>
      <c r="L13" s="406" t="s">
        <v>1192</v>
      </c>
      <c r="M13" s="750">
        <v>10</v>
      </c>
      <c r="N13" s="750">
        <v>9</v>
      </c>
      <c r="O13" s="750">
        <v>1</v>
      </c>
      <c r="P13" s="399"/>
    </row>
    <row r="14" spans="1:17" s="401" customFormat="1" ht="15" customHeight="1">
      <c r="A14" s="169" t="s">
        <v>731</v>
      </c>
      <c r="B14" s="750">
        <v>709</v>
      </c>
      <c r="C14" s="750">
        <v>47</v>
      </c>
      <c r="D14" s="750">
        <v>163</v>
      </c>
      <c r="E14" s="750">
        <v>606</v>
      </c>
      <c r="F14" s="406" t="s">
        <v>1192</v>
      </c>
      <c r="G14" s="406" t="s">
        <v>1192</v>
      </c>
      <c r="H14" s="406" t="s">
        <v>1192</v>
      </c>
      <c r="I14" s="406" t="s">
        <v>1192</v>
      </c>
      <c r="J14" s="406" t="s">
        <v>1192</v>
      </c>
      <c r="K14" s="406" t="s">
        <v>1192</v>
      </c>
      <c r="L14" s="406" t="s">
        <v>1192</v>
      </c>
      <c r="M14" s="750">
        <v>12</v>
      </c>
      <c r="N14" s="750">
        <v>3</v>
      </c>
      <c r="O14" s="750" t="s">
        <v>1192</v>
      </c>
      <c r="P14" s="399"/>
    </row>
    <row r="15" spans="1:17" s="401" customFormat="1" ht="15" customHeight="1">
      <c r="A15" s="170" t="s">
        <v>732</v>
      </c>
      <c r="B15" s="750">
        <v>598</v>
      </c>
      <c r="C15" s="750">
        <v>12</v>
      </c>
      <c r="D15" s="750">
        <v>58</v>
      </c>
      <c r="E15" s="750">
        <v>403</v>
      </c>
      <c r="F15" s="406" t="s">
        <v>1192</v>
      </c>
      <c r="G15" s="406" t="s">
        <v>1192</v>
      </c>
      <c r="H15" s="406" t="s">
        <v>1192</v>
      </c>
      <c r="I15" s="406" t="s">
        <v>1192</v>
      </c>
      <c r="J15" s="406" t="s">
        <v>1192</v>
      </c>
      <c r="K15" s="406" t="s">
        <v>1192</v>
      </c>
      <c r="L15" s="406" t="s">
        <v>1192</v>
      </c>
      <c r="M15" s="750">
        <v>159</v>
      </c>
      <c r="N15" s="750" t="s">
        <v>1192</v>
      </c>
      <c r="O15" s="750" t="s">
        <v>1192</v>
      </c>
      <c r="P15" s="399"/>
    </row>
    <row r="16" spans="1:17" s="401" customFormat="1" ht="15" customHeight="1">
      <c r="A16" s="161" t="s">
        <v>719</v>
      </c>
      <c r="B16" s="315">
        <f t="shared" ref="B16:N16" si="1">IF(SUM(B17:B18)=0,"-",SUM(B17:B18))</f>
        <v>1138</v>
      </c>
      <c r="C16" s="315">
        <f t="shared" si="1"/>
        <v>67</v>
      </c>
      <c r="D16" s="315">
        <f t="shared" si="1"/>
        <v>118</v>
      </c>
      <c r="E16" s="315">
        <f t="shared" si="1"/>
        <v>885</v>
      </c>
      <c r="F16" s="315" t="str">
        <f t="shared" si="1"/>
        <v>-</v>
      </c>
      <c r="G16" s="315">
        <f t="shared" si="1"/>
        <v>17</v>
      </c>
      <c r="H16" s="315">
        <f t="shared" si="1"/>
        <v>3</v>
      </c>
      <c r="I16" s="315">
        <f t="shared" si="1"/>
        <v>15</v>
      </c>
      <c r="J16" s="315" t="str">
        <f t="shared" si="1"/>
        <v>-</v>
      </c>
      <c r="K16" s="315">
        <f t="shared" si="1"/>
        <v>1</v>
      </c>
      <c r="L16" s="315" t="str">
        <f t="shared" si="1"/>
        <v>-</v>
      </c>
      <c r="M16" s="315">
        <f t="shared" si="1"/>
        <v>13</v>
      </c>
      <c r="N16" s="315" t="str">
        <f t="shared" si="1"/>
        <v>-</v>
      </c>
      <c r="O16" s="315" t="str">
        <f>IF(SUM(O17:O18)=0,"-",SUM(O17:O18))</f>
        <v>-</v>
      </c>
      <c r="P16" s="399"/>
    </row>
    <row r="17" spans="1:16" s="401" customFormat="1" ht="15" customHeight="1">
      <c r="A17" s="177" t="s">
        <v>242</v>
      </c>
      <c r="B17" s="783" t="s">
        <v>1176</v>
      </c>
      <c r="C17" s="787" t="s">
        <v>1176</v>
      </c>
      <c r="D17" s="787" t="s">
        <v>1176</v>
      </c>
      <c r="E17" s="787" t="s">
        <v>1176</v>
      </c>
      <c r="F17" s="787" t="s">
        <v>1176</v>
      </c>
      <c r="G17" s="783">
        <v>17</v>
      </c>
      <c r="H17" s="783">
        <v>3</v>
      </c>
      <c r="I17" s="783">
        <v>15</v>
      </c>
      <c r="J17" s="403" t="s">
        <v>1176</v>
      </c>
      <c r="K17" s="787" t="s">
        <v>1176</v>
      </c>
      <c r="L17" s="787" t="s">
        <v>1176</v>
      </c>
      <c r="M17" s="787" t="s">
        <v>1176</v>
      </c>
      <c r="N17" s="787" t="s">
        <v>1176</v>
      </c>
      <c r="O17" s="787" t="s">
        <v>1176</v>
      </c>
      <c r="P17" s="399"/>
    </row>
    <row r="18" spans="1:16" s="401" customFormat="1" ht="15" customHeight="1">
      <c r="A18" s="170" t="s">
        <v>739</v>
      </c>
      <c r="B18" s="784">
        <v>1138</v>
      </c>
      <c r="C18" s="784">
        <v>67</v>
      </c>
      <c r="D18" s="784">
        <v>118</v>
      </c>
      <c r="E18" s="784">
        <v>885</v>
      </c>
      <c r="F18" s="784" t="s">
        <v>1176</v>
      </c>
      <c r="G18" s="788" t="s">
        <v>1176</v>
      </c>
      <c r="H18" s="788" t="s">
        <v>1176</v>
      </c>
      <c r="I18" s="788" t="s">
        <v>1176</v>
      </c>
      <c r="J18" s="788" t="s">
        <v>1176</v>
      </c>
      <c r="K18" s="409">
        <v>1</v>
      </c>
      <c r="L18" s="409" t="s">
        <v>181</v>
      </c>
      <c r="M18" s="409">
        <v>13</v>
      </c>
      <c r="N18" s="409" t="s">
        <v>181</v>
      </c>
      <c r="O18" s="409" t="s">
        <v>181</v>
      </c>
      <c r="P18" s="399"/>
    </row>
    <row r="19" spans="1:16" s="401" customFormat="1" ht="15" customHeight="1">
      <c r="A19" s="162" t="s">
        <v>720</v>
      </c>
      <c r="B19" s="315">
        <f t="shared" ref="B19:N19" si="2">IF(SUM(B20:B24)=0,"-",SUM(B20:B24))</f>
        <v>3547</v>
      </c>
      <c r="C19" s="315">
        <f t="shared" si="2"/>
        <v>271</v>
      </c>
      <c r="D19" s="315">
        <f t="shared" si="2"/>
        <v>288</v>
      </c>
      <c r="E19" s="315">
        <f t="shared" si="2"/>
        <v>2352</v>
      </c>
      <c r="F19" s="315" t="str">
        <f t="shared" si="2"/>
        <v>-</v>
      </c>
      <c r="G19" s="315">
        <f t="shared" si="2"/>
        <v>24</v>
      </c>
      <c r="H19" s="315">
        <f t="shared" si="2"/>
        <v>6</v>
      </c>
      <c r="I19" s="315">
        <f t="shared" si="2"/>
        <v>18</v>
      </c>
      <c r="J19" s="315" t="str">
        <f t="shared" si="2"/>
        <v>-</v>
      </c>
      <c r="K19" s="315" t="str">
        <f t="shared" si="2"/>
        <v>-</v>
      </c>
      <c r="L19" s="315" t="str">
        <f t="shared" si="2"/>
        <v>-</v>
      </c>
      <c r="M19" s="315" t="str">
        <f t="shared" si="2"/>
        <v>-</v>
      </c>
      <c r="N19" s="315" t="str">
        <f t="shared" si="2"/>
        <v>-</v>
      </c>
      <c r="O19" s="315" t="str">
        <f>IF(SUM(O20:O24)=0,"-",SUM(O20:O24))</f>
        <v>-</v>
      </c>
      <c r="P19" s="399"/>
    </row>
    <row r="20" spans="1:16" s="401" customFormat="1" ht="15" customHeight="1">
      <c r="A20" s="177" t="s">
        <v>242</v>
      </c>
      <c r="B20" s="783" t="s">
        <v>184</v>
      </c>
      <c r="C20" s="783" t="s">
        <v>184</v>
      </c>
      <c r="D20" s="783" t="s">
        <v>184</v>
      </c>
      <c r="E20" s="783" t="s">
        <v>184</v>
      </c>
      <c r="F20" s="783" t="s">
        <v>184</v>
      </c>
      <c r="G20" s="783">
        <v>24</v>
      </c>
      <c r="H20" s="783">
        <v>6</v>
      </c>
      <c r="I20" s="783">
        <v>18</v>
      </c>
      <c r="J20" s="783" t="s">
        <v>184</v>
      </c>
      <c r="K20" s="783" t="s">
        <v>184</v>
      </c>
      <c r="L20" s="783" t="s">
        <v>184</v>
      </c>
      <c r="M20" s="406" t="s">
        <v>873</v>
      </c>
      <c r="N20" s="406" t="s">
        <v>873</v>
      </c>
      <c r="O20" s="406" t="s">
        <v>873</v>
      </c>
      <c r="P20" s="399"/>
    </row>
    <row r="21" spans="1:16" s="401" customFormat="1" ht="15" customHeight="1">
      <c r="A21" s="169" t="s">
        <v>735</v>
      </c>
      <c r="B21" s="406">
        <v>1119</v>
      </c>
      <c r="C21" s="406">
        <v>109</v>
      </c>
      <c r="D21" s="406">
        <v>115</v>
      </c>
      <c r="E21" s="406">
        <v>856</v>
      </c>
      <c r="F21" s="406" t="s">
        <v>873</v>
      </c>
      <c r="G21" s="406" t="s">
        <v>873</v>
      </c>
      <c r="H21" s="406" t="s">
        <v>873</v>
      </c>
      <c r="I21" s="406" t="s">
        <v>873</v>
      </c>
      <c r="J21" s="406" t="s">
        <v>873</v>
      </c>
      <c r="K21" s="406" t="s">
        <v>184</v>
      </c>
      <c r="L21" s="406" t="s">
        <v>873</v>
      </c>
      <c r="M21" s="406" t="s">
        <v>873</v>
      </c>
      <c r="N21" s="406" t="s">
        <v>873</v>
      </c>
      <c r="O21" s="406" t="s">
        <v>873</v>
      </c>
      <c r="P21" s="399"/>
    </row>
    <row r="22" spans="1:16" s="401" customFormat="1" ht="15" customHeight="1">
      <c r="A22" s="169" t="s">
        <v>736</v>
      </c>
      <c r="B22" s="406">
        <v>1592</v>
      </c>
      <c r="C22" s="406">
        <v>101</v>
      </c>
      <c r="D22" s="406">
        <v>97</v>
      </c>
      <c r="E22" s="406">
        <v>936</v>
      </c>
      <c r="F22" s="406" t="s">
        <v>873</v>
      </c>
      <c r="G22" s="406" t="s">
        <v>873</v>
      </c>
      <c r="H22" s="406" t="s">
        <v>873</v>
      </c>
      <c r="I22" s="406" t="s">
        <v>873</v>
      </c>
      <c r="J22" s="406" t="s">
        <v>873</v>
      </c>
      <c r="K22" s="406" t="s">
        <v>873</v>
      </c>
      <c r="L22" s="406" t="s">
        <v>873</v>
      </c>
      <c r="M22" s="406" t="s">
        <v>873</v>
      </c>
      <c r="N22" s="406" t="s">
        <v>873</v>
      </c>
      <c r="O22" s="406" t="s">
        <v>873</v>
      </c>
      <c r="P22" s="399"/>
    </row>
    <row r="23" spans="1:16" s="401" customFormat="1" ht="15" customHeight="1">
      <c r="A23" s="169" t="s">
        <v>737</v>
      </c>
      <c r="B23" s="406">
        <v>422</v>
      </c>
      <c r="C23" s="406">
        <v>29</v>
      </c>
      <c r="D23" s="406">
        <v>34</v>
      </c>
      <c r="E23" s="406">
        <v>240</v>
      </c>
      <c r="F23" s="406" t="s">
        <v>873</v>
      </c>
      <c r="G23" s="406" t="s">
        <v>873</v>
      </c>
      <c r="H23" s="406" t="s">
        <v>873</v>
      </c>
      <c r="I23" s="406" t="s">
        <v>873</v>
      </c>
      <c r="J23" s="406" t="s">
        <v>873</v>
      </c>
      <c r="K23" s="406" t="s">
        <v>873</v>
      </c>
      <c r="L23" s="406" t="s">
        <v>873</v>
      </c>
      <c r="M23" s="406" t="s">
        <v>873</v>
      </c>
      <c r="N23" s="406" t="s">
        <v>873</v>
      </c>
      <c r="O23" s="406" t="s">
        <v>873</v>
      </c>
      <c r="P23" s="399"/>
    </row>
    <row r="24" spans="1:16" s="401" customFormat="1" ht="15" customHeight="1">
      <c r="A24" s="170" t="s">
        <v>738</v>
      </c>
      <c r="B24" s="784">
        <v>414</v>
      </c>
      <c r="C24" s="784">
        <v>32</v>
      </c>
      <c r="D24" s="784">
        <v>42</v>
      </c>
      <c r="E24" s="784">
        <v>320</v>
      </c>
      <c r="F24" s="409" t="s">
        <v>873</v>
      </c>
      <c r="G24" s="409" t="s">
        <v>873</v>
      </c>
      <c r="H24" s="409" t="s">
        <v>873</v>
      </c>
      <c r="I24" s="409" t="s">
        <v>873</v>
      </c>
      <c r="J24" s="409" t="s">
        <v>873</v>
      </c>
      <c r="K24" s="409" t="s">
        <v>873</v>
      </c>
      <c r="L24" s="409" t="s">
        <v>873</v>
      </c>
      <c r="M24" s="409" t="s">
        <v>873</v>
      </c>
      <c r="N24" s="409" t="s">
        <v>873</v>
      </c>
      <c r="O24" s="409" t="s">
        <v>873</v>
      </c>
      <c r="P24" s="399"/>
    </row>
    <row r="25" spans="1:16" s="401" customFormat="1" ht="15" customHeight="1">
      <c r="A25" s="411" t="s">
        <v>769</v>
      </c>
      <c r="B25" s="413"/>
      <c r="C25" s="413"/>
      <c r="D25" s="413"/>
      <c r="E25" s="413"/>
      <c r="F25" s="413"/>
      <c r="G25" s="413"/>
      <c r="H25" s="413"/>
      <c r="I25" s="413"/>
      <c r="J25" s="413"/>
      <c r="K25" s="413"/>
      <c r="L25" s="413"/>
      <c r="M25" s="413"/>
      <c r="N25" s="413"/>
      <c r="O25" s="413"/>
      <c r="P25" s="449"/>
    </row>
    <row r="26" spans="1:16" s="401" customFormat="1" ht="15" customHeight="1">
      <c r="A26" s="411"/>
      <c r="B26" s="413"/>
      <c r="C26" s="413"/>
      <c r="D26" s="413"/>
      <c r="E26" s="413"/>
      <c r="F26" s="413"/>
      <c r="G26" s="413"/>
      <c r="H26" s="413"/>
      <c r="I26" s="413"/>
      <c r="J26" s="413"/>
      <c r="K26" s="413"/>
      <c r="L26" s="413"/>
      <c r="M26" s="413"/>
      <c r="N26" s="413"/>
      <c r="O26" s="413"/>
      <c r="P26" s="449"/>
    </row>
    <row r="27" spans="1:16" s="401" customFormat="1" ht="15" customHeight="1">
      <c r="A27" s="411" t="s">
        <v>490</v>
      </c>
      <c r="B27" s="413"/>
      <c r="C27" s="413"/>
      <c r="D27" s="413"/>
      <c r="E27" s="413"/>
      <c r="F27" s="413"/>
      <c r="G27" s="413"/>
      <c r="H27" s="413"/>
      <c r="I27" s="413"/>
      <c r="J27" s="413"/>
      <c r="K27" s="413"/>
      <c r="L27" s="413"/>
      <c r="M27" s="413"/>
      <c r="N27" s="413"/>
      <c r="O27" s="413"/>
      <c r="P27" s="449"/>
    </row>
    <row r="28" spans="1:16">
      <c r="A28" s="116"/>
      <c r="B28" s="195"/>
      <c r="C28" s="195"/>
      <c r="D28" s="195"/>
      <c r="E28" s="195"/>
      <c r="F28" s="195"/>
      <c r="G28" s="195"/>
      <c r="H28" s="195"/>
      <c r="I28" s="195"/>
      <c r="J28" s="195"/>
      <c r="K28" s="195"/>
      <c r="L28" s="195"/>
      <c r="M28" s="195"/>
      <c r="N28" s="195"/>
      <c r="O28" s="195"/>
      <c r="P28" s="90"/>
    </row>
    <row r="29" spans="1:16">
      <c r="A29" s="116"/>
      <c r="B29" s="195"/>
      <c r="C29" s="195"/>
      <c r="D29" s="195"/>
      <c r="E29" s="195"/>
      <c r="F29" s="195"/>
      <c r="G29" s="195"/>
      <c r="H29" s="195"/>
      <c r="I29" s="195"/>
      <c r="J29" s="195"/>
      <c r="K29" s="195"/>
      <c r="L29" s="195"/>
      <c r="M29" s="195"/>
      <c r="N29" s="195"/>
      <c r="O29" s="195"/>
      <c r="P29" s="90"/>
    </row>
    <row r="30" spans="1:16">
      <c r="B30" s="195"/>
      <c r="C30" s="195"/>
      <c r="D30" s="195"/>
      <c r="E30" s="195"/>
      <c r="F30" s="195"/>
      <c r="G30" s="195"/>
      <c r="H30" s="195"/>
      <c r="I30" s="195"/>
      <c r="J30" s="195"/>
      <c r="K30" s="195"/>
      <c r="L30" s="195"/>
      <c r="M30" s="195"/>
      <c r="N30" s="195"/>
      <c r="O30" s="195"/>
      <c r="P30" s="90"/>
    </row>
    <row r="31" spans="1:16">
      <c r="B31" s="195"/>
      <c r="C31" s="195"/>
      <c r="D31" s="195"/>
      <c r="E31" s="195"/>
      <c r="F31" s="195"/>
      <c r="G31" s="195"/>
      <c r="H31" s="195"/>
      <c r="I31" s="195"/>
      <c r="J31" s="195"/>
      <c r="K31" s="195"/>
      <c r="L31" s="195"/>
      <c r="M31" s="195"/>
      <c r="N31" s="195"/>
      <c r="O31" s="195"/>
      <c r="P31" s="90"/>
    </row>
    <row r="32" spans="1:16">
      <c r="A32" s="116"/>
      <c r="B32" s="195"/>
      <c r="C32" s="195"/>
      <c r="D32" s="195"/>
      <c r="E32" s="195"/>
      <c r="F32" s="195"/>
      <c r="G32" s="195"/>
      <c r="H32" s="195"/>
      <c r="I32" s="195"/>
      <c r="J32" s="195"/>
      <c r="K32" s="195"/>
      <c r="L32" s="195"/>
      <c r="M32" s="195"/>
      <c r="N32" s="195"/>
      <c r="O32" s="195"/>
      <c r="P32" s="90"/>
    </row>
    <row r="33" spans="1:16">
      <c r="A33" s="116"/>
      <c r="B33" s="195"/>
      <c r="C33" s="195"/>
      <c r="D33" s="195"/>
      <c r="E33" s="195"/>
      <c r="F33" s="195"/>
      <c r="G33" s="195"/>
      <c r="H33" s="195"/>
      <c r="I33" s="195"/>
      <c r="J33" s="195"/>
      <c r="K33" s="195"/>
      <c r="L33" s="195"/>
      <c r="M33" s="195"/>
      <c r="N33" s="195"/>
      <c r="O33" s="195"/>
      <c r="P33" s="90"/>
    </row>
    <row r="34" spans="1:16">
      <c r="A34" s="110"/>
      <c r="B34" s="91"/>
      <c r="C34" s="91"/>
      <c r="D34" s="91"/>
      <c r="E34" s="91"/>
      <c r="F34" s="91"/>
      <c r="G34" s="91"/>
      <c r="H34" s="91"/>
      <c r="I34" s="91"/>
      <c r="J34" s="91"/>
      <c r="K34" s="91"/>
      <c r="L34" s="91"/>
      <c r="M34" s="91"/>
      <c r="N34" s="91"/>
      <c r="O34" s="91"/>
      <c r="P34" s="90"/>
    </row>
    <row r="35" spans="1:16">
      <c r="A35" s="110"/>
      <c r="B35" s="91"/>
      <c r="C35" s="91"/>
      <c r="D35" s="91"/>
      <c r="E35" s="91"/>
      <c r="F35" s="91"/>
      <c r="G35" s="91"/>
      <c r="H35" s="91"/>
      <c r="I35" s="91"/>
      <c r="J35" s="91"/>
      <c r="K35" s="91"/>
      <c r="L35" s="91"/>
      <c r="M35" s="91"/>
      <c r="N35" s="91"/>
      <c r="O35" s="91"/>
      <c r="P35" s="90"/>
    </row>
    <row r="36" spans="1:16">
      <c r="A36" s="110"/>
      <c r="B36" s="91"/>
      <c r="C36" s="91"/>
      <c r="D36" s="91"/>
      <c r="E36" s="91"/>
      <c r="F36" s="91"/>
      <c r="G36" s="91"/>
      <c r="H36" s="91"/>
      <c r="I36" s="91"/>
      <c r="J36" s="91"/>
      <c r="K36" s="91"/>
      <c r="L36" s="91"/>
      <c r="M36" s="91"/>
      <c r="N36" s="91"/>
      <c r="O36" s="91"/>
      <c r="P36" s="90"/>
    </row>
    <row r="37" spans="1:16">
      <c r="A37" s="110"/>
      <c r="B37" s="91"/>
      <c r="C37" s="91"/>
      <c r="D37" s="91"/>
      <c r="E37" s="91"/>
      <c r="F37" s="91"/>
      <c r="G37" s="91"/>
      <c r="H37" s="91"/>
      <c r="I37" s="91"/>
      <c r="J37" s="91"/>
      <c r="K37" s="91"/>
      <c r="L37" s="91"/>
      <c r="M37" s="91"/>
      <c r="N37" s="91"/>
      <c r="O37" s="91"/>
      <c r="P37" s="160"/>
    </row>
    <row r="38" spans="1:16">
      <c r="A38" s="110"/>
      <c r="B38" s="91"/>
      <c r="C38" s="91"/>
      <c r="D38" s="91"/>
      <c r="E38" s="91"/>
      <c r="F38" s="91"/>
      <c r="G38" s="91"/>
      <c r="H38" s="91"/>
      <c r="I38" s="91"/>
      <c r="J38" s="91"/>
      <c r="K38" s="91"/>
      <c r="L38" s="91"/>
      <c r="M38" s="91"/>
      <c r="N38" s="91"/>
      <c r="O38" s="91"/>
      <c r="P38" s="160"/>
    </row>
  </sheetData>
  <customSheetViews>
    <customSheetView guid="{56D0106B-CB90-4499-A8AC-183481DC4CD8}" showPageBreaks="1" showGridLines="0" printArea="1" view="pageBreakPreview">
      <pane xSplit="1" ySplit="5" topLeftCell="B6" activePane="bottomRight" state="frozen"/>
      <selection pane="bottomRight" activeCell="L3" sqref="L3:L4"/>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5" topLeftCell="B6" activePane="bottomRight" state="frozen"/>
      <selection pane="bottomRight" activeCell="L3" sqref="L3:L4"/>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5" topLeftCell="B6" activePane="bottomRight" state="frozen"/>
      <selection pane="bottomRight" activeCell="L3" sqref="L3:L4"/>
      <pageMargins left="0.78740157480314965" right="0.78740157480314965" top="0.78740157480314965" bottom="0.78740157480314965" header="0.51181102362204722" footer="0.51181102362204722"/>
      <headerFooter alignWithMargins="0"/>
    </customSheetView>
  </customSheetViews>
  <mergeCells count="12">
    <mergeCell ref="B2:B4"/>
    <mergeCell ref="C2:C4"/>
    <mergeCell ref="D2:D4"/>
    <mergeCell ref="E2:E4"/>
    <mergeCell ref="J3:J4"/>
    <mergeCell ref="M1:O1"/>
    <mergeCell ref="L3:L4"/>
    <mergeCell ref="F3:F4"/>
    <mergeCell ref="G3:G4"/>
    <mergeCell ref="H3:H4"/>
    <mergeCell ref="I3:I4"/>
    <mergeCell ref="K3:K4"/>
  </mergeCells>
  <phoneticPr fontId="2"/>
  <pageMargins left="0.78740157480314965" right="0.78740157480314965" top="0.78740157480314965" bottom="0.78740157480314965" header="0.51181102362204722" footer="0.51181102362204722"/>
  <headerFooter alignWithMargins="0">
    <oddFooter>&amp;R&amp;D&amp;T</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AE34"/>
  <sheetViews>
    <sheetView view="pageBreakPreview" zoomScaleNormal="100" zoomScaleSheetLayoutView="100" workbookViewId="0">
      <pane xSplit="1" ySplit="4" topLeftCell="P5" activePane="bottomRight" state="frozen"/>
      <selection pane="topRight" activeCell="B1" sqref="B1"/>
      <selection pane="bottomLeft" activeCell="A5" sqref="A5"/>
      <selection pane="bottomRight" activeCell="AK5" sqref="AK5"/>
    </sheetView>
  </sheetViews>
  <sheetFormatPr defaultRowHeight="13.5"/>
  <cols>
    <col min="1" max="1" width="11.125" style="118" customWidth="1"/>
    <col min="2" max="2" width="5.125" style="94" bestFit="1" customWidth="1"/>
    <col min="3" max="3" width="7.375" style="94" bestFit="1" customWidth="1"/>
    <col min="4" max="4" width="4.75" style="94" bestFit="1" customWidth="1"/>
    <col min="5" max="5" width="7.375" style="94" bestFit="1" customWidth="1"/>
    <col min="6" max="6" width="4.75" style="94" bestFit="1" customWidth="1"/>
    <col min="7" max="7" width="8.5" style="94" bestFit="1" customWidth="1"/>
    <col min="8" max="8" width="4.75" style="94" bestFit="1" customWidth="1"/>
    <col min="9" max="9" width="6.75" style="94" customWidth="1"/>
    <col min="10" max="10" width="7.625" style="94" customWidth="1"/>
    <col min="11" max="11" width="6.75" style="94" customWidth="1"/>
    <col min="12" max="12" width="7.625" style="94" customWidth="1"/>
    <col min="13" max="13" width="6.75" style="94" customWidth="1"/>
    <col min="14" max="14" width="7.625" style="94" customWidth="1"/>
    <col min="15" max="15" width="6.75" style="94" customWidth="1"/>
    <col min="16" max="16" width="7.625" style="94" customWidth="1"/>
    <col min="17" max="17" width="6.75" style="94" bestFit="1" customWidth="1"/>
    <col min="18" max="18" width="4.75" style="94" bestFit="1" customWidth="1"/>
    <col min="19" max="19" width="6.75" style="94" customWidth="1"/>
    <col min="20" max="20" width="4.75" style="94" bestFit="1" customWidth="1"/>
    <col min="21" max="21" width="6.75" style="94" bestFit="1" customWidth="1"/>
    <col min="22" max="22" width="4.75" style="94" bestFit="1" customWidth="1"/>
    <col min="23" max="23" width="6.75" style="94" bestFit="1" customWidth="1"/>
    <col min="24" max="24" width="4.875" style="94" customWidth="1"/>
    <col min="25" max="25" width="6.75" style="94" customWidth="1"/>
    <col min="26" max="26" width="6.75" style="94" bestFit="1" customWidth="1"/>
    <col min="27" max="27" width="7.625" style="94" bestFit="1" customWidth="1"/>
    <col min="28" max="28" width="4.75" style="94" customWidth="1"/>
    <col min="29" max="29" width="6.75" style="94" bestFit="1" customWidth="1"/>
    <col min="30" max="30" width="4.75" style="94" customWidth="1"/>
    <col min="31" max="31" width="6.75" style="94" customWidth="1"/>
    <col min="32" max="16384" width="9" style="94"/>
  </cols>
  <sheetData>
    <row r="1" spans="1:31" s="216" customFormat="1" ht="16.5" customHeight="1">
      <c r="A1" s="185" t="s">
        <v>714</v>
      </c>
      <c r="B1" s="206"/>
      <c r="C1" s="206"/>
      <c r="D1" s="206"/>
      <c r="E1" s="206"/>
      <c r="F1" s="206"/>
      <c r="G1" s="206"/>
      <c r="H1" s="206"/>
      <c r="I1" s="206"/>
      <c r="J1" s="206"/>
      <c r="K1" s="206"/>
      <c r="L1" s="206"/>
      <c r="M1" s="206"/>
      <c r="N1" s="206"/>
      <c r="O1" s="206"/>
      <c r="P1" s="206"/>
      <c r="Q1" s="206"/>
      <c r="R1" s="206"/>
      <c r="S1" s="206"/>
      <c r="T1" s="206"/>
      <c r="U1" s="206"/>
      <c r="V1" s="206"/>
      <c r="W1" s="206"/>
      <c r="X1" s="206"/>
      <c r="Y1" s="215"/>
      <c r="Z1" s="193"/>
      <c r="AA1" s="206"/>
      <c r="AB1" s="206"/>
      <c r="AC1" s="1088" t="s">
        <v>975</v>
      </c>
      <c r="AD1" s="1088"/>
      <c r="AE1" s="1088"/>
    </row>
    <row r="2" spans="1:31" s="611" customFormat="1" ht="18.75" customHeight="1">
      <c r="A2" s="594"/>
      <c r="B2" s="1109" t="s">
        <v>290</v>
      </c>
      <c r="C2" s="1249"/>
      <c r="D2" s="1249"/>
      <c r="E2" s="595"/>
      <c r="F2" s="1109" t="s">
        <v>491</v>
      </c>
      <c r="G2" s="1110"/>
      <c r="H2" s="994" t="s">
        <v>492</v>
      </c>
      <c r="I2" s="1183"/>
      <c r="J2" s="1256" t="s">
        <v>493</v>
      </c>
      <c r="K2" s="1183"/>
      <c r="L2" s="1256" t="s">
        <v>494</v>
      </c>
      <c r="M2" s="1183"/>
      <c r="N2" s="1257" t="s">
        <v>495</v>
      </c>
      <c r="O2" s="1258"/>
      <c r="P2" s="1256" t="s">
        <v>326</v>
      </c>
      <c r="Q2" s="995"/>
      <c r="R2" s="1109" t="s">
        <v>778</v>
      </c>
      <c r="S2" s="1258"/>
      <c r="T2" s="1256" t="s">
        <v>496</v>
      </c>
      <c r="U2" s="1183"/>
      <c r="V2" s="1256" t="s">
        <v>497</v>
      </c>
      <c r="W2" s="1183"/>
      <c r="X2" s="1256" t="s">
        <v>245</v>
      </c>
      <c r="Y2" s="995"/>
      <c r="Z2" s="1252" t="s">
        <v>183</v>
      </c>
      <c r="AA2" s="1253"/>
      <c r="AB2" s="1259" t="s">
        <v>702</v>
      </c>
      <c r="AC2" s="1260"/>
      <c r="AD2" s="1260"/>
      <c r="AE2" s="1261"/>
    </row>
    <row r="3" spans="1:31" s="596" customFormat="1" ht="33.75" customHeight="1">
      <c r="A3" s="597"/>
      <c r="B3" s="598"/>
      <c r="C3" s="599"/>
      <c r="D3" s="1250" t="s">
        <v>498</v>
      </c>
      <c r="E3" s="1097"/>
      <c r="F3" s="613"/>
      <c r="G3" s="614"/>
      <c r="H3" s="600"/>
      <c r="I3" s="601"/>
      <c r="J3" s="602"/>
      <c r="K3" s="601"/>
      <c r="L3" s="602"/>
      <c r="M3" s="601"/>
      <c r="N3" s="603" t="s">
        <v>499</v>
      </c>
      <c r="O3" s="604"/>
      <c r="P3" s="602"/>
      <c r="Q3" s="605"/>
      <c r="R3" s="615"/>
      <c r="S3" s="616"/>
      <c r="T3" s="602"/>
      <c r="U3" s="601"/>
      <c r="V3" s="602"/>
      <c r="W3" s="601"/>
      <c r="X3" s="602"/>
      <c r="Y3" s="600"/>
      <c r="Z3" s="1254"/>
      <c r="AA3" s="1255"/>
      <c r="AB3" s="1251" t="s">
        <v>703</v>
      </c>
      <c r="AC3" s="1099"/>
      <c r="AD3" s="1251" t="s">
        <v>704</v>
      </c>
      <c r="AE3" s="1099"/>
    </row>
    <row r="4" spans="1:31" s="596" customFormat="1" ht="18.75" customHeight="1">
      <c r="A4" s="606"/>
      <c r="B4" s="228" t="s">
        <v>244</v>
      </c>
      <c r="C4" s="228" t="s">
        <v>247</v>
      </c>
      <c r="D4" s="607" t="s">
        <v>244</v>
      </c>
      <c r="E4" s="608" t="s">
        <v>247</v>
      </c>
      <c r="F4" s="574" t="s">
        <v>244</v>
      </c>
      <c r="G4" s="511" t="s">
        <v>247</v>
      </c>
      <c r="H4" s="239" t="s">
        <v>244</v>
      </c>
      <c r="I4" s="239" t="s">
        <v>247</v>
      </c>
      <c r="J4" s="239" t="s">
        <v>244</v>
      </c>
      <c r="K4" s="239" t="s">
        <v>247</v>
      </c>
      <c r="L4" s="239" t="s">
        <v>244</v>
      </c>
      <c r="M4" s="239" t="s">
        <v>247</v>
      </c>
      <c r="N4" s="239" t="s">
        <v>244</v>
      </c>
      <c r="O4" s="239" t="s">
        <v>247</v>
      </c>
      <c r="P4" s="239" t="s">
        <v>244</v>
      </c>
      <c r="Q4" s="240" t="s">
        <v>247</v>
      </c>
      <c r="R4" s="609" t="s">
        <v>244</v>
      </c>
      <c r="S4" s="239" t="s">
        <v>247</v>
      </c>
      <c r="T4" s="239" t="s">
        <v>244</v>
      </c>
      <c r="U4" s="239" t="s">
        <v>247</v>
      </c>
      <c r="V4" s="239" t="s">
        <v>244</v>
      </c>
      <c r="W4" s="239" t="s">
        <v>247</v>
      </c>
      <c r="X4" s="239" t="s">
        <v>244</v>
      </c>
      <c r="Y4" s="239" t="s">
        <v>247</v>
      </c>
      <c r="Z4" s="610" t="s">
        <v>244</v>
      </c>
      <c r="AA4" s="610" t="s">
        <v>247</v>
      </c>
      <c r="AB4" s="511" t="s">
        <v>244</v>
      </c>
      <c r="AC4" s="511" t="s">
        <v>247</v>
      </c>
      <c r="AD4" s="511" t="s">
        <v>244</v>
      </c>
      <c r="AE4" s="428" t="s">
        <v>247</v>
      </c>
    </row>
    <row r="5" spans="1:31" s="611" customFormat="1" ht="15" customHeight="1">
      <c r="A5" s="265" t="s">
        <v>774</v>
      </c>
      <c r="B5" s="114">
        <v>204</v>
      </c>
      <c r="C5" s="114">
        <v>9715</v>
      </c>
      <c r="D5" s="114">
        <v>34</v>
      </c>
      <c r="E5" s="114">
        <v>3442</v>
      </c>
      <c r="F5" s="114">
        <v>352</v>
      </c>
      <c r="G5" s="114">
        <v>13633</v>
      </c>
      <c r="H5" s="114">
        <v>60</v>
      </c>
      <c r="I5" s="114">
        <v>1056</v>
      </c>
      <c r="J5" s="114">
        <v>4719</v>
      </c>
      <c r="K5" s="114">
        <v>101040</v>
      </c>
      <c r="L5" s="114">
        <v>4080</v>
      </c>
      <c r="M5" s="114">
        <v>82816</v>
      </c>
      <c r="N5" s="114">
        <v>2721</v>
      </c>
      <c r="O5" s="114">
        <v>124562</v>
      </c>
      <c r="P5" s="114">
        <v>1151</v>
      </c>
      <c r="Q5" s="114">
        <v>23087</v>
      </c>
      <c r="R5" s="114">
        <v>175</v>
      </c>
      <c r="S5" s="114">
        <v>9644</v>
      </c>
      <c r="T5" s="114">
        <v>708</v>
      </c>
      <c r="U5" s="114">
        <v>23658</v>
      </c>
      <c r="V5" s="114">
        <v>133</v>
      </c>
      <c r="W5" s="114">
        <v>4432</v>
      </c>
      <c r="X5" s="114">
        <v>260</v>
      </c>
      <c r="Y5" s="114">
        <v>4501</v>
      </c>
      <c r="Z5" s="114">
        <f t="shared" ref="Z5" si="0">IF(SUM(B5,F5,H5,J5,L5,N5,P5,R5,T5,V5,X5)=0,"-",SUM(B5,F5,H5,J5,L5,N5,P5,R5,T5,V5,X5))</f>
        <v>14563</v>
      </c>
      <c r="AA5" s="114">
        <f t="shared" ref="AA5" si="1">IF(SUM(C5,G5,I5,K5,M5,O5,Q5,S5,U5,W5,Y5)=0,"-",SUM(C5,G5,I5,K5,M5,O5,Q5,S5,U5,W5,Y5))</f>
        <v>398144</v>
      </c>
      <c r="AB5" s="114">
        <v>879</v>
      </c>
      <c r="AC5" s="114">
        <v>11779</v>
      </c>
      <c r="AD5" s="114">
        <v>130</v>
      </c>
      <c r="AE5" s="114">
        <v>3034</v>
      </c>
    </row>
    <row r="6" spans="1:31" s="611" customFormat="1" ht="15" customHeight="1">
      <c r="A6" s="161" t="s">
        <v>718</v>
      </c>
      <c r="B6" s="315">
        <f>IF(SUM(B7:B15)=0,"-",SUM(B7:B15))</f>
        <v>30</v>
      </c>
      <c r="C6" s="315">
        <f t="shared" ref="C6:AE6" si="2">IF(SUM(C7:C15)=0,"-",SUM(C7:C15))</f>
        <v>943</v>
      </c>
      <c r="D6" s="315" t="str">
        <f t="shared" si="2"/>
        <v>-</v>
      </c>
      <c r="E6" s="315" t="str">
        <f t="shared" si="2"/>
        <v>-</v>
      </c>
      <c r="F6" s="315">
        <f t="shared" si="2"/>
        <v>18</v>
      </c>
      <c r="G6" s="315">
        <f t="shared" si="2"/>
        <v>663</v>
      </c>
      <c r="H6" s="315" t="str">
        <f t="shared" si="2"/>
        <v>-</v>
      </c>
      <c r="I6" s="315" t="str">
        <f t="shared" si="2"/>
        <v>-</v>
      </c>
      <c r="J6" s="315">
        <f t="shared" si="2"/>
        <v>255</v>
      </c>
      <c r="K6" s="315">
        <f t="shared" si="2"/>
        <v>8050</v>
      </c>
      <c r="L6" s="315">
        <f t="shared" si="2"/>
        <v>98</v>
      </c>
      <c r="M6" s="315">
        <f t="shared" si="2"/>
        <v>1890</v>
      </c>
      <c r="N6" s="315">
        <f t="shared" si="2"/>
        <v>79</v>
      </c>
      <c r="O6" s="315">
        <f t="shared" si="2"/>
        <v>2341</v>
      </c>
      <c r="P6" s="315">
        <f t="shared" si="2"/>
        <v>67</v>
      </c>
      <c r="Q6" s="315">
        <f t="shared" si="2"/>
        <v>1057</v>
      </c>
      <c r="R6" s="315">
        <f t="shared" si="2"/>
        <v>5</v>
      </c>
      <c r="S6" s="315">
        <f t="shared" si="2"/>
        <v>163</v>
      </c>
      <c r="T6" s="315">
        <f t="shared" si="2"/>
        <v>38</v>
      </c>
      <c r="U6" s="315">
        <f t="shared" si="2"/>
        <v>1390</v>
      </c>
      <c r="V6" s="315">
        <f t="shared" si="2"/>
        <v>5</v>
      </c>
      <c r="W6" s="315">
        <f t="shared" si="2"/>
        <v>213</v>
      </c>
      <c r="X6" s="315" t="str">
        <f t="shared" si="2"/>
        <v>-</v>
      </c>
      <c r="Y6" s="315" t="str">
        <f t="shared" si="2"/>
        <v>-</v>
      </c>
      <c r="Z6" s="315">
        <f t="shared" si="2"/>
        <v>595</v>
      </c>
      <c r="AA6" s="315">
        <f t="shared" si="2"/>
        <v>16710</v>
      </c>
      <c r="AB6" s="315">
        <f t="shared" si="2"/>
        <v>59</v>
      </c>
      <c r="AC6" s="315">
        <f t="shared" si="2"/>
        <v>855</v>
      </c>
      <c r="AD6" s="315">
        <f t="shared" si="2"/>
        <v>7</v>
      </c>
      <c r="AE6" s="315">
        <f t="shared" si="2"/>
        <v>219</v>
      </c>
    </row>
    <row r="7" spans="1:31" s="611" customFormat="1" ht="15" customHeight="1">
      <c r="A7" s="177" t="s">
        <v>242</v>
      </c>
      <c r="B7" s="441">
        <v>30</v>
      </c>
      <c r="C7" s="759">
        <v>943</v>
      </c>
      <c r="D7" s="441" t="s">
        <v>1192</v>
      </c>
      <c r="E7" s="441" t="s">
        <v>1192</v>
      </c>
      <c r="F7" s="759">
        <v>10</v>
      </c>
      <c r="G7" s="759">
        <v>367</v>
      </c>
      <c r="H7" s="759" t="s">
        <v>1192</v>
      </c>
      <c r="I7" s="759" t="s">
        <v>1192</v>
      </c>
      <c r="J7" s="759" t="s">
        <v>1192</v>
      </c>
      <c r="K7" s="759" t="s">
        <v>1192</v>
      </c>
      <c r="L7" s="759" t="s">
        <v>1192</v>
      </c>
      <c r="M7" s="759" t="s">
        <v>1192</v>
      </c>
      <c r="N7" s="759">
        <v>14</v>
      </c>
      <c r="O7" s="759">
        <v>588</v>
      </c>
      <c r="P7" s="759" t="s">
        <v>1192</v>
      </c>
      <c r="Q7" s="759" t="s">
        <v>1192</v>
      </c>
      <c r="R7" s="759">
        <v>5</v>
      </c>
      <c r="S7" s="759">
        <v>163</v>
      </c>
      <c r="T7" s="759">
        <v>33</v>
      </c>
      <c r="U7" s="759">
        <v>1352</v>
      </c>
      <c r="V7" s="759">
        <v>4</v>
      </c>
      <c r="W7" s="759">
        <v>158</v>
      </c>
      <c r="X7" s="759" t="s">
        <v>1192</v>
      </c>
      <c r="Y7" s="759" t="s">
        <v>1192</v>
      </c>
      <c r="Z7" s="402">
        <f t="shared" ref="Z7:Z15" si="3">IF(SUM(B7,F7,H7,J7,L7,N7,P7,R7,T7,V7,X7)=0,"-",SUM(B7,F7,H7,J7,L7,N7,P7,R7,T7,V7,X7))</f>
        <v>96</v>
      </c>
      <c r="AA7" s="402">
        <f t="shared" ref="AA7:AA15" si="4">IF(SUM(C7,G7,I7,K7,M7,O7,Q7,S7,U7,W7,Y7)=0,"-",SUM(C7,G7,I7,K7,M7,O7,Q7,S7,U7,W7,Y7))</f>
        <v>3571</v>
      </c>
      <c r="AB7" s="441" t="s">
        <v>1192</v>
      </c>
      <c r="AC7" s="759" t="s">
        <v>1192</v>
      </c>
      <c r="AD7" s="759">
        <v>7</v>
      </c>
      <c r="AE7" s="759">
        <v>219</v>
      </c>
    </row>
    <row r="8" spans="1:31" s="611" customFormat="1" ht="15" customHeight="1">
      <c r="A8" s="169" t="s">
        <v>725</v>
      </c>
      <c r="B8" s="443" t="s">
        <v>876</v>
      </c>
      <c r="C8" s="760" t="s">
        <v>184</v>
      </c>
      <c r="D8" s="443" t="s">
        <v>876</v>
      </c>
      <c r="E8" s="443" t="s">
        <v>876</v>
      </c>
      <c r="F8" s="760" t="s">
        <v>184</v>
      </c>
      <c r="G8" s="760" t="s">
        <v>184</v>
      </c>
      <c r="H8" s="760" t="s">
        <v>184</v>
      </c>
      <c r="I8" s="760" t="s">
        <v>184</v>
      </c>
      <c r="J8" s="760">
        <v>100</v>
      </c>
      <c r="K8" s="760">
        <v>4781</v>
      </c>
      <c r="L8" s="760">
        <v>7</v>
      </c>
      <c r="M8" s="760">
        <v>345</v>
      </c>
      <c r="N8" s="760">
        <v>24</v>
      </c>
      <c r="O8" s="760">
        <v>487</v>
      </c>
      <c r="P8" s="760">
        <v>7</v>
      </c>
      <c r="Q8" s="760">
        <v>64</v>
      </c>
      <c r="R8" s="760" t="s">
        <v>184</v>
      </c>
      <c r="S8" s="760" t="s">
        <v>184</v>
      </c>
      <c r="T8" s="760" t="s">
        <v>184</v>
      </c>
      <c r="U8" s="760" t="s">
        <v>184</v>
      </c>
      <c r="V8" s="760" t="s">
        <v>184</v>
      </c>
      <c r="W8" s="760" t="s">
        <v>184</v>
      </c>
      <c r="X8" s="760" t="s">
        <v>184</v>
      </c>
      <c r="Y8" s="760" t="s">
        <v>184</v>
      </c>
      <c r="Z8" s="405">
        <f t="shared" si="3"/>
        <v>138</v>
      </c>
      <c r="AA8" s="405">
        <f t="shared" si="4"/>
        <v>5677</v>
      </c>
      <c r="AB8" s="760">
        <v>15</v>
      </c>
      <c r="AC8" s="760">
        <v>133</v>
      </c>
      <c r="AD8" s="760" t="s">
        <v>184</v>
      </c>
      <c r="AE8" s="760" t="s">
        <v>184</v>
      </c>
    </row>
    <row r="9" spans="1:31" s="611" customFormat="1" ht="15" customHeight="1">
      <c r="A9" s="169" t="s">
        <v>726</v>
      </c>
      <c r="B9" s="443" t="s">
        <v>876</v>
      </c>
      <c r="C9" s="760" t="s">
        <v>184</v>
      </c>
      <c r="D9" s="443" t="s">
        <v>876</v>
      </c>
      <c r="E9" s="443" t="s">
        <v>876</v>
      </c>
      <c r="F9" s="760">
        <v>5</v>
      </c>
      <c r="G9" s="760">
        <v>160</v>
      </c>
      <c r="H9" s="760" t="s">
        <v>184</v>
      </c>
      <c r="I9" s="760" t="s">
        <v>184</v>
      </c>
      <c r="J9" s="760">
        <v>64</v>
      </c>
      <c r="K9" s="760">
        <v>1780</v>
      </c>
      <c r="L9" s="760" t="s">
        <v>184</v>
      </c>
      <c r="M9" s="760" t="s">
        <v>184</v>
      </c>
      <c r="N9" s="760" t="s">
        <v>184</v>
      </c>
      <c r="O9" s="760" t="s">
        <v>184</v>
      </c>
      <c r="P9" s="760" t="s">
        <v>184</v>
      </c>
      <c r="Q9" s="760" t="s">
        <v>184</v>
      </c>
      <c r="R9" s="760" t="s">
        <v>184</v>
      </c>
      <c r="S9" s="760" t="s">
        <v>184</v>
      </c>
      <c r="T9" s="760" t="s">
        <v>184</v>
      </c>
      <c r="U9" s="760" t="s">
        <v>184</v>
      </c>
      <c r="V9" s="760">
        <v>1</v>
      </c>
      <c r="W9" s="760">
        <v>55</v>
      </c>
      <c r="X9" s="760" t="s">
        <v>184</v>
      </c>
      <c r="Y9" s="760" t="s">
        <v>184</v>
      </c>
      <c r="Z9" s="405">
        <f t="shared" si="3"/>
        <v>70</v>
      </c>
      <c r="AA9" s="405">
        <f t="shared" si="4"/>
        <v>1995</v>
      </c>
      <c r="AB9" s="443" t="s">
        <v>876</v>
      </c>
      <c r="AC9" s="443" t="s">
        <v>876</v>
      </c>
      <c r="AD9" s="443" t="s">
        <v>876</v>
      </c>
      <c r="AE9" s="443" t="s">
        <v>876</v>
      </c>
    </row>
    <row r="10" spans="1:31" s="611" customFormat="1" ht="15" customHeight="1">
      <c r="A10" s="169" t="s">
        <v>727</v>
      </c>
      <c r="B10" s="443" t="s">
        <v>876</v>
      </c>
      <c r="C10" s="760" t="s">
        <v>184</v>
      </c>
      <c r="D10" s="443" t="s">
        <v>876</v>
      </c>
      <c r="E10" s="443" t="s">
        <v>876</v>
      </c>
      <c r="F10" s="760">
        <v>1</v>
      </c>
      <c r="G10" s="760">
        <v>32</v>
      </c>
      <c r="H10" s="760" t="s">
        <v>184</v>
      </c>
      <c r="I10" s="760" t="s">
        <v>184</v>
      </c>
      <c r="J10" s="760">
        <v>21</v>
      </c>
      <c r="K10" s="760">
        <v>419</v>
      </c>
      <c r="L10" s="760">
        <v>2</v>
      </c>
      <c r="M10" s="760">
        <v>39</v>
      </c>
      <c r="N10" s="760">
        <v>10</v>
      </c>
      <c r="O10" s="760">
        <v>121</v>
      </c>
      <c r="P10" s="760" t="s">
        <v>184</v>
      </c>
      <c r="Q10" s="760" t="s">
        <v>184</v>
      </c>
      <c r="R10" s="760" t="s">
        <v>184</v>
      </c>
      <c r="S10" s="760" t="s">
        <v>184</v>
      </c>
      <c r="T10" s="760" t="s">
        <v>184</v>
      </c>
      <c r="U10" s="760" t="s">
        <v>184</v>
      </c>
      <c r="V10" s="760" t="s">
        <v>184</v>
      </c>
      <c r="W10" s="760" t="s">
        <v>184</v>
      </c>
      <c r="X10" s="760" t="s">
        <v>184</v>
      </c>
      <c r="Y10" s="760" t="s">
        <v>184</v>
      </c>
      <c r="Z10" s="405">
        <f t="shared" si="3"/>
        <v>34</v>
      </c>
      <c r="AA10" s="405">
        <f t="shared" si="4"/>
        <v>611</v>
      </c>
      <c r="AB10" s="443">
        <v>34</v>
      </c>
      <c r="AC10" s="443">
        <v>611</v>
      </c>
      <c r="AD10" s="443" t="s">
        <v>876</v>
      </c>
      <c r="AE10" s="443" t="s">
        <v>876</v>
      </c>
    </row>
    <row r="11" spans="1:31" s="611" customFormat="1" ht="15" customHeight="1">
      <c r="A11" s="169" t="s">
        <v>728</v>
      </c>
      <c r="B11" s="443" t="s">
        <v>876</v>
      </c>
      <c r="C11" s="760" t="s">
        <v>184</v>
      </c>
      <c r="D11" s="443" t="s">
        <v>876</v>
      </c>
      <c r="E11" s="443" t="s">
        <v>876</v>
      </c>
      <c r="F11" s="760" t="s">
        <v>184</v>
      </c>
      <c r="G11" s="760" t="s">
        <v>184</v>
      </c>
      <c r="H11" s="760" t="s">
        <v>184</v>
      </c>
      <c r="I11" s="760" t="s">
        <v>184</v>
      </c>
      <c r="J11" s="760">
        <v>4</v>
      </c>
      <c r="K11" s="760">
        <v>90</v>
      </c>
      <c r="L11" s="760">
        <v>5</v>
      </c>
      <c r="M11" s="760">
        <v>30</v>
      </c>
      <c r="N11" s="760" t="s">
        <v>184</v>
      </c>
      <c r="O11" s="760" t="s">
        <v>184</v>
      </c>
      <c r="P11" s="760">
        <v>24</v>
      </c>
      <c r="Q11" s="760">
        <v>370</v>
      </c>
      <c r="R11" s="760" t="s">
        <v>184</v>
      </c>
      <c r="S11" s="760" t="s">
        <v>184</v>
      </c>
      <c r="T11" s="760" t="s">
        <v>184</v>
      </c>
      <c r="U11" s="760" t="s">
        <v>184</v>
      </c>
      <c r="V11" s="760" t="s">
        <v>184</v>
      </c>
      <c r="W11" s="760" t="s">
        <v>184</v>
      </c>
      <c r="X11" s="760" t="s">
        <v>184</v>
      </c>
      <c r="Y11" s="760" t="s">
        <v>184</v>
      </c>
      <c r="Z11" s="405">
        <f t="shared" si="3"/>
        <v>33</v>
      </c>
      <c r="AA11" s="405">
        <f t="shared" si="4"/>
        <v>490</v>
      </c>
      <c r="AB11" s="443" t="s">
        <v>876</v>
      </c>
      <c r="AC11" s="443" t="s">
        <v>876</v>
      </c>
      <c r="AD11" s="443" t="s">
        <v>876</v>
      </c>
      <c r="AE11" s="443" t="s">
        <v>876</v>
      </c>
    </row>
    <row r="12" spans="1:31" s="611" customFormat="1" ht="15" customHeight="1">
      <c r="A12" s="169" t="s">
        <v>729</v>
      </c>
      <c r="B12" s="443" t="s">
        <v>876</v>
      </c>
      <c r="C12" s="760" t="s">
        <v>184</v>
      </c>
      <c r="D12" s="443" t="s">
        <v>876</v>
      </c>
      <c r="E12" s="443" t="s">
        <v>876</v>
      </c>
      <c r="F12" s="760">
        <v>1</v>
      </c>
      <c r="G12" s="760">
        <v>77</v>
      </c>
      <c r="H12" s="760" t="s">
        <v>184</v>
      </c>
      <c r="I12" s="760" t="s">
        <v>184</v>
      </c>
      <c r="J12" s="760">
        <v>27</v>
      </c>
      <c r="K12" s="760">
        <v>371</v>
      </c>
      <c r="L12" s="760">
        <v>76</v>
      </c>
      <c r="M12" s="760">
        <v>1319</v>
      </c>
      <c r="N12" s="760">
        <v>3</v>
      </c>
      <c r="O12" s="760">
        <v>118</v>
      </c>
      <c r="P12" s="760">
        <v>19</v>
      </c>
      <c r="Q12" s="760">
        <v>376</v>
      </c>
      <c r="R12" s="760" t="s">
        <v>184</v>
      </c>
      <c r="S12" s="760" t="s">
        <v>184</v>
      </c>
      <c r="T12" s="760" t="s">
        <v>184</v>
      </c>
      <c r="U12" s="760" t="s">
        <v>184</v>
      </c>
      <c r="V12" s="760" t="s">
        <v>184</v>
      </c>
      <c r="W12" s="760" t="s">
        <v>184</v>
      </c>
      <c r="X12" s="760" t="s">
        <v>184</v>
      </c>
      <c r="Y12" s="760" t="s">
        <v>184</v>
      </c>
      <c r="Z12" s="405">
        <f t="shared" si="3"/>
        <v>126</v>
      </c>
      <c r="AA12" s="405">
        <f t="shared" si="4"/>
        <v>2261</v>
      </c>
      <c r="AB12" s="443">
        <v>10</v>
      </c>
      <c r="AC12" s="443">
        <v>111</v>
      </c>
      <c r="AD12" s="443" t="s">
        <v>876</v>
      </c>
      <c r="AE12" s="443" t="s">
        <v>876</v>
      </c>
    </row>
    <row r="13" spans="1:31" s="611" customFormat="1" ht="15" customHeight="1">
      <c r="A13" s="169" t="s">
        <v>730</v>
      </c>
      <c r="B13" s="443" t="s">
        <v>876</v>
      </c>
      <c r="C13" s="760" t="s">
        <v>184</v>
      </c>
      <c r="D13" s="443" t="s">
        <v>876</v>
      </c>
      <c r="E13" s="443" t="s">
        <v>876</v>
      </c>
      <c r="F13" s="760" t="s">
        <v>184</v>
      </c>
      <c r="G13" s="760" t="s">
        <v>184</v>
      </c>
      <c r="H13" s="760" t="s">
        <v>184</v>
      </c>
      <c r="I13" s="760" t="s">
        <v>184</v>
      </c>
      <c r="J13" s="760">
        <v>1</v>
      </c>
      <c r="K13" s="760">
        <v>6</v>
      </c>
      <c r="L13" s="760" t="s">
        <v>184</v>
      </c>
      <c r="M13" s="760" t="s">
        <v>184</v>
      </c>
      <c r="N13" s="760">
        <v>14</v>
      </c>
      <c r="O13" s="760">
        <v>305</v>
      </c>
      <c r="P13" s="760">
        <v>14</v>
      </c>
      <c r="Q13" s="760">
        <v>197</v>
      </c>
      <c r="R13" s="760" t="s">
        <v>184</v>
      </c>
      <c r="S13" s="760" t="s">
        <v>184</v>
      </c>
      <c r="T13" s="760">
        <v>5</v>
      </c>
      <c r="U13" s="760">
        <v>38</v>
      </c>
      <c r="V13" s="760" t="s">
        <v>184</v>
      </c>
      <c r="W13" s="760" t="s">
        <v>184</v>
      </c>
      <c r="X13" s="760" t="s">
        <v>184</v>
      </c>
      <c r="Y13" s="760" t="s">
        <v>184</v>
      </c>
      <c r="Z13" s="405">
        <f t="shared" si="3"/>
        <v>34</v>
      </c>
      <c r="AA13" s="405">
        <f t="shared" si="4"/>
        <v>546</v>
      </c>
      <c r="AB13" s="443" t="s">
        <v>876</v>
      </c>
      <c r="AC13" s="443" t="s">
        <v>876</v>
      </c>
      <c r="AD13" s="443" t="s">
        <v>876</v>
      </c>
      <c r="AE13" s="443" t="s">
        <v>876</v>
      </c>
    </row>
    <row r="14" spans="1:31" s="611" customFormat="1" ht="15" customHeight="1">
      <c r="A14" s="169" t="s">
        <v>731</v>
      </c>
      <c r="B14" s="443" t="s">
        <v>876</v>
      </c>
      <c r="C14" s="760" t="s">
        <v>184</v>
      </c>
      <c r="D14" s="443" t="s">
        <v>876</v>
      </c>
      <c r="E14" s="443" t="s">
        <v>876</v>
      </c>
      <c r="F14" s="760" t="s">
        <v>184</v>
      </c>
      <c r="G14" s="760" t="s">
        <v>184</v>
      </c>
      <c r="H14" s="760" t="s">
        <v>184</v>
      </c>
      <c r="I14" s="760" t="s">
        <v>184</v>
      </c>
      <c r="J14" s="760">
        <v>16</v>
      </c>
      <c r="K14" s="760">
        <v>254</v>
      </c>
      <c r="L14" s="760">
        <v>8</v>
      </c>
      <c r="M14" s="760">
        <v>157</v>
      </c>
      <c r="N14" s="760" t="s">
        <v>184</v>
      </c>
      <c r="O14" s="760" t="s">
        <v>184</v>
      </c>
      <c r="P14" s="760">
        <v>3</v>
      </c>
      <c r="Q14" s="760">
        <v>50</v>
      </c>
      <c r="R14" s="760" t="s">
        <v>184</v>
      </c>
      <c r="S14" s="760" t="s">
        <v>184</v>
      </c>
      <c r="T14" s="760" t="s">
        <v>184</v>
      </c>
      <c r="U14" s="760" t="s">
        <v>184</v>
      </c>
      <c r="V14" s="760" t="s">
        <v>184</v>
      </c>
      <c r="W14" s="760" t="s">
        <v>184</v>
      </c>
      <c r="X14" s="760" t="s">
        <v>184</v>
      </c>
      <c r="Y14" s="760" t="s">
        <v>184</v>
      </c>
      <c r="Z14" s="405">
        <f t="shared" si="3"/>
        <v>27</v>
      </c>
      <c r="AA14" s="405">
        <f t="shared" si="4"/>
        <v>461</v>
      </c>
      <c r="AB14" s="443" t="s">
        <v>876</v>
      </c>
      <c r="AC14" s="443" t="s">
        <v>876</v>
      </c>
      <c r="AD14" s="443" t="s">
        <v>876</v>
      </c>
      <c r="AE14" s="443" t="s">
        <v>876</v>
      </c>
    </row>
    <row r="15" spans="1:31" s="611" customFormat="1" ht="15" customHeight="1">
      <c r="A15" s="170" t="s">
        <v>732</v>
      </c>
      <c r="B15" s="443" t="s">
        <v>876</v>
      </c>
      <c r="C15" s="760" t="s">
        <v>184</v>
      </c>
      <c r="D15" s="443" t="s">
        <v>876</v>
      </c>
      <c r="E15" s="443" t="s">
        <v>876</v>
      </c>
      <c r="F15" s="760">
        <v>1</v>
      </c>
      <c r="G15" s="760">
        <v>27</v>
      </c>
      <c r="H15" s="760" t="s">
        <v>184</v>
      </c>
      <c r="I15" s="760" t="s">
        <v>184</v>
      </c>
      <c r="J15" s="760">
        <v>22</v>
      </c>
      <c r="K15" s="760">
        <v>349</v>
      </c>
      <c r="L15" s="760" t="s">
        <v>184</v>
      </c>
      <c r="M15" s="760" t="s">
        <v>184</v>
      </c>
      <c r="N15" s="760">
        <v>14</v>
      </c>
      <c r="O15" s="760">
        <v>722</v>
      </c>
      <c r="P15" s="760" t="s">
        <v>184</v>
      </c>
      <c r="Q15" s="760" t="s">
        <v>184</v>
      </c>
      <c r="R15" s="760" t="s">
        <v>184</v>
      </c>
      <c r="S15" s="760" t="s">
        <v>184</v>
      </c>
      <c r="T15" s="760" t="s">
        <v>184</v>
      </c>
      <c r="U15" s="760" t="s">
        <v>184</v>
      </c>
      <c r="V15" s="760" t="s">
        <v>184</v>
      </c>
      <c r="W15" s="760" t="s">
        <v>184</v>
      </c>
      <c r="X15" s="760" t="s">
        <v>184</v>
      </c>
      <c r="Y15" s="760" t="s">
        <v>184</v>
      </c>
      <c r="Z15" s="405">
        <f t="shared" si="3"/>
        <v>37</v>
      </c>
      <c r="AA15" s="405">
        <f t="shared" si="4"/>
        <v>1098</v>
      </c>
      <c r="AB15" s="443" t="s">
        <v>876</v>
      </c>
      <c r="AC15" s="443" t="s">
        <v>876</v>
      </c>
      <c r="AD15" s="443" t="s">
        <v>876</v>
      </c>
      <c r="AE15" s="443" t="s">
        <v>876</v>
      </c>
    </row>
    <row r="16" spans="1:31" s="611" customFormat="1" ht="15" customHeight="1">
      <c r="A16" s="161" t="s">
        <v>719</v>
      </c>
      <c r="B16" s="315">
        <f t="shared" ref="B16:AD16" si="5">IF(SUM(B17:B18)=0,"-",SUM(B17:B18))</f>
        <v>7</v>
      </c>
      <c r="C16" s="315">
        <f t="shared" si="5"/>
        <v>585</v>
      </c>
      <c r="D16" s="315">
        <f t="shared" si="5"/>
        <v>4</v>
      </c>
      <c r="E16" s="315">
        <f t="shared" si="5"/>
        <v>540</v>
      </c>
      <c r="F16" s="315">
        <f t="shared" si="5"/>
        <v>5</v>
      </c>
      <c r="G16" s="315">
        <f t="shared" si="5"/>
        <v>201</v>
      </c>
      <c r="H16" s="315" t="str">
        <f t="shared" si="5"/>
        <v>-</v>
      </c>
      <c r="I16" s="315" t="str">
        <f t="shared" si="5"/>
        <v>-</v>
      </c>
      <c r="J16" s="315">
        <f t="shared" si="5"/>
        <v>51</v>
      </c>
      <c r="K16" s="315">
        <f t="shared" si="5"/>
        <v>563</v>
      </c>
      <c r="L16" s="315">
        <f t="shared" si="5"/>
        <v>88</v>
      </c>
      <c r="M16" s="315">
        <f t="shared" si="5"/>
        <v>3538</v>
      </c>
      <c r="N16" s="315">
        <f t="shared" si="5"/>
        <v>14</v>
      </c>
      <c r="O16" s="315">
        <f t="shared" si="5"/>
        <v>706</v>
      </c>
      <c r="P16" s="315">
        <f t="shared" si="5"/>
        <v>2</v>
      </c>
      <c r="Q16" s="315">
        <f t="shared" si="5"/>
        <v>107</v>
      </c>
      <c r="R16" s="315" t="str">
        <f t="shared" si="5"/>
        <v>-</v>
      </c>
      <c r="S16" s="315" t="str">
        <f t="shared" si="5"/>
        <v>-</v>
      </c>
      <c r="T16" s="315">
        <f t="shared" si="5"/>
        <v>7</v>
      </c>
      <c r="U16" s="315">
        <f t="shared" si="5"/>
        <v>106</v>
      </c>
      <c r="V16" s="315" t="str">
        <f t="shared" si="5"/>
        <v>-</v>
      </c>
      <c r="W16" s="315" t="str">
        <f t="shared" si="5"/>
        <v>-</v>
      </c>
      <c r="X16" s="315">
        <f t="shared" si="5"/>
        <v>1</v>
      </c>
      <c r="Y16" s="315">
        <f t="shared" si="5"/>
        <v>61</v>
      </c>
      <c r="Z16" s="315">
        <f t="shared" si="5"/>
        <v>175</v>
      </c>
      <c r="AA16" s="315">
        <f t="shared" si="5"/>
        <v>5867</v>
      </c>
      <c r="AB16" s="315" t="str">
        <f t="shared" si="5"/>
        <v>-</v>
      </c>
      <c r="AC16" s="315" t="str">
        <f t="shared" si="5"/>
        <v>-</v>
      </c>
      <c r="AD16" s="315" t="str">
        <f t="shared" si="5"/>
        <v>-</v>
      </c>
      <c r="AE16" s="315" t="str">
        <f>IF(SUM(AE17:AE18)=0,"-",SUM(AE17:AE18))</f>
        <v>-</v>
      </c>
    </row>
    <row r="17" spans="1:31" s="611" customFormat="1" ht="15" customHeight="1">
      <c r="A17" s="177" t="s">
        <v>242</v>
      </c>
      <c r="B17" s="760">
        <v>7</v>
      </c>
      <c r="C17" s="760">
        <v>585</v>
      </c>
      <c r="D17" s="443">
        <v>4</v>
      </c>
      <c r="E17" s="443">
        <v>540</v>
      </c>
      <c r="F17" s="760">
        <v>5</v>
      </c>
      <c r="G17" s="760">
        <v>201</v>
      </c>
      <c r="H17" s="760" t="s">
        <v>1176</v>
      </c>
      <c r="I17" s="760" t="s">
        <v>1176</v>
      </c>
      <c r="J17" s="760" t="s">
        <v>1176</v>
      </c>
      <c r="K17" s="760" t="s">
        <v>1176</v>
      </c>
      <c r="L17" s="760">
        <v>5</v>
      </c>
      <c r="M17" s="760">
        <v>207</v>
      </c>
      <c r="N17" s="760">
        <v>4</v>
      </c>
      <c r="O17" s="760">
        <v>98</v>
      </c>
      <c r="P17" s="760">
        <v>2</v>
      </c>
      <c r="Q17" s="760">
        <v>107</v>
      </c>
      <c r="R17" s="760" t="s">
        <v>1176</v>
      </c>
      <c r="S17" s="760" t="s">
        <v>1176</v>
      </c>
      <c r="T17" s="760">
        <v>7</v>
      </c>
      <c r="U17" s="760">
        <v>106</v>
      </c>
      <c r="V17" s="760" t="s">
        <v>1176</v>
      </c>
      <c r="W17" s="760" t="s">
        <v>1176</v>
      </c>
      <c r="X17" s="760">
        <v>1</v>
      </c>
      <c r="Y17" s="760">
        <v>61</v>
      </c>
      <c r="Z17" s="405">
        <f t="shared" ref="Z17:Z24" si="6">IF(SUM(B17,F17,H17,J17,L17,N17,P17,R17,T17,V17,X17)=0,"-",SUM(B17,F17,H17,J17,L17,N17,P17,R17,T17,V17,X17))</f>
        <v>31</v>
      </c>
      <c r="AA17" s="405">
        <f t="shared" ref="AA17:AA24" si="7">IF(SUM(C17,G17,I17,K17,M17,O17,Q17,S17,U17,W17,Y17)=0,"-",SUM(C17,G17,I17,K17,M17,O17,Q17,S17,U17,W17,Y17))</f>
        <v>1365</v>
      </c>
      <c r="AB17" s="443" t="s">
        <v>872</v>
      </c>
      <c r="AC17" s="443" t="s">
        <v>872</v>
      </c>
      <c r="AD17" s="760" t="s">
        <v>184</v>
      </c>
      <c r="AE17" s="760" t="s">
        <v>184</v>
      </c>
    </row>
    <row r="18" spans="1:31" s="611" customFormat="1" ht="15" customHeight="1">
      <c r="A18" s="178" t="s">
        <v>739</v>
      </c>
      <c r="B18" s="445" t="s">
        <v>1176</v>
      </c>
      <c r="C18" s="761" t="s">
        <v>1176</v>
      </c>
      <c r="D18" s="761" t="s">
        <v>1176</v>
      </c>
      <c r="E18" s="761" t="s">
        <v>1176</v>
      </c>
      <c r="F18" s="761" t="s">
        <v>1176</v>
      </c>
      <c r="G18" s="761" t="s">
        <v>1176</v>
      </c>
      <c r="H18" s="761" t="s">
        <v>1176</v>
      </c>
      <c r="I18" s="761" t="s">
        <v>1176</v>
      </c>
      <c r="J18" s="761">
        <v>51</v>
      </c>
      <c r="K18" s="761">
        <v>563</v>
      </c>
      <c r="L18" s="761">
        <v>83</v>
      </c>
      <c r="M18" s="761">
        <v>3331</v>
      </c>
      <c r="N18" s="761">
        <v>10</v>
      </c>
      <c r="O18" s="761">
        <v>608</v>
      </c>
      <c r="P18" s="761" t="s">
        <v>1176</v>
      </c>
      <c r="Q18" s="761" t="s">
        <v>1176</v>
      </c>
      <c r="R18" s="761" t="s">
        <v>1176</v>
      </c>
      <c r="S18" s="761" t="s">
        <v>1176</v>
      </c>
      <c r="T18" s="761" t="s">
        <v>1176</v>
      </c>
      <c r="U18" s="761" t="s">
        <v>1176</v>
      </c>
      <c r="V18" s="761" t="s">
        <v>1176</v>
      </c>
      <c r="W18" s="761" t="s">
        <v>1176</v>
      </c>
      <c r="X18" s="761" t="s">
        <v>1176</v>
      </c>
      <c r="Y18" s="761" t="s">
        <v>1176</v>
      </c>
      <c r="Z18" s="408">
        <f t="shared" si="6"/>
        <v>144</v>
      </c>
      <c r="AA18" s="408">
        <f t="shared" si="7"/>
        <v>4502</v>
      </c>
      <c r="AB18" s="445" t="s">
        <v>872</v>
      </c>
      <c r="AC18" s="445" t="s">
        <v>872</v>
      </c>
      <c r="AD18" s="445" t="s">
        <v>872</v>
      </c>
      <c r="AE18" s="445" t="s">
        <v>872</v>
      </c>
    </row>
    <row r="19" spans="1:31" s="611" customFormat="1" ht="15" customHeight="1">
      <c r="A19" s="161" t="s">
        <v>720</v>
      </c>
      <c r="B19" s="612">
        <f t="shared" ref="B19:AD19" si="8">IF(SUM(B20:B24)=0,"-",SUM(B20:B24))</f>
        <v>1</v>
      </c>
      <c r="C19" s="612">
        <f t="shared" si="8"/>
        <v>55</v>
      </c>
      <c r="D19" s="612" t="str">
        <f t="shared" si="8"/>
        <v>-</v>
      </c>
      <c r="E19" s="612" t="str">
        <f t="shared" si="8"/>
        <v>-</v>
      </c>
      <c r="F19" s="612">
        <f t="shared" si="8"/>
        <v>7</v>
      </c>
      <c r="G19" s="612">
        <f t="shared" si="8"/>
        <v>164</v>
      </c>
      <c r="H19" s="612" t="str">
        <f t="shared" si="8"/>
        <v>-</v>
      </c>
      <c r="I19" s="612" t="str">
        <f t="shared" si="8"/>
        <v>-</v>
      </c>
      <c r="J19" s="612">
        <f t="shared" si="8"/>
        <v>208</v>
      </c>
      <c r="K19" s="612">
        <f t="shared" si="8"/>
        <v>2527</v>
      </c>
      <c r="L19" s="612">
        <f t="shared" si="8"/>
        <v>105</v>
      </c>
      <c r="M19" s="612">
        <f t="shared" si="8"/>
        <v>1402</v>
      </c>
      <c r="N19" s="612">
        <f t="shared" si="8"/>
        <v>29</v>
      </c>
      <c r="O19" s="612">
        <f t="shared" si="8"/>
        <v>580</v>
      </c>
      <c r="P19" s="612">
        <f t="shared" si="8"/>
        <v>138</v>
      </c>
      <c r="Q19" s="612">
        <f t="shared" si="8"/>
        <v>2261</v>
      </c>
      <c r="R19" s="612">
        <f t="shared" si="8"/>
        <v>2</v>
      </c>
      <c r="S19" s="612">
        <f t="shared" si="8"/>
        <v>157</v>
      </c>
      <c r="T19" s="612">
        <f t="shared" si="8"/>
        <v>5</v>
      </c>
      <c r="U19" s="612">
        <f t="shared" si="8"/>
        <v>131</v>
      </c>
      <c r="V19" s="612" t="str">
        <f t="shared" si="8"/>
        <v>-</v>
      </c>
      <c r="W19" s="612" t="str">
        <f t="shared" si="8"/>
        <v>-</v>
      </c>
      <c r="X19" s="612">
        <f t="shared" si="8"/>
        <v>4</v>
      </c>
      <c r="Y19" s="612">
        <f t="shared" si="8"/>
        <v>204</v>
      </c>
      <c r="Z19" s="612">
        <f t="shared" si="8"/>
        <v>499</v>
      </c>
      <c r="AA19" s="612">
        <f t="shared" si="8"/>
        <v>7481</v>
      </c>
      <c r="AB19" s="612">
        <f t="shared" si="8"/>
        <v>12</v>
      </c>
      <c r="AC19" s="612">
        <f t="shared" si="8"/>
        <v>110</v>
      </c>
      <c r="AD19" s="612">
        <f t="shared" si="8"/>
        <v>1</v>
      </c>
      <c r="AE19" s="612">
        <f>IF(SUM(AE20:AE24)=0,"-",SUM(AE20:AE24))</f>
        <v>10</v>
      </c>
    </row>
    <row r="20" spans="1:31" s="611" customFormat="1" ht="15" customHeight="1">
      <c r="A20" s="177" t="s">
        <v>242</v>
      </c>
      <c r="B20" s="760">
        <v>1</v>
      </c>
      <c r="C20" s="760">
        <v>55</v>
      </c>
      <c r="D20" s="443" t="s">
        <v>181</v>
      </c>
      <c r="E20" s="443" t="s">
        <v>181</v>
      </c>
      <c r="F20" s="760">
        <v>5</v>
      </c>
      <c r="G20" s="760">
        <v>130</v>
      </c>
      <c r="H20" s="760" t="s">
        <v>181</v>
      </c>
      <c r="I20" s="760" t="s">
        <v>181</v>
      </c>
      <c r="J20" s="760" t="s">
        <v>181</v>
      </c>
      <c r="K20" s="760" t="s">
        <v>181</v>
      </c>
      <c r="L20" s="760" t="s">
        <v>181</v>
      </c>
      <c r="M20" s="760" t="s">
        <v>181</v>
      </c>
      <c r="N20" s="760" t="s">
        <v>181</v>
      </c>
      <c r="O20" s="760" t="s">
        <v>181</v>
      </c>
      <c r="P20" s="760" t="s">
        <v>181</v>
      </c>
      <c r="Q20" s="760" t="s">
        <v>181</v>
      </c>
      <c r="R20" s="760">
        <v>2</v>
      </c>
      <c r="S20" s="760">
        <v>157</v>
      </c>
      <c r="T20" s="760">
        <v>5</v>
      </c>
      <c r="U20" s="760">
        <v>131</v>
      </c>
      <c r="V20" s="760" t="s">
        <v>181</v>
      </c>
      <c r="W20" s="760" t="s">
        <v>181</v>
      </c>
      <c r="X20" s="760">
        <v>2</v>
      </c>
      <c r="Y20" s="760">
        <v>180</v>
      </c>
      <c r="Z20" s="405">
        <f t="shared" si="6"/>
        <v>15</v>
      </c>
      <c r="AA20" s="405">
        <f t="shared" si="7"/>
        <v>653</v>
      </c>
      <c r="AB20" s="759" t="s">
        <v>181</v>
      </c>
      <c r="AC20" s="759" t="s">
        <v>181</v>
      </c>
      <c r="AD20" s="759" t="s">
        <v>181</v>
      </c>
      <c r="AE20" s="759" t="s">
        <v>181</v>
      </c>
    </row>
    <row r="21" spans="1:31" s="611" customFormat="1" ht="15" customHeight="1">
      <c r="A21" s="169" t="s">
        <v>735</v>
      </c>
      <c r="B21" s="443" t="s">
        <v>181</v>
      </c>
      <c r="C21" s="443" t="s">
        <v>181</v>
      </c>
      <c r="D21" s="443" t="s">
        <v>181</v>
      </c>
      <c r="E21" s="443" t="s">
        <v>181</v>
      </c>
      <c r="F21" s="760">
        <v>2</v>
      </c>
      <c r="G21" s="760">
        <v>34</v>
      </c>
      <c r="H21" s="760" t="s">
        <v>181</v>
      </c>
      <c r="I21" s="760" t="s">
        <v>181</v>
      </c>
      <c r="J21" s="760">
        <v>70</v>
      </c>
      <c r="K21" s="760">
        <v>669</v>
      </c>
      <c r="L21" s="760">
        <v>47</v>
      </c>
      <c r="M21" s="760">
        <v>677</v>
      </c>
      <c r="N21" s="760">
        <v>14</v>
      </c>
      <c r="O21" s="760">
        <v>389</v>
      </c>
      <c r="P21" s="760">
        <v>10</v>
      </c>
      <c r="Q21" s="760">
        <v>58</v>
      </c>
      <c r="R21" s="760" t="s">
        <v>181</v>
      </c>
      <c r="S21" s="760" t="s">
        <v>181</v>
      </c>
      <c r="T21" s="760" t="s">
        <v>181</v>
      </c>
      <c r="U21" s="760" t="s">
        <v>181</v>
      </c>
      <c r="V21" s="760" t="s">
        <v>181</v>
      </c>
      <c r="W21" s="760" t="s">
        <v>181</v>
      </c>
      <c r="X21" s="760" t="s">
        <v>181</v>
      </c>
      <c r="Y21" s="760" t="s">
        <v>181</v>
      </c>
      <c r="Z21" s="405">
        <f t="shared" si="6"/>
        <v>143</v>
      </c>
      <c r="AA21" s="405">
        <f t="shared" si="7"/>
        <v>1827</v>
      </c>
      <c r="AB21" s="760">
        <v>5</v>
      </c>
      <c r="AC21" s="760">
        <v>43</v>
      </c>
      <c r="AD21" s="760" t="s">
        <v>181</v>
      </c>
      <c r="AE21" s="760" t="s">
        <v>181</v>
      </c>
    </row>
    <row r="22" spans="1:31" s="611" customFormat="1" ht="15" customHeight="1">
      <c r="A22" s="169" t="s">
        <v>736</v>
      </c>
      <c r="B22" s="443" t="s">
        <v>181</v>
      </c>
      <c r="C22" s="443" t="s">
        <v>181</v>
      </c>
      <c r="D22" s="443" t="s">
        <v>181</v>
      </c>
      <c r="E22" s="443" t="s">
        <v>181</v>
      </c>
      <c r="F22" s="760" t="s">
        <v>181</v>
      </c>
      <c r="G22" s="760" t="s">
        <v>181</v>
      </c>
      <c r="H22" s="760" t="s">
        <v>181</v>
      </c>
      <c r="I22" s="760" t="s">
        <v>181</v>
      </c>
      <c r="J22" s="760">
        <v>115</v>
      </c>
      <c r="K22" s="760">
        <v>1723</v>
      </c>
      <c r="L22" s="760">
        <v>14</v>
      </c>
      <c r="M22" s="760">
        <v>176</v>
      </c>
      <c r="N22" s="760">
        <v>15</v>
      </c>
      <c r="O22" s="760">
        <v>191</v>
      </c>
      <c r="P22" s="760">
        <v>79</v>
      </c>
      <c r="Q22" s="760">
        <v>1325</v>
      </c>
      <c r="R22" s="760" t="s">
        <v>181</v>
      </c>
      <c r="S22" s="760" t="s">
        <v>181</v>
      </c>
      <c r="T22" s="760" t="s">
        <v>181</v>
      </c>
      <c r="U22" s="760" t="s">
        <v>181</v>
      </c>
      <c r="V22" s="760" t="s">
        <v>181</v>
      </c>
      <c r="W22" s="760" t="s">
        <v>181</v>
      </c>
      <c r="X22" s="760" t="s">
        <v>181</v>
      </c>
      <c r="Y22" s="760" t="s">
        <v>181</v>
      </c>
      <c r="Z22" s="405">
        <f t="shared" si="6"/>
        <v>223</v>
      </c>
      <c r="AA22" s="405">
        <f t="shared" si="7"/>
        <v>3415</v>
      </c>
      <c r="AB22" s="760">
        <v>7</v>
      </c>
      <c r="AC22" s="760">
        <v>67</v>
      </c>
      <c r="AD22" s="760" t="s">
        <v>181</v>
      </c>
      <c r="AE22" s="760" t="s">
        <v>181</v>
      </c>
    </row>
    <row r="23" spans="1:31" s="611" customFormat="1" ht="15" customHeight="1">
      <c r="A23" s="169" t="s">
        <v>737</v>
      </c>
      <c r="B23" s="443" t="s">
        <v>1153</v>
      </c>
      <c r="C23" s="443" t="s">
        <v>1153</v>
      </c>
      <c r="D23" s="760" t="s">
        <v>1153</v>
      </c>
      <c r="E23" s="760" t="s">
        <v>1153</v>
      </c>
      <c r="F23" s="760" t="s">
        <v>1153</v>
      </c>
      <c r="G23" s="760" t="s">
        <v>1153</v>
      </c>
      <c r="H23" s="760" t="s">
        <v>1153</v>
      </c>
      <c r="I23" s="760" t="s">
        <v>1153</v>
      </c>
      <c r="J23" s="760">
        <v>5</v>
      </c>
      <c r="K23" s="760">
        <v>11</v>
      </c>
      <c r="L23" s="760">
        <v>36</v>
      </c>
      <c r="M23" s="760">
        <v>361</v>
      </c>
      <c r="N23" s="760" t="s">
        <v>1153</v>
      </c>
      <c r="O23" s="760" t="s">
        <v>1154</v>
      </c>
      <c r="P23" s="760">
        <v>35</v>
      </c>
      <c r="Q23" s="760">
        <v>693</v>
      </c>
      <c r="R23" s="760" t="s">
        <v>181</v>
      </c>
      <c r="S23" s="760" t="s">
        <v>181</v>
      </c>
      <c r="T23" s="760" t="s">
        <v>181</v>
      </c>
      <c r="U23" s="760" t="s">
        <v>181</v>
      </c>
      <c r="V23" s="760" t="s">
        <v>181</v>
      </c>
      <c r="W23" s="760" t="s">
        <v>181</v>
      </c>
      <c r="X23" s="760" t="s">
        <v>181</v>
      </c>
      <c r="Y23" s="760" t="s">
        <v>181</v>
      </c>
      <c r="Z23" s="405">
        <f t="shared" si="6"/>
        <v>76</v>
      </c>
      <c r="AA23" s="405">
        <f t="shared" si="7"/>
        <v>1065</v>
      </c>
      <c r="AB23" s="760" t="s">
        <v>1153</v>
      </c>
      <c r="AC23" s="760" t="s">
        <v>1153</v>
      </c>
      <c r="AD23" s="760">
        <v>1</v>
      </c>
      <c r="AE23" s="760">
        <v>10</v>
      </c>
    </row>
    <row r="24" spans="1:31" s="611" customFormat="1" ht="15" customHeight="1">
      <c r="A24" s="170" t="s">
        <v>738</v>
      </c>
      <c r="B24" s="445" t="s">
        <v>181</v>
      </c>
      <c r="C24" s="445" t="s">
        <v>181</v>
      </c>
      <c r="D24" s="445" t="s">
        <v>181</v>
      </c>
      <c r="E24" s="445" t="s">
        <v>181</v>
      </c>
      <c r="F24" s="761" t="s">
        <v>181</v>
      </c>
      <c r="G24" s="761" t="s">
        <v>181</v>
      </c>
      <c r="H24" s="761" t="s">
        <v>181</v>
      </c>
      <c r="I24" s="761" t="s">
        <v>181</v>
      </c>
      <c r="J24" s="761">
        <v>18</v>
      </c>
      <c r="K24" s="761">
        <v>124</v>
      </c>
      <c r="L24" s="761">
        <v>8</v>
      </c>
      <c r="M24" s="761">
        <v>188</v>
      </c>
      <c r="N24" s="761" t="s">
        <v>181</v>
      </c>
      <c r="O24" s="761" t="s">
        <v>181</v>
      </c>
      <c r="P24" s="761">
        <v>14</v>
      </c>
      <c r="Q24" s="761">
        <v>185</v>
      </c>
      <c r="R24" s="761" t="s">
        <v>181</v>
      </c>
      <c r="S24" s="761" t="s">
        <v>181</v>
      </c>
      <c r="T24" s="761" t="s">
        <v>181</v>
      </c>
      <c r="U24" s="761" t="s">
        <v>181</v>
      </c>
      <c r="V24" s="761" t="s">
        <v>181</v>
      </c>
      <c r="W24" s="761" t="s">
        <v>181</v>
      </c>
      <c r="X24" s="761">
        <v>2</v>
      </c>
      <c r="Y24" s="761">
        <v>24</v>
      </c>
      <c r="Z24" s="408">
        <f t="shared" si="6"/>
        <v>42</v>
      </c>
      <c r="AA24" s="408">
        <f t="shared" si="7"/>
        <v>521</v>
      </c>
      <c r="AB24" s="761" t="s">
        <v>181</v>
      </c>
      <c r="AC24" s="761" t="s">
        <v>181</v>
      </c>
      <c r="AD24" s="761" t="s">
        <v>181</v>
      </c>
      <c r="AE24" s="761" t="s">
        <v>181</v>
      </c>
    </row>
    <row r="25" spans="1:31" s="611" customFormat="1" ht="15" customHeight="1">
      <c r="A25" s="414" t="s">
        <v>582</v>
      </c>
      <c r="B25" s="413"/>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2"/>
      <c r="AA25" s="412"/>
      <c r="AB25" s="413"/>
      <c r="AC25" s="413"/>
      <c r="AD25" s="413"/>
      <c r="AE25" s="413"/>
    </row>
    <row r="26" spans="1:31" s="611" customFormat="1" ht="15" customHeight="1">
      <c r="A26" s="414"/>
      <c r="B26" s="413"/>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2"/>
      <c r="AA26" s="412"/>
      <c r="AB26" s="413"/>
      <c r="AC26" s="413"/>
      <c r="AD26" s="413"/>
      <c r="AE26" s="413"/>
    </row>
    <row r="27" spans="1:31" s="611" customFormat="1" ht="15" customHeight="1">
      <c r="A27" s="411" t="s">
        <v>770</v>
      </c>
      <c r="B27" s="363"/>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115"/>
      <c r="AA27" s="115"/>
      <c r="AB27" s="363"/>
      <c r="AC27" s="363"/>
      <c r="AD27" s="363"/>
      <c r="AE27" s="363"/>
    </row>
    <row r="28" spans="1:31" ht="13.5" customHeight="1">
      <c r="A28" s="116"/>
      <c r="B28" s="85"/>
      <c r="C28" s="85"/>
      <c r="D28" s="85"/>
      <c r="E28" s="85"/>
      <c r="F28" s="85"/>
      <c r="G28" s="85"/>
      <c r="H28" s="85"/>
      <c r="I28" s="85"/>
      <c r="J28" s="85"/>
      <c r="K28" s="85"/>
      <c r="L28" s="85"/>
      <c r="M28" s="85"/>
      <c r="N28" s="85"/>
      <c r="O28" s="85"/>
      <c r="P28" s="85"/>
      <c r="Q28" s="85"/>
      <c r="R28" s="85"/>
      <c r="S28" s="85"/>
      <c r="T28" s="85"/>
      <c r="U28" s="85"/>
      <c r="V28" s="85"/>
      <c r="W28" s="85"/>
      <c r="X28" s="85"/>
      <c r="Y28" s="85"/>
      <c r="Z28" s="139"/>
      <c r="AA28" s="139"/>
      <c r="AB28" s="85"/>
      <c r="AC28" s="85"/>
      <c r="AD28" s="85"/>
      <c r="AE28" s="85"/>
    </row>
    <row r="29" spans="1:31" ht="13.5" customHeight="1">
      <c r="A29" s="116"/>
      <c r="B29" s="85"/>
      <c r="C29" s="85"/>
      <c r="D29" s="85"/>
      <c r="E29" s="85"/>
      <c r="F29" s="85"/>
      <c r="G29" s="85"/>
      <c r="H29" s="85"/>
      <c r="I29" s="85"/>
      <c r="J29" s="85"/>
      <c r="K29" s="85"/>
      <c r="L29" s="85"/>
      <c r="M29" s="85"/>
      <c r="N29" s="85"/>
      <c r="O29" s="85"/>
      <c r="P29" s="85"/>
      <c r="Q29" s="85"/>
      <c r="R29" s="85"/>
      <c r="S29" s="85"/>
      <c r="T29" s="85"/>
      <c r="U29" s="85"/>
      <c r="V29" s="85"/>
      <c r="W29" s="85"/>
      <c r="X29" s="85"/>
      <c r="Y29" s="85"/>
      <c r="Z29" s="139"/>
      <c r="AA29" s="139"/>
      <c r="AB29" s="85"/>
      <c r="AC29" s="85"/>
      <c r="AD29" s="85"/>
      <c r="AE29" s="85"/>
    </row>
    <row r="30" spans="1:31" ht="13.5" customHeight="1">
      <c r="A30" s="94"/>
      <c r="B30" s="80"/>
      <c r="C30" s="80"/>
      <c r="D30" s="80"/>
      <c r="E30" s="80"/>
      <c r="F30" s="80"/>
      <c r="G30" s="129"/>
      <c r="H30" s="129"/>
      <c r="I30" s="129"/>
      <c r="J30" s="129"/>
      <c r="K30" s="129"/>
      <c r="L30" s="129"/>
      <c r="M30" s="129"/>
      <c r="N30" s="129"/>
      <c r="O30" s="129"/>
      <c r="P30" s="129"/>
      <c r="Q30" s="129"/>
      <c r="R30" s="129"/>
      <c r="S30" s="129"/>
      <c r="T30" s="129"/>
      <c r="U30" s="129"/>
      <c r="V30" s="129"/>
      <c r="W30" s="129"/>
      <c r="X30" s="129"/>
      <c r="Y30" s="129"/>
      <c r="Z30" s="80"/>
      <c r="AA30" s="80"/>
      <c r="AB30" s="129"/>
      <c r="AC30" s="129"/>
      <c r="AD30" s="129"/>
      <c r="AE30" s="129"/>
    </row>
    <row r="31" spans="1:31" ht="13.5" customHeight="1">
      <c r="A31" s="117"/>
      <c r="B31" s="80"/>
      <c r="C31" s="80"/>
      <c r="D31" s="80"/>
      <c r="E31" s="80"/>
      <c r="F31" s="80"/>
      <c r="G31" s="129"/>
      <c r="H31" s="129"/>
      <c r="I31" s="129"/>
      <c r="J31" s="129"/>
      <c r="K31" s="129"/>
      <c r="L31" s="129"/>
      <c r="M31" s="129"/>
      <c r="N31" s="129"/>
      <c r="O31" s="129"/>
      <c r="P31" s="129"/>
      <c r="Q31" s="129"/>
      <c r="R31" s="129"/>
      <c r="S31" s="129"/>
      <c r="T31" s="129"/>
      <c r="U31" s="129"/>
      <c r="V31" s="129"/>
      <c r="W31" s="129"/>
      <c r="X31" s="129"/>
      <c r="Y31" s="129"/>
      <c r="Z31" s="80"/>
      <c r="AA31" s="80"/>
      <c r="AB31" s="129"/>
      <c r="AC31" s="129"/>
      <c r="AD31" s="129"/>
      <c r="AE31" s="129"/>
    </row>
    <row r="32" spans="1:31">
      <c r="A32" s="113"/>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row>
    <row r="33" spans="1:31">
      <c r="A33" s="113"/>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row>
    <row r="34" spans="1:31">
      <c r="A34" s="113"/>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row>
  </sheetData>
  <customSheetViews>
    <customSheetView guid="{56D0106B-CB90-4499-A8AC-183481DC4CD8}" showPageBreaks="1" showGridLines="0" printArea="1" view="pageBreakPreview">
      <pane xSplit="1" ySplit="5" topLeftCell="B6" activePane="bottomRight" state="frozen"/>
      <selection pane="bottomRight" activeCell="A16" sqref="A16"/>
      <colBreaks count="1" manualBreakCount="1">
        <brk id="17" max="14" man="1"/>
      </colBreaks>
      <pageMargins left="0.78740157480314965" right="0.78740157480314965" top="0.78740157480314965" bottom="0.78740157480314965" header="0.51181102362204722" footer="0.51181102362204722"/>
      <headerFooter alignWithMargins="0"/>
    </customSheetView>
    <customSheetView guid="{293DF52C-1200-42BF-A78D-BB2AAB878329}" showPageBreaks="1" showGridLines="0" printArea="1" view="pageBreakPreview" showRuler="0">
      <pane xSplit="1" ySplit="5" topLeftCell="B6" activePane="bottomRight" state="frozen"/>
      <selection pane="bottomRight" activeCell="A16" sqref="A16"/>
      <colBreaks count="1" manualBreakCount="1">
        <brk id="17" max="14" man="1"/>
      </colBreaks>
      <pageMargins left="0.78740157480314965" right="0.78740157480314965" top="0.78740157480314965" bottom="0.78740157480314965" header="0.51181102362204722" footer="0.51181102362204722"/>
      <headerFooter alignWithMargins="0"/>
    </customSheetView>
    <customSheetView guid="{81642AB8-0225-4BC4-B7AE-9E8C6C06FBF4}" showPageBreaks="1" showGridLines="0" printArea="1" view="pageBreakPreview">
      <pane xSplit="1" ySplit="5" topLeftCell="B6" activePane="bottomRight" state="frozen"/>
      <selection pane="bottomRight" activeCell="A16" sqref="A16"/>
      <colBreaks count="1" manualBreakCount="1">
        <brk id="17" max="14" man="1"/>
      </colBreaks>
      <pageMargins left="0.78740157480314965" right="0.78740157480314965" top="0.78740157480314965" bottom="0.78740157480314965" header="0.51181102362204722" footer="0.51181102362204722"/>
      <headerFooter alignWithMargins="0"/>
    </customSheetView>
  </customSheetViews>
  <mergeCells count="17">
    <mergeCell ref="AB2:AE2"/>
    <mergeCell ref="B2:D2"/>
    <mergeCell ref="D3:E3"/>
    <mergeCell ref="AB3:AC3"/>
    <mergeCell ref="AD3:AE3"/>
    <mergeCell ref="AC1:AE1"/>
    <mergeCell ref="Z2:AA3"/>
    <mergeCell ref="F2:G2"/>
    <mergeCell ref="H2:I2"/>
    <mergeCell ref="J2:K2"/>
    <mergeCell ref="L2:M2"/>
    <mergeCell ref="N2:O2"/>
    <mergeCell ref="P2:Q2"/>
    <mergeCell ref="T2:U2"/>
    <mergeCell ref="V2:W2"/>
    <mergeCell ref="X2:Y2"/>
    <mergeCell ref="R2:S2"/>
  </mergeCells>
  <phoneticPr fontId="2"/>
  <pageMargins left="0.39370078740157483" right="0.39370078740157483" top="0.78740157480314965" bottom="0.78740157480314965" header="0.51181102362204722" footer="0.51181102362204722"/>
  <headerFooter alignWithMargins="0">
    <oddFooter>&amp;R&amp;D&amp;T</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AG17"/>
  <sheetViews>
    <sheetView showGridLines="0" view="pageBreakPreview" zoomScaleNormal="110" zoomScaleSheetLayoutView="100" workbookViewId="0">
      <selection activeCell="AA7" sqref="AA7"/>
    </sheetView>
  </sheetViews>
  <sheetFormatPr defaultColWidth="7" defaultRowHeight="11.25"/>
  <cols>
    <col min="1" max="1" width="11.125" style="640" customWidth="1"/>
    <col min="2" max="3" width="6.125" style="638" customWidth="1"/>
    <col min="4" max="6" width="5.625" style="638" customWidth="1"/>
    <col min="7" max="7" width="6.125" style="638" customWidth="1"/>
    <col min="8" max="18" width="5.625" style="638" customWidth="1"/>
    <col min="19" max="19" width="6.625" style="638" customWidth="1"/>
    <col min="20" max="25" width="5.625" style="638" customWidth="1"/>
    <col min="26" max="27" width="6.125" style="638" customWidth="1"/>
    <col min="28" max="16384" width="7" style="638"/>
  </cols>
  <sheetData>
    <row r="1" spans="1:33" s="635" customFormat="1" ht="16.5" customHeight="1">
      <c r="A1" s="217" t="s">
        <v>715</v>
      </c>
      <c r="B1" s="230"/>
      <c r="C1" s="222"/>
      <c r="D1" s="197"/>
      <c r="E1" s="197"/>
      <c r="F1" s="197"/>
      <c r="G1" s="197"/>
      <c r="H1" s="197"/>
      <c r="I1" s="197"/>
      <c r="J1" s="197"/>
      <c r="K1" s="197"/>
      <c r="L1" s="150"/>
      <c r="M1" s="197"/>
      <c r="N1" s="197"/>
      <c r="O1" s="197"/>
      <c r="P1" s="197"/>
      <c r="Q1" s="222"/>
      <c r="R1" s="197"/>
      <c r="S1" s="197"/>
      <c r="T1" s="197"/>
      <c r="U1" s="197"/>
      <c r="V1" s="197"/>
      <c r="W1" s="197"/>
      <c r="X1" s="848" t="s">
        <v>975</v>
      </c>
      <c r="Y1" s="848"/>
      <c r="Z1" s="848"/>
      <c r="AA1" s="848"/>
      <c r="AB1" s="197"/>
      <c r="AC1" s="197"/>
      <c r="AD1" s="197"/>
      <c r="AF1" s="632"/>
      <c r="AG1" s="632"/>
    </row>
    <row r="2" spans="1:33" ht="15" customHeight="1">
      <c r="A2" s="1265"/>
      <c r="B2" s="1268" t="s">
        <v>238</v>
      </c>
      <c r="C2" s="816" t="s">
        <v>500</v>
      </c>
      <c r="D2" s="816"/>
      <c r="E2" s="816"/>
      <c r="F2" s="816"/>
      <c r="G2" s="816"/>
      <c r="H2" s="816"/>
      <c r="I2" s="816"/>
      <c r="J2" s="816"/>
      <c r="K2" s="816"/>
      <c r="L2" s="816"/>
      <c r="M2" s="816"/>
      <c r="N2" s="816" t="s">
        <v>501</v>
      </c>
      <c r="O2" s="816"/>
      <c r="P2" s="816"/>
      <c r="Q2" s="816"/>
      <c r="R2" s="816"/>
      <c r="S2" s="816"/>
      <c r="T2" s="816"/>
      <c r="U2" s="816"/>
      <c r="V2" s="816"/>
      <c r="W2" s="816"/>
      <c r="X2" s="816"/>
      <c r="Y2" s="816"/>
      <c r="Z2" s="95" t="s">
        <v>502</v>
      </c>
      <c r="AA2" s="95"/>
      <c r="AB2" s="88"/>
    </row>
    <row r="3" spans="1:33" ht="12.75" customHeight="1">
      <c r="A3" s="1266"/>
      <c r="B3" s="1269"/>
      <c r="C3" s="832" t="s">
        <v>503</v>
      </c>
      <c r="D3" s="844"/>
      <c r="E3" s="844"/>
      <c r="F3" s="844"/>
      <c r="G3" s="844"/>
      <c r="H3" s="844"/>
      <c r="I3" s="845"/>
      <c r="J3" s="816" t="s">
        <v>504</v>
      </c>
      <c r="K3" s="816"/>
      <c r="L3" s="816"/>
      <c r="M3" s="1271" t="s">
        <v>1</v>
      </c>
      <c r="N3" s="816" t="s">
        <v>505</v>
      </c>
      <c r="O3" s="816"/>
      <c r="P3" s="816"/>
      <c r="Q3" s="816"/>
      <c r="R3" s="816"/>
      <c r="S3" s="816"/>
      <c r="T3" s="816" t="s">
        <v>506</v>
      </c>
      <c r="U3" s="816"/>
      <c r="V3" s="816" t="s">
        <v>504</v>
      </c>
      <c r="W3" s="816"/>
      <c r="X3" s="816"/>
      <c r="Y3" s="1264" t="s">
        <v>1</v>
      </c>
      <c r="Z3" s="1264" t="s">
        <v>456</v>
      </c>
      <c r="AA3" s="1264" t="s">
        <v>459</v>
      </c>
      <c r="AB3" s="88"/>
    </row>
    <row r="4" spans="1:33" ht="12.75" customHeight="1">
      <c r="A4" s="1266"/>
      <c r="B4" s="1269"/>
      <c r="C4" s="95" t="s">
        <v>620</v>
      </c>
      <c r="D4" s="95"/>
      <c r="E4" s="95"/>
      <c r="F4" s="95"/>
      <c r="G4" s="95"/>
      <c r="H4" s="95"/>
      <c r="I4" s="1262" t="s">
        <v>507</v>
      </c>
      <c r="J4" s="1262" t="s">
        <v>508</v>
      </c>
      <c r="K4" s="1262" t="s">
        <v>509</v>
      </c>
      <c r="L4" s="1264" t="s">
        <v>510</v>
      </c>
      <c r="M4" s="1272"/>
      <c r="N4" s="95" t="s">
        <v>620</v>
      </c>
      <c r="O4" s="95"/>
      <c r="P4" s="95"/>
      <c r="Q4" s="95"/>
      <c r="R4" s="95"/>
      <c r="S4" s="95"/>
      <c r="T4" s="1262" t="s">
        <v>511</v>
      </c>
      <c r="U4" s="1262" t="s">
        <v>512</v>
      </c>
      <c r="V4" s="1262" t="s">
        <v>508</v>
      </c>
      <c r="W4" s="1262" t="s">
        <v>509</v>
      </c>
      <c r="X4" s="1264" t="s">
        <v>510</v>
      </c>
      <c r="Y4" s="1264"/>
      <c r="Z4" s="1264"/>
      <c r="AA4" s="1264"/>
      <c r="AB4" s="88"/>
    </row>
    <row r="5" spans="1:33" ht="99" customHeight="1">
      <c r="A5" s="1267"/>
      <c r="B5" s="1270"/>
      <c r="C5" s="229" t="s">
        <v>513</v>
      </c>
      <c r="D5" s="229" t="s">
        <v>514</v>
      </c>
      <c r="E5" s="229" t="s">
        <v>515</v>
      </c>
      <c r="F5" s="229" t="s">
        <v>516</v>
      </c>
      <c r="G5" s="229" t="s">
        <v>621</v>
      </c>
      <c r="H5" s="229" t="s">
        <v>517</v>
      </c>
      <c r="I5" s="1263"/>
      <c r="J5" s="1262"/>
      <c r="K5" s="1262"/>
      <c r="L5" s="1264"/>
      <c r="M5" s="1273"/>
      <c r="N5" s="229" t="s">
        <v>513</v>
      </c>
      <c r="O5" s="229" t="s">
        <v>514</v>
      </c>
      <c r="P5" s="229" t="s">
        <v>515</v>
      </c>
      <c r="Q5" s="229" t="s">
        <v>516</v>
      </c>
      <c r="R5" s="229" t="s">
        <v>621</v>
      </c>
      <c r="S5" s="229" t="s">
        <v>517</v>
      </c>
      <c r="T5" s="1262"/>
      <c r="U5" s="1262"/>
      <c r="V5" s="1262"/>
      <c r="W5" s="1262"/>
      <c r="X5" s="1264"/>
      <c r="Y5" s="1264"/>
      <c r="Z5" s="1264"/>
      <c r="AA5" s="1264"/>
      <c r="AB5" s="96"/>
    </row>
    <row r="6" spans="1:33" s="635" customFormat="1" ht="15" customHeight="1">
      <c r="A6" s="265" t="s">
        <v>240</v>
      </c>
      <c r="B6" s="97">
        <f>IF(SUM(C6:AA6)=0,"-",SUM(C6:AA6))</f>
        <v>69163</v>
      </c>
      <c r="C6" s="114">
        <v>9471</v>
      </c>
      <c r="D6" s="114">
        <v>11</v>
      </c>
      <c r="E6" s="114">
        <v>7999</v>
      </c>
      <c r="F6" s="114">
        <v>8002</v>
      </c>
      <c r="G6" s="114">
        <v>11115</v>
      </c>
      <c r="H6" s="114">
        <v>3554</v>
      </c>
      <c r="I6" s="114">
        <v>1721</v>
      </c>
      <c r="J6" s="114">
        <v>1</v>
      </c>
      <c r="K6" s="114" t="s">
        <v>1197</v>
      </c>
      <c r="L6" s="114" t="s">
        <v>1197</v>
      </c>
      <c r="M6" s="114">
        <v>680</v>
      </c>
      <c r="N6" s="114">
        <v>663</v>
      </c>
      <c r="O6" s="114">
        <v>608</v>
      </c>
      <c r="P6" s="114">
        <v>653</v>
      </c>
      <c r="Q6" s="114">
        <v>652</v>
      </c>
      <c r="R6" s="114">
        <v>1303</v>
      </c>
      <c r="S6" s="114">
        <v>7038</v>
      </c>
      <c r="T6" s="114" t="s">
        <v>1197</v>
      </c>
      <c r="U6" s="114" t="s">
        <v>1197</v>
      </c>
      <c r="V6" s="114">
        <v>1521</v>
      </c>
      <c r="W6" s="114">
        <v>443</v>
      </c>
      <c r="X6" s="114">
        <v>441</v>
      </c>
      <c r="Y6" s="114">
        <v>1358</v>
      </c>
      <c r="Z6" s="114">
        <v>11929</v>
      </c>
      <c r="AA6" s="114" t="s">
        <v>1197</v>
      </c>
      <c r="AB6" s="98"/>
    </row>
    <row r="7" spans="1:33" s="635" customFormat="1" ht="15" customHeight="1">
      <c r="A7" s="161" t="s">
        <v>718</v>
      </c>
      <c r="B7" s="179">
        <f>IF(SUM(C7:AA7)=0,"-",SUM(C7:AA7))</f>
        <v>3586</v>
      </c>
      <c r="C7" s="99">
        <v>364</v>
      </c>
      <c r="D7" s="99" t="s">
        <v>1193</v>
      </c>
      <c r="E7" s="99">
        <v>308</v>
      </c>
      <c r="F7" s="99">
        <v>308</v>
      </c>
      <c r="G7" s="99">
        <v>348</v>
      </c>
      <c r="H7" s="99">
        <v>346</v>
      </c>
      <c r="I7" s="99">
        <v>4</v>
      </c>
      <c r="J7" s="99">
        <v>1</v>
      </c>
      <c r="K7" s="99" t="s">
        <v>1193</v>
      </c>
      <c r="L7" s="99" t="s">
        <v>1193</v>
      </c>
      <c r="M7" s="99" t="s">
        <v>1193</v>
      </c>
      <c r="N7" s="99">
        <v>90</v>
      </c>
      <c r="O7" s="99">
        <v>90</v>
      </c>
      <c r="P7" s="99">
        <v>91</v>
      </c>
      <c r="Q7" s="99">
        <v>90</v>
      </c>
      <c r="R7" s="99">
        <v>116</v>
      </c>
      <c r="S7" s="99">
        <v>990</v>
      </c>
      <c r="T7" s="99" t="s">
        <v>1193</v>
      </c>
      <c r="U7" s="99" t="s">
        <v>1193</v>
      </c>
      <c r="V7" s="99">
        <v>124</v>
      </c>
      <c r="W7" s="99">
        <v>147</v>
      </c>
      <c r="X7" s="99">
        <v>146</v>
      </c>
      <c r="Y7" s="99">
        <v>23</v>
      </c>
      <c r="Z7" s="99" t="s">
        <v>1193</v>
      </c>
      <c r="AA7" s="99" t="s">
        <v>1193</v>
      </c>
      <c r="AB7" s="98"/>
    </row>
    <row r="8" spans="1:33" s="635" customFormat="1" ht="15" customHeight="1">
      <c r="A8" s="161" t="s">
        <v>719</v>
      </c>
      <c r="B8" s="179" t="str">
        <f>IF(SUM(C8:AA8)=0,"-",SUM(C8:AA8))</f>
        <v>-</v>
      </c>
      <c r="C8" s="99" t="s">
        <v>184</v>
      </c>
      <c r="D8" s="99" t="s">
        <v>184</v>
      </c>
      <c r="E8" s="99" t="s">
        <v>184</v>
      </c>
      <c r="F8" s="99" t="s">
        <v>184</v>
      </c>
      <c r="G8" s="99" t="s">
        <v>184</v>
      </c>
      <c r="H8" s="99" t="s">
        <v>184</v>
      </c>
      <c r="I8" s="99" t="s">
        <v>184</v>
      </c>
      <c r="J8" s="99" t="s">
        <v>184</v>
      </c>
      <c r="K8" s="99" t="s">
        <v>184</v>
      </c>
      <c r="L8" s="99" t="s">
        <v>184</v>
      </c>
      <c r="M8" s="99" t="s">
        <v>184</v>
      </c>
      <c r="N8" s="99" t="s">
        <v>184</v>
      </c>
      <c r="O8" s="99" t="s">
        <v>184</v>
      </c>
      <c r="P8" s="99" t="s">
        <v>184</v>
      </c>
      <c r="Q8" s="99" t="s">
        <v>184</v>
      </c>
      <c r="R8" s="99" t="s">
        <v>184</v>
      </c>
      <c r="S8" s="99" t="s">
        <v>184</v>
      </c>
      <c r="T8" s="99" t="s">
        <v>184</v>
      </c>
      <c r="U8" s="99" t="s">
        <v>184</v>
      </c>
      <c r="V8" s="99" t="s">
        <v>184</v>
      </c>
      <c r="W8" s="99" t="s">
        <v>184</v>
      </c>
      <c r="X8" s="99" t="s">
        <v>184</v>
      </c>
      <c r="Y8" s="99" t="s">
        <v>184</v>
      </c>
      <c r="Z8" s="99" t="s">
        <v>184</v>
      </c>
      <c r="AA8" s="99" t="s">
        <v>779</v>
      </c>
      <c r="AB8" s="98"/>
    </row>
    <row r="9" spans="1:33" s="635" customFormat="1" ht="15" customHeight="1">
      <c r="A9" s="161" t="s">
        <v>720</v>
      </c>
      <c r="B9" s="179">
        <f>IF(SUM(C9:AA9)=0,"-",SUM(C9:AA9))</f>
        <v>7</v>
      </c>
      <c r="C9" s="99" t="s">
        <v>184</v>
      </c>
      <c r="D9" s="99" t="s">
        <v>184</v>
      </c>
      <c r="E9" s="99" t="s">
        <v>184</v>
      </c>
      <c r="F9" s="99" t="s">
        <v>184</v>
      </c>
      <c r="G9" s="99" t="s">
        <v>184</v>
      </c>
      <c r="H9" s="99" t="s">
        <v>184</v>
      </c>
      <c r="I9" s="99" t="s">
        <v>184</v>
      </c>
      <c r="J9" s="99" t="s">
        <v>184</v>
      </c>
      <c r="K9" s="99" t="s">
        <v>184</v>
      </c>
      <c r="L9" s="99" t="s">
        <v>184</v>
      </c>
      <c r="M9" s="99" t="s">
        <v>184</v>
      </c>
      <c r="N9" s="99" t="s">
        <v>184</v>
      </c>
      <c r="O9" s="99" t="s">
        <v>184</v>
      </c>
      <c r="P9" s="99" t="s">
        <v>184</v>
      </c>
      <c r="Q9" s="99" t="s">
        <v>184</v>
      </c>
      <c r="R9" s="99" t="s">
        <v>184</v>
      </c>
      <c r="S9" s="99">
        <v>7</v>
      </c>
      <c r="T9" s="99" t="s">
        <v>184</v>
      </c>
      <c r="U9" s="99" t="s">
        <v>184</v>
      </c>
      <c r="V9" s="99" t="s">
        <v>184</v>
      </c>
      <c r="W9" s="99" t="s">
        <v>184</v>
      </c>
      <c r="X9" s="99" t="s">
        <v>184</v>
      </c>
      <c r="Y9" s="99" t="s">
        <v>184</v>
      </c>
      <c r="Z9" s="99" t="s">
        <v>184</v>
      </c>
      <c r="AA9" s="99" t="s">
        <v>779</v>
      </c>
      <c r="AB9" s="98"/>
    </row>
    <row r="10" spans="1:33" s="635" customFormat="1" ht="15" customHeight="1">
      <c r="A10" s="254" t="s">
        <v>518</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98"/>
    </row>
    <row r="11" spans="1:33" s="635" customFormat="1" ht="15" customHeight="1">
      <c r="A11" s="268" t="s">
        <v>622</v>
      </c>
      <c r="B11" s="461"/>
      <c r="C11" s="460"/>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row>
    <row r="12" spans="1:33" s="635" customFormat="1" ht="15" customHeight="1">
      <c r="A12" s="268" t="s">
        <v>519</v>
      </c>
      <c r="B12" s="461"/>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row>
    <row r="13" spans="1:33">
      <c r="A13" s="638"/>
      <c r="B13" s="87"/>
      <c r="C13" s="87"/>
      <c r="D13" s="87"/>
      <c r="E13" s="87"/>
      <c r="G13" s="87"/>
      <c r="H13" s="87"/>
      <c r="I13" s="87"/>
      <c r="J13" s="87"/>
      <c r="K13" s="87"/>
      <c r="L13" s="87"/>
      <c r="M13" s="87"/>
      <c r="N13" s="87"/>
      <c r="O13" s="87"/>
      <c r="P13" s="87"/>
      <c r="Q13" s="87"/>
      <c r="R13" s="87"/>
      <c r="S13" s="87"/>
      <c r="T13" s="87"/>
      <c r="U13" s="87"/>
      <c r="V13" s="87"/>
      <c r="W13" s="87"/>
      <c r="X13" s="87"/>
      <c r="Y13" s="87"/>
      <c r="Z13" s="87"/>
      <c r="AA13" s="87"/>
      <c r="AB13" s="87"/>
      <c r="AC13" s="87"/>
      <c r="AD13" s="87"/>
    </row>
    <row r="14" spans="1:33">
      <c r="A14" s="84"/>
      <c r="B14" s="87"/>
      <c r="C14" s="87"/>
      <c r="D14" s="87"/>
      <c r="E14" s="87"/>
      <c r="G14" s="87"/>
      <c r="H14" s="87"/>
      <c r="I14" s="87"/>
      <c r="J14" s="87"/>
      <c r="K14" s="87"/>
      <c r="L14" s="87"/>
      <c r="M14" s="87"/>
      <c r="N14" s="87"/>
      <c r="O14" s="87"/>
      <c r="P14" s="87"/>
      <c r="Q14" s="87"/>
      <c r="R14" s="87"/>
      <c r="S14" s="87"/>
      <c r="T14" s="87"/>
      <c r="U14" s="87"/>
      <c r="V14" s="87"/>
      <c r="W14" s="87"/>
      <c r="X14" s="87"/>
      <c r="Y14" s="87"/>
      <c r="Z14" s="87"/>
      <c r="AA14" s="87"/>
      <c r="AB14" s="87"/>
      <c r="AC14" s="87"/>
      <c r="AD14" s="87"/>
    </row>
    <row r="15" spans="1:33" ht="13.5">
      <c r="A15" s="84"/>
      <c r="B15" s="87"/>
      <c r="C15" s="87"/>
      <c r="D15" s="87"/>
      <c r="E15" s="87"/>
      <c r="F15" s="87"/>
      <c r="G15" s="87"/>
      <c r="H15" s="87"/>
      <c r="I15" s="87"/>
      <c r="J15" s="639"/>
      <c r="K15" s="87"/>
      <c r="L15" s="87"/>
      <c r="M15" s="87"/>
      <c r="N15" s="87"/>
      <c r="O15" s="87"/>
      <c r="P15" s="87"/>
      <c r="Q15" s="87"/>
      <c r="R15" s="87"/>
      <c r="S15" s="87"/>
      <c r="T15" s="87"/>
      <c r="U15" s="87"/>
      <c r="V15" s="87"/>
      <c r="W15" s="87"/>
      <c r="X15" s="87"/>
      <c r="Y15" s="87"/>
      <c r="Z15" s="87"/>
      <c r="AA15" s="87"/>
      <c r="AB15" s="87"/>
      <c r="AC15" s="87"/>
      <c r="AD15" s="87"/>
    </row>
    <row r="16" spans="1:33" ht="13.5">
      <c r="A16" s="84"/>
      <c r="B16" s="87"/>
      <c r="C16" s="87"/>
      <c r="D16" s="87"/>
      <c r="E16" s="87"/>
      <c r="F16" s="87"/>
      <c r="G16" s="87"/>
      <c r="H16" s="87"/>
      <c r="I16" s="87"/>
      <c r="J16" s="639"/>
      <c r="K16" s="87"/>
      <c r="L16" s="87"/>
      <c r="M16" s="87"/>
      <c r="N16" s="87"/>
      <c r="O16" s="87"/>
      <c r="P16" s="87"/>
      <c r="Q16" s="87"/>
      <c r="R16" s="87"/>
      <c r="S16" s="87"/>
      <c r="T16" s="87"/>
      <c r="U16" s="87"/>
      <c r="V16" s="87"/>
      <c r="W16" s="87"/>
      <c r="X16" s="87"/>
      <c r="Y16" s="87"/>
      <c r="Z16" s="87"/>
      <c r="AA16" s="87"/>
      <c r="AB16" s="87"/>
      <c r="AC16" s="87"/>
      <c r="AD16" s="87"/>
    </row>
    <row r="17" spans="1:30">
      <c r="A17" s="84"/>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row>
  </sheetData>
  <customSheetViews>
    <customSheetView guid="{56D0106B-CB90-4499-A8AC-183481DC4CD8}" scale="115" showPageBreaks="1" showGridLines="0" fitToPage="1" printArea="1">
      <selection activeCell="C3" sqref="C3:I3"/>
      <pageMargins left="0.78740157480314965" right="0.57999999999999996" top="0.78740157480314965" bottom="0.78740157480314965" header="0.51181102362204722" footer="0.51181102362204722"/>
      <headerFooter alignWithMargins="0"/>
    </customSheetView>
    <customSheetView guid="{293DF52C-1200-42BF-A78D-BB2AAB878329}" scale="115" showGridLines="0" fitToPage="1" showRuler="0">
      <selection activeCell="C3" sqref="C3:I3"/>
      <pageMargins left="0.78740157480314965" right="0.57999999999999996" top="0.78740157480314965" bottom="0.78740157480314965" header="0.51181102362204722" footer="0.51181102362204722"/>
      <headerFooter alignWithMargins="0"/>
    </customSheetView>
    <customSheetView guid="{81642AB8-0225-4BC4-B7AE-9E8C6C06FBF4}" scale="115" showPageBreaks="1" showGridLines="0" fitToPage="1" printArea="1">
      <selection activeCell="C3" sqref="C3:I3"/>
      <pageMargins left="0.78740157480314965" right="0.57999999999999996" top="0.78740157480314965" bottom="0.78740157480314965" header="0.51181102362204722" footer="0.51181102362204722"/>
      <headerFooter alignWithMargins="0"/>
    </customSheetView>
  </customSheetViews>
  <mergeCells count="23">
    <mergeCell ref="A2:A5"/>
    <mergeCell ref="AA3:AA5"/>
    <mergeCell ref="X1:AA1"/>
    <mergeCell ref="V4:V5"/>
    <mergeCell ref="X4:X5"/>
    <mergeCell ref="Z3:Z5"/>
    <mergeCell ref="N2:Y2"/>
    <mergeCell ref="Y3:Y5"/>
    <mergeCell ref="W4:W5"/>
    <mergeCell ref="T4:T5"/>
    <mergeCell ref="B2:B5"/>
    <mergeCell ref="C2:M2"/>
    <mergeCell ref="J3:L3"/>
    <mergeCell ref="M3:M5"/>
    <mergeCell ref="C3:I3"/>
    <mergeCell ref="K4:K5"/>
    <mergeCell ref="U4:U5"/>
    <mergeCell ref="V3:X3"/>
    <mergeCell ref="I4:I5"/>
    <mergeCell ref="L4:L5"/>
    <mergeCell ref="T3:U3"/>
    <mergeCell ref="N3:S3"/>
    <mergeCell ref="J4:J5"/>
  </mergeCells>
  <phoneticPr fontId="2"/>
  <pageMargins left="0.39370078740157483" right="0.39370078740157483" top="0.78740157480314965" bottom="0.78740157480314965" header="0.51181102362204722" footer="0.51181102362204722"/>
  <headerFooter alignWithMargins="0">
    <oddFooter>&amp;R&amp;D&amp;T</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T25"/>
  <sheetViews>
    <sheetView showGridLines="0" view="pageBreakPreview" zoomScaleNormal="100" zoomScaleSheetLayoutView="100" workbookViewId="0">
      <selection activeCell="AL8" sqref="AL8"/>
    </sheetView>
  </sheetViews>
  <sheetFormatPr defaultRowHeight="13.5"/>
  <cols>
    <col min="1" max="1" width="11.125" style="637" customWidth="1"/>
    <col min="2" max="40" width="6.125" style="112" customWidth="1"/>
    <col min="41" max="41" width="8.625" style="112" customWidth="1"/>
    <col min="42" max="45" width="5.625" style="112" customWidth="1"/>
    <col min="46" max="46" width="4.125" style="112" customWidth="1"/>
    <col min="47" max="47" width="6.75" style="112" bestFit="1" customWidth="1"/>
    <col min="48" max="51" width="4.125" style="112" customWidth="1"/>
    <col min="52" max="16384" width="9" style="112"/>
  </cols>
  <sheetData>
    <row r="1" spans="1:46" s="632" customFormat="1" ht="16.5" customHeight="1">
      <c r="A1" s="93" t="s">
        <v>716</v>
      </c>
      <c r="C1" s="93"/>
      <c r="D1" s="93"/>
      <c r="E1" s="93"/>
      <c r="F1" s="93"/>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848" t="s">
        <v>975</v>
      </c>
      <c r="AL1" s="848"/>
      <c r="AM1" s="848"/>
      <c r="AN1" s="848"/>
      <c r="AO1" s="848"/>
      <c r="AP1" s="197"/>
      <c r="AQ1" s="197"/>
      <c r="AR1" s="197"/>
      <c r="AS1" s="197"/>
    </row>
    <row r="2" spans="1:46" s="633" customFormat="1" ht="11.25">
      <c r="A2" s="617"/>
      <c r="B2" s="832" t="s">
        <v>520</v>
      </c>
      <c r="C2" s="844"/>
      <c r="D2" s="844"/>
      <c r="E2" s="844"/>
      <c r="F2" s="844"/>
      <c r="G2" s="844"/>
      <c r="H2" s="844"/>
      <c r="I2" s="844"/>
      <c r="J2" s="844"/>
      <c r="K2" s="844"/>
      <c r="L2" s="844"/>
      <c r="M2" s="844"/>
      <c r="N2" s="844"/>
      <c r="O2" s="844"/>
      <c r="P2" s="844"/>
      <c r="Q2" s="844"/>
      <c r="R2" s="844"/>
      <c r="S2" s="844"/>
      <c r="T2" s="844"/>
      <c r="U2" s="844"/>
      <c r="V2" s="844"/>
      <c r="W2" s="844"/>
      <c r="X2" s="845"/>
      <c r="Y2" s="860" t="s">
        <v>521</v>
      </c>
      <c r="Z2" s="861"/>
      <c r="AA2" s="861"/>
      <c r="AB2" s="861"/>
      <c r="AC2" s="861"/>
      <c r="AD2" s="861"/>
      <c r="AE2" s="861"/>
      <c r="AF2" s="861"/>
      <c r="AG2" s="861"/>
      <c r="AH2" s="861"/>
      <c r="AI2" s="861"/>
      <c r="AJ2" s="861"/>
      <c r="AK2" s="861"/>
      <c r="AL2" s="861"/>
      <c r="AM2" s="861"/>
      <c r="AN2" s="861"/>
      <c r="AO2" s="1274"/>
    </row>
    <row r="3" spans="1:46" s="633" customFormat="1" ht="29.25" customHeight="1">
      <c r="A3" s="260"/>
      <c r="B3" s="1275" t="s">
        <v>522</v>
      </c>
      <c r="C3" s="1276"/>
      <c r="D3" s="1276"/>
      <c r="E3" s="1276"/>
      <c r="F3" s="1276"/>
      <c r="G3" s="1276"/>
      <c r="H3" s="1276"/>
      <c r="I3" s="1276"/>
      <c r="J3" s="1276"/>
      <c r="K3" s="1276"/>
      <c r="L3" s="1276"/>
      <c r="M3" s="1276"/>
      <c r="N3" s="1276"/>
      <c r="O3" s="1276"/>
      <c r="P3" s="1157" t="s">
        <v>523</v>
      </c>
      <c r="Q3" s="1158"/>
      <c r="R3" s="1158"/>
      <c r="S3" s="1158"/>
      <c r="T3" s="1158"/>
      <c r="U3" s="1158"/>
      <c r="V3" s="1277"/>
      <c r="W3" s="1278" t="s">
        <v>524</v>
      </c>
      <c r="X3" s="1281" t="s">
        <v>1</v>
      </c>
      <c r="Y3" s="1278" t="s">
        <v>752</v>
      </c>
      <c r="Z3" s="1283" t="s">
        <v>525</v>
      </c>
      <c r="AA3" s="1284"/>
      <c r="AB3" s="1131" t="s">
        <v>526</v>
      </c>
      <c r="AC3" s="1285"/>
      <c r="AD3" s="1287" t="s">
        <v>527</v>
      </c>
      <c r="AE3" s="1288" t="s">
        <v>528</v>
      </c>
      <c r="AF3" s="1289"/>
      <c r="AG3" s="1289"/>
      <c r="AH3" s="1289"/>
      <c r="AI3" s="1289"/>
      <c r="AJ3" s="1289"/>
      <c r="AK3" s="1289"/>
      <c r="AL3" s="1286" t="s">
        <v>529</v>
      </c>
      <c r="AM3" s="1286" t="s">
        <v>530</v>
      </c>
      <c r="AN3" s="1286" t="s">
        <v>531</v>
      </c>
      <c r="AO3" s="1290" t="s">
        <v>245</v>
      </c>
    </row>
    <row r="4" spans="1:46" s="633" customFormat="1" ht="32.25" customHeight="1">
      <c r="A4" s="260"/>
      <c r="B4" s="1292" t="s">
        <v>532</v>
      </c>
      <c r="C4" s="1162" t="s">
        <v>533</v>
      </c>
      <c r="D4" s="1162" t="s">
        <v>534</v>
      </c>
      <c r="E4" s="1066" t="s">
        <v>535</v>
      </c>
      <c r="F4" s="1162" t="s">
        <v>536</v>
      </c>
      <c r="G4" s="1162" t="s">
        <v>537</v>
      </c>
      <c r="H4" s="1135" t="s">
        <v>538</v>
      </c>
      <c r="I4" s="823"/>
      <c r="J4" s="821" t="s">
        <v>539</v>
      </c>
      <c r="K4" s="823"/>
      <c r="L4" s="618" t="s">
        <v>540</v>
      </c>
      <c r="M4" s="1162" t="s">
        <v>541</v>
      </c>
      <c r="N4" s="1162" t="s">
        <v>542</v>
      </c>
      <c r="O4" s="1162" t="s">
        <v>543</v>
      </c>
      <c r="P4" s="619" t="s">
        <v>544</v>
      </c>
      <c r="Q4" s="620"/>
      <c r="R4" s="621" t="s">
        <v>545</v>
      </c>
      <c r="S4" s="622"/>
      <c r="T4" s="622"/>
      <c r="U4" s="622"/>
      <c r="V4" s="623"/>
      <c r="W4" s="1279"/>
      <c r="X4" s="1279"/>
      <c r="Y4" s="1281"/>
      <c r="Z4" s="1276" t="s">
        <v>701</v>
      </c>
      <c r="AA4" s="1298"/>
      <c r="AB4" s="1299" t="s">
        <v>546</v>
      </c>
      <c r="AC4" s="1300"/>
      <c r="AD4" s="1287"/>
      <c r="AE4" s="624" t="s">
        <v>547</v>
      </c>
      <c r="AF4" s="624"/>
      <c r="AG4" s="624" t="s">
        <v>545</v>
      </c>
      <c r="AH4" s="624"/>
      <c r="AI4" s="624"/>
      <c r="AJ4" s="624"/>
      <c r="AK4" s="624"/>
      <c r="AL4" s="1286"/>
      <c r="AM4" s="1286"/>
      <c r="AN4" s="1286"/>
      <c r="AO4" s="1291"/>
    </row>
    <row r="5" spans="1:46" s="633" customFormat="1" ht="21.75" customHeight="1">
      <c r="A5" s="260"/>
      <c r="B5" s="1293"/>
      <c r="C5" s="1163"/>
      <c r="D5" s="1294"/>
      <c r="E5" s="1296"/>
      <c r="F5" s="1294"/>
      <c r="G5" s="1163"/>
      <c r="H5" s="1162" t="s">
        <v>548</v>
      </c>
      <c r="I5" s="1162" t="s">
        <v>549</v>
      </c>
      <c r="J5" s="1162" t="s">
        <v>550</v>
      </c>
      <c r="K5" s="1162" t="s">
        <v>551</v>
      </c>
      <c r="L5" s="1162" t="s">
        <v>552</v>
      </c>
      <c r="M5" s="1163"/>
      <c r="N5" s="1163"/>
      <c r="O5" s="1163"/>
      <c r="P5" s="1162" t="s">
        <v>553</v>
      </c>
      <c r="Q5" s="1162" t="s">
        <v>459</v>
      </c>
      <c r="R5" s="1162" t="s">
        <v>553</v>
      </c>
      <c r="S5" s="621" t="s">
        <v>629</v>
      </c>
      <c r="T5" s="622"/>
      <c r="U5" s="622"/>
      <c r="V5" s="623"/>
      <c r="W5" s="1279"/>
      <c r="X5" s="1279"/>
      <c r="Y5" s="1281"/>
      <c r="Z5" s="1301" t="s">
        <v>554</v>
      </c>
      <c r="AA5" s="1066" t="s">
        <v>555</v>
      </c>
      <c r="AB5" s="1066" t="s">
        <v>554</v>
      </c>
      <c r="AC5" s="1303" t="s">
        <v>555</v>
      </c>
      <c r="AD5" s="1287"/>
      <c r="AE5" s="1286" t="s">
        <v>553</v>
      </c>
      <c r="AF5" s="1286" t="s">
        <v>459</v>
      </c>
      <c r="AG5" s="1286" t="s">
        <v>553</v>
      </c>
      <c r="AH5" s="624" t="s">
        <v>629</v>
      </c>
      <c r="AI5" s="624"/>
      <c r="AJ5" s="624"/>
      <c r="AK5" s="624"/>
      <c r="AL5" s="1286"/>
      <c r="AM5" s="1286"/>
      <c r="AN5" s="1286"/>
      <c r="AO5" s="1291"/>
    </row>
    <row r="6" spans="1:46" s="633" customFormat="1" ht="60" customHeight="1">
      <c r="A6" s="634"/>
      <c r="B6" s="1238"/>
      <c r="C6" s="1240"/>
      <c r="D6" s="1295"/>
      <c r="E6" s="1297"/>
      <c r="F6" s="1295"/>
      <c r="G6" s="1240"/>
      <c r="H6" s="1240"/>
      <c r="I6" s="1240"/>
      <c r="J6" s="1240"/>
      <c r="K6" s="1240"/>
      <c r="L6" s="1240"/>
      <c r="M6" s="1240"/>
      <c r="N6" s="1240"/>
      <c r="O6" s="1240"/>
      <c r="P6" s="1240"/>
      <c r="Q6" s="1240"/>
      <c r="R6" s="1240"/>
      <c r="S6" s="625" t="s">
        <v>556</v>
      </c>
      <c r="T6" s="625" t="s">
        <v>557</v>
      </c>
      <c r="U6" s="625" t="s">
        <v>558</v>
      </c>
      <c r="V6" s="626" t="s">
        <v>630</v>
      </c>
      <c r="W6" s="1280"/>
      <c r="X6" s="1280"/>
      <c r="Y6" s="1282"/>
      <c r="Z6" s="1302"/>
      <c r="AA6" s="1297"/>
      <c r="AB6" s="1297"/>
      <c r="AC6" s="1304"/>
      <c r="AD6" s="1287"/>
      <c r="AE6" s="1286"/>
      <c r="AF6" s="1286"/>
      <c r="AG6" s="1286"/>
      <c r="AH6" s="627" t="s">
        <v>556</v>
      </c>
      <c r="AI6" s="627" t="s">
        <v>557</v>
      </c>
      <c r="AJ6" s="627" t="s">
        <v>558</v>
      </c>
      <c r="AK6" s="627" t="s">
        <v>630</v>
      </c>
      <c r="AL6" s="1286"/>
      <c r="AM6" s="1286"/>
      <c r="AN6" s="1286"/>
      <c r="AO6" s="1242"/>
    </row>
    <row r="7" spans="1:46" s="635" customFormat="1" ht="15" customHeight="1">
      <c r="A7" s="265" t="s">
        <v>559</v>
      </c>
      <c r="B7" s="114">
        <v>167</v>
      </c>
      <c r="C7" s="114">
        <v>109</v>
      </c>
      <c r="D7" s="114">
        <v>88</v>
      </c>
      <c r="E7" s="114">
        <v>323</v>
      </c>
      <c r="F7" s="114">
        <v>34</v>
      </c>
      <c r="G7" s="114">
        <v>19</v>
      </c>
      <c r="H7" s="114">
        <v>215</v>
      </c>
      <c r="I7" s="114">
        <v>367</v>
      </c>
      <c r="J7" s="114">
        <v>174</v>
      </c>
      <c r="K7" s="114">
        <v>1966</v>
      </c>
      <c r="L7" s="114">
        <v>661</v>
      </c>
      <c r="M7" s="114">
        <v>2</v>
      </c>
      <c r="N7" s="114" t="s">
        <v>1197</v>
      </c>
      <c r="O7" s="114">
        <v>64</v>
      </c>
      <c r="P7" s="114">
        <v>55</v>
      </c>
      <c r="Q7" s="114">
        <v>35</v>
      </c>
      <c r="R7" s="114">
        <v>1692</v>
      </c>
      <c r="S7" s="114">
        <v>13</v>
      </c>
      <c r="T7" s="114">
        <v>8</v>
      </c>
      <c r="U7" s="114">
        <v>238</v>
      </c>
      <c r="V7" s="114">
        <v>114</v>
      </c>
      <c r="W7" s="114">
        <v>435</v>
      </c>
      <c r="X7" s="114">
        <v>184</v>
      </c>
      <c r="Y7" s="114">
        <v>698</v>
      </c>
      <c r="Z7" s="114">
        <v>299</v>
      </c>
      <c r="AA7" s="114">
        <v>238</v>
      </c>
      <c r="AB7" s="114">
        <v>240</v>
      </c>
      <c r="AC7" s="114">
        <v>286</v>
      </c>
      <c r="AD7" s="114">
        <v>985</v>
      </c>
      <c r="AE7" s="114">
        <v>1234</v>
      </c>
      <c r="AF7" s="114">
        <v>647</v>
      </c>
      <c r="AG7" s="114">
        <v>5982</v>
      </c>
      <c r="AH7" s="114">
        <v>5845</v>
      </c>
      <c r="AI7" s="114">
        <v>232</v>
      </c>
      <c r="AJ7" s="114">
        <v>72842</v>
      </c>
      <c r="AK7" s="114">
        <v>2341</v>
      </c>
      <c r="AL7" s="114" t="s">
        <v>1197</v>
      </c>
      <c r="AM7" s="114">
        <v>218</v>
      </c>
      <c r="AN7" s="114">
        <v>1062</v>
      </c>
      <c r="AO7" s="114">
        <v>45267</v>
      </c>
    </row>
    <row r="8" spans="1:46" s="635" customFormat="1" ht="15" customHeight="1">
      <c r="A8" s="161" t="s">
        <v>723</v>
      </c>
      <c r="B8" s="247">
        <v>14</v>
      </c>
      <c r="C8" s="247">
        <v>17</v>
      </c>
      <c r="D8" s="247">
        <v>5</v>
      </c>
      <c r="E8" s="247">
        <v>48</v>
      </c>
      <c r="F8" s="247">
        <v>3</v>
      </c>
      <c r="G8" s="247" t="s">
        <v>1193</v>
      </c>
      <c r="H8" s="247">
        <v>4</v>
      </c>
      <c r="I8" s="247" t="s">
        <v>1193</v>
      </c>
      <c r="J8" s="247">
        <v>40</v>
      </c>
      <c r="K8" s="247">
        <v>148</v>
      </c>
      <c r="L8" s="247">
        <v>79</v>
      </c>
      <c r="M8" s="247" t="s">
        <v>1193</v>
      </c>
      <c r="N8" s="247" t="s">
        <v>1193</v>
      </c>
      <c r="O8" s="247" t="s">
        <v>1193</v>
      </c>
      <c r="P8" s="247">
        <v>5</v>
      </c>
      <c r="Q8" s="247">
        <v>4</v>
      </c>
      <c r="R8" s="247">
        <v>43</v>
      </c>
      <c r="S8" s="247" t="s">
        <v>1193</v>
      </c>
      <c r="T8" s="247" t="s">
        <v>1193</v>
      </c>
      <c r="U8" s="247" t="s">
        <v>1193</v>
      </c>
      <c r="V8" s="247" t="s">
        <v>1193</v>
      </c>
      <c r="W8" s="247" t="s">
        <v>1193</v>
      </c>
      <c r="X8" s="247" t="s">
        <v>1193</v>
      </c>
      <c r="Y8" s="247" t="s">
        <v>1193</v>
      </c>
      <c r="Z8" s="247" t="s">
        <v>1193</v>
      </c>
      <c r="AA8" s="247" t="s">
        <v>1193</v>
      </c>
      <c r="AB8" s="247">
        <v>15</v>
      </c>
      <c r="AC8" s="247">
        <v>15</v>
      </c>
      <c r="AD8" s="247" t="s">
        <v>1193</v>
      </c>
      <c r="AE8" s="247">
        <v>76</v>
      </c>
      <c r="AF8" s="247">
        <v>63</v>
      </c>
      <c r="AG8" s="247">
        <v>536</v>
      </c>
      <c r="AH8" s="247">
        <v>52</v>
      </c>
      <c r="AI8" s="247" t="s">
        <v>1193</v>
      </c>
      <c r="AJ8" s="247">
        <v>4015</v>
      </c>
      <c r="AK8" s="247">
        <v>18</v>
      </c>
      <c r="AL8" s="247" t="s">
        <v>1193</v>
      </c>
      <c r="AM8" s="247" t="s">
        <v>1193</v>
      </c>
      <c r="AN8" s="247" t="s">
        <v>1193</v>
      </c>
      <c r="AO8" s="247" t="s">
        <v>1193</v>
      </c>
    </row>
    <row r="9" spans="1:46" s="635" customFormat="1" ht="15" customHeight="1">
      <c r="A9" s="161" t="s">
        <v>721</v>
      </c>
      <c r="B9" s="247" t="s">
        <v>184</v>
      </c>
      <c r="C9" s="247" t="s">
        <v>184</v>
      </c>
      <c r="D9" s="247" t="s">
        <v>184</v>
      </c>
      <c r="E9" s="247" t="s">
        <v>184</v>
      </c>
      <c r="F9" s="247" t="s">
        <v>184</v>
      </c>
      <c r="G9" s="247" t="s">
        <v>184</v>
      </c>
      <c r="H9" s="247" t="s">
        <v>184</v>
      </c>
      <c r="I9" s="247" t="s">
        <v>184</v>
      </c>
      <c r="J9" s="247" t="s">
        <v>184</v>
      </c>
      <c r="K9" s="247" t="s">
        <v>184</v>
      </c>
      <c r="L9" s="247" t="s">
        <v>184</v>
      </c>
      <c r="M9" s="247" t="s">
        <v>184</v>
      </c>
      <c r="N9" s="247" t="s">
        <v>184</v>
      </c>
      <c r="O9" s="247" t="s">
        <v>184</v>
      </c>
      <c r="P9" s="247" t="s">
        <v>184</v>
      </c>
      <c r="Q9" s="247" t="s">
        <v>184</v>
      </c>
      <c r="R9" s="247" t="s">
        <v>184</v>
      </c>
      <c r="S9" s="247" t="s">
        <v>184</v>
      </c>
      <c r="T9" s="247" t="s">
        <v>184</v>
      </c>
      <c r="U9" s="247" t="s">
        <v>184</v>
      </c>
      <c r="V9" s="247" t="s">
        <v>184</v>
      </c>
      <c r="W9" s="247" t="s">
        <v>184</v>
      </c>
      <c r="X9" s="247" t="s">
        <v>184</v>
      </c>
      <c r="Y9" s="247" t="s">
        <v>184</v>
      </c>
      <c r="Z9" s="247" t="s">
        <v>184</v>
      </c>
      <c r="AA9" s="247" t="s">
        <v>184</v>
      </c>
      <c r="AB9" s="247" t="s">
        <v>184</v>
      </c>
      <c r="AC9" s="247" t="s">
        <v>184</v>
      </c>
      <c r="AD9" s="247" t="s">
        <v>184</v>
      </c>
      <c r="AE9" s="247" t="s">
        <v>184</v>
      </c>
      <c r="AF9" s="247" t="s">
        <v>184</v>
      </c>
      <c r="AG9" s="247" t="s">
        <v>184</v>
      </c>
      <c r="AH9" s="247" t="s">
        <v>184</v>
      </c>
      <c r="AI9" s="247" t="s">
        <v>184</v>
      </c>
      <c r="AJ9" s="247" t="s">
        <v>184</v>
      </c>
      <c r="AK9" s="247" t="s">
        <v>184</v>
      </c>
      <c r="AL9" s="247" t="s">
        <v>184</v>
      </c>
      <c r="AM9" s="247" t="s">
        <v>184</v>
      </c>
      <c r="AN9" s="247" t="s">
        <v>184</v>
      </c>
      <c r="AO9" s="247" t="s">
        <v>779</v>
      </c>
    </row>
    <row r="10" spans="1:46" s="635" customFormat="1" ht="15" customHeight="1">
      <c r="A10" s="161" t="s">
        <v>724</v>
      </c>
      <c r="B10" s="247">
        <v>6</v>
      </c>
      <c r="C10" s="247">
        <v>1</v>
      </c>
      <c r="D10" s="247">
        <v>4</v>
      </c>
      <c r="E10" s="247" t="s">
        <v>1153</v>
      </c>
      <c r="F10" s="247">
        <v>1</v>
      </c>
      <c r="G10" s="247" t="s">
        <v>1153</v>
      </c>
      <c r="H10" s="247" t="s">
        <v>1153</v>
      </c>
      <c r="I10" s="247" t="s">
        <v>1153</v>
      </c>
      <c r="J10" s="247" t="s">
        <v>1153</v>
      </c>
      <c r="K10" s="247">
        <v>38</v>
      </c>
      <c r="L10" s="247" t="s">
        <v>1153</v>
      </c>
      <c r="M10" s="247" t="s">
        <v>1153</v>
      </c>
      <c r="N10" s="247" t="s">
        <v>1153</v>
      </c>
      <c r="O10" s="247" t="s">
        <v>1153</v>
      </c>
      <c r="P10" s="247" t="s">
        <v>1153</v>
      </c>
      <c r="Q10" s="247" t="s">
        <v>1153</v>
      </c>
      <c r="R10" s="247" t="s">
        <v>1153</v>
      </c>
      <c r="S10" s="247" t="s">
        <v>1153</v>
      </c>
      <c r="T10" s="247" t="s">
        <v>1153</v>
      </c>
      <c r="U10" s="247" t="s">
        <v>1153</v>
      </c>
      <c r="V10" s="247" t="s">
        <v>1153</v>
      </c>
      <c r="W10" s="247" t="s">
        <v>1153</v>
      </c>
      <c r="X10" s="247" t="s">
        <v>1153</v>
      </c>
      <c r="Y10" s="247" t="s">
        <v>1153</v>
      </c>
      <c r="Z10" s="247" t="s">
        <v>1153</v>
      </c>
      <c r="AA10" s="247" t="s">
        <v>1153</v>
      </c>
      <c r="AB10" s="247" t="s">
        <v>1153</v>
      </c>
      <c r="AC10" s="247" t="s">
        <v>1153</v>
      </c>
      <c r="AD10" s="247" t="s">
        <v>1153</v>
      </c>
      <c r="AE10" s="247" t="s">
        <v>1153</v>
      </c>
      <c r="AF10" s="247" t="s">
        <v>1153</v>
      </c>
      <c r="AG10" s="247" t="s">
        <v>1153</v>
      </c>
      <c r="AH10" s="247" t="s">
        <v>1153</v>
      </c>
      <c r="AI10" s="247" t="s">
        <v>1153</v>
      </c>
      <c r="AJ10" s="247" t="s">
        <v>1153</v>
      </c>
      <c r="AK10" s="247" t="s">
        <v>1153</v>
      </c>
      <c r="AL10" s="247" t="s">
        <v>1153</v>
      </c>
      <c r="AM10" s="247" t="s">
        <v>1153</v>
      </c>
      <c r="AN10" s="247" t="s">
        <v>1153</v>
      </c>
      <c r="AO10" s="247" t="s">
        <v>1153</v>
      </c>
    </row>
    <row r="11" spans="1:46" s="635" customFormat="1" ht="15" customHeight="1">
      <c r="A11" s="628" t="s">
        <v>587</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row>
    <row r="12" spans="1:46" s="635" customFormat="1" ht="15" customHeight="1">
      <c r="A12" s="268" t="s">
        <v>519</v>
      </c>
      <c r="B12" s="460"/>
      <c r="C12" s="460"/>
      <c r="D12" s="460"/>
      <c r="E12" s="460"/>
      <c r="F12" s="460"/>
      <c r="G12" s="460"/>
      <c r="H12" s="460"/>
      <c r="I12" s="460"/>
      <c r="J12" s="460"/>
      <c r="K12" s="460"/>
      <c r="L12" s="460"/>
    </row>
    <row r="13" spans="1:46">
      <c r="A13" s="93"/>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row>
    <row r="14" spans="1:46" s="636" customFormat="1">
      <c r="B14" s="111"/>
      <c r="C14" s="91"/>
      <c r="D14" s="91"/>
      <c r="E14" s="91"/>
      <c r="G14" s="91"/>
      <c r="H14" s="91"/>
      <c r="I14" s="91"/>
      <c r="J14" s="91"/>
      <c r="K14" s="91"/>
      <c r="L14" s="91"/>
      <c r="M14" s="91"/>
      <c r="N14" s="91"/>
      <c r="O14" s="91"/>
      <c r="P14" s="91"/>
      <c r="Q14" s="91"/>
      <c r="R14" s="91"/>
      <c r="S14" s="91"/>
      <c r="T14" s="91"/>
      <c r="U14" s="91"/>
      <c r="V14" s="91"/>
      <c r="W14" s="91"/>
      <c r="X14" s="91"/>
      <c r="Y14" s="91"/>
      <c r="Z14" s="91"/>
      <c r="AA14" s="91"/>
      <c r="AB14" s="91"/>
      <c r="AC14" s="91"/>
      <c r="AD14" s="91"/>
    </row>
    <row r="15" spans="1:46" s="636" customFormat="1">
      <c r="A15" s="110"/>
      <c r="B15" s="111"/>
      <c r="C15" s="91"/>
      <c r="D15" s="91"/>
      <c r="E15" s="91"/>
      <c r="G15" s="91"/>
      <c r="H15" s="91"/>
      <c r="I15" s="91"/>
      <c r="J15" s="91"/>
      <c r="K15" s="91"/>
      <c r="L15" s="91"/>
      <c r="M15" s="91"/>
      <c r="N15" s="91"/>
      <c r="O15" s="91"/>
      <c r="P15" s="91"/>
      <c r="Q15" s="91"/>
      <c r="R15" s="91"/>
      <c r="S15" s="91"/>
      <c r="T15" s="91"/>
      <c r="U15" s="91"/>
      <c r="V15" s="91"/>
      <c r="W15" s="91"/>
      <c r="X15" s="91"/>
      <c r="Y15" s="91"/>
      <c r="Z15" s="91"/>
      <c r="AA15" s="91"/>
      <c r="AB15" s="91"/>
      <c r="AC15" s="91"/>
      <c r="AD15" s="91"/>
    </row>
    <row r="16" spans="1:46">
      <c r="A16" s="109"/>
      <c r="B16" s="90"/>
      <c r="C16" s="90"/>
      <c r="D16" s="90"/>
      <c r="E16" s="90"/>
      <c r="F16" s="90"/>
      <c r="G16" s="90"/>
      <c r="H16" s="90"/>
      <c r="I16" s="90"/>
      <c r="J16" s="90"/>
      <c r="K16" s="90"/>
      <c r="L16" s="90"/>
    </row>
    <row r="17" spans="1:46">
      <c r="A17" s="93"/>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row>
    <row r="18" spans="1:46" s="636" customFormat="1">
      <c r="A18" s="110"/>
      <c r="B18" s="111"/>
      <c r="C18" s="91"/>
      <c r="D18" s="91"/>
      <c r="E18" s="91"/>
      <c r="G18" s="91"/>
      <c r="H18" s="91"/>
      <c r="I18" s="91"/>
      <c r="J18" s="91"/>
      <c r="K18" s="91"/>
      <c r="L18" s="91"/>
      <c r="M18" s="91"/>
      <c r="N18" s="91"/>
      <c r="O18" s="91"/>
      <c r="P18" s="91"/>
      <c r="Q18" s="91"/>
      <c r="R18" s="91"/>
      <c r="S18" s="91"/>
      <c r="T18" s="91"/>
      <c r="U18" s="91"/>
      <c r="V18" s="91"/>
      <c r="W18" s="91"/>
      <c r="X18" s="91"/>
      <c r="Y18" s="91"/>
      <c r="Z18" s="91"/>
      <c r="AA18" s="91"/>
      <c r="AB18" s="91"/>
      <c r="AC18" s="91"/>
      <c r="AD18" s="91"/>
    </row>
    <row r="19" spans="1:46">
      <c r="A19" s="110"/>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row>
    <row r="20" spans="1:46">
      <c r="A20" s="110"/>
      <c r="B20" s="91"/>
      <c r="C20" s="91"/>
      <c r="D20" s="91"/>
      <c r="E20" s="91"/>
      <c r="F20" s="91"/>
      <c r="G20" s="91"/>
      <c r="H20" s="91"/>
      <c r="I20" s="91"/>
      <c r="J20" s="91"/>
      <c r="K20" s="91"/>
      <c r="L20" s="91"/>
    </row>
    <row r="21" spans="1:46">
      <c r="A21" s="110"/>
      <c r="B21" s="91"/>
      <c r="C21" s="91"/>
      <c r="D21" s="91"/>
      <c r="E21" s="91"/>
      <c r="F21" s="91"/>
      <c r="G21" s="91"/>
      <c r="H21" s="91"/>
      <c r="I21" s="91"/>
      <c r="J21" s="91"/>
      <c r="K21" s="91"/>
      <c r="L21" s="91"/>
    </row>
    <row r="22" spans="1:46">
      <c r="A22" s="110"/>
      <c r="B22" s="91"/>
      <c r="C22" s="91"/>
      <c r="D22" s="91"/>
      <c r="E22" s="91"/>
      <c r="F22" s="91"/>
      <c r="G22" s="91"/>
      <c r="H22" s="91"/>
      <c r="I22" s="91"/>
      <c r="J22" s="91"/>
      <c r="K22" s="91"/>
      <c r="L22" s="91"/>
    </row>
    <row r="23" spans="1:46">
      <c r="A23" s="110"/>
      <c r="B23" s="91"/>
      <c r="C23" s="91"/>
      <c r="D23" s="91"/>
      <c r="E23" s="91"/>
      <c r="F23" s="91"/>
      <c r="G23" s="91"/>
      <c r="H23" s="91"/>
      <c r="I23" s="91"/>
      <c r="J23" s="91"/>
      <c r="K23" s="91"/>
      <c r="L23" s="91"/>
    </row>
    <row r="24" spans="1:46">
      <c r="A24" s="110"/>
    </row>
    <row r="25" spans="1:46">
      <c r="A25" s="113"/>
      <c r="B25" s="94"/>
      <c r="C25" s="94"/>
      <c r="D25" s="94"/>
      <c r="E25" s="94"/>
      <c r="F25" s="94"/>
      <c r="G25" s="94"/>
      <c r="H25" s="94"/>
      <c r="I25" s="94"/>
      <c r="J25" s="94"/>
      <c r="K25" s="94"/>
      <c r="L25" s="94"/>
    </row>
  </sheetData>
  <customSheetViews>
    <customSheetView guid="{56D0106B-CB90-4499-A8AC-183481DC4CD8}" showPageBreaks="1" showGridLines="0" printArea="1">
      <selection activeCell="Y15" sqref="Y15"/>
      <pageMargins left="0.2" right="0.26" top="0.78740157480314965" bottom="0.78740157480314965" header="0.51181102362204722" footer="0.51181102362204722"/>
      <headerFooter alignWithMargins="0"/>
    </customSheetView>
    <customSheetView guid="{293DF52C-1200-42BF-A78D-BB2AAB878329}" showGridLines="0" showRuler="0">
      <selection activeCell="Y15" sqref="Y15"/>
      <pageMargins left="0.2" right="0.26" top="0.78740157480314965" bottom="0.78740157480314965" header="0.51181102362204722" footer="0.51181102362204722"/>
      <headerFooter alignWithMargins="0"/>
    </customSheetView>
    <customSheetView guid="{81642AB8-0225-4BC4-B7AE-9E8C6C06FBF4}" showPageBreaks="1" showGridLines="0" printArea="1">
      <selection activeCell="Y15" sqref="Y15"/>
      <pageMargins left="0.2" right="0.26" top="0.78740157480314965" bottom="0.78740157480314965" header="0.51181102362204722" footer="0.51181102362204722"/>
      <headerFooter alignWithMargins="0"/>
    </customSheetView>
  </customSheetViews>
  <mergeCells count="44">
    <mergeCell ref="N4:N6"/>
    <mergeCell ref="O4:O6"/>
    <mergeCell ref="H5:H6"/>
    <mergeCell ref="I5:I6"/>
    <mergeCell ref="J5:J6"/>
    <mergeCell ref="K5:K6"/>
    <mergeCell ref="L5:L6"/>
    <mergeCell ref="AA5:AA6"/>
    <mergeCell ref="AB5:AB6"/>
    <mergeCell ref="AC5:AC6"/>
    <mergeCell ref="Q5:Q6"/>
    <mergeCell ref="R5:R6"/>
    <mergeCell ref="AL3:AL6"/>
    <mergeCell ref="AM3:AM6"/>
    <mergeCell ref="AO3:AO6"/>
    <mergeCell ref="B4:B6"/>
    <mergeCell ref="C4:C6"/>
    <mergeCell ref="D4:D6"/>
    <mergeCell ref="E4:E6"/>
    <mergeCell ref="F4:F6"/>
    <mergeCell ref="G4:G6"/>
    <mergeCell ref="H4:I4"/>
    <mergeCell ref="J4:K4"/>
    <mergeCell ref="M4:M6"/>
    <mergeCell ref="P5:P6"/>
    <mergeCell ref="Z4:AA4"/>
    <mergeCell ref="AB4:AC4"/>
    <mergeCell ref="Z5:Z6"/>
    <mergeCell ref="AK1:AO1"/>
    <mergeCell ref="B2:X2"/>
    <mergeCell ref="Y2:AO2"/>
    <mergeCell ref="B3:O3"/>
    <mergeCell ref="P3:V3"/>
    <mergeCell ref="W3:W6"/>
    <mergeCell ref="X3:X6"/>
    <mergeCell ref="Y3:Y6"/>
    <mergeCell ref="Z3:AA3"/>
    <mergeCell ref="AB3:AC3"/>
    <mergeCell ref="AN3:AN6"/>
    <mergeCell ref="AG5:AG6"/>
    <mergeCell ref="AE5:AE6"/>
    <mergeCell ref="AF5:AF6"/>
    <mergeCell ref="AD3:AD6"/>
    <mergeCell ref="AE3:AK3"/>
  </mergeCells>
  <phoneticPr fontId="2"/>
  <pageMargins left="0.39370078740157483" right="0.39370078740157483" top="0.78740157480314965" bottom="0.78740157480314965" header="0.51181102362204722" footer="0.51181102362204722"/>
  <headerFooter alignWithMargins="0">
    <oddFooter>&amp;R&amp;D&amp;T</oddFooter>
  </headerFooter>
  <colBreaks count="1" manualBreakCount="1">
    <brk id="24"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21"/>
  <sheetViews>
    <sheetView showGridLines="0" view="pageBreakPreview" zoomScaleNormal="75" zoomScaleSheetLayoutView="100" workbookViewId="0"/>
  </sheetViews>
  <sheetFormatPr defaultColWidth="7.75" defaultRowHeight="13.5"/>
  <cols>
    <col min="1" max="1" width="15.125" style="157" customWidth="1"/>
    <col min="2" max="2" width="10.625" style="158" customWidth="1"/>
    <col min="3" max="4" width="7.625" style="158" customWidth="1"/>
    <col min="5" max="5" width="5.125" style="158" customWidth="1"/>
    <col min="6" max="6" width="5.375" style="158" customWidth="1"/>
    <col min="7" max="7" width="5.125" style="158" customWidth="1"/>
    <col min="8" max="8" width="7.125" style="158" customWidth="1"/>
    <col min="9" max="9" width="7.625" style="158" customWidth="1"/>
    <col min="10" max="10" width="5.125" style="158" customWidth="1"/>
    <col min="11" max="12" width="5.375" style="158" customWidth="1"/>
    <col min="13" max="13" width="6.625" style="158" customWidth="1"/>
    <col min="14" max="14" width="5.375" style="158" customWidth="1"/>
    <col min="15" max="15" width="7.125" style="158" customWidth="1"/>
    <col min="16" max="16" width="5.375" style="158" customWidth="1"/>
    <col min="17" max="17" width="5.125" style="158" customWidth="1"/>
    <col min="18" max="19" width="5.375" style="158" customWidth="1"/>
    <col min="20" max="20" width="7.125" style="158" customWidth="1"/>
    <col min="21" max="21" width="5.125" style="158" customWidth="1"/>
    <col min="22" max="22" width="5.375" style="158" customWidth="1"/>
    <col min="23" max="23" width="5.125" style="158" customWidth="1"/>
    <col min="24" max="24" width="5.375" style="158" customWidth="1"/>
    <col min="25" max="29" width="5.125" style="158" customWidth="1"/>
    <col min="30" max="30" width="7.625" style="158" customWidth="1"/>
    <col min="31" max="32" width="5.125" style="158" customWidth="1"/>
    <col min="33" max="33" width="5.375" style="158" customWidth="1"/>
    <col min="34" max="38" width="5.125" style="158" customWidth="1"/>
    <col min="39" max="39" width="7.625" style="158" customWidth="1"/>
    <col min="40" max="41" width="5.125" style="158" customWidth="1"/>
    <col min="42" max="43" width="7.625" style="158" customWidth="1"/>
    <col min="44" max="46" width="5.125" style="158" customWidth="1"/>
    <col min="47" max="47" width="5.25" style="158" customWidth="1"/>
    <col min="48" max="50" width="5.125" style="158" customWidth="1"/>
    <col min="51" max="51" width="7.125" style="158" customWidth="1"/>
    <col min="52" max="52" width="5.125" style="158" customWidth="1"/>
    <col min="53" max="53" width="7.125" style="158" customWidth="1"/>
    <col min="54" max="16384" width="7.75" style="158"/>
  </cols>
  <sheetData>
    <row r="1" spans="1:55" s="196" customFormat="1" ht="16.5" customHeight="1">
      <c r="A1" s="104" t="s">
        <v>1182</v>
      </c>
      <c r="B1" s="707"/>
      <c r="C1" s="707"/>
      <c r="D1" s="707"/>
      <c r="E1" s="707"/>
      <c r="F1" s="707"/>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708"/>
      <c r="AO1" s="92"/>
      <c r="AP1" s="92"/>
      <c r="AQ1" s="709"/>
      <c r="AR1" s="709"/>
      <c r="AS1" s="709"/>
      <c r="AT1" s="709"/>
      <c r="AU1" s="709"/>
      <c r="AV1" s="92"/>
      <c r="AW1" s="811" t="s">
        <v>974</v>
      </c>
      <c r="AX1" s="811"/>
      <c r="AY1" s="811"/>
      <c r="AZ1" s="811"/>
      <c r="BA1" s="811"/>
    </row>
    <row r="2" spans="1:55" s="629" customFormat="1">
      <c r="A2" s="710"/>
      <c r="B2" s="738"/>
      <c r="C2" s="711" t="s">
        <v>249</v>
      </c>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713"/>
      <c r="AQ2" s="713"/>
      <c r="AR2" s="713"/>
      <c r="AS2" s="713"/>
      <c r="AT2" s="713"/>
      <c r="AU2" s="713"/>
      <c r="AV2" s="714"/>
      <c r="AW2" s="714"/>
      <c r="AX2" s="715"/>
      <c r="AY2" s="715"/>
      <c r="AZ2" s="715"/>
      <c r="BA2" s="715"/>
    </row>
    <row r="3" spans="1:55" s="629" customFormat="1">
      <c r="A3" s="716"/>
      <c r="B3" s="739"/>
      <c r="C3" s="728">
        <v>205</v>
      </c>
      <c r="D3" s="728">
        <v>206</v>
      </c>
      <c r="E3" s="728">
        <v>207</v>
      </c>
      <c r="F3" s="728">
        <v>208</v>
      </c>
      <c r="G3" s="728">
        <v>209</v>
      </c>
      <c r="H3" s="728">
        <v>210</v>
      </c>
      <c r="I3" s="728">
        <v>211</v>
      </c>
      <c r="J3" s="728">
        <v>212</v>
      </c>
      <c r="K3" s="728">
        <v>213</v>
      </c>
      <c r="L3" s="728">
        <v>214</v>
      </c>
      <c r="M3" s="728">
        <v>215</v>
      </c>
      <c r="N3" s="728">
        <v>216</v>
      </c>
      <c r="O3" s="728">
        <v>217</v>
      </c>
      <c r="P3" s="728">
        <v>218</v>
      </c>
      <c r="Q3" s="728">
        <v>219</v>
      </c>
      <c r="R3" s="728">
        <v>220</v>
      </c>
      <c r="S3" s="728">
        <v>221</v>
      </c>
      <c r="T3" s="728">
        <v>222</v>
      </c>
      <c r="U3" s="728">
        <v>223</v>
      </c>
      <c r="V3" s="728">
        <v>224</v>
      </c>
      <c r="W3" s="728">
        <v>225</v>
      </c>
      <c r="X3" s="728">
        <v>226</v>
      </c>
      <c r="Y3" s="728">
        <v>227</v>
      </c>
      <c r="Z3" s="728">
        <v>228</v>
      </c>
      <c r="AA3" s="728">
        <v>229</v>
      </c>
      <c r="AB3" s="728">
        <v>230</v>
      </c>
      <c r="AC3" s="728">
        <v>231</v>
      </c>
      <c r="AD3" s="728">
        <v>232</v>
      </c>
      <c r="AE3" s="728">
        <v>233</v>
      </c>
      <c r="AF3" s="728">
        <v>234</v>
      </c>
      <c r="AG3" s="728">
        <v>235</v>
      </c>
      <c r="AH3" s="728">
        <v>236</v>
      </c>
      <c r="AI3" s="728">
        <v>237</v>
      </c>
      <c r="AJ3" s="728">
        <v>238</v>
      </c>
      <c r="AK3" s="728">
        <v>239</v>
      </c>
      <c r="AL3" s="728">
        <v>240</v>
      </c>
      <c r="AM3" s="728">
        <v>241</v>
      </c>
      <c r="AN3" s="728">
        <v>242</v>
      </c>
      <c r="AO3" s="728">
        <v>243</v>
      </c>
      <c r="AP3" s="728">
        <v>244</v>
      </c>
      <c r="AQ3" s="728">
        <v>245</v>
      </c>
      <c r="AR3" s="728">
        <v>246</v>
      </c>
      <c r="AS3" s="728">
        <v>247</v>
      </c>
      <c r="AT3" s="728">
        <v>248</v>
      </c>
      <c r="AU3" s="728">
        <v>249</v>
      </c>
      <c r="AV3" s="728">
        <v>250</v>
      </c>
      <c r="AW3" s="728">
        <v>251</v>
      </c>
      <c r="AX3" s="728">
        <v>252</v>
      </c>
      <c r="AY3" s="728">
        <v>253</v>
      </c>
      <c r="AZ3" s="728">
        <v>254</v>
      </c>
      <c r="BA3" s="728">
        <v>255</v>
      </c>
      <c r="BB3" s="232"/>
      <c r="BC3" s="232"/>
    </row>
    <row r="4" spans="1:55" s="630" customFormat="1" ht="240" customHeight="1">
      <c r="A4" s="717"/>
      <c r="B4" s="735" t="s">
        <v>238</v>
      </c>
      <c r="C4" s="767" t="s">
        <v>1047</v>
      </c>
      <c r="D4" s="767" t="s">
        <v>1048</v>
      </c>
      <c r="E4" s="767" t="s">
        <v>1049</v>
      </c>
      <c r="F4" s="767" t="s">
        <v>1050</v>
      </c>
      <c r="G4" s="767" t="s">
        <v>1051</v>
      </c>
      <c r="H4" s="767" t="s">
        <v>1052</v>
      </c>
      <c r="I4" s="767" t="s">
        <v>1053</v>
      </c>
      <c r="J4" s="767" t="s">
        <v>1054</v>
      </c>
      <c r="K4" s="767" t="s">
        <v>1055</v>
      </c>
      <c r="L4" s="767" t="s">
        <v>1056</v>
      </c>
      <c r="M4" s="767" t="s">
        <v>1057</v>
      </c>
      <c r="N4" s="767" t="s">
        <v>1058</v>
      </c>
      <c r="O4" s="767" t="s">
        <v>1059</v>
      </c>
      <c r="P4" s="767" t="s">
        <v>1060</v>
      </c>
      <c r="Q4" s="767" t="s">
        <v>1061</v>
      </c>
      <c r="R4" s="767" t="s">
        <v>1062</v>
      </c>
      <c r="S4" s="767" t="s">
        <v>1063</v>
      </c>
      <c r="T4" s="767" t="s">
        <v>1064</v>
      </c>
      <c r="U4" s="767" t="s">
        <v>1065</v>
      </c>
      <c r="V4" s="767" t="s">
        <v>1066</v>
      </c>
      <c r="W4" s="768" t="s">
        <v>1067</v>
      </c>
      <c r="X4" s="769" t="s">
        <v>1068</v>
      </c>
      <c r="Y4" s="767" t="s">
        <v>1069</v>
      </c>
      <c r="Z4" s="767" t="s">
        <v>1070</v>
      </c>
      <c r="AA4" s="767" t="s">
        <v>1071</v>
      </c>
      <c r="AB4" s="767" t="s">
        <v>1072</v>
      </c>
      <c r="AC4" s="767" t="s">
        <v>1073</v>
      </c>
      <c r="AD4" s="767" t="s">
        <v>1074</v>
      </c>
      <c r="AE4" s="767" t="s">
        <v>1075</v>
      </c>
      <c r="AF4" s="767" t="s">
        <v>1076</v>
      </c>
      <c r="AG4" s="767" t="s">
        <v>1077</v>
      </c>
      <c r="AH4" s="767" t="s">
        <v>1078</v>
      </c>
      <c r="AI4" s="767" t="s">
        <v>1079</v>
      </c>
      <c r="AJ4" s="767" t="s">
        <v>1080</v>
      </c>
      <c r="AK4" s="767" t="s">
        <v>1081</v>
      </c>
      <c r="AL4" s="767" t="s">
        <v>1082</v>
      </c>
      <c r="AM4" s="767" t="s">
        <v>1083</v>
      </c>
      <c r="AN4" s="767" t="s">
        <v>1084</v>
      </c>
      <c r="AO4" s="767" t="s">
        <v>1085</v>
      </c>
      <c r="AP4" s="767" t="s">
        <v>1086</v>
      </c>
      <c r="AQ4" s="767" t="s">
        <v>1087</v>
      </c>
      <c r="AR4" s="767" t="s">
        <v>1088</v>
      </c>
      <c r="AS4" s="767" t="s">
        <v>1089</v>
      </c>
      <c r="AT4" s="767" t="s">
        <v>1090</v>
      </c>
      <c r="AU4" s="768" t="s">
        <v>1091</v>
      </c>
      <c r="AV4" s="770" t="s">
        <v>1092</v>
      </c>
      <c r="AW4" s="770" t="s">
        <v>1093</v>
      </c>
      <c r="AX4" s="770" t="s">
        <v>1094</v>
      </c>
      <c r="AY4" s="770" t="s">
        <v>1095</v>
      </c>
      <c r="AZ4" s="770" t="s">
        <v>1096</v>
      </c>
      <c r="BA4" s="770" t="s">
        <v>1097</v>
      </c>
    </row>
    <row r="5" spans="1:55" s="631" customFormat="1" ht="15" customHeight="1">
      <c r="A5" s="718" t="s">
        <v>180</v>
      </c>
      <c r="B5" s="736">
        <f>IF(SUM(C5:BA5)=0,"-",SUM(C5:BA5))</f>
        <v>171</v>
      </c>
      <c r="C5" s="719" t="s">
        <v>1194</v>
      </c>
      <c r="D5" s="719" t="s">
        <v>1194</v>
      </c>
      <c r="E5" s="719" t="s">
        <v>1194</v>
      </c>
      <c r="F5" s="719">
        <v>1</v>
      </c>
      <c r="G5" s="719" t="s">
        <v>1195</v>
      </c>
      <c r="H5" s="719" t="s">
        <v>1195</v>
      </c>
      <c r="I5" s="719" t="s">
        <v>1195</v>
      </c>
      <c r="J5" s="719">
        <v>2</v>
      </c>
      <c r="K5" s="719" t="s">
        <v>1194</v>
      </c>
      <c r="L5" s="719" t="s">
        <v>1194</v>
      </c>
      <c r="M5" s="719">
        <v>1</v>
      </c>
      <c r="N5" s="719">
        <v>2</v>
      </c>
      <c r="O5" s="719" t="s">
        <v>1194</v>
      </c>
      <c r="P5" s="719" t="s">
        <v>1194</v>
      </c>
      <c r="Q5" s="719" t="s">
        <v>1194</v>
      </c>
      <c r="R5" s="719">
        <v>9</v>
      </c>
      <c r="S5" s="719">
        <v>1</v>
      </c>
      <c r="T5" s="719">
        <v>96</v>
      </c>
      <c r="U5" s="719">
        <v>4</v>
      </c>
      <c r="V5" s="719">
        <v>5</v>
      </c>
      <c r="W5" s="720" t="s">
        <v>1194</v>
      </c>
      <c r="X5" s="721">
        <v>20</v>
      </c>
      <c r="Y5" s="719">
        <v>13</v>
      </c>
      <c r="Z5" s="719" t="s">
        <v>1194</v>
      </c>
      <c r="AA5" s="719">
        <v>5</v>
      </c>
      <c r="AB5" s="719" t="s">
        <v>1194</v>
      </c>
      <c r="AC5" s="719" t="s">
        <v>1194</v>
      </c>
      <c r="AD5" s="719" t="s">
        <v>1194</v>
      </c>
      <c r="AE5" s="719" t="s">
        <v>1194</v>
      </c>
      <c r="AF5" s="719" t="s">
        <v>1194</v>
      </c>
      <c r="AG5" s="719">
        <v>4</v>
      </c>
      <c r="AH5" s="719">
        <v>1</v>
      </c>
      <c r="AI5" s="719" t="s">
        <v>1194</v>
      </c>
      <c r="AJ5" s="719">
        <v>1</v>
      </c>
      <c r="AK5" s="719" t="s">
        <v>1194</v>
      </c>
      <c r="AL5" s="719">
        <v>4</v>
      </c>
      <c r="AM5" s="719" t="s">
        <v>1194</v>
      </c>
      <c r="AN5" s="719" t="s">
        <v>1194</v>
      </c>
      <c r="AO5" s="719" t="s">
        <v>1194</v>
      </c>
      <c r="AP5" s="719" t="s">
        <v>1194</v>
      </c>
      <c r="AQ5" s="719" t="s">
        <v>1194</v>
      </c>
      <c r="AR5" s="719" t="s">
        <v>1194</v>
      </c>
      <c r="AS5" s="719" t="s">
        <v>1194</v>
      </c>
      <c r="AT5" s="719" t="s">
        <v>1194</v>
      </c>
      <c r="AU5" s="720">
        <v>1</v>
      </c>
      <c r="AV5" s="720" t="s">
        <v>1194</v>
      </c>
      <c r="AW5" s="720">
        <v>1</v>
      </c>
      <c r="AX5" s="720" t="s">
        <v>1194</v>
      </c>
      <c r="AY5" s="720" t="s">
        <v>1194</v>
      </c>
      <c r="AZ5" s="720" t="s">
        <v>1194</v>
      </c>
      <c r="BA5" s="720" t="s">
        <v>1194</v>
      </c>
    </row>
    <row r="6" spans="1:55" s="631" customFormat="1" ht="15" customHeight="1">
      <c r="A6" s="734" t="s">
        <v>718</v>
      </c>
      <c r="B6" s="737">
        <f>IF(SUM(C6:BA6)=0,"-",SUM(C6:BA6))</f>
        <v>3</v>
      </c>
      <c r="C6" s="722" t="s">
        <v>181</v>
      </c>
      <c r="D6" s="722" t="s">
        <v>181</v>
      </c>
      <c r="E6" s="722" t="s">
        <v>181</v>
      </c>
      <c r="F6" s="722" t="s">
        <v>181</v>
      </c>
      <c r="G6" s="722" t="s">
        <v>181</v>
      </c>
      <c r="H6" s="722" t="s">
        <v>181</v>
      </c>
      <c r="I6" s="722" t="s">
        <v>181</v>
      </c>
      <c r="J6" s="722" t="s">
        <v>181</v>
      </c>
      <c r="K6" s="722" t="s">
        <v>181</v>
      </c>
      <c r="L6" s="722" t="s">
        <v>181</v>
      </c>
      <c r="M6" s="722" t="s">
        <v>181</v>
      </c>
      <c r="N6" s="722" t="s">
        <v>181</v>
      </c>
      <c r="O6" s="722" t="s">
        <v>181</v>
      </c>
      <c r="P6" s="722" t="s">
        <v>181</v>
      </c>
      <c r="Q6" s="722" t="s">
        <v>181</v>
      </c>
      <c r="R6" s="722" t="s">
        <v>181</v>
      </c>
      <c r="S6" s="722" t="s">
        <v>181</v>
      </c>
      <c r="T6" s="722" t="s">
        <v>181</v>
      </c>
      <c r="U6" s="722" t="s">
        <v>181</v>
      </c>
      <c r="V6" s="722" t="s">
        <v>181</v>
      </c>
      <c r="W6" s="722" t="s">
        <v>181</v>
      </c>
      <c r="X6" s="722" t="s">
        <v>181</v>
      </c>
      <c r="Y6" s="722">
        <v>3</v>
      </c>
      <c r="Z6" s="722" t="s">
        <v>181</v>
      </c>
      <c r="AA6" s="722" t="s">
        <v>181</v>
      </c>
      <c r="AB6" s="722" t="s">
        <v>181</v>
      </c>
      <c r="AC6" s="722" t="s">
        <v>181</v>
      </c>
      <c r="AD6" s="722" t="s">
        <v>181</v>
      </c>
      <c r="AE6" s="722" t="s">
        <v>181</v>
      </c>
      <c r="AF6" s="722" t="s">
        <v>181</v>
      </c>
      <c r="AG6" s="722" t="s">
        <v>181</v>
      </c>
      <c r="AH6" s="722" t="s">
        <v>181</v>
      </c>
      <c r="AI6" s="722" t="s">
        <v>181</v>
      </c>
      <c r="AJ6" s="722" t="s">
        <v>181</v>
      </c>
      <c r="AK6" s="722" t="s">
        <v>181</v>
      </c>
      <c r="AL6" s="722" t="s">
        <v>181</v>
      </c>
      <c r="AM6" s="722" t="s">
        <v>181</v>
      </c>
      <c r="AN6" s="722" t="s">
        <v>181</v>
      </c>
      <c r="AO6" s="722" t="s">
        <v>181</v>
      </c>
      <c r="AP6" s="722" t="s">
        <v>181</v>
      </c>
      <c r="AQ6" s="722" t="s">
        <v>181</v>
      </c>
      <c r="AR6" s="722" t="s">
        <v>181</v>
      </c>
      <c r="AS6" s="722" t="s">
        <v>181</v>
      </c>
      <c r="AT6" s="722" t="s">
        <v>181</v>
      </c>
      <c r="AU6" s="722" t="s">
        <v>181</v>
      </c>
      <c r="AV6" s="722" t="s">
        <v>181</v>
      </c>
      <c r="AW6" s="722" t="s">
        <v>181</v>
      </c>
      <c r="AX6" s="722" t="s">
        <v>181</v>
      </c>
      <c r="AY6" s="722" t="s">
        <v>181</v>
      </c>
      <c r="AZ6" s="722" t="s">
        <v>181</v>
      </c>
      <c r="BA6" s="722" t="s">
        <v>181</v>
      </c>
    </row>
    <row r="7" spans="1:55" s="631" customFormat="1" ht="15" customHeight="1">
      <c r="A7" s="734" t="s">
        <v>733</v>
      </c>
      <c r="B7" s="737" t="str">
        <f>IF(SUM(C7:BA7)=0,"-",SUM(C7:BA7))</f>
        <v>-</v>
      </c>
      <c r="C7" s="722" t="s">
        <v>181</v>
      </c>
      <c r="D7" s="722" t="s">
        <v>181</v>
      </c>
      <c r="E7" s="722" t="s">
        <v>181</v>
      </c>
      <c r="F7" s="722" t="s">
        <v>181</v>
      </c>
      <c r="G7" s="722" t="s">
        <v>181</v>
      </c>
      <c r="H7" s="722" t="s">
        <v>181</v>
      </c>
      <c r="I7" s="722" t="s">
        <v>181</v>
      </c>
      <c r="J7" s="722" t="s">
        <v>181</v>
      </c>
      <c r="K7" s="722" t="s">
        <v>181</v>
      </c>
      <c r="L7" s="722" t="s">
        <v>181</v>
      </c>
      <c r="M7" s="722" t="s">
        <v>181</v>
      </c>
      <c r="N7" s="722" t="s">
        <v>181</v>
      </c>
      <c r="O7" s="722" t="s">
        <v>181</v>
      </c>
      <c r="P7" s="722" t="s">
        <v>181</v>
      </c>
      <c r="Q7" s="722" t="s">
        <v>181</v>
      </c>
      <c r="R7" s="722" t="s">
        <v>181</v>
      </c>
      <c r="S7" s="722" t="s">
        <v>181</v>
      </c>
      <c r="T7" s="722" t="s">
        <v>181</v>
      </c>
      <c r="U7" s="722" t="s">
        <v>181</v>
      </c>
      <c r="V7" s="722" t="s">
        <v>181</v>
      </c>
      <c r="W7" s="722" t="s">
        <v>181</v>
      </c>
      <c r="X7" s="722" t="s">
        <v>181</v>
      </c>
      <c r="Y7" s="722" t="s">
        <v>181</v>
      </c>
      <c r="Z7" s="722" t="s">
        <v>181</v>
      </c>
      <c r="AA7" s="722" t="s">
        <v>181</v>
      </c>
      <c r="AB7" s="722" t="s">
        <v>181</v>
      </c>
      <c r="AC7" s="722" t="s">
        <v>181</v>
      </c>
      <c r="AD7" s="722" t="s">
        <v>181</v>
      </c>
      <c r="AE7" s="722" t="s">
        <v>181</v>
      </c>
      <c r="AF7" s="722" t="s">
        <v>181</v>
      </c>
      <c r="AG7" s="722" t="s">
        <v>181</v>
      </c>
      <c r="AH7" s="722" t="s">
        <v>181</v>
      </c>
      <c r="AI7" s="722" t="s">
        <v>181</v>
      </c>
      <c r="AJ7" s="722" t="s">
        <v>181</v>
      </c>
      <c r="AK7" s="722" t="s">
        <v>181</v>
      </c>
      <c r="AL7" s="722" t="s">
        <v>181</v>
      </c>
      <c r="AM7" s="722" t="s">
        <v>181</v>
      </c>
      <c r="AN7" s="722" t="s">
        <v>181</v>
      </c>
      <c r="AO7" s="722" t="s">
        <v>181</v>
      </c>
      <c r="AP7" s="722" t="s">
        <v>181</v>
      </c>
      <c r="AQ7" s="722" t="s">
        <v>181</v>
      </c>
      <c r="AR7" s="722" t="s">
        <v>181</v>
      </c>
      <c r="AS7" s="722" t="s">
        <v>181</v>
      </c>
      <c r="AT7" s="722" t="s">
        <v>181</v>
      </c>
      <c r="AU7" s="722" t="s">
        <v>181</v>
      </c>
      <c r="AV7" s="722" t="s">
        <v>181</v>
      </c>
      <c r="AW7" s="722" t="s">
        <v>181</v>
      </c>
      <c r="AX7" s="722" t="s">
        <v>181</v>
      </c>
      <c r="AY7" s="722" t="s">
        <v>181</v>
      </c>
      <c r="AZ7" s="722" t="s">
        <v>181</v>
      </c>
      <c r="BA7" s="722" t="s">
        <v>181</v>
      </c>
    </row>
    <row r="8" spans="1:55" s="631" customFormat="1" ht="15" customHeight="1">
      <c r="A8" s="734" t="s">
        <v>722</v>
      </c>
      <c r="B8" s="737">
        <f>IF(SUM(C8:BA8)=0,"-",SUM(C8:BA8))</f>
        <v>1</v>
      </c>
      <c r="C8" s="722" t="s">
        <v>181</v>
      </c>
      <c r="D8" s="722" t="s">
        <v>181</v>
      </c>
      <c r="E8" s="722" t="s">
        <v>181</v>
      </c>
      <c r="F8" s="722" t="s">
        <v>181</v>
      </c>
      <c r="G8" s="722" t="s">
        <v>181</v>
      </c>
      <c r="H8" s="722" t="s">
        <v>181</v>
      </c>
      <c r="I8" s="722" t="s">
        <v>181</v>
      </c>
      <c r="J8" s="722" t="s">
        <v>181</v>
      </c>
      <c r="K8" s="722" t="s">
        <v>181</v>
      </c>
      <c r="L8" s="722" t="s">
        <v>181</v>
      </c>
      <c r="M8" s="722" t="s">
        <v>181</v>
      </c>
      <c r="N8" s="722" t="s">
        <v>181</v>
      </c>
      <c r="O8" s="722" t="s">
        <v>181</v>
      </c>
      <c r="P8" s="722" t="s">
        <v>181</v>
      </c>
      <c r="Q8" s="722" t="s">
        <v>181</v>
      </c>
      <c r="R8" s="722" t="s">
        <v>181</v>
      </c>
      <c r="S8" s="722" t="s">
        <v>181</v>
      </c>
      <c r="T8" s="722" t="s">
        <v>181</v>
      </c>
      <c r="U8" s="722" t="s">
        <v>181</v>
      </c>
      <c r="V8" s="722" t="s">
        <v>181</v>
      </c>
      <c r="W8" s="722" t="s">
        <v>181</v>
      </c>
      <c r="X8" s="722" t="s">
        <v>181</v>
      </c>
      <c r="Y8" s="722" t="s">
        <v>181</v>
      </c>
      <c r="Z8" s="722" t="s">
        <v>181</v>
      </c>
      <c r="AA8" s="722" t="s">
        <v>181</v>
      </c>
      <c r="AB8" s="722" t="s">
        <v>181</v>
      </c>
      <c r="AC8" s="722" t="s">
        <v>181</v>
      </c>
      <c r="AD8" s="722" t="s">
        <v>181</v>
      </c>
      <c r="AE8" s="722" t="s">
        <v>181</v>
      </c>
      <c r="AF8" s="722" t="s">
        <v>181</v>
      </c>
      <c r="AG8" s="722" t="s">
        <v>181</v>
      </c>
      <c r="AH8" s="722" t="s">
        <v>181</v>
      </c>
      <c r="AI8" s="722" t="s">
        <v>181</v>
      </c>
      <c r="AJ8" s="722" t="s">
        <v>181</v>
      </c>
      <c r="AK8" s="722" t="s">
        <v>181</v>
      </c>
      <c r="AL8" s="722" t="s">
        <v>181</v>
      </c>
      <c r="AM8" s="722" t="s">
        <v>181</v>
      </c>
      <c r="AN8" s="722" t="s">
        <v>181</v>
      </c>
      <c r="AO8" s="722" t="s">
        <v>181</v>
      </c>
      <c r="AP8" s="722" t="s">
        <v>181</v>
      </c>
      <c r="AQ8" s="722" t="s">
        <v>181</v>
      </c>
      <c r="AR8" s="722" t="s">
        <v>181</v>
      </c>
      <c r="AS8" s="722" t="s">
        <v>181</v>
      </c>
      <c r="AT8" s="722" t="s">
        <v>181</v>
      </c>
      <c r="AU8" s="722">
        <v>1</v>
      </c>
      <c r="AV8" s="722" t="s">
        <v>181</v>
      </c>
      <c r="AW8" s="722" t="s">
        <v>181</v>
      </c>
      <c r="AX8" s="722" t="s">
        <v>181</v>
      </c>
      <c r="AY8" s="722" t="s">
        <v>181</v>
      </c>
      <c r="AZ8" s="722" t="s">
        <v>181</v>
      </c>
      <c r="BA8" s="722" t="s">
        <v>181</v>
      </c>
    </row>
    <row r="9" spans="1:55" s="631" customFormat="1" ht="15" customHeight="1">
      <c r="A9" s="723"/>
      <c r="B9" s="703"/>
      <c r="C9" s="765"/>
      <c r="D9" s="765"/>
      <c r="E9" s="765"/>
      <c r="F9" s="765"/>
      <c r="G9" s="765"/>
      <c r="H9" s="765"/>
      <c r="I9" s="765"/>
      <c r="J9" s="765"/>
      <c r="K9" s="765"/>
      <c r="L9" s="765"/>
      <c r="M9" s="765"/>
      <c r="N9" s="765"/>
      <c r="O9" s="765"/>
      <c r="P9" s="765"/>
      <c r="Q9" s="765"/>
      <c r="R9" s="765"/>
      <c r="S9" s="765"/>
      <c r="T9" s="765"/>
      <c r="U9" s="765"/>
      <c r="V9" s="765"/>
      <c r="W9" s="765"/>
      <c r="X9" s="765"/>
      <c r="Y9" s="765"/>
      <c r="Z9" s="765"/>
      <c r="AA9" s="765"/>
      <c r="AB9" s="765"/>
      <c r="AC9" s="765"/>
      <c r="AD9" s="765"/>
      <c r="AE9" s="765"/>
      <c r="AF9" s="765"/>
      <c r="AG9" s="765"/>
      <c r="AH9" s="765"/>
      <c r="AI9" s="765"/>
      <c r="AJ9" s="765"/>
      <c r="AK9" s="765"/>
      <c r="AL9" s="765"/>
      <c r="AM9" s="765"/>
      <c r="AN9" s="765"/>
      <c r="AO9" s="765"/>
      <c r="AP9" s="765"/>
      <c r="AQ9" s="765"/>
      <c r="AR9" s="765"/>
      <c r="AS9" s="765"/>
      <c r="AT9" s="765"/>
      <c r="AU9" s="765"/>
      <c r="AV9" s="765"/>
      <c r="AW9" s="765"/>
      <c r="AX9" s="765"/>
      <c r="AY9" s="765"/>
      <c r="AZ9" s="765"/>
      <c r="BA9" s="765"/>
    </row>
    <row r="10" spans="1:55" s="631" customFormat="1" ht="15" customHeight="1">
      <c r="A10" s="725"/>
      <c r="B10" s="155"/>
      <c r="C10" s="155"/>
      <c r="D10" s="155"/>
      <c r="E10" s="155"/>
      <c r="F10" s="155"/>
      <c r="G10" s="155"/>
      <c r="H10" s="155"/>
      <c r="I10" s="155"/>
      <c r="J10" s="155"/>
      <c r="K10" s="155"/>
      <c r="L10" s="155"/>
      <c r="M10" s="155"/>
      <c r="N10" s="155"/>
      <c r="O10" s="156"/>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6"/>
      <c r="AY10" s="156"/>
      <c r="AZ10" s="156"/>
      <c r="BA10" s="156"/>
    </row>
    <row r="11" spans="1:55" s="631" customFormat="1" ht="15" customHeight="1">
      <c r="A11" s="710"/>
      <c r="B11" s="738"/>
      <c r="C11" s="711" t="s">
        <v>249</v>
      </c>
      <c r="D11" s="712"/>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2"/>
      <c r="AJ11" s="712"/>
      <c r="AK11" s="712"/>
      <c r="AL11" s="712"/>
      <c r="AM11" s="712"/>
      <c r="AN11" s="712"/>
      <c r="AO11" s="712"/>
      <c r="AP11" s="713"/>
      <c r="AQ11" s="713"/>
      <c r="AR11" s="713"/>
      <c r="AS11" s="713"/>
      <c r="AT11" s="713"/>
      <c r="AU11" s="713"/>
      <c r="AV11" s="714"/>
      <c r="AW11" s="714"/>
      <c r="AX11" s="715"/>
      <c r="AY11" s="715"/>
      <c r="AZ11" s="715"/>
      <c r="BA11" s="715"/>
    </row>
    <row r="12" spans="1:55" s="631" customFormat="1" ht="15" customHeight="1">
      <c r="A12" s="716"/>
      <c r="B12" s="739"/>
      <c r="C12" s="728">
        <v>256</v>
      </c>
      <c r="D12" s="728">
        <v>257</v>
      </c>
      <c r="E12" s="728">
        <v>258</v>
      </c>
      <c r="F12" s="728">
        <v>259</v>
      </c>
      <c r="G12" s="728">
        <v>260</v>
      </c>
      <c r="H12" s="728">
        <v>261</v>
      </c>
      <c r="I12" s="728">
        <v>262</v>
      </c>
      <c r="J12" s="728">
        <v>263</v>
      </c>
      <c r="K12" s="728">
        <v>264</v>
      </c>
      <c r="L12" s="728">
        <v>265</v>
      </c>
      <c r="M12" s="728">
        <v>266</v>
      </c>
      <c r="N12" s="728">
        <v>267</v>
      </c>
      <c r="O12" s="728">
        <v>268</v>
      </c>
      <c r="P12" s="728">
        <v>269</v>
      </c>
      <c r="Q12" s="728">
        <v>270</v>
      </c>
      <c r="R12" s="728">
        <v>271</v>
      </c>
      <c r="S12" s="728">
        <v>272</v>
      </c>
      <c r="T12" s="728">
        <v>273</v>
      </c>
      <c r="U12" s="728">
        <v>274</v>
      </c>
      <c r="V12" s="728">
        <v>275</v>
      </c>
      <c r="W12" s="728">
        <v>276</v>
      </c>
      <c r="X12" s="728">
        <v>277</v>
      </c>
      <c r="Y12" s="728">
        <v>278</v>
      </c>
      <c r="Z12" s="728">
        <v>279</v>
      </c>
      <c r="AA12" s="728">
        <v>280</v>
      </c>
      <c r="AB12" s="728">
        <v>281</v>
      </c>
      <c r="AC12" s="728">
        <v>282</v>
      </c>
      <c r="AD12" s="728">
        <v>283</v>
      </c>
      <c r="AE12" s="728">
        <v>284</v>
      </c>
      <c r="AF12" s="728">
        <v>285</v>
      </c>
      <c r="AG12" s="728">
        <v>286</v>
      </c>
      <c r="AH12" s="728">
        <v>287</v>
      </c>
      <c r="AI12" s="728">
        <v>288</v>
      </c>
      <c r="AJ12" s="728">
        <v>289</v>
      </c>
      <c r="AK12" s="728">
        <v>290</v>
      </c>
      <c r="AL12" s="728">
        <v>291</v>
      </c>
      <c r="AM12" s="728">
        <v>292</v>
      </c>
      <c r="AN12" s="728">
        <v>293</v>
      </c>
      <c r="AO12" s="728">
        <v>294</v>
      </c>
      <c r="AP12" s="728">
        <v>295</v>
      </c>
      <c r="AQ12" s="728">
        <v>296</v>
      </c>
      <c r="AR12" s="728">
        <v>297</v>
      </c>
      <c r="AS12" s="728">
        <v>298</v>
      </c>
      <c r="AT12" s="728">
        <v>299</v>
      </c>
      <c r="AU12" s="728">
        <v>300</v>
      </c>
      <c r="AV12" s="728">
        <v>301</v>
      </c>
      <c r="AW12" s="728">
        <v>302</v>
      </c>
      <c r="AX12" s="728">
        <v>303</v>
      </c>
      <c r="AY12" s="728">
        <v>304</v>
      </c>
      <c r="AZ12" s="728">
        <v>305</v>
      </c>
      <c r="BA12" s="728">
        <v>306</v>
      </c>
    </row>
    <row r="13" spans="1:55" s="236" customFormat="1" ht="240" customHeight="1">
      <c r="A13" s="717"/>
      <c r="B13" s="735" t="s">
        <v>238</v>
      </c>
      <c r="C13" s="770" t="s">
        <v>1148</v>
      </c>
      <c r="D13" s="770" t="s">
        <v>1098</v>
      </c>
      <c r="E13" s="770" t="s">
        <v>1099</v>
      </c>
      <c r="F13" s="770" t="s">
        <v>1100</v>
      </c>
      <c r="G13" s="767" t="s">
        <v>1101</v>
      </c>
      <c r="H13" s="767" t="s">
        <v>1102</v>
      </c>
      <c r="I13" s="767" t="s">
        <v>1103</v>
      </c>
      <c r="J13" s="767" t="s">
        <v>1104</v>
      </c>
      <c r="K13" s="767" t="s">
        <v>1105</v>
      </c>
      <c r="L13" s="767" t="s">
        <v>1106</v>
      </c>
      <c r="M13" s="767" t="s">
        <v>1107</v>
      </c>
      <c r="N13" s="767" t="s">
        <v>1108</v>
      </c>
      <c r="O13" s="767" t="s">
        <v>1109</v>
      </c>
      <c r="P13" s="767" t="s">
        <v>1110</v>
      </c>
      <c r="Q13" s="767" t="s">
        <v>1111</v>
      </c>
      <c r="R13" s="767" t="s">
        <v>1112</v>
      </c>
      <c r="S13" s="767" t="s">
        <v>1113</v>
      </c>
      <c r="T13" s="767" t="s">
        <v>1114</v>
      </c>
      <c r="U13" s="767" t="s">
        <v>1115</v>
      </c>
      <c r="V13" s="767" t="s">
        <v>1116</v>
      </c>
      <c r="W13" s="767" t="s">
        <v>1117</v>
      </c>
      <c r="X13" s="767" t="s">
        <v>1118</v>
      </c>
      <c r="Y13" s="767" t="s">
        <v>1119</v>
      </c>
      <c r="Z13" s="767" t="s">
        <v>1120</v>
      </c>
      <c r="AA13" s="768" t="s">
        <v>1121</v>
      </c>
      <c r="AB13" s="769" t="s">
        <v>1122</v>
      </c>
      <c r="AC13" s="767" t="s">
        <v>1123</v>
      </c>
      <c r="AD13" s="767" t="s">
        <v>1124</v>
      </c>
      <c r="AE13" s="767" t="s">
        <v>1125</v>
      </c>
      <c r="AF13" s="767" t="s">
        <v>1126</v>
      </c>
      <c r="AG13" s="767" t="s">
        <v>1127</v>
      </c>
      <c r="AH13" s="767" t="s">
        <v>1128</v>
      </c>
      <c r="AI13" s="767" t="s">
        <v>1129</v>
      </c>
      <c r="AJ13" s="767" t="s">
        <v>1130</v>
      </c>
      <c r="AK13" s="767" t="s">
        <v>1131</v>
      </c>
      <c r="AL13" s="767" t="s">
        <v>1132</v>
      </c>
      <c r="AM13" s="767" t="s">
        <v>1133</v>
      </c>
      <c r="AN13" s="767" t="s">
        <v>1134</v>
      </c>
      <c r="AO13" s="767" t="s">
        <v>1135</v>
      </c>
      <c r="AP13" s="767" t="s">
        <v>1136</v>
      </c>
      <c r="AQ13" s="767" t="s">
        <v>1137</v>
      </c>
      <c r="AR13" s="767" t="s">
        <v>1138</v>
      </c>
      <c r="AS13" s="767" t="s">
        <v>1139</v>
      </c>
      <c r="AT13" s="767" t="s">
        <v>1140</v>
      </c>
      <c r="AU13" s="767" t="s">
        <v>1141</v>
      </c>
      <c r="AV13" s="767" t="s">
        <v>1142</v>
      </c>
      <c r="AW13" s="767" t="s">
        <v>1143</v>
      </c>
      <c r="AX13" s="767" t="s">
        <v>1144</v>
      </c>
      <c r="AY13" s="768" t="s">
        <v>1145</v>
      </c>
      <c r="AZ13" s="770" t="s">
        <v>1146</v>
      </c>
      <c r="BA13" s="770" t="s">
        <v>1147</v>
      </c>
    </row>
    <row r="14" spans="1:55" s="236" customFormat="1" ht="15" customHeight="1">
      <c r="A14" s="718" t="s">
        <v>180</v>
      </c>
      <c r="B14" s="736">
        <f>IF(SUM(C14:BA14)=0,"-",SUM(C14:BA14))</f>
        <v>90</v>
      </c>
      <c r="C14" s="719">
        <v>1</v>
      </c>
      <c r="D14" s="719">
        <v>1</v>
      </c>
      <c r="E14" s="719" t="s">
        <v>1194</v>
      </c>
      <c r="F14" s="719" t="s">
        <v>1194</v>
      </c>
      <c r="G14" s="719" t="s">
        <v>1194</v>
      </c>
      <c r="H14" s="719" t="s">
        <v>1194</v>
      </c>
      <c r="I14" s="719" t="s">
        <v>1194</v>
      </c>
      <c r="J14" s="719" t="s">
        <v>1194</v>
      </c>
      <c r="K14" s="719" t="s">
        <v>1194</v>
      </c>
      <c r="L14" s="719" t="s">
        <v>1194</v>
      </c>
      <c r="M14" s="719">
        <v>3</v>
      </c>
      <c r="N14" s="719" t="s">
        <v>1194</v>
      </c>
      <c r="O14" s="719" t="s">
        <v>1194</v>
      </c>
      <c r="P14" s="719" t="s">
        <v>1194</v>
      </c>
      <c r="Q14" s="719" t="s">
        <v>1194</v>
      </c>
      <c r="R14" s="719">
        <v>19</v>
      </c>
      <c r="S14" s="719" t="s">
        <v>1194</v>
      </c>
      <c r="T14" s="719">
        <v>1</v>
      </c>
      <c r="U14" s="719">
        <v>2</v>
      </c>
      <c r="V14" s="719" t="s">
        <v>1194</v>
      </c>
      <c r="W14" s="720" t="s">
        <v>1194</v>
      </c>
      <c r="X14" s="721">
        <v>1</v>
      </c>
      <c r="Y14" s="719" t="s">
        <v>1194</v>
      </c>
      <c r="Z14" s="719">
        <v>2</v>
      </c>
      <c r="AA14" s="719">
        <v>2</v>
      </c>
      <c r="AB14" s="719">
        <v>3</v>
      </c>
      <c r="AC14" s="719" t="s">
        <v>1196</v>
      </c>
      <c r="AD14" s="719">
        <v>5</v>
      </c>
      <c r="AE14" s="719" t="s">
        <v>1195</v>
      </c>
      <c r="AF14" s="719" t="s">
        <v>1195</v>
      </c>
      <c r="AG14" s="719" t="s">
        <v>1195</v>
      </c>
      <c r="AH14" s="719" t="s">
        <v>1195</v>
      </c>
      <c r="AI14" s="719" t="s">
        <v>1195</v>
      </c>
      <c r="AJ14" s="719">
        <v>3</v>
      </c>
      <c r="AK14" s="719" t="s">
        <v>1194</v>
      </c>
      <c r="AL14" s="719">
        <v>1</v>
      </c>
      <c r="AM14" s="719" t="s">
        <v>1194</v>
      </c>
      <c r="AN14" s="719">
        <v>2</v>
      </c>
      <c r="AO14" s="719" t="s">
        <v>1194</v>
      </c>
      <c r="AP14" s="719" t="s">
        <v>1194</v>
      </c>
      <c r="AQ14" s="719">
        <v>4</v>
      </c>
      <c r="AR14" s="719" t="s">
        <v>1194</v>
      </c>
      <c r="AS14" s="719">
        <v>1</v>
      </c>
      <c r="AT14" s="719" t="s">
        <v>1194</v>
      </c>
      <c r="AU14" s="720">
        <v>13</v>
      </c>
      <c r="AV14" s="720">
        <v>2</v>
      </c>
      <c r="AW14" s="720">
        <v>1</v>
      </c>
      <c r="AX14" s="720" t="s">
        <v>1194</v>
      </c>
      <c r="AY14" s="720" t="s">
        <v>1194</v>
      </c>
      <c r="AZ14" s="720" t="s">
        <v>1194</v>
      </c>
      <c r="BA14" s="720">
        <v>23</v>
      </c>
    </row>
    <row r="15" spans="1:55" s="236" customFormat="1" ht="15" customHeight="1">
      <c r="A15" s="734" t="s">
        <v>837</v>
      </c>
      <c r="B15" s="737">
        <f>IF(SUM(C15:BA15)=0,"-",SUM(C15:BA15))</f>
        <v>4</v>
      </c>
      <c r="C15" s="722" t="s">
        <v>181</v>
      </c>
      <c r="D15" s="722" t="s">
        <v>181</v>
      </c>
      <c r="E15" s="722" t="s">
        <v>181</v>
      </c>
      <c r="F15" s="722" t="s">
        <v>181</v>
      </c>
      <c r="G15" s="722" t="s">
        <v>181</v>
      </c>
      <c r="H15" s="722" t="s">
        <v>181</v>
      </c>
      <c r="I15" s="722" t="s">
        <v>181</v>
      </c>
      <c r="J15" s="722" t="s">
        <v>181</v>
      </c>
      <c r="K15" s="722" t="s">
        <v>181</v>
      </c>
      <c r="L15" s="722" t="s">
        <v>181</v>
      </c>
      <c r="M15" s="722" t="s">
        <v>181</v>
      </c>
      <c r="N15" s="722" t="s">
        <v>181</v>
      </c>
      <c r="O15" s="722" t="s">
        <v>181</v>
      </c>
      <c r="P15" s="722" t="s">
        <v>181</v>
      </c>
      <c r="Q15" s="722" t="s">
        <v>181</v>
      </c>
      <c r="R15" s="722" t="s">
        <v>181</v>
      </c>
      <c r="S15" s="722" t="s">
        <v>181</v>
      </c>
      <c r="T15" s="722" t="s">
        <v>181</v>
      </c>
      <c r="U15" s="722">
        <v>1</v>
      </c>
      <c r="V15" s="722" t="s">
        <v>181</v>
      </c>
      <c r="W15" s="722" t="s">
        <v>181</v>
      </c>
      <c r="X15" s="722">
        <v>1</v>
      </c>
      <c r="Y15" s="722" t="s">
        <v>181</v>
      </c>
      <c r="Z15" s="722" t="s">
        <v>181</v>
      </c>
      <c r="AA15" s="722" t="s">
        <v>181</v>
      </c>
      <c r="AB15" s="722">
        <v>1</v>
      </c>
      <c r="AC15" s="722" t="s">
        <v>181</v>
      </c>
      <c r="AD15" s="722" t="s">
        <v>181</v>
      </c>
      <c r="AE15" s="722" t="s">
        <v>181</v>
      </c>
      <c r="AF15" s="722" t="s">
        <v>181</v>
      </c>
      <c r="AG15" s="722" t="s">
        <v>181</v>
      </c>
      <c r="AH15" s="722" t="s">
        <v>181</v>
      </c>
      <c r="AI15" s="722" t="s">
        <v>181</v>
      </c>
      <c r="AJ15" s="722" t="s">
        <v>181</v>
      </c>
      <c r="AK15" s="722" t="s">
        <v>181</v>
      </c>
      <c r="AL15" s="722" t="s">
        <v>181</v>
      </c>
      <c r="AM15" s="722" t="s">
        <v>181</v>
      </c>
      <c r="AN15" s="722" t="s">
        <v>181</v>
      </c>
      <c r="AO15" s="722" t="s">
        <v>181</v>
      </c>
      <c r="AP15" s="722" t="s">
        <v>181</v>
      </c>
      <c r="AQ15" s="722" t="s">
        <v>181</v>
      </c>
      <c r="AR15" s="722" t="s">
        <v>181</v>
      </c>
      <c r="AS15" s="722" t="s">
        <v>181</v>
      </c>
      <c r="AT15" s="722" t="s">
        <v>181</v>
      </c>
      <c r="AU15" s="722" t="s">
        <v>181</v>
      </c>
      <c r="AV15" s="722" t="s">
        <v>181</v>
      </c>
      <c r="AW15" s="722">
        <v>1</v>
      </c>
      <c r="AX15" s="722" t="s">
        <v>181</v>
      </c>
      <c r="AY15" s="722" t="s">
        <v>181</v>
      </c>
      <c r="AZ15" s="722" t="s">
        <v>181</v>
      </c>
      <c r="BA15" s="722" t="s">
        <v>181</v>
      </c>
    </row>
    <row r="16" spans="1:55" s="236" customFormat="1" ht="15" customHeight="1">
      <c r="A16" s="734" t="s">
        <v>733</v>
      </c>
      <c r="B16" s="737" t="str">
        <f>IF(SUM(C16:BA16)=0,"-",SUM(C16:BA16))</f>
        <v>-</v>
      </c>
      <c r="C16" s="722" t="s">
        <v>181</v>
      </c>
      <c r="D16" s="722" t="s">
        <v>181</v>
      </c>
      <c r="E16" s="722" t="s">
        <v>181</v>
      </c>
      <c r="F16" s="722" t="s">
        <v>181</v>
      </c>
      <c r="G16" s="722" t="s">
        <v>181</v>
      </c>
      <c r="H16" s="722" t="s">
        <v>181</v>
      </c>
      <c r="I16" s="722" t="s">
        <v>181</v>
      </c>
      <c r="J16" s="722" t="s">
        <v>181</v>
      </c>
      <c r="K16" s="722" t="s">
        <v>181</v>
      </c>
      <c r="L16" s="722" t="s">
        <v>181</v>
      </c>
      <c r="M16" s="722" t="s">
        <v>181</v>
      </c>
      <c r="N16" s="722" t="s">
        <v>181</v>
      </c>
      <c r="O16" s="722" t="s">
        <v>181</v>
      </c>
      <c r="P16" s="722" t="s">
        <v>181</v>
      </c>
      <c r="Q16" s="722" t="s">
        <v>181</v>
      </c>
      <c r="R16" s="722" t="s">
        <v>181</v>
      </c>
      <c r="S16" s="722" t="s">
        <v>181</v>
      </c>
      <c r="T16" s="722" t="s">
        <v>181</v>
      </c>
      <c r="U16" s="722" t="s">
        <v>181</v>
      </c>
      <c r="V16" s="722" t="s">
        <v>181</v>
      </c>
      <c r="W16" s="722" t="s">
        <v>181</v>
      </c>
      <c r="X16" s="722" t="s">
        <v>181</v>
      </c>
      <c r="Y16" s="722" t="s">
        <v>181</v>
      </c>
      <c r="Z16" s="722" t="s">
        <v>181</v>
      </c>
      <c r="AA16" s="722" t="s">
        <v>181</v>
      </c>
      <c r="AB16" s="722" t="s">
        <v>181</v>
      </c>
      <c r="AC16" s="722" t="s">
        <v>181</v>
      </c>
      <c r="AD16" s="722" t="s">
        <v>181</v>
      </c>
      <c r="AE16" s="722" t="s">
        <v>181</v>
      </c>
      <c r="AF16" s="722" t="s">
        <v>181</v>
      </c>
      <c r="AG16" s="722" t="s">
        <v>181</v>
      </c>
      <c r="AH16" s="722" t="s">
        <v>181</v>
      </c>
      <c r="AI16" s="722" t="s">
        <v>181</v>
      </c>
      <c r="AJ16" s="722" t="s">
        <v>181</v>
      </c>
      <c r="AK16" s="722" t="s">
        <v>181</v>
      </c>
      <c r="AL16" s="722" t="s">
        <v>181</v>
      </c>
      <c r="AM16" s="722" t="s">
        <v>181</v>
      </c>
      <c r="AN16" s="722" t="s">
        <v>181</v>
      </c>
      <c r="AO16" s="722" t="s">
        <v>181</v>
      </c>
      <c r="AP16" s="722" t="s">
        <v>181</v>
      </c>
      <c r="AQ16" s="722" t="s">
        <v>181</v>
      </c>
      <c r="AR16" s="722" t="s">
        <v>181</v>
      </c>
      <c r="AS16" s="722" t="s">
        <v>181</v>
      </c>
      <c r="AT16" s="722" t="s">
        <v>181</v>
      </c>
      <c r="AU16" s="722" t="s">
        <v>181</v>
      </c>
      <c r="AV16" s="722" t="s">
        <v>181</v>
      </c>
      <c r="AW16" s="722" t="s">
        <v>181</v>
      </c>
      <c r="AX16" s="722" t="s">
        <v>181</v>
      </c>
      <c r="AY16" s="722" t="s">
        <v>181</v>
      </c>
      <c r="AZ16" s="722" t="s">
        <v>181</v>
      </c>
      <c r="BA16" s="722" t="s">
        <v>181</v>
      </c>
    </row>
    <row r="17" spans="1:53" s="236" customFormat="1" ht="15" customHeight="1">
      <c r="A17" s="734" t="s">
        <v>722</v>
      </c>
      <c r="B17" s="737" t="str">
        <f>IF(SUM(C17:BA17)=0,"-",SUM(C17:BA17))</f>
        <v>-</v>
      </c>
      <c r="C17" s="722" t="s">
        <v>181</v>
      </c>
      <c r="D17" s="722" t="s">
        <v>181</v>
      </c>
      <c r="E17" s="722" t="s">
        <v>181</v>
      </c>
      <c r="F17" s="722" t="s">
        <v>181</v>
      </c>
      <c r="G17" s="722" t="s">
        <v>181</v>
      </c>
      <c r="H17" s="722" t="s">
        <v>181</v>
      </c>
      <c r="I17" s="722" t="s">
        <v>181</v>
      </c>
      <c r="J17" s="722" t="s">
        <v>181</v>
      </c>
      <c r="K17" s="722" t="s">
        <v>181</v>
      </c>
      <c r="L17" s="722" t="s">
        <v>181</v>
      </c>
      <c r="M17" s="722" t="s">
        <v>181</v>
      </c>
      <c r="N17" s="722" t="s">
        <v>181</v>
      </c>
      <c r="O17" s="722" t="s">
        <v>181</v>
      </c>
      <c r="P17" s="722" t="s">
        <v>181</v>
      </c>
      <c r="Q17" s="722" t="s">
        <v>181</v>
      </c>
      <c r="R17" s="722" t="s">
        <v>181</v>
      </c>
      <c r="S17" s="722" t="s">
        <v>181</v>
      </c>
      <c r="T17" s="722" t="s">
        <v>181</v>
      </c>
      <c r="U17" s="722" t="s">
        <v>181</v>
      </c>
      <c r="V17" s="722" t="s">
        <v>181</v>
      </c>
      <c r="W17" s="722" t="s">
        <v>181</v>
      </c>
      <c r="X17" s="722" t="s">
        <v>181</v>
      </c>
      <c r="Y17" s="722" t="s">
        <v>181</v>
      </c>
      <c r="Z17" s="722" t="s">
        <v>181</v>
      </c>
      <c r="AA17" s="722" t="s">
        <v>181</v>
      </c>
      <c r="AB17" s="722" t="s">
        <v>181</v>
      </c>
      <c r="AC17" s="722" t="s">
        <v>181</v>
      </c>
      <c r="AD17" s="722" t="s">
        <v>181</v>
      </c>
      <c r="AE17" s="722" t="s">
        <v>181</v>
      </c>
      <c r="AF17" s="722" t="s">
        <v>181</v>
      </c>
      <c r="AG17" s="722" t="s">
        <v>181</v>
      </c>
      <c r="AH17" s="722" t="s">
        <v>181</v>
      </c>
      <c r="AI17" s="722" t="s">
        <v>181</v>
      </c>
      <c r="AJ17" s="722" t="s">
        <v>181</v>
      </c>
      <c r="AK17" s="722" t="s">
        <v>181</v>
      </c>
      <c r="AL17" s="722" t="s">
        <v>181</v>
      </c>
      <c r="AM17" s="722" t="s">
        <v>181</v>
      </c>
      <c r="AN17" s="722" t="s">
        <v>181</v>
      </c>
      <c r="AO17" s="722" t="s">
        <v>181</v>
      </c>
      <c r="AP17" s="722" t="s">
        <v>181</v>
      </c>
      <c r="AQ17" s="722" t="s">
        <v>181</v>
      </c>
      <c r="AR17" s="722" t="s">
        <v>181</v>
      </c>
      <c r="AS17" s="722" t="s">
        <v>181</v>
      </c>
      <c r="AT17" s="722" t="s">
        <v>181</v>
      </c>
      <c r="AU17" s="722" t="s">
        <v>181</v>
      </c>
      <c r="AV17" s="722" t="s">
        <v>181</v>
      </c>
      <c r="AW17" s="722" t="s">
        <v>181</v>
      </c>
      <c r="AX17" s="722" t="s">
        <v>181</v>
      </c>
      <c r="AY17" s="722" t="s">
        <v>181</v>
      </c>
      <c r="AZ17" s="722" t="s">
        <v>181</v>
      </c>
      <c r="BA17" s="722" t="s">
        <v>181</v>
      </c>
    </row>
    <row r="18" spans="1:53" s="156" customFormat="1">
      <c r="A18" s="157"/>
      <c r="B18" s="158"/>
      <c r="C18" s="158"/>
      <c r="D18" s="158"/>
      <c r="E18" s="158"/>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c r="AD18" s="709"/>
      <c r="AE18" s="709"/>
      <c r="AF18" s="709"/>
      <c r="AG18" s="709"/>
      <c r="AH18" s="709"/>
      <c r="AI18" s="709"/>
      <c r="AJ18" s="709"/>
      <c r="AK18" s="709"/>
      <c r="AL18" s="709"/>
      <c r="AM18" s="709"/>
      <c r="AN18" s="709"/>
      <c r="AO18" s="709"/>
      <c r="AP18" s="709"/>
      <c r="AQ18" s="709"/>
      <c r="AR18" s="709"/>
      <c r="AS18" s="709"/>
      <c r="AT18" s="709"/>
      <c r="AU18" s="709"/>
      <c r="AV18" s="709"/>
      <c r="AW18" s="709"/>
      <c r="AX18" s="709"/>
      <c r="AY18" s="709"/>
      <c r="AZ18" s="709"/>
      <c r="BA18" s="709"/>
    </row>
    <row r="19" spans="1:53" s="156" customFormat="1">
      <c r="A19" s="157" t="s">
        <v>333</v>
      </c>
      <c r="B19" s="158"/>
      <c r="C19" s="158"/>
      <c r="D19" s="158"/>
      <c r="E19" s="158"/>
      <c r="F19" s="709"/>
      <c r="G19" s="709"/>
      <c r="H19" s="709"/>
      <c r="I19" s="709"/>
      <c r="J19" s="709"/>
      <c r="K19" s="709"/>
      <c r="L19" s="709"/>
      <c r="M19" s="709"/>
      <c r="N19" s="709"/>
      <c r="O19" s="709"/>
      <c r="P19" s="709"/>
      <c r="Q19" s="709"/>
      <c r="R19" s="709"/>
      <c r="S19" s="709"/>
      <c r="T19" s="709"/>
      <c r="U19" s="709"/>
      <c r="V19" s="709"/>
      <c r="W19" s="709"/>
      <c r="X19" s="709"/>
      <c r="Y19" s="709"/>
      <c r="Z19" s="709"/>
      <c r="AA19" s="709"/>
      <c r="AB19" s="709"/>
      <c r="AC19" s="709"/>
      <c r="AD19" s="709"/>
      <c r="AE19" s="709"/>
      <c r="AF19" s="709"/>
      <c r="AG19" s="709"/>
      <c r="AH19" s="709"/>
      <c r="AI19" s="709"/>
      <c r="AJ19" s="709"/>
      <c r="AK19" s="709"/>
      <c r="AL19" s="709"/>
      <c r="AM19" s="709"/>
      <c r="AN19" s="709"/>
      <c r="AO19" s="709"/>
      <c r="AP19" s="709"/>
      <c r="AQ19" s="709"/>
      <c r="AR19" s="709"/>
      <c r="AS19" s="709"/>
      <c r="AT19" s="709"/>
      <c r="AU19" s="709"/>
      <c r="AV19" s="709"/>
      <c r="AW19" s="709"/>
      <c r="AX19" s="709"/>
      <c r="AY19" s="709"/>
      <c r="AZ19" s="709"/>
      <c r="BA19" s="709"/>
    </row>
    <row r="20" spans="1:53">
      <c r="A20" s="157" t="s">
        <v>972</v>
      </c>
      <c r="B20" s="726"/>
      <c r="C20" s="726"/>
      <c r="D20" s="726"/>
      <c r="E20" s="726"/>
      <c r="F20" s="727"/>
      <c r="G20" s="727"/>
      <c r="H20" s="727"/>
      <c r="I20" s="727"/>
      <c r="J20" s="727"/>
      <c r="K20" s="727"/>
      <c r="L20" s="727"/>
      <c r="M20" s="727"/>
      <c r="N20" s="727"/>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709"/>
      <c r="AO20" s="709"/>
      <c r="AP20" s="709"/>
      <c r="AQ20" s="709"/>
      <c r="AR20" s="709"/>
      <c r="AS20" s="709"/>
      <c r="AT20" s="709"/>
      <c r="AU20" s="709"/>
      <c r="AV20" s="709"/>
      <c r="AW20" s="709"/>
      <c r="AX20" s="709"/>
      <c r="AY20" s="709"/>
      <c r="AZ20" s="709"/>
      <c r="BA20" s="709"/>
    </row>
    <row r="21" spans="1:53">
      <c r="A21" s="157" t="s">
        <v>973</v>
      </c>
      <c r="B21" s="709"/>
      <c r="C21" s="709"/>
      <c r="D21" s="709"/>
      <c r="E21" s="709"/>
      <c r="F21" s="709"/>
      <c r="G21" s="709"/>
      <c r="H21" s="709"/>
      <c r="I21" s="709"/>
      <c r="J21" s="709"/>
      <c r="K21" s="709"/>
      <c r="L21" s="709"/>
      <c r="M21" s="709"/>
      <c r="N21" s="709"/>
      <c r="O21" s="709"/>
      <c r="P21" s="709"/>
      <c r="Q21" s="709"/>
      <c r="R21" s="709"/>
      <c r="S21" s="709"/>
      <c r="T21" s="709"/>
      <c r="U21" s="709"/>
      <c r="V21" s="709"/>
      <c r="W21" s="709"/>
      <c r="X21" s="709"/>
      <c r="Y21" s="709"/>
      <c r="Z21" s="709"/>
      <c r="AA21" s="709"/>
      <c r="AB21" s="709"/>
      <c r="AC21" s="709"/>
      <c r="AD21" s="709"/>
      <c r="AE21" s="709"/>
      <c r="AF21" s="709"/>
      <c r="AG21" s="709"/>
      <c r="AH21" s="709"/>
      <c r="AI21" s="709"/>
      <c r="AJ21" s="709"/>
      <c r="AK21" s="709"/>
      <c r="AL21" s="709"/>
      <c r="AM21" s="709"/>
      <c r="AN21" s="709"/>
      <c r="AO21" s="709"/>
      <c r="AP21" s="709"/>
      <c r="AQ21" s="709"/>
      <c r="AR21" s="709"/>
      <c r="AS21" s="709"/>
      <c r="AT21" s="709"/>
      <c r="AU21" s="709"/>
      <c r="AV21" s="709"/>
      <c r="AW21" s="709"/>
      <c r="AX21" s="709"/>
      <c r="AY21" s="709"/>
      <c r="AZ21" s="709"/>
      <c r="BA21" s="709"/>
    </row>
  </sheetData>
  <mergeCells count="1">
    <mergeCell ref="AW1:BA1"/>
  </mergeCells>
  <phoneticPr fontId="2"/>
  <pageMargins left="0.78740157480314965" right="0.78740157480314965" top="0.78740157480314965" bottom="0.78740157480314965" header="0" footer="0"/>
  <headerFooter alignWithMargins="0">
    <oddFooter>&amp;R&amp;D&amp;T</oddFooter>
  </headerFooter>
  <rowBreaks count="3" manualBreakCount="3">
    <brk id="3744" min="263" max="29216" man="1"/>
    <brk id="14872" min="267" max="34236" man="1"/>
    <brk id="56404" min="258" max="16840" man="1"/>
  </rowBreaks>
  <colBreaks count="1" manualBreakCount="1">
    <brk id="28" max="2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U23"/>
  <sheetViews>
    <sheetView showGridLines="0" view="pageBreakPreview" zoomScaleNormal="25" zoomScaleSheetLayoutView="100" workbookViewId="0">
      <selection activeCell="C14" sqref="C14"/>
    </sheetView>
  </sheetViews>
  <sheetFormatPr defaultRowHeight="15"/>
  <cols>
    <col min="1" max="1" width="13.625" style="699" customWidth="1"/>
    <col min="2" max="2" width="9" style="700"/>
    <col min="3" max="3" width="10.875" style="700" customWidth="1"/>
    <col min="4" max="8" width="8.75" style="700" customWidth="1"/>
    <col min="9" max="9" width="8.75" style="154" customWidth="1"/>
    <col min="10" max="16384" width="9" style="154"/>
  </cols>
  <sheetData>
    <row r="1" spans="1:47" s="701" customFormat="1" ht="16.5" customHeight="1">
      <c r="A1" s="107" t="s">
        <v>840</v>
      </c>
      <c r="B1" s="107"/>
      <c r="C1" s="107"/>
      <c r="D1" s="107"/>
      <c r="E1" s="197"/>
      <c r="F1" s="197"/>
      <c r="M1" s="812" t="s">
        <v>974</v>
      </c>
      <c r="N1" s="812"/>
      <c r="O1" s="812"/>
    </row>
    <row r="2" spans="1:47" s="696" customFormat="1" ht="15" customHeight="1">
      <c r="A2" s="237"/>
      <c r="B2" s="813" t="s">
        <v>771</v>
      </c>
      <c r="C2" s="816" t="s">
        <v>251</v>
      </c>
      <c r="D2" s="816"/>
      <c r="E2" s="816"/>
      <c r="F2" s="816"/>
      <c r="G2" s="816"/>
      <c r="H2" s="816"/>
      <c r="I2" s="816"/>
      <c r="J2" s="816"/>
      <c r="K2" s="816"/>
      <c r="L2" s="816"/>
      <c r="M2" s="816"/>
      <c r="N2" s="816"/>
      <c r="O2" s="816"/>
    </row>
    <row r="3" spans="1:47" s="696" customFormat="1" ht="15" customHeight="1">
      <c r="A3" s="238"/>
      <c r="B3" s="814"/>
      <c r="C3" s="740">
        <v>1</v>
      </c>
      <c r="D3" s="740">
        <v>2</v>
      </c>
      <c r="E3" s="740">
        <v>3</v>
      </c>
      <c r="F3" s="740">
        <v>4</v>
      </c>
      <c r="G3" s="740">
        <v>5</v>
      </c>
      <c r="H3" s="740">
        <v>6</v>
      </c>
      <c r="I3" s="740">
        <v>7</v>
      </c>
      <c r="J3" s="740">
        <v>8</v>
      </c>
      <c r="K3" s="740">
        <v>9</v>
      </c>
      <c r="L3" s="740">
        <v>10</v>
      </c>
      <c r="M3" s="740">
        <v>11</v>
      </c>
      <c r="N3" s="740">
        <v>12</v>
      </c>
      <c r="O3" s="741">
        <v>13</v>
      </c>
    </row>
    <row r="4" spans="1:47" s="697" customFormat="1" ht="168" customHeight="1">
      <c r="A4" s="241"/>
      <c r="B4" s="815"/>
      <c r="C4" s="742" t="s">
        <v>833</v>
      </c>
      <c r="D4" s="742" t="s">
        <v>834</v>
      </c>
      <c r="E4" s="742" t="s">
        <v>841</v>
      </c>
      <c r="F4" s="742" t="s">
        <v>835</v>
      </c>
      <c r="G4" s="742" t="s">
        <v>836</v>
      </c>
      <c r="H4" s="742" t="s">
        <v>842</v>
      </c>
      <c r="I4" s="743" t="s">
        <v>843</v>
      </c>
      <c r="J4" s="742" t="s">
        <v>844</v>
      </c>
      <c r="K4" s="742" t="s">
        <v>845</v>
      </c>
      <c r="L4" s="742" t="s">
        <v>846</v>
      </c>
      <c r="M4" s="742" t="s">
        <v>847</v>
      </c>
      <c r="N4" s="742" t="s">
        <v>848</v>
      </c>
      <c r="O4" s="743" t="s">
        <v>849</v>
      </c>
    </row>
    <row r="5" spans="1:47" s="698" customFormat="1" ht="15" customHeight="1">
      <c r="A5" s="242" t="s">
        <v>180</v>
      </c>
      <c r="B5" s="246">
        <f>IF(SUM(C5:O5)=0,"-",SUM(C5:O5))</f>
        <v>5207</v>
      </c>
      <c r="C5" s="245">
        <v>2461</v>
      </c>
      <c r="D5" s="245">
        <v>112</v>
      </c>
      <c r="E5" s="245">
        <v>6</v>
      </c>
      <c r="F5" s="245">
        <v>7</v>
      </c>
      <c r="G5" s="245">
        <v>537</v>
      </c>
      <c r="H5" s="245">
        <v>1348</v>
      </c>
      <c r="I5" s="245">
        <v>553</v>
      </c>
      <c r="J5" s="245">
        <v>134</v>
      </c>
      <c r="K5" s="245">
        <v>26</v>
      </c>
      <c r="L5" s="245">
        <v>12</v>
      </c>
      <c r="M5" s="245">
        <v>9</v>
      </c>
      <c r="N5" s="245">
        <v>1</v>
      </c>
      <c r="O5" s="245">
        <v>1</v>
      </c>
    </row>
    <row r="6" spans="1:47" s="698" customFormat="1" ht="15" customHeight="1">
      <c r="A6" s="161" t="s">
        <v>718</v>
      </c>
      <c r="B6" s="246">
        <f>IF(SUM(C6:O6)=0,"-",SUM(C6:O6))</f>
        <v>172</v>
      </c>
      <c r="C6" s="247">
        <v>110</v>
      </c>
      <c r="D6" s="247">
        <v>6</v>
      </c>
      <c r="E6" s="247" t="s">
        <v>181</v>
      </c>
      <c r="F6" s="247" t="s">
        <v>181</v>
      </c>
      <c r="G6" s="247">
        <v>32</v>
      </c>
      <c r="H6" s="247">
        <v>10</v>
      </c>
      <c r="I6" s="247">
        <v>10</v>
      </c>
      <c r="J6" s="247">
        <v>3</v>
      </c>
      <c r="K6" s="247" t="s">
        <v>181</v>
      </c>
      <c r="L6" s="247">
        <v>1</v>
      </c>
      <c r="M6" s="247" t="s">
        <v>181</v>
      </c>
      <c r="N6" s="247" t="s">
        <v>181</v>
      </c>
      <c r="O6" s="247" t="s">
        <v>181</v>
      </c>
    </row>
    <row r="7" spans="1:47" s="698" customFormat="1" ht="15" customHeight="1">
      <c r="A7" s="161" t="s">
        <v>721</v>
      </c>
      <c r="B7" s="246">
        <f t="shared" ref="B7:B8" si="0">IF(SUM(C7:O7)=0,"-",SUM(C7:O7))</f>
        <v>14</v>
      </c>
      <c r="C7" s="247">
        <v>9</v>
      </c>
      <c r="D7" s="247" t="s">
        <v>181</v>
      </c>
      <c r="E7" s="247" t="s">
        <v>181</v>
      </c>
      <c r="F7" s="247" t="s">
        <v>181</v>
      </c>
      <c r="G7" s="247">
        <v>4</v>
      </c>
      <c r="H7" s="247" t="s">
        <v>181</v>
      </c>
      <c r="I7" s="247" t="s">
        <v>181</v>
      </c>
      <c r="J7" s="247">
        <v>1</v>
      </c>
      <c r="K7" s="247" t="s">
        <v>181</v>
      </c>
      <c r="L7" s="247" t="s">
        <v>181</v>
      </c>
      <c r="M7" s="247" t="s">
        <v>181</v>
      </c>
      <c r="N7" s="247" t="s">
        <v>181</v>
      </c>
      <c r="O7" s="247" t="s">
        <v>181</v>
      </c>
    </row>
    <row r="8" spans="1:47" s="698" customFormat="1" ht="15" customHeight="1">
      <c r="A8" s="162" t="s">
        <v>720</v>
      </c>
      <c r="B8" s="246">
        <f t="shared" si="0"/>
        <v>41</v>
      </c>
      <c r="C8" s="247">
        <v>27</v>
      </c>
      <c r="D8" s="247">
        <v>1</v>
      </c>
      <c r="E8" s="247" t="s">
        <v>184</v>
      </c>
      <c r="F8" s="247" t="s">
        <v>184</v>
      </c>
      <c r="G8" s="247">
        <v>7</v>
      </c>
      <c r="H8" s="247">
        <v>2</v>
      </c>
      <c r="I8" s="247">
        <v>2</v>
      </c>
      <c r="J8" s="247">
        <v>2</v>
      </c>
      <c r="K8" s="247" t="s">
        <v>184</v>
      </c>
      <c r="L8" s="247" t="s">
        <v>184</v>
      </c>
      <c r="M8" s="247" t="s">
        <v>184</v>
      </c>
      <c r="N8" s="247" t="s">
        <v>184</v>
      </c>
      <c r="O8" s="247" t="s">
        <v>184</v>
      </c>
    </row>
    <row r="9" spans="1:47" s="698" customFormat="1" ht="15" customHeight="1">
      <c r="A9" s="248" t="s">
        <v>250</v>
      </c>
      <c r="B9" s="98"/>
      <c r="C9" s="98"/>
      <c r="D9" s="98"/>
      <c r="E9" s="98"/>
      <c r="F9" s="98"/>
      <c r="G9" s="98"/>
      <c r="H9" s="98"/>
      <c r="I9" s="98"/>
    </row>
    <row r="10" spans="1:47">
      <c r="A10" s="154"/>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row>
    <row r="11" spans="1:47">
      <c r="A11" s="11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row>
    <row r="12" spans="1:47">
      <c r="A12" s="119"/>
      <c r="B12" s="91"/>
      <c r="C12" s="91"/>
      <c r="D12" s="91"/>
      <c r="E12" s="91"/>
      <c r="F12" s="91"/>
      <c r="G12" s="91"/>
      <c r="H12" s="91"/>
      <c r="I12" s="91"/>
    </row>
    <row r="13" spans="1:47">
      <c r="A13" s="110"/>
      <c r="B13" s="91"/>
      <c r="C13" s="91"/>
      <c r="D13" s="91"/>
      <c r="E13" s="91"/>
      <c r="F13" s="91"/>
      <c r="G13" s="91"/>
      <c r="H13" s="91"/>
      <c r="I13" s="91"/>
    </row>
    <row r="14" spans="1:47">
      <c r="A14" s="110"/>
      <c r="B14" s="91"/>
      <c r="C14" s="91"/>
      <c r="D14" s="91"/>
      <c r="E14" s="91"/>
      <c r="F14" s="91"/>
      <c r="G14" s="91"/>
      <c r="H14" s="91"/>
      <c r="I14" s="91"/>
    </row>
    <row r="15" spans="1:47">
      <c r="A15" s="110"/>
      <c r="B15" s="91"/>
      <c r="C15" s="91"/>
      <c r="D15" s="91"/>
      <c r="E15" s="91"/>
      <c r="F15" s="91"/>
      <c r="G15" s="91"/>
      <c r="H15" s="91"/>
      <c r="I15" s="91"/>
    </row>
    <row r="16" spans="1:47">
      <c r="A16" s="110"/>
      <c r="B16" s="91"/>
      <c r="C16" s="91"/>
      <c r="D16" s="91"/>
      <c r="E16" s="91"/>
      <c r="F16" s="91"/>
      <c r="G16" s="91"/>
      <c r="H16" s="91"/>
      <c r="I16" s="91"/>
    </row>
    <row r="17" spans="1:9">
      <c r="A17" s="110"/>
      <c r="B17" s="91"/>
      <c r="C17" s="91"/>
      <c r="D17" s="91"/>
      <c r="E17" s="91"/>
      <c r="F17" s="91"/>
      <c r="G17" s="91"/>
      <c r="H17" s="91"/>
      <c r="I17" s="91"/>
    </row>
    <row r="18" spans="1:9">
      <c r="A18" s="110"/>
      <c r="B18" s="91"/>
      <c r="C18" s="91"/>
      <c r="D18" s="91"/>
      <c r="E18" s="91"/>
      <c r="F18" s="91"/>
      <c r="G18" s="91"/>
      <c r="H18" s="91"/>
      <c r="I18" s="91"/>
    </row>
    <row r="19" spans="1:9">
      <c r="A19" s="110"/>
      <c r="B19" s="91"/>
      <c r="C19" s="91"/>
      <c r="D19" s="91"/>
      <c r="E19" s="91"/>
      <c r="F19" s="91"/>
      <c r="G19" s="91"/>
      <c r="H19" s="91"/>
      <c r="I19" s="91"/>
    </row>
    <row r="20" spans="1:9">
      <c r="A20" s="110"/>
      <c r="B20" s="91"/>
      <c r="C20" s="91"/>
      <c r="D20" s="91"/>
      <c r="E20" s="91"/>
      <c r="F20" s="91"/>
      <c r="G20" s="91"/>
      <c r="H20" s="91"/>
      <c r="I20" s="91"/>
    </row>
    <row r="21" spans="1:9">
      <c r="A21" s="110"/>
      <c r="B21" s="91"/>
      <c r="C21" s="91"/>
      <c r="D21" s="91"/>
      <c r="E21" s="91"/>
      <c r="F21" s="91"/>
      <c r="G21" s="91"/>
      <c r="H21" s="91"/>
      <c r="I21" s="91"/>
    </row>
    <row r="22" spans="1:9">
      <c r="A22" s="110"/>
      <c r="B22" s="91"/>
      <c r="C22" s="91"/>
      <c r="D22" s="91"/>
      <c r="E22" s="91"/>
      <c r="F22" s="91"/>
      <c r="G22" s="91"/>
      <c r="H22" s="91"/>
      <c r="I22" s="91"/>
    </row>
    <row r="23" spans="1:9">
      <c r="A23" s="110"/>
      <c r="B23" s="91"/>
      <c r="C23" s="91"/>
      <c r="D23" s="91"/>
      <c r="E23" s="91"/>
      <c r="F23" s="91"/>
      <c r="G23" s="91"/>
      <c r="H23" s="91"/>
      <c r="I23" s="91"/>
    </row>
  </sheetData>
  <customSheetViews>
    <customSheetView guid="{56D0106B-CB90-4499-A8AC-183481DC4CD8}" showPageBreaks="1" showGridLines="0" printArea="1" view="pageBreakPreview">
      <selection activeCell="I4" sqref="I4"/>
      <rowBreaks count="3" manualBreakCount="3">
        <brk id="7529" min="280" max="25289" man="1"/>
        <brk id="14185" min="276" max="33757" man="1"/>
        <brk id="20605" min="272" max="40325" man="1"/>
      </rowBreaks>
      <pageMargins left="0.78740157480314965" right="0.78740157480314965" top="0.78740157480314965" bottom="0.78740157480314965" header="0" footer="0"/>
      <headerFooter alignWithMargins="0"/>
    </customSheetView>
    <customSheetView guid="{293DF52C-1200-42BF-A78D-BB2AAB878329}" showPageBreaks="1" showGridLines="0" printArea="1" view="pageBreakPreview" showRuler="0">
      <selection activeCell="I4" sqref="I4"/>
      <rowBreaks count="3" manualBreakCount="3">
        <brk id="7529" min="280" max="25289" man="1"/>
        <brk id="14185" min="276" max="33757" man="1"/>
        <brk id="20605" min="272" max="40325" man="1"/>
      </rowBreaks>
      <pageMargins left="0.78740157480314965" right="0.78740157480314965" top="0.78740157480314965" bottom="0.78740157480314965" header="0" footer="0"/>
      <headerFooter alignWithMargins="0"/>
    </customSheetView>
    <customSheetView guid="{81642AB8-0225-4BC4-B7AE-9E8C6C06FBF4}" showPageBreaks="1" showGridLines="0" printArea="1" view="pageBreakPreview">
      <selection activeCell="I4" sqref="I4"/>
      <rowBreaks count="3" manualBreakCount="3">
        <brk id="7529" min="280" max="25289" man="1"/>
        <brk id="14185" min="276" max="33757" man="1"/>
        <brk id="20605" min="272" max="40325" man="1"/>
      </rowBreaks>
      <pageMargins left="0.78740157480314965" right="0.78740157480314965" top="0.78740157480314965" bottom="0.78740157480314965" header="0" footer="0"/>
      <headerFooter alignWithMargins="0"/>
    </customSheetView>
  </customSheetViews>
  <mergeCells count="3">
    <mergeCell ref="M1:O1"/>
    <mergeCell ref="B2:B4"/>
    <mergeCell ref="C2:O2"/>
  </mergeCells>
  <phoneticPr fontId="2"/>
  <pageMargins left="0.78740157480314965" right="0.78740157480314965" top="0.78740157480314965" bottom="0.78740157480314965" header="0" footer="0"/>
  <headerFooter alignWithMargins="0">
    <oddFooter>&amp;R&amp;D&amp;T</oddFooter>
  </headerFooter>
  <rowBreaks count="3" manualBreakCount="3">
    <brk id="7529" min="280" max="25289" man="1"/>
    <brk id="14185" min="276" max="33757" man="1"/>
    <brk id="20605" min="272" max="403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
  <sheetViews>
    <sheetView showGridLines="0" view="pageBreakPreview" zoomScaleNormal="25" zoomScaleSheetLayoutView="100" workbookViewId="0">
      <selection sqref="A1:E1"/>
    </sheetView>
  </sheetViews>
  <sheetFormatPr defaultRowHeight="15"/>
  <cols>
    <col min="1" max="1" width="13.625" style="699" customWidth="1"/>
    <col min="2" max="2" width="12.375" style="699" customWidth="1"/>
    <col min="3" max="5" width="28.875" style="700" customWidth="1"/>
    <col min="6" max="6" width="26.875" style="154" customWidth="1"/>
    <col min="7" max="16384" width="9" style="154"/>
  </cols>
  <sheetData>
    <row r="1" spans="1:43" ht="14.25" customHeight="1">
      <c r="A1" s="817" t="s">
        <v>851</v>
      </c>
      <c r="B1" s="817"/>
      <c r="C1" s="817"/>
      <c r="D1" s="817"/>
      <c r="E1" s="817"/>
      <c r="F1" s="255"/>
    </row>
    <row r="2" spans="1:43" ht="33" customHeight="1">
      <c r="A2" s="107"/>
      <c r="B2" s="107"/>
      <c r="C2" s="107"/>
      <c r="D2" s="107"/>
      <c r="F2" s="86" t="s">
        <v>974</v>
      </c>
    </row>
    <row r="3" spans="1:43" s="696" customFormat="1" ht="15" customHeight="1">
      <c r="A3" s="237"/>
      <c r="B3" s="818" t="s">
        <v>3</v>
      </c>
      <c r="C3" s="816" t="s">
        <v>251</v>
      </c>
      <c r="D3" s="816"/>
      <c r="E3" s="816"/>
      <c r="F3" s="816"/>
    </row>
    <row r="4" spans="1:43" s="696" customFormat="1" ht="15" customHeight="1">
      <c r="A4" s="238"/>
      <c r="B4" s="819"/>
      <c r="C4" s="740">
        <v>1</v>
      </c>
      <c r="D4" s="740">
        <v>2</v>
      </c>
      <c r="E4" s="740">
        <v>3</v>
      </c>
      <c r="F4" s="745">
        <v>4</v>
      </c>
    </row>
    <row r="5" spans="1:43" s="697" customFormat="1" ht="85.5" customHeight="1">
      <c r="A5" s="241"/>
      <c r="B5" s="820"/>
      <c r="C5" s="742" t="s">
        <v>852</v>
      </c>
      <c r="D5" s="742" t="s">
        <v>853</v>
      </c>
      <c r="E5" s="742" t="s">
        <v>854</v>
      </c>
      <c r="F5" s="744" t="s">
        <v>855</v>
      </c>
    </row>
    <row r="6" spans="1:43" s="698" customFormat="1" ht="15" customHeight="1">
      <c r="A6" s="706" t="s">
        <v>180</v>
      </c>
      <c r="B6" s="252">
        <f>IF(SUM(C6:F6)=0,"-",SUM(C6:F6))</f>
        <v>86</v>
      </c>
      <c r="C6" s="114" t="s">
        <v>1194</v>
      </c>
      <c r="D6" s="114">
        <v>3</v>
      </c>
      <c r="E6" s="114">
        <v>17</v>
      </c>
      <c r="F6" s="114">
        <v>66</v>
      </c>
    </row>
    <row r="7" spans="1:43" s="698" customFormat="1" ht="15" customHeight="1">
      <c r="A7" s="161" t="s">
        <v>718</v>
      </c>
      <c r="B7" s="252">
        <f>IF(SUM(C7:F7)=0,"-",SUM(C7:F7))</f>
        <v>8</v>
      </c>
      <c r="C7" s="247" t="s">
        <v>181</v>
      </c>
      <c r="D7" s="247" t="s">
        <v>181</v>
      </c>
      <c r="E7" s="247" t="s">
        <v>181</v>
      </c>
      <c r="F7" s="247">
        <v>8</v>
      </c>
    </row>
    <row r="8" spans="1:43" s="698" customFormat="1" ht="15" customHeight="1">
      <c r="A8" s="161" t="s">
        <v>721</v>
      </c>
      <c r="B8" s="252" t="str">
        <f>IF(SUM(C8:F8)=0,"-",SUM(C8:F8))</f>
        <v>-</v>
      </c>
      <c r="C8" s="247" t="s">
        <v>181</v>
      </c>
      <c r="D8" s="247" t="s">
        <v>181</v>
      </c>
      <c r="E8" s="247" t="s">
        <v>181</v>
      </c>
      <c r="F8" s="247" t="s">
        <v>181</v>
      </c>
    </row>
    <row r="9" spans="1:43" s="698" customFormat="1" ht="15" customHeight="1">
      <c r="A9" s="162" t="s">
        <v>722</v>
      </c>
      <c r="B9" s="252">
        <f t="shared" ref="B9" si="0">IF(SUM(C9:F9)=0,"-",SUM(C9:F9))</f>
        <v>3</v>
      </c>
      <c r="C9" s="247" t="s">
        <v>181</v>
      </c>
      <c r="D9" s="247" t="s">
        <v>181</v>
      </c>
      <c r="E9" s="247">
        <v>1</v>
      </c>
      <c r="F9" s="247">
        <v>2</v>
      </c>
    </row>
    <row r="10" spans="1:43" s="698" customFormat="1" ht="15" customHeight="1">
      <c r="A10" s="248" t="s">
        <v>250</v>
      </c>
      <c r="B10" s="254"/>
      <c r="C10" s="98"/>
      <c r="D10" s="98"/>
      <c r="E10" s="98"/>
      <c r="F10" s="98"/>
    </row>
    <row r="11" spans="1:43">
      <c r="A11" s="154"/>
      <c r="B11" s="154"/>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row>
    <row r="12" spans="1:43">
      <c r="A12" s="119"/>
      <c r="B12" s="119"/>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row>
    <row r="13" spans="1:43">
      <c r="A13" s="119"/>
      <c r="B13" s="119"/>
      <c r="C13" s="91"/>
      <c r="D13" s="91"/>
      <c r="E13" s="91"/>
    </row>
    <row r="14" spans="1:43">
      <c r="A14" s="110"/>
      <c r="B14" s="110"/>
      <c r="C14" s="91"/>
      <c r="D14" s="91"/>
      <c r="E14" s="90"/>
    </row>
    <row r="15" spans="1:43">
      <c r="A15" s="110"/>
      <c r="B15" s="110"/>
      <c r="C15" s="91"/>
      <c r="D15" s="91"/>
      <c r="E15" s="91"/>
    </row>
    <row r="16" spans="1:43">
      <c r="A16" s="110"/>
      <c r="B16" s="110"/>
      <c r="C16" s="91"/>
      <c r="D16" s="91"/>
      <c r="E16" s="91"/>
    </row>
    <row r="17" spans="1:5">
      <c r="A17" s="110"/>
      <c r="B17" s="110"/>
      <c r="C17" s="91"/>
      <c r="D17" s="91"/>
      <c r="E17" s="91"/>
    </row>
    <row r="18" spans="1:5">
      <c r="A18" s="110"/>
      <c r="B18" s="110"/>
      <c r="C18" s="91"/>
      <c r="D18" s="91"/>
      <c r="E18" s="91"/>
    </row>
    <row r="19" spans="1:5">
      <c r="A19" s="110"/>
      <c r="B19" s="110"/>
      <c r="C19" s="91"/>
      <c r="D19" s="91"/>
      <c r="E19" s="91"/>
    </row>
    <row r="20" spans="1:5">
      <c r="A20" s="110"/>
      <c r="B20" s="110"/>
      <c r="C20" s="91"/>
      <c r="D20" s="91"/>
      <c r="E20" s="91"/>
    </row>
    <row r="21" spans="1:5">
      <c r="A21" s="110"/>
      <c r="B21" s="110"/>
      <c r="C21" s="91"/>
      <c r="D21" s="91"/>
      <c r="E21" s="91"/>
    </row>
    <row r="22" spans="1:5">
      <c r="A22" s="110"/>
      <c r="B22" s="110"/>
      <c r="C22" s="91"/>
      <c r="D22" s="91"/>
      <c r="E22" s="91"/>
    </row>
    <row r="23" spans="1:5">
      <c r="A23" s="110"/>
      <c r="B23" s="110"/>
      <c r="C23" s="91"/>
      <c r="D23" s="91"/>
      <c r="E23" s="91"/>
    </row>
    <row r="24" spans="1:5">
      <c r="A24" s="110"/>
      <c r="B24" s="110"/>
      <c r="C24" s="91"/>
      <c r="D24" s="91"/>
      <c r="E24" s="91"/>
    </row>
  </sheetData>
  <mergeCells count="3">
    <mergeCell ref="A1:E1"/>
    <mergeCell ref="B3:B5"/>
    <mergeCell ref="C3:F3"/>
  </mergeCells>
  <phoneticPr fontId="2"/>
  <pageMargins left="0.78740157480314965" right="0.78740157480314965" top="0.78740157480314965" bottom="0.78740157480314965" header="0" footer="0"/>
  <headerFooter alignWithMargins="0">
    <oddFooter>&amp;R&amp;D&amp;T</oddFooter>
  </headerFooter>
  <rowBreaks count="3" manualBreakCount="3">
    <brk id="7529" min="280" max="25289" man="1"/>
    <brk id="14185" min="276" max="33757" man="1"/>
    <brk id="20605" min="272" max="403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Q24"/>
  <sheetViews>
    <sheetView showGridLines="0" view="pageBreakPreview" zoomScaleNormal="25" zoomScaleSheetLayoutView="100" workbookViewId="0">
      <selection sqref="A1:E1"/>
    </sheetView>
  </sheetViews>
  <sheetFormatPr defaultRowHeight="15"/>
  <cols>
    <col min="1" max="1" width="13.625" style="699" customWidth="1"/>
    <col min="2" max="2" width="12.375" style="699" customWidth="1"/>
    <col min="3" max="5" width="28.875" style="700" customWidth="1"/>
    <col min="6" max="6" width="26.875" style="154" customWidth="1"/>
    <col min="7" max="16384" width="9" style="154"/>
  </cols>
  <sheetData>
    <row r="1" spans="1:43" ht="33" customHeight="1">
      <c r="A1" s="817" t="s">
        <v>850</v>
      </c>
      <c r="B1" s="817"/>
      <c r="C1" s="817"/>
      <c r="D1" s="817"/>
      <c r="E1" s="817"/>
      <c r="F1" s="255"/>
    </row>
    <row r="2" spans="1:43" ht="14.25" customHeight="1">
      <c r="A2" s="107"/>
      <c r="B2" s="107"/>
      <c r="C2" s="107"/>
      <c r="D2" s="107"/>
      <c r="E2" s="86" t="s">
        <v>974</v>
      </c>
    </row>
    <row r="3" spans="1:43" s="696" customFormat="1" ht="15" customHeight="1">
      <c r="A3" s="237"/>
      <c r="B3" s="818" t="s">
        <v>3</v>
      </c>
      <c r="C3" s="821" t="s">
        <v>251</v>
      </c>
      <c r="D3" s="822"/>
      <c r="E3" s="823"/>
    </row>
    <row r="4" spans="1:43" s="696" customFormat="1" ht="15" customHeight="1">
      <c r="A4" s="238"/>
      <c r="B4" s="819"/>
      <c r="C4" s="228">
        <v>1</v>
      </c>
      <c r="D4" s="228">
        <v>2</v>
      </c>
      <c r="E4" s="228">
        <v>3</v>
      </c>
    </row>
    <row r="5" spans="1:43" s="697" customFormat="1" ht="85.5" customHeight="1">
      <c r="A5" s="241"/>
      <c r="B5" s="820"/>
      <c r="C5" s="249" t="s">
        <v>753</v>
      </c>
      <c r="D5" s="250" t="s">
        <v>754</v>
      </c>
      <c r="E5" s="251" t="s">
        <v>755</v>
      </c>
    </row>
    <row r="6" spans="1:43" s="698" customFormat="1" ht="15" customHeight="1">
      <c r="A6" s="242" t="s">
        <v>180</v>
      </c>
      <c r="B6" s="252">
        <f t="shared" ref="B6:B9" si="0">IF(SUM(C6:I6)=0,"-",SUM(C6:I6))</f>
        <v>12267</v>
      </c>
      <c r="C6" s="114">
        <v>8788</v>
      </c>
      <c r="D6" s="114">
        <v>3462</v>
      </c>
      <c r="E6" s="114">
        <v>17</v>
      </c>
    </row>
    <row r="7" spans="1:43" s="698" customFormat="1" ht="15" customHeight="1">
      <c r="A7" s="161" t="s">
        <v>718</v>
      </c>
      <c r="B7" s="246">
        <f t="shared" si="0"/>
        <v>645</v>
      </c>
      <c r="C7" s="247">
        <v>455</v>
      </c>
      <c r="D7" s="247">
        <v>190</v>
      </c>
      <c r="E7" s="247" t="s">
        <v>181</v>
      </c>
    </row>
    <row r="8" spans="1:43" s="698" customFormat="1" ht="15" customHeight="1">
      <c r="A8" s="161" t="s">
        <v>721</v>
      </c>
      <c r="B8" s="246">
        <f t="shared" si="0"/>
        <v>56</v>
      </c>
      <c r="C8" s="247">
        <v>40</v>
      </c>
      <c r="D8" s="247">
        <v>16</v>
      </c>
      <c r="E8" s="247" t="s">
        <v>184</v>
      </c>
    </row>
    <row r="9" spans="1:43" s="698" customFormat="1" ht="15" customHeight="1">
      <c r="A9" s="162" t="s">
        <v>722</v>
      </c>
      <c r="B9" s="253">
        <f t="shared" si="0"/>
        <v>62</v>
      </c>
      <c r="C9" s="247">
        <v>57</v>
      </c>
      <c r="D9" s="247">
        <v>5</v>
      </c>
      <c r="E9" s="247" t="s">
        <v>1149</v>
      </c>
    </row>
    <row r="10" spans="1:43" s="698" customFormat="1" ht="15" customHeight="1">
      <c r="A10" s="248" t="s">
        <v>250</v>
      </c>
      <c r="B10" s="254"/>
      <c r="C10" s="98"/>
      <c r="D10" s="98"/>
      <c r="E10" s="98"/>
    </row>
    <row r="11" spans="1:43">
      <c r="A11" s="154"/>
      <c r="B11" s="154"/>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row>
    <row r="12" spans="1:43">
      <c r="A12" s="119"/>
      <c r="B12" s="119"/>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row>
    <row r="13" spans="1:43">
      <c r="A13" s="119"/>
      <c r="B13" s="119"/>
      <c r="C13" s="91"/>
      <c r="D13" s="91"/>
      <c r="E13" s="91"/>
    </row>
    <row r="14" spans="1:43">
      <c r="A14" s="110"/>
      <c r="B14" s="110"/>
      <c r="C14" s="91"/>
      <c r="D14" s="91"/>
      <c r="E14" s="90"/>
    </row>
    <row r="15" spans="1:43">
      <c r="A15" s="110"/>
      <c r="B15" s="110"/>
      <c r="C15" s="91"/>
      <c r="D15" s="91"/>
      <c r="E15" s="91"/>
    </row>
    <row r="16" spans="1:43">
      <c r="A16" s="110"/>
      <c r="B16" s="110"/>
      <c r="C16" s="91"/>
      <c r="D16" s="91"/>
      <c r="E16" s="91"/>
    </row>
    <row r="17" spans="1:5">
      <c r="A17" s="110"/>
      <c r="B17" s="110"/>
      <c r="C17" s="91"/>
      <c r="D17" s="91"/>
      <c r="E17" s="91"/>
    </row>
    <row r="18" spans="1:5">
      <c r="A18" s="110"/>
      <c r="B18" s="110"/>
      <c r="C18" s="91"/>
      <c r="D18" s="91"/>
      <c r="E18" s="91"/>
    </row>
    <row r="19" spans="1:5">
      <c r="A19" s="110"/>
      <c r="B19" s="110"/>
      <c r="C19" s="91"/>
      <c r="D19" s="91"/>
      <c r="E19" s="91"/>
    </row>
    <row r="20" spans="1:5">
      <c r="A20" s="110"/>
      <c r="B20" s="110"/>
      <c r="C20" s="91"/>
      <c r="D20" s="91"/>
      <c r="E20" s="91"/>
    </row>
    <row r="21" spans="1:5">
      <c r="A21" s="110"/>
      <c r="B21" s="110"/>
      <c r="C21" s="91"/>
      <c r="D21" s="91"/>
      <c r="E21" s="91"/>
    </row>
    <row r="22" spans="1:5">
      <c r="A22" s="110"/>
      <c r="B22" s="110"/>
      <c r="C22" s="91"/>
      <c r="D22" s="91"/>
      <c r="E22" s="91"/>
    </row>
    <row r="23" spans="1:5">
      <c r="A23" s="110"/>
      <c r="B23" s="110"/>
      <c r="C23" s="91"/>
      <c r="D23" s="91"/>
      <c r="E23" s="91"/>
    </row>
    <row r="24" spans="1:5">
      <c r="A24" s="110"/>
      <c r="B24" s="110"/>
      <c r="C24" s="91"/>
      <c r="D24" s="91"/>
      <c r="E24" s="91"/>
    </row>
  </sheetData>
  <customSheetViews>
    <customSheetView guid="{56D0106B-CB90-4499-A8AC-183481DC4CD8}" showPageBreaks="1" showGridLines="0" printArea="1" view="pageBreakPreview">
      <selection activeCell="D3" sqref="D3"/>
      <rowBreaks count="3" manualBreakCount="3">
        <brk id="7529" min="280" max="25289" man="1"/>
        <brk id="14185" min="276" max="33757" man="1"/>
        <brk id="20605" min="272" max="40325" man="1"/>
      </rowBreaks>
      <pageMargins left="0.78740157480314965" right="0.78740157480314965" top="0.78740157480314965" bottom="0.78740157480314965" header="0" footer="0"/>
      <headerFooter alignWithMargins="0"/>
    </customSheetView>
    <customSheetView guid="{293DF52C-1200-42BF-A78D-BB2AAB878329}" showPageBreaks="1" showGridLines="0" printArea="1" view="pageBreakPreview" showRuler="0">
      <selection activeCell="D3" sqref="D3"/>
      <rowBreaks count="3" manualBreakCount="3">
        <brk id="7529" min="280" max="25289" man="1"/>
        <brk id="14185" min="276" max="33757" man="1"/>
        <brk id="20605" min="272" max="40325" man="1"/>
      </rowBreaks>
      <pageMargins left="0.78740157480314965" right="0.78740157480314965" top="0.78740157480314965" bottom="0.78740157480314965" header="0" footer="0"/>
      <headerFooter alignWithMargins="0"/>
    </customSheetView>
    <customSheetView guid="{81642AB8-0225-4BC4-B7AE-9E8C6C06FBF4}" showPageBreaks="1" showGridLines="0" printArea="1" view="pageBreakPreview">
      <selection activeCell="D3" sqref="D3"/>
      <rowBreaks count="3" manualBreakCount="3">
        <brk id="7529" min="280" max="25289" man="1"/>
        <brk id="14185" min="276" max="33757" man="1"/>
        <brk id="20605" min="272" max="40325" man="1"/>
      </rowBreaks>
      <pageMargins left="0.78740157480314965" right="0.78740157480314965" top="0.78740157480314965" bottom="0.78740157480314965" header="0" footer="0"/>
      <headerFooter alignWithMargins="0"/>
    </customSheetView>
  </customSheetViews>
  <mergeCells count="3">
    <mergeCell ref="C3:E3"/>
    <mergeCell ref="B3:B5"/>
    <mergeCell ref="A1:E1"/>
  </mergeCells>
  <phoneticPr fontId="2"/>
  <pageMargins left="0.78740157480314965" right="0.78740157480314965" top="0.78740157480314965" bottom="0.78740157480314965" header="0" footer="0"/>
  <headerFooter alignWithMargins="0">
    <oddFooter>&amp;R&amp;D&amp;T</oddFooter>
  </headerFooter>
  <rowBreaks count="3" manualBreakCount="3">
    <brk id="7529" min="280" max="25289" man="1"/>
    <brk id="14185" min="276" max="33757" man="1"/>
    <brk id="20605" min="272" max="403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24"/>
  <sheetViews>
    <sheetView showGridLines="0" view="pageBreakPreview" zoomScaleNormal="25" zoomScaleSheetLayoutView="100" workbookViewId="0">
      <selection activeCell="V6" sqref="V6:V9"/>
    </sheetView>
  </sheetViews>
  <sheetFormatPr defaultColWidth="12.75" defaultRowHeight="13.5"/>
  <cols>
    <col min="1" max="1" width="11.125" style="110" customWidth="1"/>
    <col min="2" max="2" width="8.125" style="86" customWidth="1"/>
    <col min="3" max="3" width="8.125" style="151" customWidth="1"/>
    <col min="4" max="7" width="6.625" style="86" customWidth="1"/>
    <col min="8" max="11" width="7.625" style="86" customWidth="1"/>
    <col min="12" max="21" width="6.625" style="86" customWidth="1"/>
    <col min="22" max="22" width="12.75" style="86" customWidth="1"/>
    <col min="23" max="16384" width="12.75" style="86"/>
  </cols>
  <sheetData>
    <row r="1" spans="1:22" s="150" customFormat="1" ht="16.5" customHeight="1">
      <c r="A1" s="93" t="s">
        <v>573</v>
      </c>
      <c r="B1" s="218"/>
      <c r="C1" s="220"/>
      <c r="D1" s="218"/>
      <c r="E1" s="218"/>
      <c r="F1" s="218"/>
      <c r="G1" s="218"/>
      <c r="H1" s="218"/>
      <c r="I1" s="218"/>
      <c r="J1" s="218"/>
      <c r="K1" s="218"/>
      <c r="L1" s="218"/>
      <c r="M1" s="218"/>
      <c r="N1" s="218"/>
      <c r="O1" s="218"/>
      <c r="P1" s="218"/>
      <c r="Q1" s="218"/>
      <c r="R1" s="848" t="s">
        <v>1150</v>
      </c>
      <c r="S1" s="848"/>
      <c r="T1" s="848"/>
      <c r="U1" s="812"/>
    </row>
    <row r="2" spans="1:22" s="259" customFormat="1" ht="15" customHeight="1">
      <c r="A2" s="237"/>
      <c r="B2" s="832" t="s">
        <v>3</v>
      </c>
      <c r="C2" s="833"/>
      <c r="D2" s="834" t="s">
        <v>252</v>
      </c>
      <c r="E2" s="835"/>
      <c r="F2" s="835"/>
      <c r="G2" s="836"/>
      <c r="H2" s="832" t="s">
        <v>253</v>
      </c>
      <c r="I2" s="837"/>
      <c r="J2" s="837"/>
      <c r="K2" s="833"/>
      <c r="L2" s="228" t="s">
        <v>254</v>
      </c>
      <c r="M2" s="228" t="s">
        <v>255</v>
      </c>
      <c r="N2" s="228" t="s">
        <v>256</v>
      </c>
      <c r="O2" s="226" t="s">
        <v>257</v>
      </c>
      <c r="P2" s="256" t="s">
        <v>258</v>
      </c>
      <c r="Q2" s="256" t="s">
        <v>259</v>
      </c>
      <c r="R2" s="256" t="s">
        <v>260</v>
      </c>
      <c r="S2" s="256" t="s">
        <v>261</v>
      </c>
      <c r="T2" s="256" t="s">
        <v>248</v>
      </c>
      <c r="U2" s="257"/>
      <c r="V2" s="258"/>
    </row>
    <row r="3" spans="1:22" s="259" customFormat="1" ht="15" customHeight="1">
      <c r="A3" s="238"/>
      <c r="B3" s="838" t="s">
        <v>243</v>
      </c>
      <c r="C3" s="841" t="s">
        <v>262</v>
      </c>
      <c r="D3" s="832" t="s">
        <v>263</v>
      </c>
      <c r="E3" s="835"/>
      <c r="F3" s="835"/>
      <c r="G3" s="836"/>
      <c r="H3" s="832" t="s">
        <v>264</v>
      </c>
      <c r="I3" s="844"/>
      <c r="J3" s="844"/>
      <c r="K3" s="845"/>
      <c r="L3" s="824" t="s">
        <v>265</v>
      </c>
      <c r="M3" s="824" t="s">
        <v>266</v>
      </c>
      <c r="N3" s="824" t="s">
        <v>267</v>
      </c>
      <c r="O3" s="829" t="s">
        <v>772</v>
      </c>
      <c r="P3" s="824" t="s">
        <v>268</v>
      </c>
      <c r="Q3" s="824" t="s">
        <v>269</v>
      </c>
      <c r="R3" s="824" t="s">
        <v>270</v>
      </c>
      <c r="S3" s="829" t="s">
        <v>773</v>
      </c>
      <c r="T3" s="849" t="s">
        <v>271</v>
      </c>
      <c r="U3" s="828" t="s">
        <v>1</v>
      </c>
      <c r="V3" s="258"/>
    </row>
    <row r="4" spans="1:22" s="261" customFormat="1" ht="15" customHeight="1">
      <c r="A4" s="260"/>
      <c r="B4" s="839"/>
      <c r="C4" s="842"/>
      <c r="D4" s="224" t="s">
        <v>272</v>
      </c>
      <c r="E4" s="228" t="s">
        <v>273</v>
      </c>
      <c r="F4" s="846" t="s">
        <v>1</v>
      </c>
      <c r="G4" s="838" t="s">
        <v>278</v>
      </c>
      <c r="H4" s="228" t="s">
        <v>274</v>
      </c>
      <c r="I4" s="228" t="s">
        <v>275</v>
      </c>
      <c r="J4" s="824" t="s">
        <v>1</v>
      </c>
      <c r="K4" s="838" t="s">
        <v>278</v>
      </c>
      <c r="L4" s="825"/>
      <c r="M4" s="825"/>
      <c r="N4" s="827"/>
      <c r="O4" s="830"/>
      <c r="P4" s="827"/>
      <c r="Q4" s="827"/>
      <c r="R4" s="827"/>
      <c r="S4" s="830"/>
      <c r="T4" s="850"/>
      <c r="U4" s="852"/>
      <c r="V4" s="258"/>
    </row>
    <row r="5" spans="1:22" s="259" customFormat="1" ht="150" customHeight="1">
      <c r="A5" s="238"/>
      <c r="B5" s="840"/>
      <c r="C5" s="843"/>
      <c r="D5" s="262" t="s">
        <v>276</v>
      </c>
      <c r="E5" s="263" t="s">
        <v>277</v>
      </c>
      <c r="F5" s="847"/>
      <c r="G5" s="840"/>
      <c r="H5" s="264" t="s">
        <v>279</v>
      </c>
      <c r="I5" s="264" t="s">
        <v>280</v>
      </c>
      <c r="J5" s="828"/>
      <c r="K5" s="840"/>
      <c r="L5" s="826"/>
      <c r="M5" s="826"/>
      <c r="N5" s="828"/>
      <c r="O5" s="831"/>
      <c r="P5" s="828"/>
      <c r="Q5" s="828"/>
      <c r="R5" s="828"/>
      <c r="S5" s="831"/>
      <c r="T5" s="851"/>
      <c r="U5" s="852"/>
      <c r="V5" s="258" t="s">
        <v>1151</v>
      </c>
    </row>
    <row r="6" spans="1:22" s="261" customFormat="1" ht="15" customHeight="1">
      <c r="A6" s="265" t="s">
        <v>240</v>
      </c>
      <c r="B6" s="114">
        <f>IF(SUM(G6,K6,L6:U6)=0,"-",SUM(G6,K6,L6:U6))</f>
        <v>12108</v>
      </c>
      <c r="C6" s="266">
        <f>IF(SUM(B6)=0,"-",B6/V6*1000)</f>
        <v>2.2520419592541852</v>
      </c>
      <c r="D6" s="114">
        <v>2379</v>
      </c>
      <c r="E6" s="114">
        <v>691</v>
      </c>
      <c r="F6" s="114">
        <v>1629</v>
      </c>
      <c r="G6" s="114">
        <f>IF(SUM(D6:F6)=0,"-",SUM(D6:F6))</f>
        <v>4699</v>
      </c>
      <c r="H6" s="114">
        <v>551</v>
      </c>
      <c r="I6" s="114">
        <v>27</v>
      </c>
      <c r="J6" s="114">
        <v>76</v>
      </c>
      <c r="K6" s="114">
        <f>IF(SUM(H6:J6)=0,"-",SUM(H6:J6))</f>
        <v>654</v>
      </c>
      <c r="L6" s="114">
        <v>4753</v>
      </c>
      <c r="M6" s="114">
        <v>1138</v>
      </c>
      <c r="N6" s="114">
        <v>218</v>
      </c>
      <c r="O6" s="114">
        <v>21</v>
      </c>
      <c r="P6" s="114">
        <v>44</v>
      </c>
      <c r="Q6" s="114">
        <v>312</v>
      </c>
      <c r="R6" s="114">
        <v>77</v>
      </c>
      <c r="S6" s="114">
        <v>24</v>
      </c>
      <c r="T6" s="114">
        <v>73</v>
      </c>
      <c r="U6" s="114">
        <v>95</v>
      </c>
      <c r="V6" s="261">
        <v>5376454</v>
      </c>
    </row>
    <row r="7" spans="1:22" s="261" customFormat="1" ht="15" customHeight="1">
      <c r="A7" s="161" t="s">
        <v>718</v>
      </c>
      <c r="B7" s="246">
        <f>IF(SUM(G7,K7,L7:U7)=0,"-",SUM(G7,K7,L7:U7))</f>
        <v>393</v>
      </c>
      <c r="C7" s="267">
        <f>IF(SUM(B7)=0,"-",B7/V7*1000)</f>
        <v>1.6468044451148991</v>
      </c>
      <c r="D7" s="247">
        <v>66</v>
      </c>
      <c r="E7" s="247">
        <v>17</v>
      </c>
      <c r="F7" s="247">
        <v>43</v>
      </c>
      <c r="G7" s="246">
        <f>IF(SUM(D7:F7)=0,"-",SUM(D7:F7))</f>
        <v>126</v>
      </c>
      <c r="H7" s="247">
        <v>11</v>
      </c>
      <c r="I7" s="247">
        <v>2</v>
      </c>
      <c r="J7" s="247">
        <v>8</v>
      </c>
      <c r="K7" s="246">
        <f>IF(SUM(H7:J7)=0,"-",SUM(H7:J7))</f>
        <v>21</v>
      </c>
      <c r="L7" s="247">
        <v>172</v>
      </c>
      <c r="M7" s="247">
        <v>46</v>
      </c>
      <c r="N7" s="247">
        <v>11</v>
      </c>
      <c r="O7" s="247">
        <v>1</v>
      </c>
      <c r="P7" s="247" t="s">
        <v>181</v>
      </c>
      <c r="Q7" s="247">
        <v>12</v>
      </c>
      <c r="R7" s="247">
        <v>2</v>
      </c>
      <c r="S7" s="247" t="s">
        <v>181</v>
      </c>
      <c r="T7" s="247" t="s">
        <v>181</v>
      </c>
      <c r="U7" s="247">
        <v>2</v>
      </c>
      <c r="V7" s="261">
        <v>238644</v>
      </c>
    </row>
    <row r="8" spans="1:22" s="261" customFormat="1" ht="15" customHeight="1">
      <c r="A8" s="161" t="s">
        <v>719</v>
      </c>
      <c r="B8" s="246">
        <f>IF(SUM(G8,K8,L8:U8)=0,"-",SUM(G8,K8,L8:U8))</f>
        <v>28</v>
      </c>
      <c r="C8" s="267">
        <f>IF(SUM(B8)=0,"-",B8/V8*1000)</f>
        <v>1.0239906377998831</v>
      </c>
      <c r="D8" s="247">
        <v>7</v>
      </c>
      <c r="E8" s="247">
        <v>1</v>
      </c>
      <c r="F8" s="247">
        <v>2</v>
      </c>
      <c r="G8" s="246">
        <f>IF(SUM(D8:F8)=0,"-",SUM(D8:F8))</f>
        <v>10</v>
      </c>
      <c r="H8" s="247">
        <v>1</v>
      </c>
      <c r="I8" s="247" t="s">
        <v>181</v>
      </c>
      <c r="J8" s="247" t="s">
        <v>181</v>
      </c>
      <c r="K8" s="246">
        <f>IF(SUM(H8:J8)=0,"-",SUM(H8:J8))</f>
        <v>1</v>
      </c>
      <c r="L8" s="247">
        <v>13</v>
      </c>
      <c r="M8" s="247">
        <v>3</v>
      </c>
      <c r="N8" s="247" t="s">
        <v>181</v>
      </c>
      <c r="O8" s="247" t="s">
        <v>181</v>
      </c>
      <c r="P8" s="247" t="s">
        <v>181</v>
      </c>
      <c r="Q8" s="247">
        <v>1</v>
      </c>
      <c r="R8" s="247" t="s">
        <v>181</v>
      </c>
      <c r="S8" s="247" t="s">
        <v>181</v>
      </c>
      <c r="T8" s="247" t="s">
        <v>181</v>
      </c>
      <c r="U8" s="247" t="s">
        <v>181</v>
      </c>
      <c r="V8" s="261">
        <v>27344</v>
      </c>
    </row>
    <row r="9" spans="1:22" s="261" customFormat="1" ht="15" customHeight="1">
      <c r="A9" s="161" t="s">
        <v>720</v>
      </c>
      <c r="B9" s="246">
        <f>IF(SUM(G9,K9,L9:U9)=0,"-",SUM(G9,K9,L9:U9))</f>
        <v>44</v>
      </c>
      <c r="C9" s="267">
        <f>IF(SUM(B9)=0,"-",B9/V9*1000)</f>
        <v>0.87454285259977738</v>
      </c>
      <c r="D9" s="247">
        <v>6</v>
      </c>
      <c r="E9" s="247">
        <v>1</v>
      </c>
      <c r="F9" s="247">
        <v>2</v>
      </c>
      <c r="G9" s="246">
        <f>IF(SUM(D9:F9)=0,"-",SUM(D9:F9))</f>
        <v>9</v>
      </c>
      <c r="H9" s="247">
        <v>2</v>
      </c>
      <c r="I9" s="247" t="s">
        <v>1149</v>
      </c>
      <c r="J9" s="247" t="s">
        <v>1149</v>
      </c>
      <c r="K9" s="246">
        <f>IF(SUM(H9:J9)=0,"-",SUM(H9:J9))</f>
        <v>2</v>
      </c>
      <c r="L9" s="247">
        <v>22</v>
      </c>
      <c r="M9" s="247">
        <v>8</v>
      </c>
      <c r="N9" s="247" t="s">
        <v>1149</v>
      </c>
      <c r="O9" s="247">
        <v>1</v>
      </c>
      <c r="P9" s="247" t="s">
        <v>1149</v>
      </c>
      <c r="Q9" s="247">
        <v>1</v>
      </c>
      <c r="R9" s="247" t="s">
        <v>1149</v>
      </c>
      <c r="S9" s="247">
        <v>1</v>
      </c>
      <c r="T9" s="247" t="s">
        <v>181</v>
      </c>
      <c r="U9" s="247" t="s">
        <v>181</v>
      </c>
      <c r="V9" s="261">
        <v>50312</v>
      </c>
    </row>
    <row r="10" spans="1:22" s="261" customFormat="1" ht="15" customHeight="1">
      <c r="A10" s="268" t="s">
        <v>717</v>
      </c>
      <c r="B10" s="98"/>
      <c r="C10" s="269"/>
      <c r="D10" s="98"/>
      <c r="E10" s="98"/>
      <c r="F10" s="98"/>
      <c r="G10" s="98"/>
      <c r="H10" s="98"/>
      <c r="I10" s="98"/>
      <c r="J10" s="98"/>
      <c r="K10" s="98"/>
      <c r="L10" s="98"/>
      <c r="M10" s="98"/>
      <c r="N10" s="98"/>
      <c r="O10" s="98"/>
      <c r="P10" s="98"/>
      <c r="Q10" s="98"/>
      <c r="R10" s="98"/>
      <c r="S10" s="98"/>
      <c r="T10" s="98"/>
      <c r="U10" s="98"/>
    </row>
    <row r="11" spans="1:22" s="261" customFormat="1" ht="15" customHeight="1">
      <c r="A11" s="268"/>
      <c r="B11" s="98"/>
      <c r="C11" s="269"/>
      <c r="D11" s="98"/>
      <c r="E11" s="98"/>
      <c r="F11" s="98"/>
      <c r="G11" s="98"/>
      <c r="H11" s="98"/>
      <c r="I11" s="98"/>
      <c r="J11" s="98"/>
      <c r="K11" s="98"/>
      <c r="L11" s="98"/>
      <c r="M11" s="98"/>
      <c r="N11" s="98"/>
      <c r="O11" s="98"/>
      <c r="P11" s="98"/>
      <c r="Q11" s="98"/>
      <c r="R11" s="98"/>
      <c r="S11" s="98"/>
      <c r="T11" s="98"/>
      <c r="U11" s="98"/>
    </row>
    <row r="12" spans="1:22" s="261" customFormat="1" ht="15" customHeight="1">
      <c r="A12" s="268" t="s">
        <v>856</v>
      </c>
      <c r="C12" s="270"/>
    </row>
    <row r="13" spans="1:22" ht="13.5" customHeight="1">
      <c r="A13" s="86"/>
    </row>
    <row r="21" spans="1:1" s="693" customFormat="1" ht="15" customHeight="1">
      <c r="A21" s="692"/>
    </row>
    <row r="22" spans="1:1" s="693" customFormat="1" ht="15" customHeight="1">
      <c r="A22" s="692"/>
    </row>
    <row r="23" spans="1:1" s="693" customFormat="1" ht="15" customHeight="1">
      <c r="A23" s="692"/>
    </row>
    <row r="24" spans="1:1" s="693" customFormat="1" ht="15" customHeight="1">
      <c r="A24" s="692"/>
    </row>
  </sheetData>
  <customSheetViews>
    <customSheetView guid="{56D0106B-CB90-4499-A8AC-183481DC4CD8}" showPageBreaks="1" showGridLines="0" printArea="1" view="pageBreakPreview">
      <selection activeCell="J30" sqref="J30"/>
      <rowBreaks count="5" manualBreakCount="5">
        <brk id="57" min="137" max="167" man="1"/>
        <brk id="141" min="217" max="239" man="1"/>
        <brk id="15330" min="285" max="37458" man="1"/>
        <brk id="16342" min="289" max="38334" man="1"/>
        <brk id="16826" min="293" max="36542" man="1"/>
      </rowBreaks>
      <pageMargins left="0.78740157480314965" right="0.78740157480314965" top="0.78740157480314965" bottom="0.78740157480314965" header="0" footer="0"/>
      <headerFooter alignWithMargins="0"/>
    </customSheetView>
    <customSheetView guid="{293DF52C-1200-42BF-A78D-BB2AAB878329}" showPageBreaks="1" showGridLines="0" printArea="1" view="pageBreakPreview" showRuler="0">
      <selection activeCell="J30" sqref="J30"/>
      <rowBreaks count="5" manualBreakCount="5">
        <brk id="57" min="137" max="167" man="1"/>
        <brk id="141" min="217" max="239" man="1"/>
        <brk id="15330" min="285" max="37458" man="1"/>
        <brk id="16342" min="289" max="38334" man="1"/>
        <brk id="16826" min="293" max="36542" man="1"/>
      </rowBreaks>
      <pageMargins left="0.78740157480314965" right="0.78740157480314965" top="0.78740157480314965" bottom="0.78740157480314965" header="0" footer="0"/>
      <headerFooter alignWithMargins="0"/>
    </customSheetView>
    <customSheetView guid="{81642AB8-0225-4BC4-B7AE-9E8C6C06FBF4}" showPageBreaks="1" showGridLines="0" printArea="1" view="pageBreakPreview">
      <selection activeCell="J30" sqref="J30"/>
      <rowBreaks count="5" manualBreakCount="5">
        <brk id="57" min="137" max="167" man="1"/>
        <brk id="141" min="217" max="239" man="1"/>
        <brk id="15330" min="285" max="37458" man="1"/>
        <brk id="16342" min="289" max="38334" man="1"/>
        <brk id="16826" min="293" max="36542" man="1"/>
      </rowBreaks>
      <pageMargins left="0.78740157480314965" right="0.78740157480314965" top="0.78740157480314965" bottom="0.78740157480314965" header="0" footer="0"/>
      <headerFooter alignWithMargins="0"/>
    </customSheetView>
  </customSheetViews>
  <mergeCells count="22">
    <mergeCell ref="R1:U1"/>
    <mergeCell ref="T3:T5"/>
    <mergeCell ref="P3:P5"/>
    <mergeCell ref="Q3:Q5"/>
    <mergeCell ref="S3:S5"/>
    <mergeCell ref="R3:R5"/>
    <mergeCell ref="U3:U5"/>
    <mergeCell ref="L3:L5"/>
    <mergeCell ref="M3:M5"/>
    <mergeCell ref="N3:N5"/>
    <mergeCell ref="O3:O5"/>
    <mergeCell ref="B2:C2"/>
    <mergeCell ref="D2:G2"/>
    <mergeCell ref="H2:K2"/>
    <mergeCell ref="B3:B5"/>
    <mergeCell ref="C3:C5"/>
    <mergeCell ref="D3:G3"/>
    <mergeCell ref="H3:K3"/>
    <mergeCell ref="F4:F5"/>
    <mergeCell ref="G4:G5"/>
    <mergeCell ref="J4:J5"/>
    <mergeCell ref="K4:K5"/>
  </mergeCells>
  <phoneticPr fontId="2"/>
  <pageMargins left="0.39370078740157483" right="0.39370078740157483" top="0.78740157480314965" bottom="0.78740157480314965" header="0" footer="0"/>
  <headerFooter alignWithMargins="0">
    <oddFooter>&amp;R&amp;D&amp;T</oddFooter>
  </headerFooter>
  <rowBreaks count="5" manualBreakCount="5">
    <brk id="61" min="137" max="167" man="1"/>
    <brk id="145" min="217" max="239" man="1"/>
    <brk id="15330" min="285" max="37458" man="1"/>
    <brk id="16342" min="289" max="38334" man="1"/>
    <brk id="16826" min="293" max="3654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S28"/>
  <sheetViews>
    <sheetView showGridLines="0" tabSelected="1" view="pageBreakPreview" zoomScaleNormal="100" zoomScaleSheetLayoutView="100" workbookViewId="0">
      <selection activeCell="V13" sqref="V13"/>
    </sheetView>
  </sheetViews>
  <sheetFormatPr defaultColWidth="12.75" defaultRowHeight="13.5"/>
  <cols>
    <col min="1" max="1" width="11.125" style="113" customWidth="1"/>
    <col min="2" max="2" width="8.875" style="133" customWidth="1"/>
    <col min="3" max="3" width="8.875" style="152" customWidth="1"/>
    <col min="4" max="7" width="6.625" style="133" customWidth="1"/>
    <col min="8" max="11" width="7.625" style="133" customWidth="1"/>
    <col min="12" max="21" width="6.625" style="133" customWidth="1"/>
    <col min="22" max="16384" width="12.75" style="86"/>
  </cols>
  <sheetData>
    <row r="1" spans="1:66" s="150" customFormat="1" ht="16.5" customHeight="1">
      <c r="A1" s="93" t="s">
        <v>623</v>
      </c>
      <c r="B1" s="218"/>
      <c r="C1" s="220"/>
      <c r="D1" s="218"/>
      <c r="E1" s="218"/>
      <c r="F1" s="218"/>
      <c r="G1" s="218"/>
      <c r="H1" s="218"/>
      <c r="I1" s="120"/>
      <c r="J1" s="120"/>
      <c r="K1" s="120"/>
      <c r="L1" s="120"/>
      <c r="M1" s="120"/>
      <c r="N1" s="120"/>
      <c r="O1" s="120"/>
      <c r="P1" s="120"/>
      <c r="Q1" s="120"/>
      <c r="R1" s="848" t="s">
        <v>1150</v>
      </c>
      <c r="S1" s="848"/>
      <c r="T1" s="848"/>
      <c r="U1" s="812"/>
    </row>
    <row r="2" spans="1:66" s="259" customFormat="1" ht="15" customHeight="1">
      <c r="A2" s="271"/>
      <c r="B2" s="832" t="s">
        <v>3</v>
      </c>
      <c r="C2" s="833"/>
      <c r="D2" s="834" t="s">
        <v>252</v>
      </c>
      <c r="E2" s="835"/>
      <c r="F2" s="835"/>
      <c r="G2" s="836"/>
      <c r="H2" s="832" t="s">
        <v>253</v>
      </c>
      <c r="I2" s="837"/>
      <c r="J2" s="837"/>
      <c r="K2" s="833"/>
      <c r="L2" s="228" t="s">
        <v>254</v>
      </c>
      <c r="M2" s="228" t="s">
        <v>255</v>
      </c>
      <c r="N2" s="228" t="s">
        <v>256</v>
      </c>
      <c r="O2" s="226" t="s">
        <v>257</v>
      </c>
      <c r="P2" s="272" t="s">
        <v>258</v>
      </c>
      <c r="Q2" s="272" t="s">
        <v>259</v>
      </c>
      <c r="R2" s="272" t="s">
        <v>260</v>
      </c>
      <c r="S2" s="272" t="s">
        <v>261</v>
      </c>
      <c r="T2" s="272" t="s">
        <v>248</v>
      </c>
      <c r="U2" s="273"/>
    </row>
    <row r="3" spans="1:66" s="259" customFormat="1" ht="15" customHeight="1">
      <c r="A3" s="274"/>
      <c r="B3" s="838" t="s">
        <v>243</v>
      </c>
      <c r="C3" s="841" t="s">
        <v>262</v>
      </c>
      <c r="D3" s="832" t="s">
        <v>263</v>
      </c>
      <c r="E3" s="835"/>
      <c r="F3" s="855"/>
      <c r="G3" s="856"/>
      <c r="H3" s="860" t="s">
        <v>264</v>
      </c>
      <c r="I3" s="844"/>
      <c r="J3" s="861"/>
      <c r="K3" s="845"/>
      <c r="L3" s="824" t="s">
        <v>265</v>
      </c>
      <c r="M3" s="824" t="s">
        <v>266</v>
      </c>
      <c r="N3" s="824" t="s">
        <v>267</v>
      </c>
      <c r="O3" s="829" t="s">
        <v>772</v>
      </c>
      <c r="P3" s="857" t="s">
        <v>268</v>
      </c>
      <c r="Q3" s="857" t="s">
        <v>269</v>
      </c>
      <c r="R3" s="857" t="s">
        <v>270</v>
      </c>
      <c r="S3" s="865" t="s">
        <v>773</v>
      </c>
      <c r="T3" s="862" t="s">
        <v>271</v>
      </c>
      <c r="U3" s="858" t="s">
        <v>1</v>
      </c>
      <c r="V3" s="275"/>
    </row>
    <row r="4" spans="1:66" s="261" customFormat="1" ht="15" customHeight="1">
      <c r="A4" s="169"/>
      <c r="B4" s="839"/>
      <c r="C4" s="842"/>
      <c r="D4" s="224" t="s">
        <v>272</v>
      </c>
      <c r="E4" s="228" t="s">
        <v>273</v>
      </c>
      <c r="F4" s="276"/>
      <c r="G4" s="853" t="s">
        <v>278</v>
      </c>
      <c r="H4" s="228" t="s">
        <v>274</v>
      </c>
      <c r="I4" s="225" t="s">
        <v>275</v>
      </c>
      <c r="J4" s="277"/>
      <c r="K4" s="278"/>
      <c r="L4" s="825"/>
      <c r="M4" s="825"/>
      <c r="N4" s="827"/>
      <c r="O4" s="830"/>
      <c r="P4" s="858"/>
      <c r="Q4" s="858"/>
      <c r="R4" s="858"/>
      <c r="S4" s="866"/>
      <c r="T4" s="863"/>
      <c r="U4" s="858"/>
      <c r="V4" s="279"/>
    </row>
    <row r="5" spans="1:66" s="259" customFormat="1" ht="150" customHeight="1">
      <c r="A5" s="274"/>
      <c r="B5" s="840"/>
      <c r="C5" s="843"/>
      <c r="D5" s="262" t="s">
        <v>276</v>
      </c>
      <c r="E5" s="280" t="s">
        <v>277</v>
      </c>
      <c r="F5" s="281" t="s">
        <v>1</v>
      </c>
      <c r="G5" s="854"/>
      <c r="H5" s="282" t="s">
        <v>279</v>
      </c>
      <c r="I5" s="283" t="s">
        <v>280</v>
      </c>
      <c r="J5" s="284" t="s">
        <v>1</v>
      </c>
      <c r="K5" s="285" t="s">
        <v>278</v>
      </c>
      <c r="L5" s="826"/>
      <c r="M5" s="826"/>
      <c r="N5" s="828"/>
      <c r="O5" s="831"/>
      <c r="P5" s="859"/>
      <c r="Q5" s="859"/>
      <c r="R5" s="859"/>
      <c r="S5" s="867"/>
      <c r="T5" s="864"/>
      <c r="U5" s="859"/>
      <c r="V5" s="286" t="s">
        <v>1183</v>
      </c>
    </row>
    <row r="6" spans="1:66" s="261" customFormat="1" ht="15" customHeight="1">
      <c r="A6" s="265" t="s">
        <v>240</v>
      </c>
      <c r="B6" s="114">
        <f>IF(SUM(G6,K6,L6:U6)=0,"-",SUM(G6,K6,L6:U6))</f>
        <v>117948</v>
      </c>
      <c r="C6" s="266">
        <f>IF(SUM(B6)=0,"-",B6/V6*1000)</f>
        <v>21.937879501991464</v>
      </c>
      <c r="D6" s="114">
        <v>3368</v>
      </c>
      <c r="E6" s="114">
        <v>772</v>
      </c>
      <c r="F6" s="114">
        <v>2688</v>
      </c>
      <c r="G6" s="287">
        <f>IF(SUM(D6:F6)=0,"-",SUM(D6:F6))</f>
        <v>6828</v>
      </c>
      <c r="H6" s="114">
        <v>2322</v>
      </c>
      <c r="I6" s="114">
        <v>412</v>
      </c>
      <c r="J6" s="114">
        <v>368</v>
      </c>
      <c r="K6" s="114">
        <f>IF(SUM(H6:J6)=0,"-",SUM(H6:J6))</f>
        <v>3102</v>
      </c>
      <c r="L6" s="114">
        <v>32384</v>
      </c>
      <c r="M6" s="114">
        <v>49097</v>
      </c>
      <c r="N6" s="114">
        <v>7775</v>
      </c>
      <c r="O6" s="114">
        <v>332</v>
      </c>
      <c r="P6" s="114">
        <v>553</v>
      </c>
      <c r="Q6" s="114">
        <v>1262</v>
      </c>
      <c r="R6" s="114">
        <v>3728</v>
      </c>
      <c r="S6" s="114">
        <v>1537</v>
      </c>
      <c r="T6" s="114">
        <v>9600</v>
      </c>
      <c r="U6" s="114">
        <v>1750</v>
      </c>
      <c r="V6" s="288">
        <v>5376454</v>
      </c>
    </row>
    <row r="7" spans="1:66" s="261" customFormat="1" ht="15" customHeight="1">
      <c r="A7" s="161" t="s">
        <v>718</v>
      </c>
      <c r="B7" s="246">
        <f>IF(SUM(G7,K7,L7:U7)=0,"-",SUM(G7,K7,L7:U7))</f>
        <v>4227</v>
      </c>
      <c r="C7" s="267">
        <f>IF(SUM(B7)=0,"-",B7/V7*1000)</f>
        <v>17.712576054709107</v>
      </c>
      <c r="D7" s="247">
        <v>176</v>
      </c>
      <c r="E7" s="247">
        <v>21</v>
      </c>
      <c r="F7" s="247">
        <v>159</v>
      </c>
      <c r="G7" s="246">
        <f>IF(SUM(D7:F7)=0,"-",SUM(D7:F7))</f>
        <v>356</v>
      </c>
      <c r="H7" s="247">
        <v>93</v>
      </c>
      <c r="I7" s="247">
        <v>26</v>
      </c>
      <c r="J7" s="247">
        <v>5</v>
      </c>
      <c r="K7" s="246">
        <f>IF(SUM(H7:J7)=0,"-",SUM(H7:J7))</f>
        <v>124</v>
      </c>
      <c r="L7" s="247">
        <v>1341</v>
      </c>
      <c r="M7" s="247">
        <v>1280</v>
      </c>
      <c r="N7" s="247">
        <v>272</v>
      </c>
      <c r="O7" s="247">
        <v>23</v>
      </c>
      <c r="P7" s="247">
        <v>36</v>
      </c>
      <c r="Q7" s="247">
        <v>53</v>
      </c>
      <c r="R7" s="247">
        <v>157</v>
      </c>
      <c r="S7" s="247">
        <v>140</v>
      </c>
      <c r="T7" s="247">
        <v>425</v>
      </c>
      <c r="U7" s="247">
        <v>20</v>
      </c>
      <c r="V7" s="261">
        <v>238644</v>
      </c>
    </row>
    <row r="8" spans="1:66" s="261" customFormat="1" ht="15" customHeight="1">
      <c r="A8" s="161" t="s">
        <v>719</v>
      </c>
      <c r="B8" s="246">
        <f>IF(SUM(G8,K8,L8:U8)=0,"-",SUM(G8,K8,L8:U8))</f>
        <v>373</v>
      </c>
      <c r="C8" s="267">
        <f>IF(SUM(B8)=0,"-",B8/V8*1000)</f>
        <v>13.641018139262727</v>
      </c>
      <c r="D8" s="247">
        <v>3</v>
      </c>
      <c r="E8" s="247">
        <v>1</v>
      </c>
      <c r="F8" s="247">
        <v>4</v>
      </c>
      <c r="G8" s="246">
        <f>IF(SUM(D8:F8)=0,"-",SUM(D8:F8))</f>
        <v>8</v>
      </c>
      <c r="H8" s="247">
        <v>9</v>
      </c>
      <c r="I8" s="247">
        <v>1</v>
      </c>
      <c r="J8" s="247">
        <v>3</v>
      </c>
      <c r="K8" s="246">
        <f>IF(SUM(H8:J8)=0,"-",SUM(H8:J8))</f>
        <v>13</v>
      </c>
      <c r="L8" s="247">
        <v>150</v>
      </c>
      <c r="M8" s="247">
        <v>134</v>
      </c>
      <c r="N8" s="247">
        <v>22</v>
      </c>
      <c r="O8" s="247" t="s">
        <v>181</v>
      </c>
      <c r="P8" s="247">
        <v>6</v>
      </c>
      <c r="Q8" s="247">
        <v>1</v>
      </c>
      <c r="R8" s="247" t="s">
        <v>181</v>
      </c>
      <c r="S8" s="247">
        <v>4</v>
      </c>
      <c r="T8" s="247">
        <v>34</v>
      </c>
      <c r="U8" s="247">
        <v>1</v>
      </c>
      <c r="V8" s="261">
        <v>27344</v>
      </c>
    </row>
    <row r="9" spans="1:66" s="261" customFormat="1" ht="15" customHeight="1">
      <c r="A9" s="161" t="s">
        <v>720</v>
      </c>
      <c r="B9" s="246">
        <v>496</v>
      </c>
      <c r="C9" s="267">
        <v>9.9</v>
      </c>
      <c r="D9" s="247">
        <v>5</v>
      </c>
      <c r="E9" s="247">
        <v>2</v>
      </c>
      <c r="F9" s="247">
        <v>18</v>
      </c>
      <c r="G9" s="246">
        <v>25</v>
      </c>
      <c r="H9" s="247">
        <v>4</v>
      </c>
      <c r="I9" s="247" t="s">
        <v>181</v>
      </c>
      <c r="J9" s="247" t="s">
        <v>181</v>
      </c>
      <c r="K9" s="246">
        <v>4</v>
      </c>
      <c r="L9" s="247">
        <v>165</v>
      </c>
      <c r="M9" s="247">
        <v>188</v>
      </c>
      <c r="N9" s="247">
        <v>24</v>
      </c>
      <c r="O9" s="247" t="s">
        <v>181</v>
      </c>
      <c r="P9" s="247">
        <v>3</v>
      </c>
      <c r="Q9" s="247">
        <v>5</v>
      </c>
      <c r="R9" s="247">
        <v>9</v>
      </c>
      <c r="S9" s="247">
        <v>16</v>
      </c>
      <c r="T9" s="247">
        <v>57</v>
      </c>
      <c r="U9" s="247" t="s">
        <v>181</v>
      </c>
      <c r="V9" s="261">
        <v>50312</v>
      </c>
    </row>
    <row r="10" spans="1:66" s="261" customFormat="1" ht="15" customHeight="1">
      <c r="A10" s="289" t="s">
        <v>717</v>
      </c>
      <c r="B10" s="98"/>
      <c r="C10" s="269"/>
      <c r="D10" s="98"/>
      <c r="E10" s="98"/>
      <c r="F10" s="98"/>
      <c r="G10" s="98"/>
      <c r="H10" s="98"/>
      <c r="I10" s="98"/>
      <c r="J10" s="98"/>
      <c r="K10" s="98"/>
      <c r="L10" s="98"/>
      <c r="M10" s="98"/>
      <c r="N10" s="98"/>
      <c r="O10" s="98"/>
      <c r="P10" s="98"/>
      <c r="Q10" s="98"/>
      <c r="R10" s="98"/>
      <c r="S10" s="98"/>
      <c r="T10" s="98"/>
      <c r="U10" s="98"/>
    </row>
    <row r="11" spans="1:66" s="261" customFormat="1" ht="15" customHeight="1">
      <c r="A11" s="289"/>
      <c r="B11" s="98"/>
      <c r="C11" s="269"/>
      <c r="D11" s="98"/>
      <c r="E11" s="98"/>
      <c r="F11" s="98"/>
      <c r="G11" s="98"/>
      <c r="H11" s="98"/>
      <c r="I11" s="98"/>
      <c r="J11" s="98"/>
      <c r="K11" s="98"/>
      <c r="L11" s="98"/>
      <c r="M11" s="98"/>
      <c r="N11" s="98"/>
      <c r="O11" s="98"/>
      <c r="P11" s="98"/>
      <c r="Q11" s="98"/>
      <c r="R11" s="98"/>
      <c r="S11" s="98"/>
      <c r="T11" s="98"/>
      <c r="U11" s="98"/>
    </row>
    <row r="12" spans="1:66" s="261" customFormat="1" ht="15" customHeight="1">
      <c r="A12" s="289" t="s">
        <v>856</v>
      </c>
      <c r="B12" s="290"/>
      <c r="C12" s="291"/>
      <c r="D12" s="290"/>
      <c r="E12" s="290"/>
      <c r="F12" s="290"/>
      <c r="G12" s="290"/>
      <c r="H12" s="290"/>
      <c r="I12" s="290"/>
      <c r="J12" s="290"/>
      <c r="K12" s="290"/>
      <c r="L12" s="290"/>
      <c r="M12" s="290"/>
      <c r="N12" s="290"/>
      <c r="O12" s="290"/>
      <c r="P12" s="290"/>
      <c r="Q12" s="290"/>
      <c r="R12" s="290"/>
      <c r="S12" s="290"/>
      <c r="T12" s="290"/>
      <c r="U12" s="290"/>
    </row>
    <row r="13" spans="1:66" ht="13.5" customHeight="1">
      <c r="A13" s="86"/>
    </row>
    <row r="14" spans="1:66">
      <c r="BN14" s="86">
        <f>SUM(BO14:BS14)</f>
        <v>0</v>
      </c>
    </row>
    <row r="16" spans="1:66">
      <c r="BN16" s="86">
        <f>SUM(BO16:BS16)</f>
        <v>0</v>
      </c>
    </row>
    <row r="18" spans="1:71">
      <c r="BN18" s="86">
        <f>SUM(BO18:BS18)</f>
        <v>0</v>
      </c>
    </row>
    <row r="20" spans="1:71">
      <c r="BN20" s="86">
        <f>SUM(BO20:BS20)</f>
        <v>0</v>
      </c>
    </row>
    <row r="21" spans="1:71" s="695" customFormat="1" ht="15" customHeight="1">
      <c r="A21" s="694"/>
    </row>
    <row r="22" spans="1:71" s="695" customFormat="1" ht="15" customHeight="1">
      <c r="A22" s="694"/>
    </row>
    <row r="23" spans="1:71" s="695" customFormat="1" ht="15" customHeight="1">
      <c r="A23" s="694"/>
    </row>
    <row r="24" spans="1:71" s="695" customFormat="1" ht="15" customHeight="1">
      <c r="A24" s="694"/>
    </row>
    <row r="26" spans="1:71">
      <c r="BN26" s="86">
        <f>SUM(BO26:BS26)</f>
        <v>0</v>
      </c>
    </row>
    <row r="28" spans="1:71">
      <c r="BM28" s="86" t="s">
        <v>2</v>
      </c>
      <c r="BN28" s="86">
        <f t="shared" ref="BN28:BS28" si="0">SUM(BN1:BN26)</f>
        <v>0</v>
      </c>
      <c r="BO28" s="86">
        <f t="shared" si="0"/>
        <v>0</v>
      </c>
      <c r="BP28" s="86">
        <f t="shared" si="0"/>
        <v>0</v>
      </c>
      <c r="BQ28" s="86">
        <f t="shared" si="0"/>
        <v>0</v>
      </c>
      <c r="BR28" s="86">
        <f t="shared" si="0"/>
        <v>0</v>
      </c>
      <c r="BS28" s="86">
        <f t="shared" si="0"/>
        <v>0</v>
      </c>
    </row>
  </sheetData>
  <customSheetViews>
    <customSheetView guid="{56D0106B-CB90-4499-A8AC-183481DC4CD8}" showPageBreaks="1" showGridLines="0" printArea="1" view="pageBreakPreview">
      <selection activeCell="A9" sqref="A9"/>
      <rowBreaks count="5" manualBreakCount="5">
        <brk id="57" min="137" max="167" man="1"/>
        <brk id="141" min="217" max="239" man="1"/>
        <brk id="15330" min="285" max="37458" man="1"/>
        <brk id="16342" min="289" max="38334" man="1"/>
        <brk id="16826" min="293" max="36542" man="1"/>
      </rowBreaks>
      <pageMargins left="0.78740157480314965" right="0.78740157480314965" top="0.78740157480314965" bottom="0.78740157480314965" header="0" footer="0"/>
      <headerFooter alignWithMargins="0"/>
    </customSheetView>
    <customSheetView guid="{293DF52C-1200-42BF-A78D-BB2AAB878329}" showPageBreaks="1" showGridLines="0" printArea="1" view="pageBreakPreview" showRuler="0">
      <selection activeCell="A9" sqref="A9"/>
      <rowBreaks count="5" manualBreakCount="5">
        <brk id="57" min="137" max="167" man="1"/>
        <brk id="141" min="217" max="239" man="1"/>
        <brk id="15330" min="285" max="37458" man="1"/>
        <brk id="16342" min="289" max="38334" man="1"/>
        <brk id="16826" min="293" max="36542" man="1"/>
      </rowBreaks>
      <pageMargins left="0.78740157480314965" right="0.78740157480314965" top="0.78740157480314965" bottom="0.78740157480314965" header="0" footer="0"/>
      <headerFooter alignWithMargins="0"/>
    </customSheetView>
    <customSheetView guid="{81642AB8-0225-4BC4-B7AE-9E8C6C06FBF4}" showPageBreaks="1" showGridLines="0" printArea="1" view="pageBreakPreview">
      <selection activeCell="A9" sqref="A9"/>
      <rowBreaks count="5" manualBreakCount="5">
        <brk id="57" min="137" max="167" man="1"/>
        <brk id="141" min="217" max="239" man="1"/>
        <brk id="15330" min="285" max="37458" man="1"/>
        <brk id="16342" min="289" max="38334" man="1"/>
        <brk id="16826" min="293" max="36542" man="1"/>
      </rowBreaks>
      <pageMargins left="0.78740157480314965" right="0.78740157480314965" top="0.78740157480314965" bottom="0.78740157480314965" header="0" footer="0"/>
      <headerFooter alignWithMargins="0"/>
    </customSheetView>
  </customSheetViews>
  <mergeCells count="19">
    <mergeCell ref="R1:U1"/>
    <mergeCell ref="D3:G3"/>
    <mergeCell ref="L3:L5"/>
    <mergeCell ref="M3:M5"/>
    <mergeCell ref="N3:N5"/>
    <mergeCell ref="O3:O5"/>
    <mergeCell ref="R3:R5"/>
    <mergeCell ref="H3:K3"/>
    <mergeCell ref="T3:T5"/>
    <mergeCell ref="U3:U5"/>
    <mergeCell ref="S3:S5"/>
    <mergeCell ref="P3:P5"/>
    <mergeCell ref="Q3:Q5"/>
    <mergeCell ref="B2:C2"/>
    <mergeCell ref="D2:G2"/>
    <mergeCell ref="H2:K2"/>
    <mergeCell ref="B3:B5"/>
    <mergeCell ref="C3:C5"/>
    <mergeCell ref="G4:G5"/>
  </mergeCells>
  <phoneticPr fontId="2"/>
  <pageMargins left="0.39370078740157483" right="0.39370078740157483" top="0.78740157480314965" bottom="0.78740157480314965" header="0" footer="0"/>
  <headerFooter alignWithMargins="0">
    <oddFooter>&amp;R&amp;D&amp;T</oddFooter>
  </headerFooter>
  <rowBreaks count="6" manualBreakCount="6">
    <brk id="2" max="20" man="1"/>
    <brk id="61" min="137" max="167" man="1"/>
    <brk id="145" min="217" max="239" man="1"/>
    <brk id="15330" min="285" max="37458" man="1"/>
    <brk id="16342" min="289" max="38334" man="1"/>
    <brk id="16826" min="293" max="36542" man="1"/>
  </rowBreaks>
  <colBreaks count="1" manualBreakCount="1">
    <brk id="1" max="10" man="1"/>
  </colBreaks>
</worksheet>
</file>