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渡邊\オープンデータポータル用\"/>
    </mc:Choice>
  </mc:AlternateContent>
  <bookViews>
    <workbookView xWindow="360" yWindow="300" windowWidth="12120" windowHeight="9000"/>
  </bookViews>
  <sheets>
    <sheet name="31.4.1" sheetId="41" r:id="rId1"/>
  </sheets>
  <definedNames>
    <definedName name="_xlnm._FilterDatabase" localSheetId="0" hidden="1">'31.4.1'!$A$2:$V$343</definedName>
    <definedName name="_xlnm.Print_Area" localSheetId="0">'31.4.1'!$A$3:$J$343</definedName>
    <definedName name="_xlnm.Print_Area">#REF!</definedName>
    <definedName name="_xlnm.Print_Titles" localSheetId="0">'31.4.1'!$1:$2</definedName>
    <definedName name="_xlnm.Print_Titles">#N/A</definedName>
  </definedNames>
  <calcPr calcId="152511"/>
</workbook>
</file>

<file path=xl/calcChain.xml><?xml version="1.0" encoding="utf-8"?>
<calcChain xmlns="http://schemas.openxmlformats.org/spreadsheetml/2006/main">
  <c r="E341" i="41" l="1"/>
  <c r="D341" i="41"/>
  <c r="C341" i="41"/>
  <c r="B341" i="41"/>
  <c r="B342" i="41" s="1"/>
  <c r="E337" i="41"/>
  <c r="E342" i="41"/>
  <c r="D342" i="41"/>
  <c r="B337" i="41"/>
  <c r="D336" i="41"/>
  <c r="D337" i="41" s="1"/>
  <c r="C336" i="41"/>
  <c r="C337" i="41" s="1"/>
  <c r="C342" i="41" s="1"/>
  <c r="E332" i="41"/>
  <c r="D332" i="41"/>
  <c r="C332" i="41"/>
  <c r="B332" i="41"/>
  <c r="B330" i="41"/>
  <c r="B333" i="41"/>
  <c r="E327" i="41"/>
  <c r="E330" i="41"/>
  <c r="E333" i="41"/>
  <c r="D327" i="41"/>
  <c r="D330" i="41" s="1"/>
  <c r="D333" i="41"/>
  <c r="C327" i="41"/>
  <c r="C330" i="41"/>
  <c r="C333" i="41" s="1"/>
  <c r="E311" i="41"/>
  <c r="B311" i="41"/>
  <c r="D309" i="41"/>
  <c r="D311" i="41" s="1"/>
  <c r="C309" i="41"/>
  <c r="C311" i="41"/>
  <c r="E306" i="41"/>
  <c r="D306" i="41"/>
  <c r="C306" i="41"/>
  <c r="B306" i="41"/>
  <c r="B312" i="41" s="1"/>
  <c r="C304" i="41"/>
  <c r="B304" i="41"/>
  <c r="E303" i="41"/>
  <c r="E304" i="41" s="1"/>
  <c r="E312" i="41" s="1"/>
  <c r="D303" i="41"/>
  <c r="D304" i="41" s="1"/>
  <c r="D312" i="41" s="1"/>
  <c r="E290" i="41"/>
  <c r="D290" i="41"/>
  <c r="C290" i="41"/>
  <c r="B290" i="41"/>
  <c r="E288" i="41"/>
  <c r="D288" i="41"/>
  <c r="C288" i="41"/>
  <c r="B288" i="41"/>
  <c r="E286" i="41"/>
  <c r="D286" i="41"/>
  <c r="C286" i="41"/>
  <c r="B286" i="41"/>
  <c r="E283" i="41"/>
  <c r="D283" i="41"/>
  <c r="C283" i="41"/>
  <c r="B283" i="41"/>
  <c r="B279" i="41"/>
  <c r="E277" i="41"/>
  <c r="E279" i="41"/>
  <c r="E291" i="41" s="1"/>
  <c r="D277" i="41"/>
  <c r="D279" i="41"/>
  <c r="C277" i="41"/>
  <c r="C279" i="41" s="1"/>
  <c r="E271" i="41"/>
  <c r="D271" i="41"/>
  <c r="D291" i="41"/>
  <c r="C271" i="41"/>
  <c r="B271" i="41"/>
  <c r="B291" i="41" s="1"/>
  <c r="E258" i="41"/>
  <c r="E259" i="41" s="1"/>
  <c r="D258" i="41"/>
  <c r="D259" i="41" s="1"/>
  <c r="C258" i="41"/>
  <c r="C259" i="41" s="1"/>
  <c r="B258" i="41"/>
  <c r="B259" i="41"/>
  <c r="E253" i="41"/>
  <c r="D253" i="41"/>
  <c r="C253" i="41"/>
  <c r="B253" i="41"/>
  <c r="E251" i="41"/>
  <c r="E254" i="41" s="1"/>
  <c r="D251" i="41"/>
  <c r="D254" i="41"/>
  <c r="C251" i="41"/>
  <c r="C254" i="41" s="1"/>
  <c r="B251" i="41"/>
  <c r="E242" i="41"/>
  <c r="D242" i="41"/>
  <c r="C242" i="41"/>
  <c r="B242" i="41"/>
  <c r="E240" i="41"/>
  <c r="D240" i="41"/>
  <c r="C240" i="41"/>
  <c r="B240" i="41"/>
  <c r="E238" i="41"/>
  <c r="D238" i="41"/>
  <c r="C238" i="41"/>
  <c r="B238" i="41"/>
  <c r="E234" i="41"/>
  <c r="E243" i="41" s="1"/>
  <c r="D234" i="41"/>
  <c r="D243" i="41"/>
  <c r="B234" i="41"/>
  <c r="B243" i="41" s="1"/>
  <c r="D232" i="41"/>
  <c r="C232" i="41"/>
  <c r="C234" i="41"/>
  <c r="C243" i="41" s="1"/>
  <c r="E222" i="41"/>
  <c r="E223" i="41"/>
  <c r="D222" i="41"/>
  <c r="D223" i="41" s="1"/>
  <c r="C222" i="41"/>
  <c r="C223" i="41" s="1"/>
  <c r="B222" i="41"/>
  <c r="B223" i="41" s="1"/>
  <c r="E218" i="41"/>
  <c r="D218" i="41"/>
  <c r="C218" i="41"/>
  <c r="B218" i="41"/>
  <c r="E215" i="41"/>
  <c r="D215" i="41"/>
  <c r="C215" i="41"/>
  <c r="B215" i="41"/>
  <c r="E213" i="41"/>
  <c r="D213" i="41"/>
  <c r="C213" i="41"/>
  <c r="B213" i="41"/>
  <c r="E207" i="41"/>
  <c r="E219" i="41"/>
  <c r="D207" i="41"/>
  <c r="C207" i="41"/>
  <c r="C219" i="41"/>
  <c r="B207" i="41"/>
  <c r="B219" i="41" s="1"/>
  <c r="E177" i="41"/>
  <c r="D177" i="41"/>
  <c r="C177" i="41"/>
  <c r="B177" i="41"/>
  <c r="E175" i="41"/>
  <c r="E178" i="41"/>
  <c r="D175" i="41"/>
  <c r="D178" i="41" s="1"/>
  <c r="C175" i="41"/>
  <c r="C178" i="41" s="1"/>
  <c r="B175" i="41"/>
  <c r="B178" i="41" s="1"/>
  <c r="D171" i="41"/>
  <c r="C171" i="41"/>
  <c r="B171" i="41"/>
  <c r="E167" i="41"/>
  <c r="E171" i="41"/>
  <c r="E166" i="41"/>
  <c r="D166" i="41"/>
  <c r="C166" i="41"/>
  <c r="B166" i="41"/>
  <c r="E158" i="41"/>
  <c r="D158" i="41"/>
  <c r="C158" i="41"/>
  <c r="C172" i="41" s="1"/>
  <c r="B158" i="41"/>
  <c r="E148" i="41"/>
  <c r="D148" i="41"/>
  <c r="C148" i="41"/>
  <c r="B148" i="41"/>
  <c r="B172" i="41" s="1"/>
  <c r="E139" i="41"/>
  <c r="D139" i="41"/>
  <c r="C139" i="41"/>
  <c r="B139" i="41"/>
  <c r="E136" i="41"/>
  <c r="D136" i="41"/>
  <c r="C136" i="41"/>
  <c r="B136" i="41"/>
  <c r="E134" i="41"/>
  <c r="D134" i="41"/>
  <c r="C134" i="41"/>
  <c r="B134" i="41"/>
  <c r="B129" i="41"/>
  <c r="E128" i="41"/>
  <c r="E129" i="41"/>
  <c r="E140" i="41" s="1"/>
  <c r="D128" i="41"/>
  <c r="D129" i="41" s="1"/>
  <c r="D140" i="41" s="1"/>
  <c r="C128" i="41"/>
  <c r="C129" i="41"/>
  <c r="C140" i="41" s="1"/>
  <c r="C112" i="41"/>
  <c r="B112" i="41"/>
  <c r="E111" i="41"/>
  <c r="E112" i="41" s="1"/>
  <c r="D111" i="41"/>
  <c r="D112" i="41" s="1"/>
  <c r="E110" i="41"/>
  <c r="D110" i="41"/>
  <c r="C110" i="41"/>
  <c r="B110" i="41"/>
  <c r="E108" i="41"/>
  <c r="D108" i="41"/>
  <c r="C108" i="41"/>
  <c r="C113" i="41" s="1"/>
  <c r="B108" i="41"/>
  <c r="C103" i="41"/>
  <c r="B103" i="41"/>
  <c r="E99" i="41"/>
  <c r="E103" i="41" s="1"/>
  <c r="D99" i="41"/>
  <c r="D103" i="41" s="1"/>
  <c r="E91" i="41"/>
  <c r="D91" i="41"/>
  <c r="C91" i="41"/>
  <c r="B91" i="41"/>
  <c r="E77" i="41"/>
  <c r="D77" i="41"/>
  <c r="C77" i="41"/>
  <c r="B77" i="41"/>
  <c r="B113" i="41" s="1"/>
  <c r="E45" i="41"/>
  <c r="D45" i="41"/>
  <c r="C45" i="41"/>
  <c r="B45" i="41"/>
  <c r="E43" i="41"/>
  <c r="D43" i="41"/>
  <c r="C43" i="41"/>
  <c r="B43" i="41"/>
  <c r="E41" i="41"/>
  <c r="C41" i="41"/>
  <c r="B41" i="41"/>
  <c r="D40" i="41"/>
  <c r="E38" i="41"/>
  <c r="D38" i="41"/>
  <c r="C38" i="41"/>
  <c r="B38" i="41"/>
  <c r="E34" i="41"/>
  <c r="D34" i="41"/>
  <c r="C34" i="41"/>
  <c r="B34" i="41"/>
  <c r="E30" i="41"/>
  <c r="D30" i="41"/>
  <c r="C30" i="41"/>
  <c r="B30" i="41"/>
  <c r="E26" i="41"/>
  <c r="D26" i="41"/>
  <c r="C26" i="41"/>
  <c r="B26" i="41"/>
  <c r="E24" i="41"/>
  <c r="D24" i="41"/>
  <c r="C24" i="41"/>
  <c r="B24" i="41"/>
  <c r="E21" i="41"/>
  <c r="D21" i="41"/>
  <c r="C21" i="41"/>
  <c r="B21" i="41"/>
  <c r="E17" i="41"/>
  <c r="D17" i="41"/>
  <c r="C17" i="41"/>
  <c r="B17" i="41"/>
  <c r="E8" i="41"/>
  <c r="D8" i="41"/>
  <c r="C8" i="41"/>
  <c r="C46" i="41" s="1"/>
  <c r="B8" i="41"/>
  <c r="B46" i="41" s="1"/>
  <c r="E113" i="41"/>
  <c r="D41" i="41"/>
  <c r="D46" i="41"/>
  <c r="D113" i="41"/>
  <c r="E172" i="41"/>
  <c r="C312" i="41"/>
  <c r="C343" i="41" l="1"/>
  <c r="B140" i="41"/>
  <c r="B343" i="41" s="1"/>
  <c r="B254" i="41"/>
  <c r="C291" i="41"/>
  <c r="E46" i="41"/>
  <c r="E343" i="41" s="1"/>
  <c r="D172" i="41"/>
  <c r="D219" i="41"/>
  <c r="D343" i="41" s="1"/>
</calcChain>
</file>

<file path=xl/comments1.xml><?xml version="1.0" encoding="utf-8"?>
<comments xmlns="http://schemas.openxmlformats.org/spreadsheetml/2006/main">
  <authors>
    <author>hokkaido</author>
    <author>059534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棟コードで棟数がカウントとなる事を注意してください。</t>
        </r>
      </text>
    </comment>
    <comment ref="E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Ｈ25　小樽市道営住宅新築工事基本設計（新光団地）を確認
▲7　181→174</t>
        </r>
      </text>
    </comment>
    <comment ref="B303" authorId="1" shapeId="0">
      <text>
        <r>
          <rPr>
            <sz val="9"/>
            <color indexed="81"/>
            <rFont val="ＭＳ Ｐゴシック"/>
            <family val="3"/>
            <charset val="128"/>
          </rPr>
          <t>Ｂ棟+30戸</t>
        </r>
      </text>
    </comment>
  </commentList>
</comments>
</file>

<file path=xl/sharedStrings.xml><?xml version="1.0" encoding="utf-8"?>
<sst xmlns="http://schemas.openxmlformats.org/spreadsheetml/2006/main" count="1236" uniqueCount="863">
  <si>
    <t>10Ｆ　耐火</t>
    <phoneticPr fontId="1"/>
  </si>
  <si>
    <t>Ｈ１７</t>
    <phoneticPr fontId="1"/>
  </si>
  <si>
    <t>２Ｆ　耐火</t>
    <phoneticPr fontId="1"/>
  </si>
  <si>
    <t>学園第２</t>
    <phoneticPr fontId="1"/>
  </si>
  <si>
    <t>学園第３</t>
    <phoneticPr fontId="1"/>
  </si>
  <si>
    <t>Ｈ１３～Ｈ１４</t>
    <phoneticPr fontId="1"/>
  </si>
  <si>
    <t>Ｈ１６</t>
    <phoneticPr fontId="1"/>
  </si>
  <si>
    <t>Ｓ４９</t>
    <phoneticPr fontId="1"/>
  </si>
  <si>
    <t>５Ｆ  耐火</t>
    <phoneticPr fontId="1"/>
  </si>
  <si>
    <t>Ｓ５２</t>
    <phoneticPr fontId="1"/>
  </si>
  <si>
    <t>Ｈ１２～Ｈ１４</t>
    <phoneticPr fontId="1"/>
  </si>
  <si>
    <t>Ｈ１３</t>
    <phoneticPr fontId="1"/>
  </si>
  <si>
    <t>Ｈ１０～Ｈ１２</t>
    <phoneticPr fontId="1"/>
  </si>
  <si>
    <t>ことぶき</t>
    <phoneticPr fontId="1"/>
  </si>
  <si>
    <t>３Ｆ　耐火</t>
    <phoneticPr fontId="1"/>
  </si>
  <si>
    <t>５Ｆ　耐火</t>
    <phoneticPr fontId="1"/>
  </si>
  <si>
    <t>Ｈ４～８</t>
    <phoneticPr fontId="1"/>
  </si>
  <si>
    <t>１Ｆ・２Ｆ　耐火</t>
    <phoneticPr fontId="1"/>
  </si>
  <si>
    <t>ガーデンヒル旭岡</t>
    <phoneticPr fontId="1"/>
  </si>
  <si>
    <t>Ｈ１１～Ｈ１２</t>
    <phoneticPr fontId="1"/>
  </si>
  <si>
    <t>Ｈ４～Ｈ６</t>
    <phoneticPr fontId="1"/>
  </si>
  <si>
    <t>江差町字円山</t>
    <phoneticPr fontId="1"/>
  </si>
  <si>
    <t>Ｈ１８</t>
    <phoneticPr fontId="1"/>
  </si>
  <si>
    <t>Ｓ６１～Ｓ６３・Ｈ１５～Ｈ１7</t>
    <phoneticPr fontId="1"/>
  </si>
  <si>
    <t>２Ｆ・４F　耐火</t>
    <phoneticPr fontId="1"/>
  </si>
  <si>
    <t>三砂ふれあい　　　</t>
    <phoneticPr fontId="1"/>
  </si>
  <si>
    <t>Ｈ１４,Ｈ１６</t>
    <phoneticPr fontId="1"/>
  </si>
  <si>
    <t>エルム北26条</t>
    <rPh sb="3" eb="4">
      <t>キタ</t>
    </rPh>
    <rPh sb="6" eb="7">
      <t>ジョウ</t>
    </rPh>
    <phoneticPr fontId="1"/>
  </si>
  <si>
    <t>Ｈ１９(借上の初年度)</t>
    <rPh sb="4" eb="5">
      <t>カ</t>
    </rPh>
    <rPh sb="5" eb="6">
      <t>ア</t>
    </rPh>
    <rPh sb="7" eb="9">
      <t>ショネン</t>
    </rPh>
    <rPh sb="9" eb="10">
      <t>ド</t>
    </rPh>
    <phoneticPr fontId="1"/>
  </si>
  <si>
    <t>札幌市北区北26条西９丁目</t>
    <rPh sb="5" eb="6">
      <t>キタ</t>
    </rPh>
    <rPh sb="9" eb="10">
      <t>ニシ</t>
    </rPh>
    <phoneticPr fontId="1"/>
  </si>
  <si>
    <t>４Ｆ　耐火</t>
    <phoneticPr fontId="1"/>
  </si>
  <si>
    <t>駐車場整備区画数</t>
    <rPh sb="0" eb="3">
      <t>チュウシャジョウ</t>
    </rPh>
    <rPh sb="3" eb="5">
      <t>セイビ</t>
    </rPh>
    <rPh sb="5" eb="8">
      <t>クカクスウ</t>
    </rPh>
    <phoneticPr fontId="1"/>
  </si>
  <si>
    <t>Ｈ１４～Ｈ１６</t>
    <phoneticPr fontId="1"/>
  </si>
  <si>
    <t>１４Ｆ　耐火</t>
    <phoneticPr fontId="1"/>
  </si>
  <si>
    <t>苗穂グリーン</t>
    <phoneticPr fontId="1"/>
  </si>
  <si>
    <t>第二グリーン</t>
    <phoneticPr fontId="1"/>
  </si>
  <si>
    <t>Ｈ１１</t>
    <phoneticPr fontId="1"/>
  </si>
  <si>
    <t>札幌市北区屯田９条８丁目</t>
    <phoneticPr fontId="1"/>
  </si>
  <si>
    <t>季実の里Ｂ</t>
    <phoneticPr fontId="1"/>
  </si>
  <si>
    <t>Ｈ１３～１４</t>
    <phoneticPr fontId="1"/>
  </si>
  <si>
    <t>札幌市北区屯田９条４丁目</t>
    <phoneticPr fontId="1"/>
  </si>
  <si>
    <t>Ｈ１０～Ｈ１３</t>
    <phoneticPr fontId="1"/>
  </si>
  <si>
    <t>グリーンコート花川</t>
    <phoneticPr fontId="1"/>
  </si>
  <si>
    <t>Ｈ１５</t>
    <phoneticPr fontId="1"/>
  </si>
  <si>
    <t>Ｈ９～Ｈ１０</t>
    <phoneticPr fontId="1"/>
  </si>
  <si>
    <t>グリーンヒルななえ　　</t>
    <phoneticPr fontId="1"/>
  </si>
  <si>
    <t>Ｈ７～Ｈ８</t>
    <phoneticPr fontId="1"/>
  </si>
  <si>
    <t>Ｈ５～９</t>
    <phoneticPr fontId="1"/>
  </si>
  <si>
    <t>Ｈ１５・Ｈ１７</t>
    <phoneticPr fontId="1"/>
  </si>
  <si>
    <t>ゆたかＮＴ</t>
    <phoneticPr fontId="1"/>
  </si>
  <si>
    <t>Ｈ６～Ｈ８</t>
    <phoneticPr fontId="1"/>
  </si>
  <si>
    <t>コスモス</t>
    <phoneticPr fontId="1"/>
  </si>
  <si>
    <t>Ｈ７～Ｈ９</t>
    <phoneticPr fontId="1"/>
  </si>
  <si>
    <t>Ｈ１４・１５</t>
    <phoneticPr fontId="1"/>
  </si>
  <si>
    <t>Ｓ５７～Ｓ５８</t>
    <phoneticPr fontId="1"/>
  </si>
  <si>
    <t>Ｈ１３～Ｈ１５</t>
    <phoneticPr fontId="1"/>
  </si>
  <si>
    <t>３・５Ｆ　耐火</t>
    <phoneticPr fontId="1"/>
  </si>
  <si>
    <t>Ｈ１１～Ｈ１４</t>
    <phoneticPr fontId="1"/>
  </si>
  <si>
    <t>１・２Ｆ　木造</t>
    <phoneticPr fontId="1"/>
  </si>
  <si>
    <t>Ｈ１１～Ｈ１３</t>
    <phoneticPr fontId="1"/>
  </si>
  <si>
    <t>３Ｆ・５Ｆ　耐火</t>
    <phoneticPr fontId="1"/>
  </si>
  <si>
    <t>Ｓ５０～Ｓ５２</t>
    <phoneticPr fontId="1"/>
  </si>
  <si>
    <t>パークタウン明治　</t>
    <phoneticPr fontId="1"/>
  </si>
  <si>
    <t>Ｈ８</t>
    <phoneticPr fontId="1"/>
  </si>
  <si>
    <t>船見町</t>
    <rPh sb="0" eb="3">
      <t>フナミチョウ</t>
    </rPh>
    <phoneticPr fontId="1"/>
  </si>
  <si>
    <t>中央</t>
    <rPh sb="0" eb="2">
      <t>チュウオウ</t>
    </rPh>
    <phoneticPr fontId="1"/>
  </si>
  <si>
    <t>Ｈ６</t>
    <phoneticPr fontId="1"/>
  </si>
  <si>
    <t>帯広市東8条南12丁目・東7条南13丁目</t>
    <rPh sb="0" eb="3">
      <t>オビヒロシ</t>
    </rPh>
    <rPh sb="3" eb="4">
      <t>ヒガシ</t>
    </rPh>
    <rPh sb="5" eb="6">
      <t>ジョウ</t>
    </rPh>
    <rPh sb="6" eb="7">
      <t>ミナミ</t>
    </rPh>
    <rPh sb="9" eb="11">
      <t>チョウメ</t>
    </rPh>
    <rPh sb="12" eb="13">
      <t>ヒガシ</t>
    </rPh>
    <rPh sb="14" eb="15">
      <t>ジョウ</t>
    </rPh>
    <rPh sb="15" eb="16">
      <t>ミナミ</t>
    </rPh>
    <rPh sb="18" eb="20">
      <t>チョウメ</t>
    </rPh>
    <phoneticPr fontId="1"/>
  </si>
  <si>
    <t>５・７・９Ｆ　耐火</t>
    <rPh sb="7" eb="9">
      <t>タイカ</t>
    </rPh>
    <phoneticPr fontId="1"/>
  </si>
  <si>
    <t>柏林台中央</t>
    <rPh sb="0" eb="3">
      <t>ハクリンダイ</t>
    </rPh>
    <rPh sb="3" eb="5">
      <t>チュウオウ</t>
    </rPh>
    <phoneticPr fontId="1"/>
  </si>
  <si>
    <t>芦別ふれあい</t>
    <rPh sb="0" eb="2">
      <t>アシベツ</t>
    </rPh>
    <phoneticPr fontId="1"/>
  </si>
  <si>
    <t>Ｈ２０</t>
    <phoneticPr fontId="1"/>
  </si>
  <si>
    <t>Ｈ１９</t>
    <phoneticPr fontId="1"/>
  </si>
  <si>
    <t>Ｓ５３</t>
    <phoneticPr fontId="1"/>
  </si>
  <si>
    <t>５Ｆ耐火</t>
    <phoneticPr fontId="1"/>
  </si>
  <si>
    <t>芦別市</t>
    <rPh sb="0" eb="2">
      <t>アシベツ</t>
    </rPh>
    <rPh sb="2" eb="3">
      <t>シ</t>
    </rPh>
    <phoneticPr fontId="1"/>
  </si>
  <si>
    <t>深川市</t>
    <rPh sb="0" eb="3">
      <t>フカガワシ</t>
    </rPh>
    <phoneticPr fontId="1"/>
  </si>
  <si>
    <t>であえーる幸</t>
    <rPh sb="5" eb="6">
      <t>サイワ</t>
    </rPh>
    <phoneticPr fontId="1"/>
  </si>
  <si>
    <t>Ｈ１９～Ｈ２０</t>
    <phoneticPr fontId="1"/>
  </si>
  <si>
    <t>岩内町</t>
    <rPh sb="0" eb="3">
      <t>イワナイチョウ</t>
    </rPh>
    <phoneticPr fontId="1"/>
  </si>
  <si>
    <t>であえーる大森浜</t>
    <rPh sb="5" eb="7">
      <t>オオモリ</t>
    </rPh>
    <rPh sb="7" eb="8">
      <t>ハマ</t>
    </rPh>
    <phoneticPr fontId="1"/>
  </si>
  <si>
    <t>日吉町</t>
    <phoneticPr fontId="1"/>
  </si>
  <si>
    <t>寿町</t>
    <phoneticPr fontId="1"/>
  </si>
  <si>
    <t>柏林台２</t>
    <rPh sb="0" eb="3">
      <t>ハクリンダイ</t>
    </rPh>
    <phoneticPr fontId="1"/>
  </si>
  <si>
    <t>Ｈ２１</t>
    <phoneticPr fontId="1"/>
  </si>
  <si>
    <t>であえーる幸</t>
    <rPh sb="5" eb="6">
      <t>サイワイ</t>
    </rPh>
    <phoneticPr fontId="1"/>
  </si>
  <si>
    <t>であえーるはまなす</t>
    <phoneticPr fontId="1"/>
  </si>
  <si>
    <t>帯広市柏林台中町1丁目3番</t>
    <rPh sb="0" eb="3">
      <t>オビヒロシ</t>
    </rPh>
    <rPh sb="3" eb="6">
      <t>ハクリンダイ</t>
    </rPh>
    <rPh sb="6" eb="8">
      <t>ナカマチ</t>
    </rPh>
    <rPh sb="9" eb="11">
      <t>チョウメ</t>
    </rPh>
    <rPh sb="12" eb="13">
      <t>バン</t>
    </rPh>
    <phoneticPr fontId="1"/>
  </si>
  <si>
    <t>であえーる中央公園</t>
    <rPh sb="5" eb="7">
      <t>チュウオウ</t>
    </rPh>
    <rPh sb="7" eb="9">
      <t>コウエン</t>
    </rPh>
    <phoneticPr fontId="1"/>
  </si>
  <si>
    <t>御幸町</t>
    <rPh sb="0" eb="3">
      <t>ミユキチョウ</t>
    </rPh>
    <phoneticPr fontId="1"/>
  </si>
  <si>
    <t>さかえ</t>
    <phoneticPr fontId="1"/>
  </si>
  <si>
    <t>江差町</t>
    <rPh sb="0" eb="3">
      <t>エサシチョウ</t>
    </rPh>
    <phoneticPr fontId="1"/>
  </si>
  <si>
    <t>中標津町</t>
    <rPh sb="0" eb="4">
      <t>ナカシベツチョウ</t>
    </rPh>
    <phoneticPr fontId="1"/>
  </si>
  <si>
    <t>　道営住宅団地所在地一覧</t>
  </si>
  <si>
    <t>所在地</t>
  </si>
  <si>
    <t>札幌市</t>
  </si>
  <si>
    <t>江別市</t>
  </si>
  <si>
    <t>北広島市</t>
  </si>
  <si>
    <t>石狩市</t>
  </si>
  <si>
    <t>恵庭市</t>
  </si>
  <si>
    <t>函館市</t>
  </si>
  <si>
    <t>七飯町</t>
  </si>
  <si>
    <t>小樽市</t>
  </si>
  <si>
    <t>倶知安町</t>
  </si>
  <si>
    <t>岩見沢市</t>
  </si>
  <si>
    <t>美唄市</t>
  </si>
  <si>
    <t>赤平市</t>
  </si>
  <si>
    <t>滝川市</t>
  </si>
  <si>
    <t>沼田町</t>
  </si>
  <si>
    <t>名寄市</t>
  </si>
  <si>
    <t>富良野市</t>
  </si>
  <si>
    <t>士別市</t>
  </si>
  <si>
    <t>留萌市</t>
  </si>
  <si>
    <t>苫前町</t>
  </si>
  <si>
    <t>稚内市</t>
  </si>
  <si>
    <t>北見市</t>
  </si>
  <si>
    <t>網走市</t>
  </si>
  <si>
    <t>紋別市</t>
  </si>
  <si>
    <t>美幌町</t>
  </si>
  <si>
    <t>遠軽町</t>
  </si>
  <si>
    <t>斜里町</t>
  </si>
  <si>
    <t>室蘭市</t>
  </si>
  <si>
    <t>苫小牧市</t>
  </si>
  <si>
    <t>登別市</t>
  </si>
  <si>
    <t>伊達市</t>
  </si>
  <si>
    <t>浦河町</t>
  </si>
  <si>
    <t>帯広市</t>
  </si>
  <si>
    <t>幕別町</t>
  </si>
  <si>
    <t>釧路市</t>
  </si>
  <si>
    <t>釧路町</t>
  </si>
  <si>
    <t>根室市</t>
  </si>
  <si>
    <t>団地名</t>
  </si>
  <si>
    <t>豊平　　　</t>
  </si>
  <si>
    <t>白樺　　　</t>
  </si>
  <si>
    <t>円山　　　</t>
  </si>
  <si>
    <t>真駒内Ａ　</t>
  </si>
  <si>
    <t>真駒内Ｂ　</t>
  </si>
  <si>
    <t>真駒内Ｃ　</t>
  </si>
  <si>
    <t>真駒内Ｄ　</t>
  </si>
  <si>
    <t>真駒内Ｅ　</t>
  </si>
  <si>
    <t>真駒内Ｆ　</t>
  </si>
  <si>
    <t>真駒内Ｇ　</t>
  </si>
  <si>
    <t>真駒内Ｈ　</t>
  </si>
  <si>
    <t>栄町　　　</t>
  </si>
  <si>
    <t>光星第一　</t>
  </si>
  <si>
    <t>光星第二　</t>
  </si>
  <si>
    <t>光星第三　</t>
  </si>
  <si>
    <t>東苗穂　　</t>
  </si>
  <si>
    <t>琴似八軒　</t>
  </si>
  <si>
    <t>発寒　　　</t>
  </si>
  <si>
    <t>厚別　　　</t>
  </si>
  <si>
    <t>厚別光陽　</t>
  </si>
  <si>
    <t>山の手　　</t>
  </si>
  <si>
    <t>大谷地　　</t>
  </si>
  <si>
    <t>豊平公園　</t>
  </si>
  <si>
    <t>季実の里</t>
  </si>
  <si>
    <t>　</t>
  </si>
  <si>
    <t>大麻中町　</t>
  </si>
  <si>
    <t>大麻宮町　</t>
  </si>
  <si>
    <t>大麻沢町　</t>
  </si>
  <si>
    <t>大麻南樹町</t>
  </si>
  <si>
    <t>大麻西町　</t>
  </si>
  <si>
    <t>輝美町　　</t>
  </si>
  <si>
    <t>広葉町　　</t>
  </si>
  <si>
    <t>泉町　　　</t>
  </si>
  <si>
    <t>白樺町　　</t>
  </si>
  <si>
    <t>高台町　　</t>
  </si>
  <si>
    <t>花畔　　　</t>
  </si>
  <si>
    <t>恵み野</t>
  </si>
  <si>
    <t>田家町　　</t>
  </si>
  <si>
    <t>谷地頭町　</t>
  </si>
  <si>
    <t>日吉町Ａ　</t>
  </si>
  <si>
    <t>上湯川Ｂ　</t>
  </si>
  <si>
    <t>ともえ　　</t>
  </si>
  <si>
    <t>東川町　　</t>
  </si>
  <si>
    <t>旭岡　　　</t>
  </si>
  <si>
    <t>愛宕　　　</t>
  </si>
  <si>
    <t>駒場町　　</t>
  </si>
  <si>
    <t>柳町　　　</t>
  </si>
  <si>
    <t>大川町　　</t>
  </si>
  <si>
    <t>人見町　　</t>
  </si>
  <si>
    <t>住吉</t>
  </si>
  <si>
    <t>宝来</t>
  </si>
  <si>
    <t>的場町</t>
  </si>
  <si>
    <t>東浜　　　</t>
  </si>
  <si>
    <t>七重浜　　</t>
  </si>
  <si>
    <t>常盤　　　</t>
  </si>
  <si>
    <t>梅の木台　</t>
  </si>
  <si>
    <t>最上　　　</t>
  </si>
  <si>
    <t>新光　　　</t>
  </si>
  <si>
    <t>桜町　　　</t>
  </si>
  <si>
    <t>銭函　　　</t>
  </si>
  <si>
    <t>若竹　　　</t>
  </si>
  <si>
    <t>塩谷　　　</t>
  </si>
  <si>
    <t>塩谷Ｂ　　</t>
  </si>
  <si>
    <t>高島　　　</t>
  </si>
  <si>
    <t>新光５３　</t>
  </si>
  <si>
    <t>オタモイ西</t>
  </si>
  <si>
    <t>桜東　　　</t>
  </si>
  <si>
    <t>入船第二　</t>
  </si>
  <si>
    <t>望洋　　　</t>
  </si>
  <si>
    <t>銭函西　　</t>
  </si>
  <si>
    <t>南４条　　</t>
  </si>
  <si>
    <t>羊蹄　　　</t>
  </si>
  <si>
    <t>白雪　　　</t>
  </si>
  <si>
    <t>えぞ富士</t>
  </si>
  <si>
    <t>野束　　　</t>
  </si>
  <si>
    <t>末広　　　</t>
  </si>
  <si>
    <t>紅葉山橋見</t>
  </si>
  <si>
    <t>鹿の谷　　</t>
  </si>
  <si>
    <t>南利根別　</t>
  </si>
  <si>
    <t>日の出台　</t>
  </si>
  <si>
    <t>かえで　　</t>
  </si>
  <si>
    <t>新東町　　</t>
  </si>
  <si>
    <t>第３かえで</t>
  </si>
  <si>
    <t>中央南　　</t>
  </si>
  <si>
    <t>しらかば</t>
  </si>
  <si>
    <t>啓南　　　</t>
  </si>
  <si>
    <t>宮下　　　</t>
  </si>
  <si>
    <t>文京　　　</t>
  </si>
  <si>
    <t>見晴　　　</t>
  </si>
  <si>
    <t>滝の川　　</t>
  </si>
  <si>
    <t>すずらん　</t>
  </si>
  <si>
    <t>三砂　　　</t>
  </si>
  <si>
    <t>緑町中央</t>
  </si>
  <si>
    <t>福祉村　　</t>
  </si>
  <si>
    <t>春光第一　</t>
  </si>
  <si>
    <t>春光第二　</t>
  </si>
  <si>
    <t>春光高台　</t>
  </si>
  <si>
    <t>神楽岡ＮＴ</t>
  </si>
  <si>
    <t>啓北　　　</t>
  </si>
  <si>
    <t>第二神楽岡</t>
  </si>
  <si>
    <t>神居　　　</t>
  </si>
  <si>
    <t>泉　　　　</t>
  </si>
  <si>
    <t>野本　　　</t>
  </si>
  <si>
    <t>高砂　　　</t>
  </si>
  <si>
    <t>野本中央</t>
  </si>
  <si>
    <t>オリオン</t>
  </si>
  <si>
    <t>小泉　　　</t>
  </si>
  <si>
    <t>高栄　　　</t>
  </si>
  <si>
    <t>中の島　　</t>
  </si>
  <si>
    <t>双葉　　　</t>
  </si>
  <si>
    <t>美山第２　</t>
  </si>
  <si>
    <t>ｻﾝｼﾃｨｰ北見</t>
  </si>
  <si>
    <t>大曲　　　</t>
  </si>
  <si>
    <t>つくしヶ丘</t>
  </si>
  <si>
    <t>ｻﾝﾘｯﾁｳﾞｨﾗ</t>
  </si>
  <si>
    <t>鳥里　　　</t>
  </si>
  <si>
    <t>中央</t>
  </si>
  <si>
    <t>かえで西</t>
  </si>
  <si>
    <t>舟見町　　</t>
  </si>
  <si>
    <t>大沢町　　</t>
  </si>
  <si>
    <t>祝津　　　</t>
  </si>
  <si>
    <t>常盤</t>
  </si>
  <si>
    <t>青葉町　　</t>
  </si>
  <si>
    <t>錦岡　　　</t>
  </si>
  <si>
    <t>日新町　　</t>
  </si>
  <si>
    <t>鷲別　　　</t>
  </si>
  <si>
    <t>登別西　　</t>
  </si>
  <si>
    <t>若山　　　</t>
  </si>
  <si>
    <t>登別東町　</t>
  </si>
  <si>
    <t>桜木　　　</t>
  </si>
  <si>
    <t>新川</t>
  </si>
  <si>
    <t>舟岡　　　</t>
  </si>
  <si>
    <t>山下　　　</t>
  </si>
  <si>
    <t>さくら</t>
  </si>
  <si>
    <t>まきば</t>
  </si>
  <si>
    <t>緑西　　　</t>
  </si>
  <si>
    <t>大空２　　</t>
  </si>
  <si>
    <t>公園東町　</t>
  </si>
  <si>
    <t>西帯広　　</t>
  </si>
  <si>
    <t>緑ヶ丘　　</t>
  </si>
  <si>
    <t>新緑　　　</t>
  </si>
  <si>
    <t>新緑第２　</t>
  </si>
  <si>
    <t>あかしや南</t>
  </si>
  <si>
    <t>若草</t>
  </si>
  <si>
    <t>千歳　　　</t>
  </si>
  <si>
    <t>白樺</t>
  </si>
  <si>
    <t>新緑ヶ岡　</t>
  </si>
  <si>
    <t>曙　　　　</t>
  </si>
  <si>
    <t>愛国　　　</t>
  </si>
  <si>
    <t>住之江　　</t>
  </si>
  <si>
    <t>新富士　　</t>
  </si>
  <si>
    <t>クレインヴィラ</t>
  </si>
  <si>
    <t>睦　　　　</t>
  </si>
  <si>
    <t>花咲　　　</t>
  </si>
  <si>
    <t>泉中央　　</t>
  </si>
  <si>
    <t>管理戸数</t>
  </si>
  <si>
    <t>建設年度</t>
  </si>
  <si>
    <t>H３・H５</t>
  </si>
  <si>
    <t>Ｓ５５～Ｓ５７</t>
  </si>
  <si>
    <t>H６・H８</t>
  </si>
  <si>
    <t>Ｓ６０～Ｓ６２</t>
  </si>
  <si>
    <t>Ｈ４</t>
  </si>
  <si>
    <t>Ｓ６２～Ｓ６３</t>
  </si>
  <si>
    <t>Ｈ３</t>
  </si>
  <si>
    <t>Ｓ６３</t>
  </si>
  <si>
    <t>Ｓ５４～Ｓ５７</t>
  </si>
  <si>
    <t>Ｓ４６</t>
  </si>
  <si>
    <t>Ｓ４７～Ｓ５０</t>
  </si>
  <si>
    <t>Ｓ５３</t>
  </si>
  <si>
    <t>Ｓ５４</t>
  </si>
  <si>
    <t>Ｓ５８～Ｓ５９</t>
  </si>
  <si>
    <t>Ｓ５９</t>
  </si>
  <si>
    <t>Ｓ６０～Ｓ６１</t>
  </si>
  <si>
    <t>Ｓ６１</t>
  </si>
  <si>
    <t>Ｈ７～９</t>
  </si>
  <si>
    <t>Ｈ１～Ｈ２</t>
  </si>
  <si>
    <t>Ｓ３９～Ｓ４４</t>
  </si>
  <si>
    <t>Ｓ４７～Ｓ５５</t>
  </si>
  <si>
    <t>Ｓ４８</t>
  </si>
  <si>
    <t>Ｓ４６～Ｓ５０</t>
  </si>
  <si>
    <t>Ｓ５０～Ｓ５１</t>
  </si>
  <si>
    <t>Ｓ５１～Ｓ６０</t>
  </si>
  <si>
    <t>Ｓ５８～Ｈ２</t>
  </si>
  <si>
    <t>Ｈ４～Ｈ５</t>
  </si>
  <si>
    <t>Ｈ１１</t>
  </si>
  <si>
    <t>Ｈ６～９</t>
  </si>
  <si>
    <t>Ｈ５～Ｈ７</t>
  </si>
  <si>
    <t>Ｓ４９</t>
  </si>
  <si>
    <t>Ｓ５１</t>
  </si>
  <si>
    <t>Ｓ５２</t>
  </si>
  <si>
    <t>Ｓ５７</t>
  </si>
  <si>
    <t>Ｓ５７～Ｓ６０</t>
  </si>
  <si>
    <t>Ｓ５６</t>
  </si>
  <si>
    <t>Ｈ１０</t>
  </si>
  <si>
    <t>Ｓ６２～Ｈ２</t>
  </si>
  <si>
    <t>Ｈ６～Ｈ７</t>
  </si>
  <si>
    <t>Ｈ７</t>
  </si>
  <si>
    <t>Ｈ４～Ｈ６</t>
  </si>
  <si>
    <t>Ｈ５～Ｈ６</t>
  </si>
  <si>
    <t>Ｈ６</t>
  </si>
  <si>
    <t>Ｈ３～Ｈ４</t>
  </si>
  <si>
    <t>Ｓ３９～Ｓ４０</t>
  </si>
  <si>
    <t>Ｓ５１～Ｓ５２</t>
  </si>
  <si>
    <t>Ｓ５０～Ｓ５３</t>
  </si>
  <si>
    <t>Ｓ５８</t>
  </si>
  <si>
    <t>Ｓ５６～Ｓ５８</t>
  </si>
  <si>
    <t>Ｈ９～１１</t>
  </si>
  <si>
    <t>Ｈ２～Ｈ３</t>
  </si>
  <si>
    <t>Ｓ６３～Ｈ１</t>
  </si>
  <si>
    <t>Ｓ５０～Ｈ３</t>
  </si>
  <si>
    <t>Ｓ５２～Ｓ５６</t>
  </si>
  <si>
    <t>Ｓ５７～Ｓ６２</t>
  </si>
  <si>
    <t>Ｈ１０～Ｈ１１</t>
  </si>
  <si>
    <t>Ｓ４９～Ｓ５０</t>
  </si>
  <si>
    <t>Ｓ６０～Ｓ６３</t>
  </si>
  <si>
    <t>Ｓ５８～Ｈ３</t>
  </si>
  <si>
    <t>Ｓ５１～Ｓ５５</t>
  </si>
  <si>
    <t>Ｈ９～Ｈ１０</t>
  </si>
  <si>
    <t>Ｓ５４～Ｓ６１</t>
  </si>
  <si>
    <t>Ｓ６２</t>
  </si>
  <si>
    <t>Ｈ１０～１１</t>
  </si>
  <si>
    <t>Ｈ９～１０</t>
  </si>
  <si>
    <t>Ｓ４５～Ｓ４８</t>
  </si>
  <si>
    <t>Ｓ６０</t>
  </si>
  <si>
    <t>Ｈ２</t>
  </si>
  <si>
    <t>Ｈ１～Ｈ３</t>
  </si>
  <si>
    <t>Ｈ９～Ｈ１１</t>
  </si>
  <si>
    <t>Ｓ６３～Ｈ５</t>
  </si>
  <si>
    <t>Ｓ５８～Ｓ６０</t>
  </si>
  <si>
    <t>Ｓ４２～Ｓ５１</t>
  </si>
  <si>
    <t>Ｓ５９～Ｓ６１</t>
  </si>
  <si>
    <t>Ｓ４８～Ｓ５０</t>
  </si>
  <si>
    <t>Ｈ８～９</t>
  </si>
  <si>
    <t>Ｓ５６～Ｓ５７</t>
  </si>
  <si>
    <t>Ｓ６１～Ｓ６２</t>
  </si>
  <si>
    <t>Ｓ５３～Ｓ５８</t>
  </si>
  <si>
    <t>Ｓ６２～Ｈ３</t>
  </si>
  <si>
    <t>Ｓ６３～Ｈ２</t>
  </si>
  <si>
    <t>階数・構造</t>
  </si>
  <si>
    <t>９F 耐火</t>
  </si>
  <si>
    <t>１Ｆ準耐　４・５Ｆ　耐火</t>
  </si>
  <si>
    <t>６・８Ｆ　耐火</t>
  </si>
  <si>
    <t>４・５Ｆ　耐火</t>
  </si>
  <si>
    <t>１２Ｆ　耐火</t>
  </si>
  <si>
    <t>４Ｆ・５Ｆ　耐火</t>
  </si>
  <si>
    <t>５Ｆ・８Ｆ　耐火</t>
  </si>
  <si>
    <t>４Ｆ　耐火</t>
  </si>
  <si>
    <t>１Ｆ準耐　３・４・５Ｆ耐火</t>
  </si>
  <si>
    <t>５Ｆ　耐火</t>
  </si>
  <si>
    <t>７Ｆ　耐火</t>
  </si>
  <si>
    <t>１４Ｆ　耐火</t>
  </si>
  <si>
    <t>５・１１Ｆ　耐火</t>
  </si>
  <si>
    <t>１・４Ｆ　耐火</t>
  </si>
  <si>
    <t>５・７Ｆ　耐火</t>
  </si>
  <si>
    <t>５・１０Ｆ　耐火</t>
  </si>
  <si>
    <t>３Ｆ・５Ｆ　耐火</t>
  </si>
  <si>
    <t>４・６Ｆ　耐火</t>
  </si>
  <si>
    <t>３・４Ｆ　耐火</t>
  </si>
  <si>
    <t>２Ｆ　準耐</t>
  </si>
  <si>
    <t>１Ｆ　準耐</t>
  </si>
  <si>
    <t>２Ｆ準耐５Ｆ耐火</t>
  </si>
  <si>
    <t>３Ｆ　耐火</t>
  </si>
  <si>
    <t>９・１０Ｆ　耐火</t>
  </si>
  <si>
    <t>１Ｆ　木造</t>
  </si>
  <si>
    <t>６Ｆ　耐火</t>
  </si>
  <si>
    <t>２Ｆ木造　４Ｆ耐火</t>
  </si>
  <si>
    <t>３・４Ｆ耐火</t>
  </si>
  <si>
    <t>２Ｆ準耐　３・４Ｆ耐火</t>
  </si>
  <si>
    <t>３・５Ｆ　耐火</t>
  </si>
  <si>
    <t>３・４・５Ｆ　耐火</t>
  </si>
  <si>
    <t>３Ｆ・４Ｆ　耐火</t>
  </si>
  <si>
    <t>３・９Ｆ　耐火</t>
  </si>
  <si>
    <t>３・７Ｆ　耐火</t>
  </si>
  <si>
    <t>４・５・６Ｆ　耐火</t>
  </si>
  <si>
    <t>４・５・１４Ｆ　耐火</t>
  </si>
  <si>
    <t>５・１４Ｆ　耐火</t>
  </si>
  <si>
    <t>５・６Ｆ　耐火</t>
  </si>
  <si>
    <t>７・９Ｆ　耐火</t>
  </si>
  <si>
    <t>所　　　在　　　地</t>
  </si>
  <si>
    <t>札幌市豊平区豊平6条10丁目</t>
  </si>
  <si>
    <t>札幌市白石区南郷通17丁目</t>
  </si>
  <si>
    <t>札幌市中央区北3条西27丁目</t>
  </si>
  <si>
    <t>札幌市南区真駒内上町4丁目</t>
  </si>
  <si>
    <t>札幌市南区真駒内上町2丁目</t>
  </si>
  <si>
    <t>札幌市南区真駒内上町5丁目</t>
  </si>
  <si>
    <t>札幌市南区真駒内緑町2丁目</t>
  </si>
  <si>
    <t>札幌市南区真駒内泉町3丁目</t>
  </si>
  <si>
    <t>札幌市南区真駒内泉町4丁目</t>
  </si>
  <si>
    <t>札幌市東区北42・43条東17丁目</t>
  </si>
  <si>
    <t>札幌市東区北9条東７丁目</t>
  </si>
  <si>
    <t>札幌市東区北12条東9丁目</t>
  </si>
  <si>
    <t>札幌市東区北11条東9丁目</t>
  </si>
  <si>
    <t>札幌市東区東苗穂2条2丁目</t>
  </si>
  <si>
    <t>札幌市白石区栄通り18丁目</t>
  </si>
  <si>
    <t>札幌市東区苗穂町9丁目</t>
  </si>
  <si>
    <t>札幌市西区八軒8条西9丁目</t>
  </si>
  <si>
    <t>札幌市西区発寒10条2丁目</t>
  </si>
  <si>
    <t>札幌市厚別区上野幌1条2丁目</t>
  </si>
  <si>
    <t>札幌市厚別区上野幌3条1丁目</t>
  </si>
  <si>
    <t>札幌市西区山の手2条2丁目</t>
  </si>
  <si>
    <t>札幌市厚別区大谷地東5丁目</t>
  </si>
  <si>
    <t>札幌市豊平区豊平7条10丁目</t>
  </si>
  <si>
    <t>江別市大麻中町</t>
  </si>
  <si>
    <t>江別市大麻宮町</t>
  </si>
  <si>
    <t>江別市大麻沢町</t>
  </si>
  <si>
    <t>江別市大麻南樹町</t>
  </si>
  <si>
    <t>江別市大麻西町</t>
  </si>
  <si>
    <t>北広島市輝美町</t>
  </si>
  <si>
    <t>北広島市広葉町4丁目・5丁目</t>
  </si>
  <si>
    <t>北広島市泉町2丁目</t>
  </si>
  <si>
    <t>北広島市白樺町1丁目・2丁目</t>
  </si>
  <si>
    <t>北広島市高台町7丁目</t>
  </si>
  <si>
    <t>石狩市花川北4条3丁目</t>
  </si>
  <si>
    <t>石狩市花川南6条1丁目</t>
  </si>
  <si>
    <t>恵庭市恵み野南１丁目</t>
  </si>
  <si>
    <t>函館市西旭岡町2丁目</t>
  </si>
  <si>
    <t>函館市美原4丁目</t>
  </si>
  <si>
    <t>小樽市最上2丁目</t>
  </si>
  <si>
    <t>小樽市新光1丁目</t>
  </si>
  <si>
    <t>小樽市桜5丁目</t>
  </si>
  <si>
    <t>小樽市銭函2丁目</t>
  </si>
  <si>
    <t>小樽市塩谷2丁目</t>
  </si>
  <si>
    <t>小樽市塩谷1丁目</t>
  </si>
  <si>
    <t>小樽市高島5丁目</t>
  </si>
  <si>
    <t>小樽市オタモイ3丁目</t>
  </si>
  <si>
    <t>小樽市桜3丁目</t>
  </si>
  <si>
    <t>小樽市入船4丁目</t>
  </si>
  <si>
    <t>小樽市望洋台2丁目</t>
  </si>
  <si>
    <t>小樽市銭函1丁目</t>
  </si>
  <si>
    <t>倶知安町南4条東1丁目</t>
  </si>
  <si>
    <t>倶知安町北3条東7丁目</t>
  </si>
  <si>
    <t>倶知安町南4条東6丁目</t>
  </si>
  <si>
    <t>岩内町字野束</t>
  </si>
  <si>
    <t>夕張市鹿の谷3丁目</t>
  </si>
  <si>
    <t>岩見沢市春日町3丁目</t>
  </si>
  <si>
    <t>岩見沢市日の出台7丁目</t>
  </si>
  <si>
    <t>岩見沢市東町1条8丁目</t>
  </si>
  <si>
    <t>岩見沢市8条東3丁目</t>
  </si>
  <si>
    <t>岩見沢市４条東１７丁目</t>
  </si>
  <si>
    <t>美唄市東4条南6丁目</t>
  </si>
  <si>
    <t>赤平市宮下町2丁目</t>
  </si>
  <si>
    <t>赤平市東文京町4丁目</t>
  </si>
  <si>
    <t>滝川市滝の川町西3丁目</t>
  </si>
  <si>
    <t>滝川市空知町3丁目</t>
  </si>
  <si>
    <t>砂川市西2条北14丁目</t>
  </si>
  <si>
    <t>沼田町旭町2丁目</t>
  </si>
  <si>
    <t>旭川市緑が丘東５条１丁目</t>
  </si>
  <si>
    <t>旭川市神居1条4丁目</t>
  </si>
  <si>
    <t>名寄市西2条南11丁目</t>
  </si>
  <si>
    <t>士別市西２条１５丁目</t>
  </si>
  <si>
    <t>留萌市泉町1丁目</t>
  </si>
  <si>
    <t>留萌市野本町</t>
  </si>
  <si>
    <t>留萌市高砂1丁目</t>
  </si>
  <si>
    <t>北見市寿町2丁目・6丁目</t>
  </si>
  <si>
    <t>北見市春光町4丁目・6丁目</t>
  </si>
  <si>
    <t>北見市中の島2丁目</t>
  </si>
  <si>
    <t>北見市双葉町1丁目</t>
  </si>
  <si>
    <t>北見市南町２丁目</t>
  </si>
  <si>
    <t>網走市大曲2丁目</t>
  </si>
  <si>
    <t>網走市つくしｹ丘3丁目</t>
  </si>
  <si>
    <t>網走市緑町2番地</t>
  </si>
  <si>
    <t>紋別市落石町4丁目</t>
  </si>
  <si>
    <t>美幌町字鳥里2丁目</t>
  </si>
  <si>
    <t>遠軽町１条通南２丁目</t>
  </si>
  <si>
    <t>斜里町青葉町</t>
  </si>
  <si>
    <t>室蘭市白鳥台2丁目</t>
  </si>
  <si>
    <t>室蘭市白鳥台1丁目</t>
  </si>
  <si>
    <t>室蘭市白鳥台4丁目</t>
  </si>
  <si>
    <t>室蘭市舟見町1丁目</t>
  </si>
  <si>
    <t>室蘭市大沢町2丁目</t>
  </si>
  <si>
    <t>室蘭市祝津町4丁目</t>
  </si>
  <si>
    <t>苫小牧市弥生町2丁目</t>
  </si>
  <si>
    <t>苫小牧市明徳町4丁目</t>
  </si>
  <si>
    <t>苫小牧市日新町3丁目・4丁目</t>
  </si>
  <si>
    <t>苫小牧市大成町1丁目</t>
  </si>
  <si>
    <t>登別市鷲別町3丁目</t>
  </si>
  <si>
    <t>登別市鷲別町5丁目</t>
  </si>
  <si>
    <t>登別市若山町4丁目</t>
  </si>
  <si>
    <t>登別市桜木町4丁目</t>
  </si>
  <si>
    <t>登別市新川町4丁目</t>
  </si>
  <si>
    <t>伊達市舟岡町</t>
  </si>
  <si>
    <t>伊達市山下町</t>
  </si>
  <si>
    <t>浦河町堺町東5丁目</t>
  </si>
  <si>
    <t>帯広市西16条南4丁目</t>
  </si>
  <si>
    <t>帯広市公園東町2丁目</t>
  </si>
  <si>
    <t>帯広市西24条南1丁目</t>
  </si>
  <si>
    <t>帯広市西15条南17丁目</t>
  </si>
  <si>
    <t>帯広市西21条南4丁目</t>
  </si>
  <si>
    <t>帯広市西23条南3丁目</t>
  </si>
  <si>
    <t>幕別町札内あかしや町</t>
  </si>
  <si>
    <t>幕別町札内若草町</t>
  </si>
  <si>
    <t>釧路市白樺台2丁目</t>
  </si>
  <si>
    <t>釧路市緑が丘2丁目</t>
  </si>
  <si>
    <t>釧路市武佐1丁目</t>
  </si>
  <si>
    <t>釧路市鳥取南4丁目</t>
  </si>
  <si>
    <t>釧路市春採４丁目</t>
  </si>
  <si>
    <t>釧路町睦5丁目</t>
  </si>
  <si>
    <t>根室市大正町3丁目</t>
  </si>
  <si>
    <t>中標津町西8条北6丁目</t>
  </si>
  <si>
    <t>合　  　　計</t>
  </si>
  <si>
    <t>棟数</t>
  </si>
  <si>
    <t>樽川北</t>
  </si>
  <si>
    <t>末永中央</t>
  </si>
  <si>
    <t>円山通り</t>
    <rPh sb="0" eb="2">
      <t>マルヤマ</t>
    </rPh>
    <rPh sb="2" eb="3">
      <t>トオ</t>
    </rPh>
    <phoneticPr fontId="1"/>
  </si>
  <si>
    <t>大空</t>
    <rPh sb="0" eb="2">
      <t>オオゾラ</t>
    </rPh>
    <phoneticPr fontId="1"/>
  </si>
  <si>
    <t>登別市登別東町５丁目</t>
    <rPh sb="8" eb="10">
      <t>チョウメ</t>
    </rPh>
    <phoneticPr fontId="1"/>
  </si>
  <si>
    <t>伊達市末永町</t>
    <rPh sb="0" eb="3">
      <t>ダテシ</t>
    </rPh>
    <rPh sb="3" eb="5">
      <t>スエナガ</t>
    </rPh>
    <rPh sb="5" eb="6">
      <t>マチ</t>
    </rPh>
    <phoneticPr fontId="1"/>
  </si>
  <si>
    <t>Ｈ１２</t>
    <phoneticPr fontId="1"/>
  </si>
  <si>
    <t>江差町字円山</t>
    <rPh sb="0" eb="3">
      <t>エサシチョウ</t>
    </rPh>
    <rPh sb="3" eb="4">
      <t>アザ</t>
    </rPh>
    <rPh sb="4" eb="6">
      <t>マルヤマ</t>
    </rPh>
    <phoneticPr fontId="1"/>
  </si>
  <si>
    <t>３Ｆ　耐火</t>
    <rPh sb="3" eb="5">
      <t>タイカ</t>
    </rPh>
    <phoneticPr fontId="1"/>
  </si>
  <si>
    <t>Ｓ５１～Ｓ５２</t>
    <phoneticPr fontId="1"/>
  </si>
  <si>
    <t>東坂</t>
    <rPh sb="0" eb="1">
      <t>ヒガシ</t>
    </rPh>
    <rPh sb="1" eb="2">
      <t>サカ</t>
    </rPh>
    <phoneticPr fontId="1"/>
  </si>
  <si>
    <t>中央公園</t>
    <rPh sb="0" eb="2">
      <t>チュウオウ</t>
    </rPh>
    <rPh sb="2" eb="4">
      <t>コウエン</t>
    </rPh>
    <phoneticPr fontId="1"/>
  </si>
  <si>
    <t>Ｈ１４</t>
    <phoneticPr fontId="1"/>
  </si>
  <si>
    <t>Ｈ１２～Ｈ１３</t>
    <phoneticPr fontId="1"/>
  </si>
  <si>
    <t>Ｈ１１～１３</t>
    <phoneticPr fontId="1"/>
  </si>
  <si>
    <t>南幌町</t>
    <rPh sb="0" eb="2">
      <t>ナンポロ</t>
    </rPh>
    <phoneticPr fontId="1"/>
  </si>
  <si>
    <t>柳陽</t>
    <rPh sb="0" eb="1">
      <t>ヤナギ</t>
    </rPh>
    <rPh sb="1" eb="2">
      <t>ヨウ</t>
    </rPh>
    <phoneticPr fontId="1"/>
  </si>
  <si>
    <t>絵鞆　</t>
    <rPh sb="1" eb="2">
      <t>トモ</t>
    </rPh>
    <phoneticPr fontId="1"/>
  </si>
  <si>
    <t>室蘭市絵鞆町2丁目</t>
    <rPh sb="4" eb="5">
      <t>トモ</t>
    </rPh>
    <phoneticPr fontId="1"/>
  </si>
  <si>
    <t>弥生町　　　</t>
    <rPh sb="2" eb="3">
      <t>チョウ</t>
    </rPh>
    <phoneticPr fontId="1"/>
  </si>
  <si>
    <t>檜山</t>
    <rPh sb="0" eb="2">
      <t>ヒノキヤマ</t>
    </rPh>
    <phoneticPr fontId="1"/>
  </si>
  <si>
    <t>ガーデンタウン沼田</t>
    <rPh sb="7" eb="9">
      <t>ヌマタ</t>
    </rPh>
    <phoneticPr fontId="1"/>
  </si>
  <si>
    <t>ノースタウン名寄　</t>
    <phoneticPr fontId="1"/>
  </si>
  <si>
    <t>サンピラー名寄　</t>
    <phoneticPr fontId="1"/>
  </si>
  <si>
    <t>マーガレットヴィラ</t>
    <phoneticPr fontId="1"/>
  </si>
  <si>
    <t>サウスタウン青葉</t>
    <phoneticPr fontId="1"/>
  </si>
  <si>
    <t>奥沢中央</t>
    <rPh sb="0" eb="2">
      <t>オクサワ</t>
    </rPh>
    <rPh sb="2" eb="4">
      <t>チュウオウ</t>
    </rPh>
    <phoneticPr fontId="1"/>
  </si>
  <si>
    <t>宝来</t>
    <rPh sb="0" eb="2">
      <t>ホウライ</t>
    </rPh>
    <phoneticPr fontId="1"/>
  </si>
  <si>
    <t>５Ｆ　耐火</t>
    <rPh sb="3" eb="5">
      <t>タイカ</t>
    </rPh>
    <phoneticPr fontId="1"/>
  </si>
  <si>
    <t>石狩市樽川３条１丁目</t>
    <rPh sb="0" eb="3">
      <t>イシカリシ</t>
    </rPh>
    <rPh sb="3" eb="5">
      <t>タルカワ</t>
    </rPh>
    <rPh sb="6" eb="7">
      <t>ジョウ</t>
    </rPh>
    <rPh sb="8" eb="10">
      <t>チョウメ</t>
    </rPh>
    <phoneticPr fontId="1"/>
  </si>
  <si>
    <t>光星第四</t>
    <rPh sb="0" eb="2">
      <t>コウセイ</t>
    </rPh>
    <rPh sb="2" eb="4">
      <t>ダイヨン</t>
    </rPh>
    <phoneticPr fontId="1"/>
  </si>
  <si>
    <t>札幌市東区北7条東7丁目</t>
    <rPh sb="0" eb="3">
      <t>サッポロシ</t>
    </rPh>
    <rPh sb="3" eb="5">
      <t>ヒガシク</t>
    </rPh>
    <rPh sb="5" eb="6">
      <t>キタ</t>
    </rPh>
    <rPh sb="7" eb="8">
      <t>ジョウ</t>
    </rPh>
    <rPh sb="8" eb="9">
      <t>ヒガシ</t>
    </rPh>
    <rPh sb="10" eb="12">
      <t>チョウメ</t>
    </rPh>
    <phoneticPr fontId="1"/>
  </si>
  <si>
    <t>夕張市</t>
    <rPh sb="0" eb="3">
      <t>ユウバリシ</t>
    </rPh>
    <phoneticPr fontId="1"/>
  </si>
  <si>
    <t>宮前光</t>
    <rPh sb="0" eb="2">
      <t>ミヤマエ</t>
    </rPh>
    <rPh sb="2" eb="3">
      <t>ヒカリ</t>
    </rPh>
    <phoneticPr fontId="1"/>
  </si>
  <si>
    <t>豊丘南</t>
    <rPh sb="0" eb="2">
      <t>トヨオカ</t>
    </rPh>
    <rPh sb="2" eb="3">
      <t>ミナミ</t>
    </rPh>
    <phoneticPr fontId="1"/>
  </si>
  <si>
    <t>南幌町栄町2丁目</t>
    <rPh sb="0" eb="3">
      <t>ナンポロチョウ</t>
    </rPh>
    <rPh sb="3" eb="4">
      <t>サカ</t>
    </rPh>
    <rPh sb="4" eb="5">
      <t>マチ</t>
    </rPh>
    <rPh sb="6" eb="8">
      <t>チョウメ</t>
    </rPh>
    <phoneticPr fontId="1"/>
  </si>
  <si>
    <t>共栄台</t>
    <rPh sb="0" eb="3">
      <t>キョウエイダイ</t>
    </rPh>
    <phoneticPr fontId="1"/>
  </si>
  <si>
    <t>２Ｆ　耐火</t>
    <rPh sb="3" eb="5">
      <t>タイカ</t>
    </rPh>
    <phoneticPr fontId="1"/>
  </si>
  <si>
    <t>音更町共栄台東12丁目</t>
    <rPh sb="0" eb="3">
      <t>オトフケチョウ</t>
    </rPh>
    <rPh sb="3" eb="6">
      <t>キョウエイダイ</t>
    </rPh>
    <rPh sb="6" eb="7">
      <t>ヒガシ</t>
    </rPh>
    <rPh sb="9" eb="11">
      <t>チョウメ</t>
    </rPh>
    <phoneticPr fontId="1"/>
  </si>
  <si>
    <t>旭川市</t>
    <rPh sb="0" eb="3">
      <t>アサヒカワシ</t>
    </rPh>
    <phoneticPr fontId="1"/>
  </si>
  <si>
    <t>新町</t>
    <rPh sb="0" eb="2">
      <t>シンマチ</t>
    </rPh>
    <phoneticPr fontId="1"/>
  </si>
  <si>
    <t>旭森</t>
    <rPh sb="0" eb="1">
      <t>アサヒ</t>
    </rPh>
    <rPh sb="1" eb="2">
      <t>モリ</t>
    </rPh>
    <phoneticPr fontId="1"/>
  </si>
  <si>
    <t>ｻﾝﾗｲｽﾞ北２条</t>
    <rPh sb="6" eb="7">
      <t>キタ</t>
    </rPh>
    <rPh sb="8" eb="9">
      <t>ジョウ</t>
    </rPh>
    <phoneticPr fontId="1"/>
  </si>
  <si>
    <t>砂川市</t>
    <rPh sb="0" eb="3">
      <t>スナガワシ</t>
    </rPh>
    <phoneticPr fontId="1"/>
  </si>
  <si>
    <t>音更町</t>
    <rPh sb="0" eb="3">
      <t>オトフケチョウ</t>
    </rPh>
    <phoneticPr fontId="1"/>
  </si>
  <si>
    <t>１０Ｆ　耐火</t>
    <rPh sb="4" eb="6">
      <t>タイカ</t>
    </rPh>
    <phoneticPr fontId="1"/>
  </si>
  <si>
    <t>８Ｆ　耐火</t>
    <rPh sb="3" eb="5">
      <t>タイカ</t>
    </rPh>
    <phoneticPr fontId="1"/>
  </si>
  <si>
    <t>小樽市奥沢3丁目</t>
    <rPh sb="0" eb="3">
      <t>オタルシ</t>
    </rPh>
    <rPh sb="3" eb="5">
      <t>オクサワ</t>
    </rPh>
    <rPh sb="6" eb="8">
      <t>チョウメ</t>
    </rPh>
    <phoneticPr fontId="1"/>
  </si>
  <si>
    <t>美唄市東2条南3丁目</t>
    <rPh sb="0" eb="3">
      <t>ビバイシ</t>
    </rPh>
    <rPh sb="3" eb="4">
      <t>ヒガシ</t>
    </rPh>
    <rPh sb="5" eb="6">
      <t>ジョウ</t>
    </rPh>
    <rPh sb="6" eb="7">
      <t>ミナミ</t>
    </rPh>
    <rPh sb="8" eb="10">
      <t>チョウメ</t>
    </rPh>
    <phoneticPr fontId="1"/>
  </si>
  <si>
    <t>北見市北2条東2丁目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phoneticPr fontId="1"/>
  </si>
  <si>
    <t>美幌町新町3丁目</t>
    <rPh sb="0" eb="3">
      <t>ビホロチョウ</t>
    </rPh>
    <rPh sb="3" eb="5">
      <t>シンマチ</t>
    </rPh>
    <rPh sb="6" eb="8">
      <t>チョウメ</t>
    </rPh>
    <phoneticPr fontId="1"/>
  </si>
  <si>
    <t>釧路市寿1丁目</t>
    <rPh sb="0" eb="3">
      <t>クシロシ</t>
    </rPh>
    <rPh sb="3" eb="4">
      <t>コトブキ</t>
    </rPh>
    <rPh sb="5" eb="7">
      <t>チョウメ</t>
    </rPh>
    <phoneticPr fontId="1"/>
  </si>
  <si>
    <t>千歳市</t>
    <rPh sb="0" eb="3">
      <t>チトセシ</t>
    </rPh>
    <phoneticPr fontId="1"/>
  </si>
  <si>
    <t>やまとの杜</t>
    <rPh sb="4" eb="5">
      <t>モリ</t>
    </rPh>
    <phoneticPr fontId="1"/>
  </si>
  <si>
    <t>築港</t>
    <rPh sb="0" eb="2">
      <t>チッコウ</t>
    </rPh>
    <phoneticPr fontId="1"/>
  </si>
  <si>
    <t>宮下西</t>
    <rPh sb="0" eb="2">
      <t>ミヤシタ</t>
    </rPh>
    <rPh sb="2" eb="3">
      <t>ニシ</t>
    </rPh>
    <phoneticPr fontId="1"/>
  </si>
  <si>
    <t>ｻﾝｶﾞｰﾃﾞﾝ鉄南</t>
    <rPh sb="8" eb="9">
      <t>テツ</t>
    </rPh>
    <rPh sb="9" eb="10">
      <t>ミナミ</t>
    </rPh>
    <phoneticPr fontId="1"/>
  </si>
  <si>
    <t>白鳥台２丁目</t>
    <rPh sb="5" eb="6">
      <t>メ</t>
    </rPh>
    <phoneticPr fontId="1"/>
  </si>
  <si>
    <t>白鳥台１丁目</t>
    <rPh sb="5" eb="6">
      <t>メ</t>
    </rPh>
    <phoneticPr fontId="1"/>
  </si>
  <si>
    <t>白鳥台４丁目</t>
    <rPh sb="5" eb="6">
      <t>メ</t>
    </rPh>
    <phoneticPr fontId="1"/>
  </si>
  <si>
    <t>とかち野</t>
    <rPh sb="3" eb="4">
      <t>ノ</t>
    </rPh>
    <phoneticPr fontId="1"/>
  </si>
  <si>
    <t>であえ～る明治</t>
    <rPh sb="5" eb="7">
      <t>メイジ</t>
    </rPh>
    <phoneticPr fontId="1"/>
  </si>
  <si>
    <t>北斗市</t>
    <rPh sb="0" eb="3">
      <t>ホクトシ</t>
    </rPh>
    <phoneticPr fontId="1"/>
  </si>
  <si>
    <t>本町中央</t>
    <rPh sb="0" eb="2">
      <t>ホンマチ</t>
    </rPh>
    <phoneticPr fontId="1"/>
  </si>
  <si>
    <t>新ひだか町</t>
    <rPh sb="0" eb="1">
      <t>シン</t>
    </rPh>
    <rPh sb="4" eb="5">
      <t>チョウ</t>
    </rPh>
    <phoneticPr fontId="1"/>
  </si>
  <si>
    <t>新ひだか町静内旭町１丁目</t>
    <rPh sb="0" eb="1">
      <t>シン</t>
    </rPh>
    <rPh sb="4" eb="5">
      <t>チョウ</t>
    </rPh>
    <phoneticPr fontId="1"/>
  </si>
  <si>
    <t>新ひだか町静内御幸町１丁目</t>
    <rPh sb="0" eb="1">
      <t>シン</t>
    </rPh>
    <rPh sb="4" eb="5">
      <t>チョウ</t>
    </rPh>
    <rPh sb="7" eb="9">
      <t>ミユキ</t>
    </rPh>
    <rPh sb="9" eb="10">
      <t>マチ</t>
    </rPh>
    <rPh sb="11" eb="13">
      <t>チョウメ</t>
    </rPh>
    <phoneticPr fontId="1"/>
  </si>
  <si>
    <t>千歳市大和４丁目</t>
    <rPh sb="0" eb="3">
      <t>チトセシ</t>
    </rPh>
    <rPh sb="3" eb="5">
      <t>ヤマト</t>
    </rPh>
    <rPh sb="6" eb="8">
      <t>チョウメ</t>
    </rPh>
    <phoneticPr fontId="1"/>
  </si>
  <si>
    <t>小樽市築港１３番地</t>
    <rPh sb="0" eb="3">
      <t>オタルシ</t>
    </rPh>
    <rPh sb="3" eb="5">
      <t>チッコウ</t>
    </rPh>
    <rPh sb="7" eb="9">
      <t>バンチ</t>
    </rPh>
    <phoneticPr fontId="1"/>
  </si>
  <si>
    <t>美唄市西2条南1丁目</t>
    <rPh sb="0" eb="3">
      <t>ビバイシ</t>
    </rPh>
    <rPh sb="3" eb="4">
      <t>ニシ</t>
    </rPh>
    <rPh sb="5" eb="6">
      <t>ジョウ</t>
    </rPh>
    <rPh sb="6" eb="7">
      <t>ミナミ</t>
    </rPh>
    <rPh sb="8" eb="10">
      <t>チョウメ</t>
    </rPh>
    <phoneticPr fontId="1"/>
  </si>
  <si>
    <t>登別市栄町1丁目</t>
    <rPh sb="0" eb="3">
      <t>ノボリベツシ</t>
    </rPh>
    <rPh sb="3" eb="5">
      <t>サカエマチ</t>
    </rPh>
    <rPh sb="6" eb="8">
      <t>チョウメ</t>
    </rPh>
    <phoneticPr fontId="1"/>
  </si>
  <si>
    <t>Ｈ２３</t>
    <phoneticPr fontId="1"/>
  </si>
  <si>
    <t>ｻﾝﾘｯﾁｳﾞｨﾗ２</t>
    <phoneticPr fontId="1"/>
  </si>
  <si>
    <t>室蘭市常盤町2番9号</t>
    <rPh sb="7" eb="8">
      <t>バン</t>
    </rPh>
    <rPh sb="9" eb="10">
      <t>ゴウ</t>
    </rPh>
    <phoneticPr fontId="1"/>
  </si>
  <si>
    <t>紋別市落石町6丁目</t>
    <rPh sb="0" eb="3">
      <t>モンベツシ</t>
    </rPh>
    <rPh sb="3" eb="6">
      <t>オチイシチョウ</t>
    </rPh>
    <rPh sb="7" eb="9">
      <t>チョウメ</t>
    </rPh>
    <phoneticPr fontId="1"/>
  </si>
  <si>
    <t>１F　木造</t>
    <rPh sb="3" eb="5">
      <t>モクゾウ</t>
    </rPh>
    <phoneticPr fontId="1"/>
  </si>
  <si>
    <t>Ｈ２４</t>
    <phoneticPr fontId="1"/>
  </si>
  <si>
    <t>南清水沢歩</t>
    <rPh sb="0" eb="4">
      <t>ミナミシミズサワ</t>
    </rPh>
    <rPh sb="4" eb="5">
      <t>アユ</t>
    </rPh>
    <phoneticPr fontId="1"/>
  </si>
  <si>
    <t>サンセット留萌</t>
    <rPh sb="5" eb="7">
      <t>ルモイ</t>
    </rPh>
    <phoneticPr fontId="1"/>
  </si>
  <si>
    <t>川北</t>
    <rPh sb="0" eb="2">
      <t>カワキタ</t>
    </rPh>
    <phoneticPr fontId="1"/>
  </si>
  <si>
    <t>栄夕陽ヶ丘</t>
    <rPh sb="0" eb="1">
      <t>サカ</t>
    </rPh>
    <rPh sb="1" eb="5">
      <t>ユウヒガオカ</t>
    </rPh>
    <phoneticPr fontId="1"/>
  </si>
  <si>
    <t>岩内町字栄</t>
    <rPh sb="0" eb="3">
      <t>イワナイチョウ</t>
    </rPh>
    <rPh sb="3" eb="4">
      <t>アザ</t>
    </rPh>
    <rPh sb="4" eb="5">
      <t>サカ</t>
    </rPh>
    <phoneticPr fontId="1"/>
  </si>
  <si>
    <t>夕張市南清水沢１丁目</t>
    <rPh sb="0" eb="3">
      <t>ユウバリシ</t>
    </rPh>
    <rPh sb="3" eb="4">
      <t>ミナミ</t>
    </rPh>
    <rPh sb="4" eb="7">
      <t>シミズサワ</t>
    </rPh>
    <rPh sb="8" eb="10">
      <t>チョウメ</t>
    </rPh>
    <phoneticPr fontId="1"/>
  </si>
  <si>
    <t>留萌市栄町２丁目</t>
    <rPh sb="3" eb="4">
      <t>サカ</t>
    </rPh>
    <rPh sb="6" eb="8">
      <t>チョウメ</t>
    </rPh>
    <phoneticPr fontId="1"/>
  </si>
  <si>
    <t>石狩振興局計</t>
    <rPh sb="2" eb="5">
      <t>シンコウキョク</t>
    </rPh>
    <phoneticPr fontId="1"/>
  </si>
  <si>
    <t>渡島総合振興局計</t>
    <rPh sb="2" eb="4">
      <t>ソウゴウ</t>
    </rPh>
    <rPh sb="4" eb="7">
      <t>シンコウキョク</t>
    </rPh>
    <phoneticPr fontId="1"/>
  </si>
  <si>
    <t>檜山振興局計</t>
    <rPh sb="0" eb="2">
      <t>ヒヤマ</t>
    </rPh>
    <rPh sb="2" eb="5">
      <t>シンコウキョク</t>
    </rPh>
    <phoneticPr fontId="1"/>
  </si>
  <si>
    <t>後志総合振興局計</t>
    <rPh sb="2" eb="4">
      <t>ソウゴウ</t>
    </rPh>
    <rPh sb="4" eb="7">
      <t>シンコウキョク</t>
    </rPh>
    <phoneticPr fontId="1"/>
  </si>
  <si>
    <t>空知総合振興局計</t>
    <rPh sb="2" eb="4">
      <t>ソウゴウ</t>
    </rPh>
    <rPh sb="4" eb="7">
      <t>シンコウキョク</t>
    </rPh>
    <phoneticPr fontId="1"/>
  </si>
  <si>
    <t>上川総合振興局計</t>
    <rPh sb="2" eb="4">
      <t>ソウゴウ</t>
    </rPh>
    <rPh sb="4" eb="7">
      <t>シンコウキョク</t>
    </rPh>
    <phoneticPr fontId="1"/>
  </si>
  <si>
    <t>留萌振興局計</t>
    <rPh sb="2" eb="5">
      <t>シンコウキョク</t>
    </rPh>
    <phoneticPr fontId="1"/>
  </si>
  <si>
    <t>宗谷総合振興局計</t>
    <rPh sb="2" eb="4">
      <t>ソウゴウ</t>
    </rPh>
    <rPh sb="4" eb="7">
      <t>シンコウキョク</t>
    </rPh>
    <phoneticPr fontId="1"/>
  </si>
  <si>
    <t>ｵﾎｰﾂｸ総合振興局計</t>
    <rPh sb="5" eb="7">
      <t>ソウゴウ</t>
    </rPh>
    <rPh sb="7" eb="10">
      <t>シンコウキョク</t>
    </rPh>
    <phoneticPr fontId="1"/>
  </si>
  <si>
    <t>胆振総合振興局計</t>
    <rPh sb="2" eb="4">
      <t>ソウゴウ</t>
    </rPh>
    <rPh sb="4" eb="7">
      <t>シンコウキョク</t>
    </rPh>
    <phoneticPr fontId="1"/>
  </si>
  <si>
    <t>日高振興局計</t>
    <rPh sb="2" eb="5">
      <t>シンコウキョク</t>
    </rPh>
    <phoneticPr fontId="1"/>
  </si>
  <si>
    <t>十勝総合振興局計</t>
    <rPh sb="2" eb="4">
      <t>ソウゴウ</t>
    </rPh>
    <rPh sb="4" eb="7">
      <t>シンコウキョク</t>
    </rPh>
    <phoneticPr fontId="1"/>
  </si>
  <si>
    <t>釧路総合振興局計</t>
    <rPh sb="2" eb="4">
      <t>ソウゴウ</t>
    </rPh>
    <rPh sb="4" eb="7">
      <t>シンコウキョク</t>
    </rPh>
    <phoneticPr fontId="1"/>
  </si>
  <si>
    <t>根室振興局計</t>
    <rPh sb="2" eb="5">
      <t>シンコウキョク</t>
    </rPh>
    <phoneticPr fontId="1"/>
  </si>
  <si>
    <t>ガーデンヒル旭岡第二</t>
    <rPh sb="8" eb="10">
      <t>ダイニ</t>
    </rPh>
    <phoneticPr fontId="1"/>
  </si>
  <si>
    <t>１Ｆ  木造</t>
    <rPh sb="4" eb="6">
      <t>モクゾウ</t>
    </rPh>
    <phoneticPr fontId="1"/>
  </si>
  <si>
    <t>函館市西旭岡３丁目</t>
    <rPh sb="0" eb="3">
      <t>ハコダテシ</t>
    </rPh>
    <rPh sb="3" eb="4">
      <t>ニシ</t>
    </rPh>
    <rPh sb="4" eb="6">
      <t>アサヒオカ</t>
    </rPh>
    <rPh sb="7" eb="9">
      <t>チョウメ</t>
    </rPh>
    <phoneticPr fontId="1"/>
  </si>
  <si>
    <t>１Ｆ　木造</t>
    <rPh sb="3" eb="5">
      <t>モクゾウ</t>
    </rPh>
    <phoneticPr fontId="1"/>
  </si>
  <si>
    <t>札幌市東区北7条東19丁目・北6条東20丁目</t>
    <rPh sb="14" eb="15">
      <t>キタ</t>
    </rPh>
    <rPh sb="16" eb="17">
      <t>ジョウ</t>
    </rPh>
    <phoneticPr fontId="1"/>
  </si>
  <si>
    <t>４Ｆ  耐火</t>
    <rPh sb="4" eb="6">
      <t>タイカ</t>
    </rPh>
    <phoneticPr fontId="1"/>
  </si>
  <si>
    <t>函館市日吉町3丁目27番</t>
    <rPh sb="11" eb="12">
      <t>バン</t>
    </rPh>
    <phoneticPr fontId="1"/>
  </si>
  <si>
    <t>函館市旭町8番</t>
    <rPh sb="0" eb="3">
      <t>ハコダテシ</t>
    </rPh>
    <rPh sb="3" eb="5">
      <t>アサヒマチ</t>
    </rPh>
    <rPh sb="6" eb="7">
      <t>バン</t>
    </rPh>
    <phoneticPr fontId="1"/>
  </si>
  <si>
    <t>芦別市本町1065番地</t>
    <rPh sb="3" eb="5">
      <t>ホンマチ</t>
    </rPh>
    <rPh sb="9" eb="11">
      <t>バンチ</t>
    </rPh>
    <phoneticPr fontId="1"/>
  </si>
  <si>
    <t>砂川市三砂町54番地</t>
    <rPh sb="8" eb="10">
      <t>バンチ</t>
    </rPh>
    <phoneticPr fontId="1"/>
  </si>
  <si>
    <t>深川市北光町1丁目</t>
    <rPh sb="3" eb="6">
      <t>ホッコウチョウ</t>
    </rPh>
    <rPh sb="7" eb="9">
      <t>チョウメ</t>
    </rPh>
    <phoneticPr fontId="1"/>
  </si>
  <si>
    <t>旭川市春光5条9丁目、6条9丁目</t>
    <rPh sb="3" eb="5">
      <t>シュンコウ</t>
    </rPh>
    <rPh sb="6" eb="7">
      <t>ジョウ</t>
    </rPh>
    <rPh sb="8" eb="10">
      <t>チョウメ</t>
    </rPh>
    <rPh sb="12" eb="13">
      <t>ジョウ</t>
    </rPh>
    <rPh sb="14" eb="16">
      <t>チョウメ</t>
    </rPh>
    <phoneticPr fontId="1"/>
  </si>
  <si>
    <t>旭川市春光7条8丁目</t>
    <rPh sb="3" eb="5">
      <t>シュンコウ</t>
    </rPh>
    <rPh sb="6" eb="7">
      <t>ジョウ</t>
    </rPh>
    <rPh sb="8" eb="10">
      <t>チョウメ</t>
    </rPh>
    <phoneticPr fontId="1"/>
  </si>
  <si>
    <t>２・３・４Ｆ耐火</t>
    <rPh sb="6" eb="8">
      <t>タイカ</t>
    </rPh>
    <phoneticPr fontId="1"/>
  </si>
  <si>
    <t>旭川市春光台4条4丁目、3条4丁目</t>
    <rPh sb="13" eb="14">
      <t>ジョウ</t>
    </rPh>
    <rPh sb="15" eb="17">
      <t>チョウメ</t>
    </rPh>
    <phoneticPr fontId="1"/>
  </si>
  <si>
    <t>旭川市緑が丘4条3丁目、4条4丁目､5条2丁目</t>
    <rPh sb="13" eb="14">
      <t>ジョウ</t>
    </rPh>
    <rPh sb="15" eb="17">
      <t>チョウメ</t>
    </rPh>
    <rPh sb="19" eb="20">
      <t>ジョウ</t>
    </rPh>
    <rPh sb="21" eb="23">
      <t>チョウメ</t>
    </rPh>
    <phoneticPr fontId="1"/>
  </si>
  <si>
    <t>旭川市春光2条7丁目</t>
    <rPh sb="6" eb="7">
      <t>ジョウ</t>
    </rPh>
    <phoneticPr fontId="1"/>
  </si>
  <si>
    <t>旭川市宮下通３丁目</t>
    <rPh sb="0" eb="3">
      <t>アサヒカワシ</t>
    </rPh>
    <rPh sb="3" eb="5">
      <t>ミヤシタ</t>
    </rPh>
    <rPh sb="5" eb="6">
      <t>トオ</t>
    </rPh>
    <rPh sb="7" eb="9">
      <t>チョウメ</t>
    </rPh>
    <phoneticPr fontId="1"/>
  </si>
  <si>
    <t>名寄市北１条北6丁目</t>
    <rPh sb="3" eb="4">
      <t>キタ</t>
    </rPh>
    <rPh sb="5" eb="6">
      <t>ジョウ</t>
    </rPh>
    <phoneticPr fontId="1"/>
  </si>
  <si>
    <t>名寄市西1条南11丁目、西2条南11丁目</t>
    <rPh sb="12" eb="13">
      <t>ニシ</t>
    </rPh>
    <rPh sb="14" eb="15">
      <t>ジョウ</t>
    </rPh>
    <rPh sb="15" eb="16">
      <t>ミナミ</t>
    </rPh>
    <rPh sb="18" eb="20">
      <t>チョウメ</t>
    </rPh>
    <phoneticPr fontId="1"/>
  </si>
  <si>
    <t>富良野市錦町8番、10番</t>
    <rPh sb="7" eb="8">
      <t>バン</t>
    </rPh>
    <rPh sb="11" eb="12">
      <t>バン</t>
    </rPh>
    <phoneticPr fontId="1"/>
  </si>
  <si>
    <t>留萌市栄町1丁目</t>
    <rPh sb="3" eb="4">
      <t>サカエ</t>
    </rPh>
    <phoneticPr fontId="1"/>
  </si>
  <si>
    <t>留萌市野本町4番地の4</t>
    <rPh sb="7" eb="9">
      <t>バンチ</t>
    </rPh>
    <phoneticPr fontId="1"/>
  </si>
  <si>
    <t>苫前町字旭40番地の9、11</t>
    <rPh sb="7" eb="9">
      <t>バンチ</t>
    </rPh>
    <phoneticPr fontId="1"/>
  </si>
  <si>
    <t>稚内市宝来4丁目</t>
    <rPh sb="3" eb="5">
      <t>ホウライ</t>
    </rPh>
    <rPh sb="6" eb="8">
      <t>チョウメ</t>
    </rPh>
    <phoneticPr fontId="1"/>
  </si>
  <si>
    <t>北見市高栄西町8丁目</t>
    <rPh sb="8" eb="10">
      <t>チョウメ</t>
    </rPh>
    <phoneticPr fontId="1"/>
  </si>
  <si>
    <t>網走市北11条西2丁目、北12条西2丁目</t>
    <rPh sb="12" eb="13">
      <t>キタ</t>
    </rPh>
    <rPh sb="15" eb="16">
      <t>ジョウ</t>
    </rPh>
    <rPh sb="16" eb="17">
      <t>ニシ</t>
    </rPh>
    <rPh sb="18" eb="20">
      <t>チョウメ</t>
    </rPh>
    <phoneticPr fontId="1"/>
  </si>
  <si>
    <t>網走市北11条西3丁目、北12条西3丁目</t>
    <rPh sb="12" eb="13">
      <t>キタ</t>
    </rPh>
    <rPh sb="15" eb="16">
      <t>ジョウ</t>
    </rPh>
    <rPh sb="16" eb="17">
      <t>ニシ</t>
    </rPh>
    <rPh sb="18" eb="20">
      <t>チョウメ</t>
    </rPh>
    <phoneticPr fontId="1"/>
  </si>
  <si>
    <t>網走市南3条西4丁目</t>
    <rPh sb="3" eb="4">
      <t>ミナミ</t>
    </rPh>
    <rPh sb="5" eb="6">
      <t>ジョウ</t>
    </rPh>
    <rPh sb="6" eb="7">
      <t>ニシ</t>
    </rPh>
    <rPh sb="8" eb="10">
      <t>チョウメ</t>
    </rPh>
    <phoneticPr fontId="1"/>
  </si>
  <si>
    <t>網走市南10条西2丁目</t>
    <rPh sb="3" eb="4">
      <t>ミナミ</t>
    </rPh>
    <rPh sb="6" eb="7">
      <t>ジョウ</t>
    </rPh>
    <rPh sb="7" eb="8">
      <t>ニシ</t>
    </rPh>
    <rPh sb="9" eb="11">
      <t>チョウメ</t>
    </rPh>
    <phoneticPr fontId="1"/>
  </si>
  <si>
    <t>Ｈ１７～Ｈ１８</t>
    <phoneticPr fontId="1"/>
  </si>
  <si>
    <t>紋別市幸町６丁目</t>
    <rPh sb="0" eb="3">
      <t>モンベツシ</t>
    </rPh>
    <rPh sb="3" eb="5">
      <t>サイワイチョウ</t>
    </rPh>
    <rPh sb="6" eb="8">
      <t>チョウメ</t>
    </rPh>
    <phoneticPr fontId="1"/>
  </si>
  <si>
    <t>Ｈ５～Ｈ８</t>
    <phoneticPr fontId="1"/>
  </si>
  <si>
    <t>苫小牧市寿町1丁目</t>
    <rPh sb="0" eb="4">
      <t>トマコマイシ</t>
    </rPh>
    <rPh sb="4" eb="6">
      <t>コトブキチョウ</t>
    </rPh>
    <rPh sb="7" eb="9">
      <t>チョウメ</t>
    </rPh>
    <phoneticPr fontId="1"/>
  </si>
  <si>
    <t>４・５Ｆ　耐火</t>
    <rPh sb="5" eb="7">
      <t>タイカ</t>
    </rPh>
    <phoneticPr fontId="1"/>
  </si>
  <si>
    <t>Ｓ５９</t>
    <phoneticPr fontId="1"/>
  </si>
  <si>
    <t>帯広市柏林台中町２丁目</t>
    <rPh sb="0" eb="3">
      <t>オビヒロシ</t>
    </rPh>
    <rPh sb="3" eb="6">
      <t>ハクリンダイ</t>
    </rPh>
    <rPh sb="6" eb="8">
      <t>ナカマチ</t>
    </rPh>
    <rPh sb="9" eb="11">
      <t>チョウメ</t>
    </rPh>
    <phoneticPr fontId="1"/>
  </si>
  <si>
    <t>幕別町札内文京町25-55</t>
    <rPh sb="0" eb="3">
      <t>マクベツチョウ</t>
    </rPh>
    <rPh sb="3" eb="5">
      <t>サツナイ</t>
    </rPh>
    <rPh sb="5" eb="7">
      <t>ブンキョウ</t>
    </rPh>
    <rPh sb="7" eb="8">
      <t>マチ</t>
    </rPh>
    <phoneticPr fontId="1"/>
  </si>
  <si>
    <t>釧路市川北町1番</t>
    <rPh sb="0" eb="3">
      <t>クシロシ</t>
    </rPh>
    <rPh sb="3" eb="5">
      <t>カワキタ</t>
    </rPh>
    <rPh sb="5" eb="6">
      <t>チョウ</t>
    </rPh>
    <rPh sb="7" eb="8">
      <t>バン</t>
    </rPh>
    <phoneticPr fontId="1"/>
  </si>
  <si>
    <t>中標津町大通北4丁目</t>
    <rPh sb="0" eb="4">
      <t>ナカシベツチョウ</t>
    </rPh>
    <rPh sb="4" eb="5">
      <t>オオ</t>
    </rPh>
    <rPh sb="5" eb="6">
      <t>トオ</t>
    </rPh>
    <rPh sb="6" eb="7">
      <t>キタ</t>
    </rPh>
    <rPh sb="8" eb="10">
      <t>チョウメ</t>
    </rPh>
    <phoneticPr fontId="1"/>
  </si>
  <si>
    <t>中標津町東13条南7丁目・南8丁目</t>
    <rPh sb="8" eb="9">
      <t>ミナミ</t>
    </rPh>
    <rPh sb="10" eb="12">
      <t>チョウメ</t>
    </rPh>
    <phoneticPr fontId="1"/>
  </si>
  <si>
    <t>Ｓ３５～３６、Ｓ６０～６２</t>
    <phoneticPr fontId="1"/>
  </si>
  <si>
    <t>Ｓ３４、Ｓ６０～６２</t>
    <phoneticPr fontId="1"/>
  </si>
  <si>
    <t>Ｓ６０～Ｓ６２</t>
    <phoneticPr fontId="1"/>
  </si>
  <si>
    <t>Ｓ３７、Ｓ６０～６２</t>
    <phoneticPr fontId="1"/>
  </si>
  <si>
    <t>Ｓ４５、Ｈ２～１０</t>
    <phoneticPr fontId="1"/>
  </si>
  <si>
    <t>１・３・４・５・１１Ｆ　耐火</t>
    <phoneticPr fontId="1"/>
  </si>
  <si>
    <t>Ｓ４１～４３、Ｈ２～５</t>
    <phoneticPr fontId="1"/>
  </si>
  <si>
    <t>Ｈ２３～Ｈ２４</t>
    <phoneticPr fontId="1"/>
  </si>
  <si>
    <t>Ｈ２１・Ｈ２３</t>
    <phoneticPr fontId="1"/>
  </si>
  <si>
    <t>滝川市滝の川町東2丁目</t>
    <phoneticPr fontId="1"/>
  </si>
  <si>
    <t>であえーる北光中央</t>
    <rPh sb="5" eb="7">
      <t>ホッコウ</t>
    </rPh>
    <rPh sb="7" eb="9">
      <t>チュウオウ</t>
    </rPh>
    <phoneticPr fontId="1"/>
  </si>
  <si>
    <t>石狩市花川北７条２丁目</t>
    <phoneticPr fontId="1"/>
  </si>
  <si>
    <t>Ｈ１６～Ｈ１８</t>
    <phoneticPr fontId="1"/>
  </si>
  <si>
    <t>10F･14Ｆ　耐火</t>
    <phoneticPr fontId="1"/>
  </si>
  <si>
    <t>倶知安町南4条西2丁目</t>
    <phoneticPr fontId="1"/>
  </si>
  <si>
    <t>苫小牧市青葉町2丁目</t>
    <phoneticPr fontId="1"/>
  </si>
  <si>
    <t>弥生</t>
    <phoneticPr fontId="1"/>
  </si>
  <si>
    <t>大成町</t>
    <rPh sb="2" eb="3">
      <t>マチ</t>
    </rPh>
    <phoneticPr fontId="1"/>
  </si>
  <si>
    <t>Ｈ６～Ｈ１３</t>
    <phoneticPr fontId="1"/>
  </si>
  <si>
    <t>Ｈ２０・Ｈ２２</t>
    <phoneticPr fontId="1"/>
  </si>
  <si>
    <t>Ｓ５２～Ｓ５９</t>
    <phoneticPr fontId="1"/>
  </si>
  <si>
    <t>４・５・７・８Ｆ　耐火</t>
    <phoneticPr fontId="1"/>
  </si>
  <si>
    <t>Ｈ２５</t>
    <phoneticPr fontId="1"/>
  </si>
  <si>
    <t>３Ｆ・６Ｆ　耐火</t>
    <phoneticPr fontId="1"/>
  </si>
  <si>
    <t>Ｈ１２～Ｈ１３、Ｈ２４</t>
    <phoneticPr fontId="1"/>
  </si>
  <si>
    <t>6F・14Ｆ　耐火</t>
    <phoneticPr fontId="1"/>
  </si>
  <si>
    <t>Ｈ２、Ｈ４</t>
    <phoneticPr fontId="1"/>
  </si>
  <si>
    <t>寿</t>
    <phoneticPr fontId="1"/>
  </si>
  <si>
    <t>Ｓ３９～４４、Ｈ１０～１１</t>
    <phoneticPr fontId="1"/>
  </si>
  <si>
    <t>３・４・５Ｆ耐火</t>
    <phoneticPr fontId="1"/>
  </si>
  <si>
    <t>Ｈ８～Ｈ９</t>
    <phoneticPr fontId="1"/>
  </si>
  <si>
    <t>ｸﾞﾘｰﾝﾀｳﾝﾘﾊﾞｰｻｲﾄﾞ</t>
    <phoneticPr fontId="1"/>
  </si>
  <si>
    <t>Ｈ１８、Ｈ２０</t>
    <phoneticPr fontId="1"/>
  </si>
  <si>
    <t>Ｈ１５～Ｈ１６</t>
    <phoneticPr fontId="1"/>
  </si>
  <si>
    <t>あおば</t>
    <phoneticPr fontId="1"/>
  </si>
  <si>
    <t>Ｓ５２～Ｓ５６</t>
    <phoneticPr fontId="1"/>
  </si>
  <si>
    <t>釧路市美原4丁目</t>
    <phoneticPr fontId="1"/>
  </si>
  <si>
    <t>Ｈ１５～Ｈ１８</t>
    <phoneticPr fontId="1"/>
  </si>
  <si>
    <t>夕張市紅葉山231番地</t>
    <rPh sb="9" eb="11">
      <t>バンチ</t>
    </rPh>
    <phoneticPr fontId="1"/>
  </si>
  <si>
    <t>夕張市清水沢宮前町38番地</t>
    <rPh sb="0" eb="3">
      <t>ユウバリシ</t>
    </rPh>
    <rPh sb="3" eb="6">
      <t>シミズサワ</t>
    </rPh>
    <rPh sb="6" eb="9">
      <t>ミヤマエチョウ</t>
    </rPh>
    <rPh sb="11" eb="13">
      <t>バンチ</t>
    </rPh>
    <phoneticPr fontId="1"/>
  </si>
  <si>
    <t>岩見沢市栗沢町字最上350番地</t>
    <rPh sb="0" eb="4">
      <t>イワミザワシ</t>
    </rPh>
    <phoneticPr fontId="1"/>
  </si>
  <si>
    <t>赤平市豊里35番地</t>
    <rPh sb="0" eb="3">
      <t>アカビラシ</t>
    </rPh>
    <rPh sb="3" eb="5">
      <t>トヨサト</t>
    </rPh>
    <rPh sb="7" eb="9">
      <t>バンチ</t>
    </rPh>
    <phoneticPr fontId="1"/>
  </si>
  <si>
    <t>砂川市三砂町21番地</t>
    <rPh sb="8" eb="10">
      <t>バンチ</t>
    </rPh>
    <phoneticPr fontId="1"/>
  </si>
  <si>
    <t>深川市緑町6番</t>
    <rPh sb="6" eb="7">
      <t>バン</t>
    </rPh>
    <phoneticPr fontId="1"/>
  </si>
  <si>
    <t>函館市田家町10番</t>
    <rPh sb="8" eb="9">
      <t>バン</t>
    </rPh>
    <phoneticPr fontId="1"/>
  </si>
  <si>
    <t>函館市谷地頭町2番</t>
    <rPh sb="8" eb="9">
      <t>バン</t>
    </rPh>
    <phoneticPr fontId="1"/>
  </si>
  <si>
    <t>函館市日吉町3丁目28番</t>
    <rPh sb="11" eb="12">
      <t>バン</t>
    </rPh>
    <phoneticPr fontId="1"/>
  </si>
  <si>
    <t>函館市上湯川町21番</t>
    <rPh sb="9" eb="10">
      <t>バン</t>
    </rPh>
    <phoneticPr fontId="1"/>
  </si>
  <si>
    <t>函館市弥生町19番</t>
    <rPh sb="8" eb="9">
      <t>バン</t>
    </rPh>
    <phoneticPr fontId="1"/>
  </si>
  <si>
    <t>函館市船見町2番</t>
    <rPh sb="0" eb="3">
      <t>ハコダテシ</t>
    </rPh>
    <rPh sb="3" eb="5">
      <t>フナミ</t>
    </rPh>
    <rPh sb="5" eb="6">
      <t>チョウ</t>
    </rPh>
    <rPh sb="7" eb="8">
      <t>バン</t>
    </rPh>
    <phoneticPr fontId="1"/>
  </si>
  <si>
    <t>函館市弥生町22番</t>
    <rPh sb="8" eb="9">
      <t>バン</t>
    </rPh>
    <phoneticPr fontId="1"/>
  </si>
  <si>
    <t>函館市東川町1番</t>
    <rPh sb="7" eb="8">
      <t>バン</t>
    </rPh>
    <phoneticPr fontId="1"/>
  </si>
  <si>
    <t>函館市西旭岡町1丁目､2丁目</t>
    <rPh sb="12" eb="14">
      <t>チョウメ</t>
    </rPh>
    <phoneticPr fontId="1"/>
  </si>
  <si>
    <t>函館市弥生町6番</t>
    <rPh sb="7" eb="8">
      <t>バン</t>
    </rPh>
    <phoneticPr fontId="1"/>
  </si>
  <si>
    <t>函館市駒場町10番</t>
    <rPh sb="8" eb="9">
      <t>バン</t>
    </rPh>
    <phoneticPr fontId="1"/>
  </si>
  <si>
    <t>函館市柳町5番</t>
    <rPh sb="6" eb="7">
      <t>バン</t>
    </rPh>
    <phoneticPr fontId="1"/>
  </si>
  <si>
    <t>函館市大川町1番</t>
    <rPh sb="7" eb="8">
      <t>バン</t>
    </rPh>
    <phoneticPr fontId="1"/>
  </si>
  <si>
    <t>函館市人見町9番</t>
    <rPh sb="7" eb="8">
      <t>バン</t>
    </rPh>
    <phoneticPr fontId="1"/>
  </si>
  <si>
    <t>函館市住吉町7番</t>
    <rPh sb="7" eb="8">
      <t>バン</t>
    </rPh>
    <phoneticPr fontId="1"/>
  </si>
  <si>
    <t>函館市宝来町15番</t>
    <rPh sb="8" eb="9">
      <t>バン</t>
    </rPh>
    <phoneticPr fontId="1"/>
  </si>
  <si>
    <t>函館市的場町20番</t>
    <rPh sb="8" eb="9">
      <t>バン</t>
    </rPh>
    <phoneticPr fontId="1"/>
  </si>
  <si>
    <t>函館市弥生町1番</t>
    <rPh sb="3" eb="6">
      <t>ヤヨイマチ</t>
    </rPh>
    <rPh sb="7" eb="8">
      <t>バン</t>
    </rPh>
    <phoneticPr fontId="1"/>
  </si>
  <si>
    <t>函館市東川町11番</t>
    <rPh sb="0" eb="3">
      <t>ハコダテシ</t>
    </rPh>
    <rPh sb="3" eb="6">
      <t>ヒガシカワチョウ</t>
    </rPh>
    <rPh sb="8" eb="9">
      <t>バン</t>
    </rPh>
    <phoneticPr fontId="1"/>
  </si>
  <si>
    <t>函館市東川町18番</t>
    <rPh sb="0" eb="3">
      <t>ハコダテシ</t>
    </rPh>
    <rPh sb="3" eb="5">
      <t>ヒガシカワ</t>
    </rPh>
    <rPh sb="5" eb="6">
      <t>チョウ</t>
    </rPh>
    <rPh sb="8" eb="9">
      <t>バン</t>
    </rPh>
    <phoneticPr fontId="1"/>
  </si>
  <si>
    <t>北斗市東浜1丁目</t>
    <rPh sb="0" eb="3">
      <t>ホクトシ</t>
    </rPh>
    <phoneticPr fontId="1"/>
  </si>
  <si>
    <t>北斗市七重浜7丁目</t>
    <phoneticPr fontId="1"/>
  </si>
  <si>
    <t>北斗市常盤1丁目</t>
    <phoneticPr fontId="1"/>
  </si>
  <si>
    <t>北斗市本町3丁目</t>
    <rPh sb="0" eb="3">
      <t>ホクトシ</t>
    </rPh>
    <rPh sb="6" eb="8">
      <t>チョウメ</t>
    </rPh>
    <phoneticPr fontId="1"/>
  </si>
  <si>
    <t>七飯町字大川8丁目</t>
    <rPh sb="7" eb="9">
      <t>チョウメ</t>
    </rPh>
    <phoneticPr fontId="1"/>
  </si>
  <si>
    <t>七飯町字大中山2丁目</t>
    <rPh sb="8" eb="10">
      <t>チョウメ</t>
    </rPh>
    <phoneticPr fontId="1"/>
  </si>
  <si>
    <t>北見市美山町南５丁目</t>
    <rPh sb="6" eb="7">
      <t>ミナミ</t>
    </rPh>
    <rPh sb="8" eb="10">
      <t>チョウメ</t>
    </rPh>
    <phoneticPr fontId="1"/>
  </si>
  <si>
    <t>帯広市大空町9丁目</t>
    <rPh sb="7" eb="9">
      <t>チョウメ</t>
    </rPh>
    <phoneticPr fontId="1"/>
  </si>
  <si>
    <t>帯広市大空町1丁目</t>
    <rPh sb="0" eb="3">
      <t>オビヒロシ</t>
    </rPh>
    <rPh sb="3" eb="6">
      <t>オオゾラチョウ</t>
    </rPh>
    <rPh sb="7" eb="9">
      <t>チョウメ</t>
    </rPh>
    <phoneticPr fontId="1"/>
  </si>
  <si>
    <t>釧路市千歳町10番</t>
    <rPh sb="8" eb="9">
      <t>バン</t>
    </rPh>
    <phoneticPr fontId="1"/>
  </si>
  <si>
    <t>釧路市住之江町11番、12番</t>
    <rPh sb="9" eb="10">
      <t>バン</t>
    </rPh>
    <rPh sb="13" eb="14">
      <t>バン</t>
    </rPh>
    <phoneticPr fontId="1"/>
  </si>
  <si>
    <t>釧路市若竹町7番</t>
    <rPh sb="7" eb="8">
      <t>バン</t>
    </rPh>
    <phoneticPr fontId="1"/>
  </si>
  <si>
    <t>根室市明治町1丁目</t>
    <rPh sb="7" eb="9">
      <t>チョウメ</t>
    </rPh>
    <phoneticPr fontId="1"/>
  </si>
  <si>
    <t>根室市明治町2丁目</t>
    <rPh sb="7" eb="9">
      <t>チョウメ</t>
    </rPh>
    <phoneticPr fontId="1"/>
  </si>
  <si>
    <t>南清水沢実</t>
    <rPh sb="0" eb="4">
      <t>ミナミシミズサワ</t>
    </rPh>
    <rPh sb="4" eb="5">
      <t>ミノ</t>
    </rPh>
    <phoneticPr fontId="1"/>
  </si>
  <si>
    <t>夕張市南清水沢３丁目</t>
    <rPh sb="0" eb="3">
      <t>ユウバリシ</t>
    </rPh>
    <rPh sb="3" eb="4">
      <t>ミナミ</t>
    </rPh>
    <rPh sb="4" eb="7">
      <t>シミズサワ</t>
    </rPh>
    <rPh sb="8" eb="10">
      <t>チョウメ</t>
    </rPh>
    <phoneticPr fontId="1"/>
  </si>
  <si>
    <t>Ｈ１２～１３、Ｈ２３～２５</t>
    <phoneticPr fontId="1"/>
  </si>
  <si>
    <t>稚内市末広5丁目</t>
    <rPh sb="2" eb="3">
      <t>シ</t>
    </rPh>
    <rPh sb="6" eb="8">
      <t>チョウメ</t>
    </rPh>
    <phoneticPr fontId="1"/>
  </si>
  <si>
    <t>Ｓ６１～６２、Ｈ３、Ｈ９</t>
    <phoneticPr fontId="1"/>
  </si>
  <si>
    <t>岩見沢市かえで町6丁目､7丁目</t>
    <rPh sb="7" eb="8">
      <t>チョウ</t>
    </rPh>
    <rPh sb="9" eb="11">
      <t>チョウメ</t>
    </rPh>
    <rPh sb="13" eb="15">
      <t>チョウメ</t>
    </rPh>
    <phoneticPr fontId="1"/>
  </si>
  <si>
    <t>岩見沢市かえで町3丁目</t>
    <rPh sb="7" eb="8">
      <t>チョウ</t>
    </rPh>
    <rPh sb="9" eb="11">
      <t>チョウメ</t>
    </rPh>
    <phoneticPr fontId="1"/>
  </si>
  <si>
    <t>Ｓ５２～Ｓ５３</t>
    <phoneticPr fontId="1"/>
  </si>
  <si>
    <t>Ｓ５５～Ｓ５６</t>
    <phoneticPr fontId="1"/>
  </si>
  <si>
    <t>Ｈ１４～Ｈ１５</t>
    <phoneticPr fontId="1"/>
  </si>
  <si>
    <t>栄通</t>
    <phoneticPr fontId="1"/>
  </si>
  <si>
    <t>センターコート花川</t>
    <phoneticPr fontId="1"/>
  </si>
  <si>
    <t>Ｈ９～Ｈ１１</t>
    <phoneticPr fontId="1"/>
  </si>
  <si>
    <t>Ｈ１７～Ｈ１９</t>
    <phoneticPr fontId="1"/>
  </si>
  <si>
    <t>高田屋通</t>
    <rPh sb="0" eb="3">
      <t>タカダヤ</t>
    </rPh>
    <rPh sb="3" eb="4">
      <t>トオ</t>
    </rPh>
    <phoneticPr fontId="1"/>
  </si>
  <si>
    <t>Ｈ２２～２５</t>
    <phoneticPr fontId="1"/>
  </si>
  <si>
    <t>Ｓ５０～Ｓ５４</t>
    <phoneticPr fontId="1"/>
  </si>
  <si>
    <t>Ｈ２２～２６</t>
    <phoneticPr fontId="1"/>
  </si>
  <si>
    <t>３Ｆ・５Ｆ耐火</t>
    <rPh sb="5" eb="7">
      <t>タイカ</t>
    </rPh>
    <phoneticPr fontId="1"/>
  </si>
  <si>
    <t>であえーる中島</t>
    <rPh sb="5" eb="7">
      <t>ナカジマ</t>
    </rPh>
    <phoneticPr fontId="1"/>
  </si>
  <si>
    <t>室蘭市中島本町1丁目</t>
    <rPh sb="0" eb="3">
      <t>ムロランシ</t>
    </rPh>
    <rPh sb="3" eb="7">
      <t>ナカジマホンチョウ</t>
    </rPh>
    <rPh sb="8" eb="10">
      <t>チョウメ</t>
    </rPh>
    <phoneticPr fontId="1"/>
  </si>
  <si>
    <t>１２Ｆ　耐火</t>
    <rPh sb="4" eb="6">
      <t>タイカ</t>
    </rPh>
    <phoneticPr fontId="1"/>
  </si>
  <si>
    <t>釧路市幸町13丁目</t>
    <rPh sb="0" eb="3">
      <t>クシロシ</t>
    </rPh>
    <rPh sb="3" eb="5">
      <t>サイワイチョウ</t>
    </rPh>
    <rPh sb="7" eb="9">
      <t>チョウメ</t>
    </rPh>
    <phoneticPr fontId="1"/>
  </si>
  <si>
    <t>木古内町</t>
    <rPh sb="0" eb="4">
      <t>キコナイチョウ</t>
    </rPh>
    <phoneticPr fontId="1"/>
  </si>
  <si>
    <t>であえーる駅前</t>
    <rPh sb="5" eb="7">
      <t>エキマエ</t>
    </rPh>
    <phoneticPr fontId="1"/>
  </si>
  <si>
    <t>Ｈ２７</t>
    <phoneticPr fontId="1"/>
  </si>
  <si>
    <t>上磯郡木古内町字木古内</t>
    <rPh sb="0" eb="3">
      <t>カミイソグン</t>
    </rPh>
    <rPh sb="3" eb="7">
      <t>キコナイチョウ</t>
    </rPh>
    <rPh sb="7" eb="8">
      <t>アザ</t>
    </rPh>
    <rPh sb="8" eb="11">
      <t>キコナイ</t>
    </rPh>
    <phoneticPr fontId="1"/>
  </si>
  <si>
    <t>Ｓ４８～Ｓ５３、Ｈ１５</t>
    <phoneticPr fontId="1"/>
  </si>
  <si>
    <t>サニータウンみはら</t>
    <phoneticPr fontId="1"/>
  </si>
  <si>
    <t>規模増
改善年度</t>
    <rPh sb="0" eb="2">
      <t>キボ</t>
    </rPh>
    <rPh sb="2" eb="3">
      <t>ゾウ</t>
    </rPh>
    <rPh sb="4" eb="6">
      <t>カイゼン</t>
    </rPh>
    <rPh sb="6" eb="8">
      <t>ネンド</t>
    </rPh>
    <phoneticPr fontId="1"/>
  </si>
  <si>
    <t>全面的
改善年度</t>
    <rPh sb="0" eb="3">
      <t>ゼンメンテキ</t>
    </rPh>
    <rPh sb="4" eb="6">
      <t>カイゼン</t>
    </rPh>
    <rPh sb="6" eb="8">
      <t>ネンド</t>
    </rPh>
    <phoneticPr fontId="1"/>
  </si>
  <si>
    <t>Ｈ１９～Ｈ２４</t>
    <phoneticPr fontId="1"/>
  </si>
  <si>
    <t>Ｈ１６～Ｈ２１</t>
    <phoneticPr fontId="1"/>
  </si>
  <si>
    <t>Ｈ２５～Ｈ２７</t>
    <phoneticPr fontId="1"/>
  </si>
  <si>
    <t>Ｈ１８～Ｈ２６</t>
    <phoneticPr fontId="1"/>
  </si>
  <si>
    <t>Ｈ１５～Ｈ１９</t>
    <phoneticPr fontId="1"/>
  </si>
  <si>
    <t>Ｈ１４～Ｈ１７</t>
    <phoneticPr fontId="1"/>
  </si>
  <si>
    <t>Ｈ１９～Ｈ２３</t>
    <phoneticPr fontId="1"/>
  </si>
  <si>
    <t>Ｈ１～Ｈ４（Ａ１～Ａ９号棟）</t>
    <rPh sb="11" eb="13">
      <t>ゴウトウ</t>
    </rPh>
    <phoneticPr fontId="1"/>
  </si>
  <si>
    <t>Ｈ１～Ｈ３（Ｂ５～Ｂ８号棟）</t>
    <rPh sb="11" eb="13">
      <t>ゴウトウ</t>
    </rPh>
    <phoneticPr fontId="1"/>
  </si>
  <si>
    <t>Ｈ３（Ｄ１１～Ｄ１２号棟）</t>
    <rPh sb="10" eb="12">
      <t>ゴウトウ</t>
    </rPh>
    <phoneticPr fontId="1"/>
  </si>
  <si>
    <t>Ｈ４～Ｈ５（８～９号棟）</t>
    <rPh sb="9" eb="11">
      <t>ゴウトウ</t>
    </rPh>
    <phoneticPr fontId="1"/>
  </si>
  <si>
    <t>Ｈ２（１～２号棟）</t>
    <rPh sb="6" eb="8">
      <t>ゴウトウ</t>
    </rPh>
    <phoneticPr fontId="1"/>
  </si>
  <si>
    <t>Ｈ７～Ｈ９（１０～３０号棟）</t>
    <rPh sb="11" eb="13">
      <t>ゴウトウ</t>
    </rPh>
    <phoneticPr fontId="1"/>
  </si>
  <si>
    <t>（Ｒ３１～Ｒ３４号棟）</t>
    <rPh sb="8" eb="10">
      <t>ゴウトウ</t>
    </rPh>
    <phoneticPr fontId="1"/>
  </si>
  <si>
    <t>（Ｄ１～Ｄ５号棟）</t>
    <rPh sb="6" eb="8">
      <t>ゴウトウ</t>
    </rPh>
    <phoneticPr fontId="1"/>
  </si>
  <si>
    <t>（Ｃ～Ｈ棟）</t>
    <rPh sb="4" eb="5">
      <t>トウ</t>
    </rPh>
    <phoneticPr fontId="1"/>
  </si>
  <si>
    <t>（２７～２８号棟）</t>
    <phoneticPr fontId="1"/>
  </si>
  <si>
    <t>Ｈ１３（２９～３０号棟）</t>
    <rPh sb="9" eb="11">
      <t>ゴウトウ</t>
    </rPh>
    <phoneticPr fontId="1"/>
  </si>
  <si>
    <t>（１～３号棟）</t>
    <rPh sb="4" eb="6">
      <t>ゴウトウ</t>
    </rPh>
    <phoneticPr fontId="1"/>
  </si>
  <si>
    <t>（丘３１～３２、３５号棟）</t>
    <rPh sb="1" eb="2">
      <t>オカ</t>
    </rPh>
    <rPh sb="10" eb="12">
      <t>ゴウトウ</t>
    </rPh>
    <phoneticPr fontId="1"/>
  </si>
  <si>
    <t>（Ｄ７Ｒ～Ｄ８Ｒ）</t>
    <phoneticPr fontId="1"/>
  </si>
  <si>
    <t>Ｈ２６～２７（Ｄ１４Ｒ）</t>
    <phoneticPr fontId="1"/>
  </si>
  <si>
    <t>Ｈ２４～２５（Ｄ１２Ｒ）</t>
    <phoneticPr fontId="1"/>
  </si>
  <si>
    <t>Ｈ２３～２４（Ｄ９Ｒ）</t>
    <phoneticPr fontId="1"/>
  </si>
  <si>
    <t>Ｈ２２～２３（Ｄ１０Ｒ）</t>
    <phoneticPr fontId="1"/>
  </si>
  <si>
    <t>Ｈ２０～２１（Ｄ１１Ｒ）</t>
    <phoneticPr fontId="1"/>
  </si>
  <si>
    <t>Ｈ７（豊１８）</t>
    <rPh sb="3" eb="4">
      <t>トヨ</t>
    </rPh>
    <phoneticPr fontId="1"/>
  </si>
  <si>
    <t>Ｈ５～６（豊２０、２１）</t>
    <rPh sb="5" eb="6">
      <t>トヨ</t>
    </rPh>
    <phoneticPr fontId="1"/>
  </si>
  <si>
    <t>Ｈ３（豊１９）</t>
    <rPh sb="3" eb="4">
      <t>トヨ</t>
    </rPh>
    <phoneticPr fontId="1"/>
  </si>
  <si>
    <t>Ｈ２（２６号棟）</t>
    <rPh sb="5" eb="7">
      <t>ゴウトウ</t>
    </rPh>
    <phoneticPr fontId="1"/>
  </si>
  <si>
    <t>Ｈ１（３３号棟）</t>
    <rPh sb="5" eb="7">
      <t>ゴウトウ</t>
    </rPh>
    <phoneticPr fontId="1"/>
  </si>
  <si>
    <t>Ｓ６３（２７号棟）</t>
    <rPh sb="6" eb="8">
      <t>ゴウトウ</t>
    </rPh>
    <phoneticPr fontId="1"/>
  </si>
  <si>
    <t>Ｓ６２（１７号棟）</t>
    <rPh sb="6" eb="8">
      <t>ゴウトウ</t>
    </rPh>
    <phoneticPr fontId="1"/>
  </si>
  <si>
    <t>Ｈ９（Ａ２、４号棟）</t>
    <rPh sb="7" eb="9">
      <t>ゴウトウ</t>
    </rPh>
    <phoneticPr fontId="1"/>
  </si>
  <si>
    <t>Ｈ８（Ａ１５、１９号棟）</t>
    <rPh sb="9" eb="11">
      <t>ゴウトウ</t>
    </rPh>
    <phoneticPr fontId="1"/>
  </si>
  <si>
    <t>Ｈ７（Ａ１２、１４号棟）</t>
    <rPh sb="9" eb="11">
      <t>ゴウトウ</t>
    </rPh>
    <phoneticPr fontId="1"/>
  </si>
  <si>
    <t>Ｈ６（Ａ１、１１号棟）</t>
    <rPh sb="8" eb="10">
      <t>ゴウトウ</t>
    </rPh>
    <phoneticPr fontId="1"/>
  </si>
  <si>
    <t>Ｈ５（Ａ３、５号棟）</t>
    <rPh sb="7" eb="9">
      <t>ゴウトウ</t>
    </rPh>
    <phoneticPr fontId="1"/>
  </si>
  <si>
    <t>Ｈ３～４（Ａ８、１０号棟）</t>
    <rPh sb="10" eb="12">
      <t>ゴウトウ</t>
    </rPh>
    <phoneticPr fontId="1"/>
  </si>
  <si>
    <t>Ｈ６～７（Ｒ１５～１６）</t>
    <phoneticPr fontId="1"/>
  </si>
  <si>
    <t>Ｈ４、Ｈ５（Ｒ１９、Ｒ２３）</t>
    <phoneticPr fontId="1"/>
  </si>
  <si>
    <t>Ｓ６１～６２（Ｒ１７～１８、２４）</t>
    <phoneticPr fontId="1"/>
  </si>
  <si>
    <t>Ｓ５８～６０（Ｒ２０～２２）</t>
    <phoneticPr fontId="1"/>
  </si>
  <si>
    <t>Ｈ７～８（Ｒ５、２６、２８号棟）</t>
    <rPh sb="13" eb="15">
      <t>ゴウトウ</t>
    </rPh>
    <phoneticPr fontId="1"/>
  </si>
  <si>
    <t>Ｈ５～６（Ｒ６～９、Ｒ２７号棟）</t>
    <rPh sb="13" eb="15">
      <t>ゴウトウ</t>
    </rPh>
    <phoneticPr fontId="1"/>
  </si>
  <si>
    <t>Ｈ３（Ｒ４、Ｒ２５号棟）</t>
    <rPh sb="9" eb="11">
      <t>ゴウトウ</t>
    </rPh>
    <phoneticPr fontId="1"/>
  </si>
  <si>
    <t>Ｓ６２～６３（Ｒ１～３号棟）</t>
    <rPh sb="11" eb="13">
      <t>ゴウトウ</t>
    </rPh>
    <phoneticPr fontId="1"/>
  </si>
  <si>
    <t>であえーる緑幸</t>
    <rPh sb="5" eb="6">
      <t>リョク</t>
    </rPh>
    <rPh sb="6" eb="7">
      <t>コウ</t>
    </rPh>
    <phoneticPr fontId="1"/>
  </si>
  <si>
    <t>であえーる常盤</t>
    <rPh sb="5" eb="7">
      <t>トキワ</t>
    </rPh>
    <phoneticPr fontId="1"/>
  </si>
  <si>
    <t>であえーる大黒</t>
    <rPh sb="5" eb="7">
      <t>ダイコク</t>
    </rPh>
    <phoneticPr fontId="1"/>
  </si>
  <si>
    <t>芦別市南2条東2丁目</t>
    <rPh sb="0" eb="3">
      <t>アシベツシ</t>
    </rPh>
    <rPh sb="3" eb="4">
      <t>ミナミ</t>
    </rPh>
    <rPh sb="5" eb="6">
      <t>ジョウ</t>
    </rPh>
    <rPh sb="6" eb="7">
      <t>ヒガシ</t>
    </rPh>
    <rPh sb="8" eb="10">
      <t>チョウメ</t>
    </rPh>
    <phoneticPr fontId="1"/>
  </si>
  <si>
    <t>北見市常盤町1丁目</t>
    <rPh sb="0" eb="3">
      <t>キタミシ</t>
    </rPh>
    <rPh sb="3" eb="6">
      <t>トキワチョウ</t>
    </rPh>
    <rPh sb="7" eb="9">
      <t>チョウメ</t>
    </rPh>
    <phoneticPr fontId="1"/>
  </si>
  <si>
    <t>４Ｆ　耐火</t>
    <rPh sb="3" eb="5">
      <t>タイカ</t>
    </rPh>
    <phoneticPr fontId="1"/>
  </si>
  <si>
    <t>稚内市大黒3丁目</t>
    <rPh sb="3" eb="5">
      <t>ダイコク</t>
    </rPh>
    <rPh sb="6" eb="8">
      <t>チョウメ</t>
    </rPh>
    <phoneticPr fontId="1"/>
  </si>
  <si>
    <t>Ｈ２８・Ｈ２９</t>
    <phoneticPr fontId="1"/>
  </si>
  <si>
    <t>Ｈ２４・Ｈ２９</t>
    <phoneticPr fontId="1"/>
  </si>
  <si>
    <t>であえーる新函館北斗駅前</t>
    <rPh sb="5" eb="6">
      <t>シン</t>
    </rPh>
    <rPh sb="6" eb="8">
      <t>ハコダテ</t>
    </rPh>
    <rPh sb="8" eb="10">
      <t>ホクト</t>
    </rPh>
    <rPh sb="10" eb="12">
      <t>エキマエ</t>
    </rPh>
    <phoneticPr fontId="1"/>
  </si>
  <si>
    <t>Ｈ２９</t>
    <phoneticPr fontId="1"/>
  </si>
  <si>
    <t>１０Ｆ　耐火</t>
    <phoneticPr fontId="1"/>
  </si>
  <si>
    <t>であえーる宮下東</t>
    <rPh sb="5" eb="7">
      <t>ミヤシタ</t>
    </rPh>
    <rPh sb="7" eb="8">
      <t>ヒガシ</t>
    </rPh>
    <phoneticPr fontId="1"/>
  </si>
  <si>
    <t>９Ｆ　耐火</t>
    <phoneticPr fontId="1"/>
  </si>
  <si>
    <t>三笠市</t>
    <rPh sb="0" eb="3">
      <t>ミカサシ</t>
    </rPh>
    <phoneticPr fontId="1"/>
  </si>
  <si>
    <t>であえーるサンタウン岡山</t>
    <rPh sb="10" eb="12">
      <t>オカヤマ</t>
    </rPh>
    <phoneticPr fontId="1"/>
  </si>
  <si>
    <t>余市町</t>
    <rPh sb="0" eb="2">
      <t>ヨイチ</t>
    </rPh>
    <rPh sb="2" eb="3">
      <t>チョウ</t>
    </rPh>
    <phoneticPr fontId="1"/>
  </si>
  <si>
    <t>であえーるまほろば</t>
    <phoneticPr fontId="1"/>
  </si>
  <si>
    <t>Ｈ３０</t>
    <phoneticPr fontId="1"/>
  </si>
  <si>
    <t>三笠市岡山1081番地1</t>
    <rPh sb="0" eb="3">
      <t>ミカサシ</t>
    </rPh>
    <rPh sb="3" eb="5">
      <t>オカヤマ</t>
    </rPh>
    <rPh sb="9" eb="11">
      <t>バンチ</t>
    </rPh>
    <phoneticPr fontId="1"/>
  </si>
  <si>
    <t>余市町黒川町17丁目13番2</t>
    <rPh sb="0" eb="3">
      <t>ヨイチチョウ</t>
    </rPh>
    <rPh sb="3" eb="6">
      <t>クロカワチョウ</t>
    </rPh>
    <rPh sb="8" eb="10">
      <t>チョウメ</t>
    </rPh>
    <rPh sb="12" eb="13">
      <t>バン</t>
    </rPh>
    <phoneticPr fontId="1"/>
  </si>
  <si>
    <t>北斗市市渡687-5</t>
    <rPh sb="0" eb="3">
      <t>ホクトシ</t>
    </rPh>
    <rPh sb="3" eb="4">
      <t>シ</t>
    </rPh>
    <rPh sb="4" eb="5">
      <t>ワタ</t>
    </rPh>
    <phoneticPr fontId="1"/>
  </si>
  <si>
    <t>旭川市宮下通15丁目3</t>
    <rPh sb="0" eb="3">
      <t>アサヒカワシ</t>
    </rPh>
    <rPh sb="3" eb="5">
      <t>ミヤシタ</t>
    </rPh>
    <rPh sb="5" eb="6">
      <t>トオ</t>
    </rPh>
    <rPh sb="8" eb="10">
      <t>チョウメ</t>
    </rPh>
    <phoneticPr fontId="1"/>
  </si>
  <si>
    <t>Ｈ29～Ｈ30</t>
    <phoneticPr fontId="1"/>
  </si>
  <si>
    <t>Ｈ２８・Ｈ３０</t>
    <phoneticPr fontId="1"/>
  </si>
  <si>
    <t>Ｈ２６・Ｈ２９～Ｈ３０</t>
    <phoneticPr fontId="1"/>
  </si>
  <si>
    <t>Ｓ６３～Ｈ１（Ｒ１０～１１、Ｈ13～14号棟）</t>
    <rPh sb="20" eb="22">
      <t>ゴウトウ</t>
    </rPh>
    <phoneticPr fontId="1"/>
  </si>
  <si>
    <t>Ｈ１～Ｈ２、Ｈ２５、Ｈ２９</t>
    <phoneticPr fontId="1"/>
  </si>
  <si>
    <t>Ｈ４～７</t>
    <phoneticPr fontId="1"/>
  </si>
  <si>
    <t>植苗</t>
    <rPh sb="0" eb="2">
      <t>ウエナエ</t>
    </rPh>
    <phoneticPr fontId="1"/>
  </si>
  <si>
    <t>苫小牧市字植苗50番地14</t>
    <rPh sb="0" eb="4">
      <t>トマコマイシ</t>
    </rPh>
    <rPh sb="4" eb="5">
      <t>アザ</t>
    </rPh>
    <rPh sb="5" eb="7">
      <t>ウエナエ</t>
    </rPh>
    <rPh sb="9" eb="11">
      <t>バンチ</t>
    </rPh>
    <phoneticPr fontId="1"/>
  </si>
  <si>
    <t>Ｓ６２（３号棟）・Ｈ６（４号棟）</t>
    <rPh sb="5" eb="7">
      <t>ゴウトウ</t>
    </rPh>
    <phoneticPr fontId="1"/>
  </si>
  <si>
    <t>Ｓ４３～Ｓ４５、Ｈ２６、Ｈ30</t>
    <phoneticPr fontId="1"/>
  </si>
  <si>
    <t>Ｓ３８～Ｓ４1、Ｈ２９</t>
    <phoneticPr fontId="1"/>
  </si>
  <si>
    <t>(平成31年4月1日現在)</t>
    <rPh sb="1" eb="3">
      <t>ヘイセイ</t>
    </rPh>
    <rPh sb="5" eb="6">
      <t>ネン</t>
    </rPh>
    <rPh sb="7" eb="8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</si>
</sst>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&quot;団地&quot;"/>
    <numFmt numFmtId="177" formatCode="#,##0_);[Red]\(#,##0\)"/>
    <numFmt numFmtId="178" formatCode="#,##0_ "/>
  </numFmts>
  <fonts count="14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8"/>
      <name val="ＡＲ丸ゴシック体Ｍ"/>
      <family val="3"/>
      <charset val="128"/>
    </font>
    <font>
      <sz val="12"/>
      <name val="ＡＲ丸ゴシック体Ｍ"/>
      <family val="3"/>
      <charset val="128"/>
    </font>
    <font>
      <sz val="16"/>
      <name val="ＡＲ丸ゴシック体Ｍ"/>
      <family val="3"/>
      <charset val="128"/>
    </font>
    <font>
      <b/>
      <sz val="12"/>
      <name val="ＡＲ丸ゴシック体Ｍ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ＡＲ丸ゴシック体Ｍ"/>
      <family val="3"/>
      <charset val="128"/>
    </font>
    <font>
      <sz val="10"/>
      <name val="ＡＲ丸ゴシック体Ｍ"/>
      <family val="3"/>
      <charset val="128"/>
    </font>
    <font>
      <sz val="11"/>
      <name val="ＡＲ丸ゴシック体Ｍ"/>
      <family val="3"/>
      <charset val="128"/>
    </font>
    <font>
      <sz val="8"/>
      <name val="ＡＲ丸ゴシック体Ｍ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ＡＲ丸ゴシック体Ｍ"/>
      <family val="3"/>
      <charset val="128"/>
    </font>
    <font>
      <b/>
      <sz val="12"/>
      <color rgb="FFFF0000"/>
      <name val="ＡＲ丸ゴシック体Ｍ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 shrinkToFit="1"/>
    </xf>
    <xf numFmtId="3" fontId="3" fillId="0" borderId="35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shrinkToFit="1"/>
    </xf>
    <xf numFmtId="3" fontId="3" fillId="0" borderId="36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176" fontId="5" fillId="0" borderId="2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left" vertical="center" shrinkToFit="1"/>
    </xf>
    <xf numFmtId="3" fontId="5" fillId="0" borderId="36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25" xfId="0" applyNumberFormat="1" applyFont="1" applyFill="1" applyBorder="1" applyAlignment="1">
      <alignment horizontal="left" vertical="center"/>
    </xf>
    <xf numFmtId="177" fontId="3" fillId="0" borderId="25" xfId="0" applyNumberFormat="1" applyFont="1" applyFill="1" applyBorder="1" applyAlignment="1">
      <alignment horizontal="right" vertical="center"/>
    </xf>
    <xf numFmtId="177" fontId="3" fillId="0" borderId="25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horizontal="left" vertical="center" shrinkToFit="1"/>
    </xf>
    <xf numFmtId="3" fontId="3" fillId="0" borderId="37" xfId="0" applyNumberFormat="1" applyFont="1" applyFill="1" applyBorder="1" applyAlignment="1">
      <alignment vertical="center" shrinkToFit="1"/>
    </xf>
    <xf numFmtId="176" fontId="5" fillId="0" borderId="27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28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left" vertical="center" shrinkToFit="1"/>
    </xf>
    <xf numFmtId="3" fontId="5" fillId="0" borderId="38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176" fontId="5" fillId="0" borderId="29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left" vertical="center" shrinkToFit="1"/>
    </xf>
    <xf numFmtId="3" fontId="5" fillId="0" borderId="40" xfId="0" applyNumberFormat="1" applyFont="1" applyFill="1" applyBorder="1" applyAlignment="1">
      <alignment vertical="center" shrinkToFit="1"/>
    </xf>
    <xf numFmtId="176" fontId="5" fillId="2" borderId="48" xfId="0" applyNumberFormat="1" applyFont="1" applyFill="1" applyBorder="1" applyAlignment="1">
      <alignment horizontal="center" vertical="center"/>
    </xf>
    <xf numFmtId="177" fontId="5" fillId="2" borderId="48" xfId="0" applyNumberFormat="1" applyFont="1" applyFill="1" applyBorder="1" applyAlignment="1">
      <alignment horizontal="right" vertical="center"/>
    </xf>
    <xf numFmtId="3" fontId="5" fillId="2" borderId="48" xfId="0" applyNumberFormat="1" applyFont="1" applyFill="1" applyBorder="1" applyAlignment="1">
      <alignment horizontal="left" vertical="center" shrinkToFit="1"/>
    </xf>
    <xf numFmtId="3" fontId="5" fillId="2" borderId="49" xfId="0" applyNumberFormat="1" applyFon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left" vertical="center"/>
    </xf>
    <xf numFmtId="177" fontId="3" fillId="0" borderId="45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vertical="center"/>
    </xf>
    <xf numFmtId="3" fontId="3" fillId="0" borderId="45" xfId="0" applyNumberFormat="1" applyFont="1" applyFill="1" applyBorder="1" applyAlignment="1">
      <alignment horizontal="left" vertical="center" shrinkToFit="1"/>
    </xf>
    <xf numFmtId="3" fontId="3" fillId="0" borderId="46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horizontal="lef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left" vertical="center" shrinkToFit="1"/>
    </xf>
    <xf numFmtId="3" fontId="3" fillId="0" borderId="40" xfId="0" applyNumberFormat="1" applyFont="1" applyFill="1" applyBorder="1" applyAlignment="1">
      <alignment vertical="center" shrinkToFi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left" vertical="center" shrinkToFit="1"/>
    </xf>
    <xf numFmtId="3" fontId="5" fillId="2" borderId="36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 shrinkToFit="1"/>
    </xf>
    <xf numFmtId="3" fontId="3" fillId="0" borderId="39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176" fontId="3" fillId="0" borderId="8" xfId="0" applyNumberFormat="1" applyFont="1" applyFill="1" applyBorder="1" applyAlignment="1">
      <alignment horizontal="left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left" vertical="center" shrinkToFit="1"/>
    </xf>
    <xf numFmtId="3" fontId="3" fillId="0" borderId="41" xfId="0" applyNumberFormat="1" applyFont="1" applyFill="1" applyBorder="1" applyAlignment="1">
      <alignment vertical="center" shrinkToFit="1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horizontal="left" vertical="center" shrinkToFit="1"/>
    </xf>
    <xf numFmtId="0" fontId="3" fillId="0" borderId="36" xfId="0" applyNumberFormat="1" applyFont="1" applyFill="1" applyBorder="1" applyAlignment="1">
      <alignment vertical="center" shrinkToFit="1"/>
    </xf>
    <xf numFmtId="176" fontId="3" fillId="0" borderId="25" xfId="0" applyNumberFormat="1" applyFont="1" applyFill="1" applyBorder="1" applyAlignment="1">
      <alignment horizontal="left" vertical="center" shrinkToFit="1"/>
    </xf>
    <xf numFmtId="176" fontId="5" fillId="0" borderId="31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horizontal="center" vertical="center"/>
    </xf>
    <xf numFmtId="177" fontId="5" fillId="2" borderId="9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left" vertical="center" shrinkToFit="1"/>
    </xf>
    <xf numFmtId="3" fontId="5" fillId="2" borderId="43" xfId="0" applyNumberFormat="1" applyFont="1" applyFill="1" applyBorder="1" applyAlignment="1">
      <alignment vertical="center" shrinkToFit="1"/>
    </xf>
    <xf numFmtId="0" fontId="3" fillId="0" borderId="25" xfId="0" applyNumberFormat="1" applyFont="1" applyFill="1" applyBorder="1" applyAlignment="1">
      <alignment horizontal="left" vertical="center" shrinkToFit="1"/>
    </xf>
    <xf numFmtId="0" fontId="3" fillId="0" borderId="37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36" xfId="0" applyNumberFormat="1" applyFont="1" applyFill="1" applyBorder="1" applyAlignment="1">
      <alignment vertical="center" shrinkToFit="1"/>
    </xf>
    <xf numFmtId="176" fontId="3" fillId="0" borderId="33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left" vertical="center" shrinkToFit="1"/>
    </xf>
    <xf numFmtId="3" fontId="3" fillId="0" borderId="38" xfId="0" applyNumberFormat="1" applyFont="1" applyFill="1" applyBorder="1" applyAlignment="1">
      <alignment vertical="center" shrinkToFit="1"/>
    </xf>
    <xf numFmtId="176" fontId="5" fillId="2" borderId="51" xfId="0" applyNumberFormat="1" applyFont="1" applyFill="1" applyBorder="1" applyAlignment="1">
      <alignment horizontal="center" vertical="center"/>
    </xf>
    <xf numFmtId="177" fontId="5" fillId="2" borderId="51" xfId="0" applyNumberFormat="1" applyFont="1" applyFill="1" applyBorder="1" applyAlignment="1">
      <alignment horizontal="right" vertical="center"/>
    </xf>
    <xf numFmtId="3" fontId="5" fillId="2" borderId="51" xfId="0" applyNumberFormat="1" applyFont="1" applyFill="1" applyBorder="1" applyAlignment="1">
      <alignment horizontal="left" vertical="center" shrinkToFit="1"/>
    </xf>
    <xf numFmtId="3" fontId="5" fillId="2" borderId="52" xfId="0" applyNumberFormat="1" applyFont="1" applyFill="1" applyBorder="1" applyAlignment="1">
      <alignment vertical="center" shrinkToFit="1"/>
    </xf>
    <xf numFmtId="176" fontId="3" fillId="3" borderId="15" xfId="0" applyNumberFormat="1" applyFont="1" applyFill="1" applyBorder="1" applyAlignment="1">
      <alignment horizontal="center" vertical="center"/>
    </xf>
    <xf numFmtId="177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left" vertical="center" shrinkToFit="1"/>
    </xf>
    <xf numFmtId="178" fontId="3" fillId="3" borderId="16" xfId="0" applyNumberFormat="1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47" xfId="0" applyNumberFormat="1" applyFont="1" applyFill="1" applyBorder="1" applyAlignment="1">
      <alignment horizontal="center" vertical="center" shrinkToFit="1"/>
    </xf>
    <xf numFmtId="0" fontId="3" fillId="2" borderId="17" xfId="0" applyNumberFormat="1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 shrinkToFit="1"/>
    </xf>
    <xf numFmtId="0" fontId="3" fillId="0" borderId="20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3" fillId="0" borderId="24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horizontal="center" vertical="center" shrinkToFit="1"/>
    </xf>
    <xf numFmtId="0" fontId="3" fillId="0" borderId="44" xfId="0" applyNumberFormat="1" applyFont="1" applyFill="1" applyBorder="1" applyAlignment="1">
      <alignment horizontal="center" vertical="center" shrinkToFit="1"/>
    </xf>
    <xf numFmtId="0" fontId="5" fillId="2" borderId="10" xfId="0" applyNumberFormat="1" applyFont="1" applyFill="1" applyBorder="1" applyAlignment="1">
      <alignment horizontal="center" vertical="center" shrinkToFit="1"/>
    </xf>
    <xf numFmtId="0" fontId="3" fillId="0" borderId="53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3" fillId="0" borderId="22" xfId="0" applyNumberFormat="1" applyFont="1" applyFill="1" applyBorder="1" applyAlignment="1">
      <alignment horizontal="center" vertical="center" shrinkToFit="1"/>
    </xf>
    <xf numFmtId="0" fontId="3" fillId="0" borderId="34" xfId="0" applyNumberFormat="1" applyFont="1" applyFill="1" applyBorder="1" applyAlignment="1">
      <alignment horizontal="center" vertical="center" shrinkToFit="1"/>
    </xf>
    <xf numFmtId="0" fontId="5" fillId="2" borderId="12" xfId="0" applyNumberFormat="1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26" xfId="0" applyNumberFormat="1" applyFont="1" applyFill="1" applyBorder="1" applyAlignment="1">
      <alignment horizontal="center" vertical="center" shrinkToFit="1"/>
    </xf>
    <xf numFmtId="0" fontId="5" fillId="2" borderId="50" xfId="0" applyNumberFormat="1" applyFont="1" applyFill="1" applyBorder="1" applyAlignment="1">
      <alignment horizontal="center" vertical="center" shrinkToFit="1"/>
    </xf>
    <xf numFmtId="0" fontId="3" fillId="3" borderId="14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2" borderId="54" xfId="0" applyNumberFormat="1" applyFont="1" applyFill="1" applyBorder="1" applyAlignment="1">
      <alignment horizontal="center" vertical="center" shrinkToFit="1"/>
    </xf>
    <xf numFmtId="176" fontId="5" fillId="2" borderId="55" xfId="0" applyNumberFormat="1" applyFont="1" applyFill="1" applyBorder="1" applyAlignment="1">
      <alignment horizontal="center" vertical="center"/>
    </xf>
    <xf numFmtId="177" fontId="5" fillId="2" borderId="55" xfId="0" applyNumberFormat="1" applyFont="1" applyFill="1" applyBorder="1" applyAlignment="1">
      <alignment horizontal="right" vertical="center"/>
    </xf>
    <xf numFmtId="3" fontId="5" fillId="2" borderId="55" xfId="0" applyNumberFormat="1" applyFont="1" applyFill="1" applyBorder="1" applyAlignment="1">
      <alignment horizontal="left" vertical="center" shrinkToFit="1"/>
    </xf>
    <xf numFmtId="3" fontId="5" fillId="2" borderId="56" xfId="0" applyNumberFormat="1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horizontal="left" vertical="center" shrinkToFit="1"/>
    </xf>
    <xf numFmtId="176" fontId="3" fillId="0" borderId="57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left" vertical="center" shrinkToFit="1"/>
    </xf>
    <xf numFmtId="3" fontId="7" fillId="0" borderId="1" xfId="0" applyNumberFormat="1" applyFont="1" applyFill="1" applyBorder="1" applyAlignment="1">
      <alignment horizontal="left" vertical="center" shrinkToFit="1"/>
    </xf>
    <xf numFmtId="3" fontId="4" fillId="0" borderId="25" xfId="0" applyNumberFormat="1" applyFont="1" applyFill="1" applyBorder="1" applyAlignment="1">
      <alignment horizontal="left" vertical="center" shrinkToFit="1"/>
    </xf>
    <xf numFmtId="3" fontId="3" fillId="0" borderId="5" xfId="0" applyNumberFormat="1" applyFont="1" applyFill="1" applyBorder="1" applyAlignment="1">
      <alignment horizontal="left" vertical="center" shrinkToFit="1"/>
    </xf>
    <xf numFmtId="3" fontId="9" fillId="0" borderId="2" xfId="0" applyNumberFormat="1" applyFont="1" applyFill="1" applyBorder="1" applyAlignment="1">
      <alignment horizontal="left" vertical="center" shrinkToFit="1"/>
    </xf>
    <xf numFmtId="3" fontId="10" fillId="0" borderId="1" xfId="0" applyNumberFormat="1" applyFont="1" applyFill="1" applyBorder="1" applyAlignment="1">
      <alignment horizontal="left" vertical="center" shrinkToFit="1"/>
    </xf>
    <xf numFmtId="176" fontId="3" fillId="0" borderId="58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vertical="center" shrinkToFit="1"/>
    </xf>
    <xf numFmtId="3" fontId="8" fillId="0" borderId="2" xfId="0" applyNumberFormat="1" applyFont="1" applyFill="1" applyBorder="1" applyAlignment="1">
      <alignment horizontal="left" vertical="center" shrinkToFit="1"/>
    </xf>
    <xf numFmtId="3" fontId="2" fillId="0" borderId="2" xfId="0" applyNumberFormat="1" applyFont="1" applyFill="1" applyBorder="1" applyAlignment="1">
      <alignment vertical="center" shrinkToFit="1"/>
    </xf>
    <xf numFmtId="3" fontId="8" fillId="0" borderId="2" xfId="0" applyNumberFormat="1" applyFont="1" applyFill="1" applyBorder="1" applyAlignment="1">
      <alignment vertical="center" shrinkToFit="1"/>
    </xf>
    <xf numFmtId="3" fontId="9" fillId="0" borderId="2" xfId="0" applyNumberFormat="1" applyFont="1" applyFill="1" applyBorder="1" applyAlignment="1">
      <alignment vertical="center" shrinkToFit="1"/>
    </xf>
    <xf numFmtId="176" fontId="3" fillId="0" borderId="59" xfId="0" applyNumberFormat="1" applyFont="1" applyFill="1" applyBorder="1" applyAlignment="1">
      <alignment horizontal="left" vertical="center"/>
    </xf>
    <xf numFmtId="177" fontId="3" fillId="0" borderId="60" xfId="0" applyNumberFormat="1" applyFont="1" applyFill="1" applyBorder="1" applyAlignment="1">
      <alignment horizontal="right" vertical="center"/>
    </xf>
    <xf numFmtId="177" fontId="3" fillId="0" borderId="60" xfId="0" applyNumberFormat="1" applyFont="1" applyFill="1" applyBorder="1" applyAlignment="1">
      <alignment vertical="center"/>
    </xf>
    <xf numFmtId="3" fontId="3" fillId="0" borderId="60" xfId="0" applyNumberFormat="1" applyFont="1" applyFill="1" applyBorder="1" applyAlignment="1">
      <alignment horizontal="left" vertical="center" shrinkToFit="1"/>
    </xf>
    <xf numFmtId="3" fontId="3" fillId="0" borderId="61" xfId="0" applyNumberFormat="1" applyFont="1" applyFill="1" applyBorder="1" applyAlignment="1">
      <alignment vertical="center" shrinkToFit="1"/>
    </xf>
    <xf numFmtId="177" fontId="12" fillId="0" borderId="2" xfId="0" applyNumberFormat="1" applyFont="1" applyFill="1" applyBorder="1" applyAlignment="1">
      <alignment horizontal="right" vertical="center"/>
    </xf>
    <xf numFmtId="177" fontId="12" fillId="0" borderId="2" xfId="0" applyNumberFormat="1" applyFont="1" applyFill="1" applyBorder="1" applyAlignment="1">
      <alignment vertical="center"/>
    </xf>
    <xf numFmtId="3" fontId="12" fillId="0" borderId="2" xfId="0" applyNumberFormat="1" applyFont="1" applyFill="1" applyBorder="1" applyAlignment="1">
      <alignment horizontal="left" vertical="center" shrinkToFit="1"/>
    </xf>
    <xf numFmtId="3" fontId="12" fillId="0" borderId="1" xfId="0" applyNumberFormat="1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left" vertical="center"/>
    </xf>
    <xf numFmtId="3" fontId="12" fillId="0" borderId="36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12" fillId="0" borderId="20" xfId="0" applyNumberFormat="1" applyFont="1" applyFill="1" applyBorder="1" applyAlignment="1">
      <alignment horizontal="center" vertical="center" shrinkToFit="1"/>
    </xf>
    <xf numFmtId="176" fontId="12" fillId="0" borderId="59" xfId="0" applyNumberFormat="1" applyFont="1" applyFill="1" applyBorder="1" applyAlignment="1">
      <alignment horizontal="left" vertical="center" shrinkToFit="1"/>
    </xf>
    <xf numFmtId="177" fontId="12" fillId="0" borderId="60" xfId="0" applyNumberFormat="1" applyFont="1" applyFill="1" applyBorder="1" applyAlignment="1">
      <alignment horizontal="right" vertical="center"/>
    </xf>
    <xf numFmtId="177" fontId="12" fillId="0" borderId="60" xfId="0" applyNumberFormat="1" applyFont="1" applyFill="1" applyBorder="1" applyAlignment="1">
      <alignment vertical="center"/>
    </xf>
    <xf numFmtId="3" fontId="12" fillId="0" borderId="60" xfId="0" applyNumberFormat="1" applyFont="1" applyFill="1" applyBorder="1" applyAlignment="1">
      <alignment horizontal="left" vertical="center" shrinkToFit="1"/>
    </xf>
    <xf numFmtId="3" fontId="12" fillId="0" borderId="61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26" xfId="0" applyNumberFormat="1" applyFont="1" applyFill="1" applyBorder="1" applyAlignment="1">
      <alignment horizontal="center" vertical="center" shrinkToFit="1"/>
    </xf>
    <xf numFmtId="176" fontId="13" fillId="0" borderId="29" xfId="0" applyNumberFormat="1" applyFont="1" applyFill="1" applyBorder="1" applyAlignment="1">
      <alignment horizontal="center" vertical="center"/>
    </xf>
    <xf numFmtId="177" fontId="13" fillId="0" borderId="28" xfId="0" applyNumberFormat="1" applyFont="1" applyFill="1" applyBorder="1" applyAlignment="1">
      <alignment horizontal="right" vertical="center"/>
    </xf>
    <xf numFmtId="177" fontId="13" fillId="0" borderId="28" xfId="0" applyNumberFormat="1" applyFont="1" applyFill="1" applyBorder="1" applyAlignment="1">
      <alignment vertical="center"/>
    </xf>
    <xf numFmtId="3" fontId="13" fillId="0" borderId="28" xfId="0" applyNumberFormat="1" applyFont="1" applyFill="1" applyBorder="1" applyAlignment="1">
      <alignment horizontal="left" vertical="center" shrinkToFit="1"/>
    </xf>
    <xf numFmtId="3" fontId="13" fillId="0" borderId="38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left" vertical="center" shrinkToFit="1"/>
    </xf>
    <xf numFmtId="0" fontId="12" fillId="0" borderId="22" xfId="0" applyNumberFormat="1" applyFont="1" applyFill="1" applyBorder="1" applyAlignment="1">
      <alignment horizontal="center" vertical="center" shrinkToFit="1"/>
    </xf>
    <xf numFmtId="176" fontId="13" fillId="0" borderId="2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left" vertical="center" shrinkToFit="1"/>
    </xf>
    <xf numFmtId="176" fontId="12" fillId="0" borderId="2" xfId="0" applyNumberFormat="1" applyFont="1" applyFill="1" applyBorder="1" applyAlignment="1">
      <alignment horizontal="left" vertical="center"/>
    </xf>
    <xf numFmtId="176" fontId="12" fillId="0" borderId="7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 shrinkToFit="1"/>
    </xf>
    <xf numFmtId="0" fontId="2" fillId="0" borderId="32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47"/>
  <sheetViews>
    <sheetView tabSelected="1" zoomScale="64" zoomScaleNormal="64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"/>
  <cols>
    <col min="1" max="1" width="10.6640625" style="124" customWidth="1"/>
    <col min="2" max="2" width="17" style="1" customWidth="1"/>
    <col min="3" max="3" width="7.33203125" style="1" customWidth="1"/>
    <col min="4" max="4" width="8.109375" style="1" customWidth="1"/>
    <col min="5" max="5" width="10.5546875" style="1" customWidth="1"/>
    <col min="6" max="8" width="18.77734375" style="1" customWidth="1"/>
    <col min="9" max="9" width="17.6640625" style="1" customWidth="1"/>
    <col min="10" max="10" width="32.44140625" style="1" customWidth="1"/>
    <col min="11" max="16384" width="8.88671875" style="1"/>
  </cols>
  <sheetData>
    <row r="1" spans="1:11" ht="23.25" thickBot="1" x14ac:dyDescent="0.25">
      <c r="A1" s="181" t="s">
        <v>93</v>
      </c>
      <c r="B1" s="181"/>
      <c r="C1" s="181"/>
      <c r="D1" s="181"/>
      <c r="E1" s="181"/>
      <c r="F1" s="181"/>
      <c r="G1" s="181"/>
      <c r="H1" s="181"/>
      <c r="I1" s="181"/>
      <c r="J1" s="180" t="s">
        <v>862</v>
      </c>
    </row>
    <row r="2" spans="1:11" ht="30" customHeight="1" thickBot="1" x14ac:dyDescent="0.25">
      <c r="A2" s="105" t="s">
        <v>94</v>
      </c>
      <c r="B2" s="2" t="s">
        <v>131</v>
      </c>
      <c r="C2" s="2" t="s">
        <v>532</v>
      </c>
      <c r="D2" s="2" t="s">
        <v>287</v>
      </c>
      <c r="E2" s="3" t="s">
        <v>31</v>
      </c>
      <c r="F2" s="2" t="s">
        <v>288</v>
      </c>
      <c r="G2" s="3" t="s">
        <v>779</v>
      </c>
      <c r="H2" s="3" t="s">
        <v>780</v>
      </c>
      <c r="I2" s="2" t="s">
        <v>370</v>
      </c>
      <c r="J2" s="4" t="s">
        <v>410</v>
      </c>
      <c r="K2" s="5"/>
    </row>
    <row r="3" spans="1:11" ht="15.75" customHeight="1" x14ac:dyDescent="0.2">
      <c r="A3" s="107" t="s">
        <v>565</v>
      </c>
      <c r="B3" s="11" t="s">
        <v>208</v>
      </c>
      <c r="C3" s="12">
        <v>2</v>
      </c>
      <c r="D3" s="13">
        <v>48</v>
      </c>
      <c r="E3" s="13"/>
      <c r="F3" s="14" t="s">
        <v>322</v>
      </c>
      <c r="G3" s="14"/>
      <c r="H3" s="14"/>
      <c r="I3" s="14" t="s">
        <v>378</v>
      </c>
      <c r="J3" s="15" t="s">
        <v>710</v>
      </c>
      <c r="K3" s="5"/>
    </row>
    <row r="4" spans="1:11" ht="15.75" customHeight="1" x14ac:dyDescent="0.2">
      <c r="A4" s="107"/>
      <c r="B4" s="11" t="s">
        <v>209</v>
      </c>
      <c r="C4" s="12">
        <v>3</v>
      </c>
      <c r="D4" s="13">
        <v>40</v>
      </c>
      <c r="E4" s="13"/>
      <c r="F4" s="14" t="s">
        <v>339</v>
      </c>
      <c r="G4" s="14"/>
      <c r="H4" s="14"/>
      <c r="I4" s="14" t="s">
        <v>389</v>
      </c>
      <c r="J4" s="15" t="s">
        <v>465</v>
      </c>
      <c r="K4" s="5"/>
    </row>
    <row r="5" spans="1:11" ht="15.75" customHeight="1" x14ac:dyDescent="0.2">
      <c r="A5" s="107"/>
      <c r="B5" s="11" t="s">
        <v>566</v>
      </c>
      <c r="C5" s="12">
        <v>2</v>
      </c>
      <c r="D5" s="13">
        <v>48</v>
      </c>
      <c r="E5" s="13">
        <v>48</v>
      </c>
      <c r="F5" s="14" t="s">
        <v>48</v>
      </c>
      <c r="G5" s="14"/>
      <c r="H5" s="14"/>
      <c r="I5" s="14" t="s">
        <v>30</v>
      </c>
      <c r="J5" s="15" t="s">
        <v>711</v>
      </c>
      <c r="K5" s="5"/>
    </row>
    <row r="6" spans="1:11" ht="15.75" customHeight="1" x14ac:dyDescent="0.2">
      <c r="A6" s="107"/>
      <c r="B6" s="11" t="s">
        <v>610</v>
      </c>
      <c r="C6" s="12">
        <v>9</v>
      </c>
      <c r="D6" s="13">
        <v>27</v>
      </c>
      <c r="E6" s="13">
        <v>27</v>
      </c>
      <c r="F6" s="14" t="s">
        <v>679</v>
      </c>
      <c r="G6" s="14"/>
      <c r="H6" s="14"/>
      <c r="I6" s="14" t="s">
        <v>634</v>
      </c>
      <c r="J6" s="15" t="s">
        <v>615</v>
      </c>
      <c r="K6" s="5"/>
    </row>
    <row r="7" spans="1:11" ht="15.75" customHeight="1" x14ac:dyDescent="0.2">
      <c r="A7" s="107"/>
      <c r="B7" s="11" t="s">
        <v>750</v>
      </c>
      <c r="C7" s="12">
        <v>6</v>
      </c>
      <c r="D7" s="13">
        <v>30</v>
      </c>
      <c r="E7" s="13">
        <v>30</v>
      </c>
      <c r="F7" s="14" t="s">
        <v>694</v>
      </c>
      <c r="G7" s="14"/>
      <c r="H7" s="14"/>
      <c r="I7" s="14" t="s">
        <v>634</v>
      </c>
      <c r="J7" s="15" t="s">
        <v>751</v>
      </c>
      <c r="K7" s="5"/>
    </row>
    <row r="8" spans="1:11" s="23" customFormat="1" ht="15.75" customHeight="1" thickBot="1" x14ac:dyDescent="0.25">
      <c r="A8" s="108"/>
      <c r="B8" s="17">
        <f>COUNTA(B3:B7)</f>
        <v>5</v>
      </c>
      <c r="C8" s="18">
        <f>SUM(C3:C7)</f>
        <v>22</v>
      </c>
      <c r="D8" s="19">
        <f>SUM(D3:D7)</f>
        <v>193</v>
      </c>
      <c r="E8" s="19">
        <f>SUM(E3:E7)</f>
        <v>105</v>
      </c>
      <c r="F8" s="20" t="s">
        <v>156</v>
      </c>
      <c r="G8" s="20"/>
      <c r="H8" s="20"/>
      <c r="I8" s="20" t="s">
        <v>156</v>
      </c>
      <c r="J8" s="21"/>
      <c r="K8" s="22"/>
    </row>
    <row r="9" spans="1:11" ht="15.75" customHeight="1" x14ac:dyDescent="0.2">
      <c r="A9" s="109" t="s">
        <v>104</v>
      </c>
      <c r="B9" s="24" t="s">
        <v>210</v>
      </c>
      <c r="C9" s="25">
        <v>2</v>
      </c>
      <c r="D9" s="26">
        <v>36</v>
      </c>
      <c r="E9" s="26">
        <v>36</v>
      </c>
      <c r="F9" s="27" t="s">
        <v>340</v>
      </c>
      <c r="G9" s="27"/>
      <c r="H9" s="27"/>
      <c r="I9" s="27" t="s">
        <v>389</v>
      </c>
      <c r="J9" s="28" t="s">
        <v>466</v>
      </c>
      <c r="K9" s="5"/>
    </row>
    <row r="10" spans="1:11" ht="15.75" customHeight="1" x14ac:dyDescent="0.2">
      <c r="A10" s="107"/>
      <c r="B10" s="154" t="s">
        <v>211</v>
      </c>
      <c r="C10" s="101">
        <v>5</v>
      </c>
      <c r="D10" s="100">
        <v>81</v>
      </c>
      <c r="E10" s="100">
        <v>77</v>
      </c>
      <c r="F10" s="135" t="s">
        <v>860</v>
      </c>
      <c r="G10" s="135" t="s">
        <v>859</v>
      </c>
      <c r="H10" s="14"/>
      <c r="I10" s="14" t="s">
        <v>374</v>
      </c>
      <c r="J10" s="15" t="s">
        <v>467</v>
      </c>
      <c r="K10" s="5"/>
    </row>
    <row r="11" spans="1:11" ht="15.75" customHeight="1" x14ac:dyDescent="0.2">
      <c r="A11" s="107"/>
      <c r="B11" s="11" t="s">
        <v>212</v>
      </c>
      <c r="C11" s="12">
        <v>2</v>
      </c>
      <c r="D11" s="13">
        <v>54</v>
      </c>
      <c r="E11" s="13">
        <v>54</v>
      </c>
      <c r="F11" s="14" t="s">
        <v>341</v>
      </c>
      <c r="G11" s="14"/>
      <c r="H11" s="14"/>
      <c r="I11" s="14" t="s">
        <v>374</v>
      </c>
      <c r="J11" s="15" t="s">
        <v>755</v>
      </c>
      <c r="K11" s="5"/>
    </row>
    <row r="12" spans="1:11" ht="15.75" customHeight="1" x14ac:dyDescent="0.2">
      <c r="A12" s="107"/>
      <c r="B12" s="11" t="s">
        <v>213</v>
      </c>
      <c r="C12" s="12">
        <v>6</v>
      </c>
      <c r="D12" s="13">
        <v>162</v>
      </c>
      <c r="E12" s="13"/>
      <c r="F12" s="14" t="s">
        <v>342</v>
      </c>
      <c r="G12" s="14"/>
      <c r="H12" s="14"/>
      <c r="I12" s="14" t="s">
        <v>374</v>
      </c>
      <c r="J12" s="15" t="s">
        <v>468</v>
      </c>
      <c r="K12" s="5"/>
    </row>
    <row r="13" spans="1:11" ht="15.75" customHeight="1" x14ac:dyDescent="0.2">
      <c r="A13" s="107"/>
      <c r="B13" s="11" t="s">
        <v>214</v>
      </c>
      <c r="C13" s="12">
        <v>5</v>
      </c>
      <c r="D13" s="13">
        <v>140</v>
      </c>
      <c r="E13" s="13">
        <v>140</v>
      </c>
      <c r="F13" s="14" t="s">
        <v>343</v>
      </c>
      <c r="G13" s="14"/>
      <c r="H13" s="14"/>
      <c r="I13" s="14" t="s">
        <v>15</v>
      </c>
      <c r="J13" s="15" t="s">
        <v>756</v>
      </c>
      <c r="K13" s="5"/>
    </row>
    <row r="14" spans="1:11" ht="15.75" customHeight="1" x14ac:dyDescent="0.2">
      <c r="A14" s="107"/>
      <c r="B14" s="11" t="s">
        <v>215</v>
      </c>
      <c r="C14" s="12">
        <v>2</v>
      </c>
      <c r="D14" s="13">
        <v>12</v>
      </c>
      <c r="E14" s="13">
        <v>12</v>
      </c>
      <c r="F14" s="14" t="s">
        <v>331</v>
      </c>
      <c r="G14" s="14"/>
      <c r="H14" s="14"/>
      <c r="I14" s="14" t="s">
        <v>393</v>
      </c>
      <c r="J14" s="15" t="s">
        <v>469</v>
      </c>
      <c r="K14" s="5"/>
    </row>
    <row r="15" spans="1:11" ht="15.75" customHeight="1" x14ac:dyDescent="0.2">
      <c r="A15" s="107"/>
      <c r="B15" s="11" t="s">
        <v>216</v>
      </c>
      <c r="C15" s="12">
        <v>3</v>
      </c>
      <c r="D15" s="13">
        <v>54</v>
      </c>
      <c r="E15" s="13">
        <v>54</v>
      </c>
      <c r="F15" s="14" t="s">
        <v>344</v>
      </c>
      <c r="G15" s="14"/>
      <c r="H15" s="14"/>
      <c r="I15" s="14" t="s">
        <v>393</v>
      </c>
      <c r="J15" s="15" t="s">
        <v>470</v>
      </c>
      <c r="K15" s="5"/>
    </row>
    <row r="16" spans="1:11" ht="15.75" customHeight="1" x14ac:dyDescent="0.2">
      <c r="A16" s="107"/>
      <c r="B16" s="50" t="s">
        <v>225</v>
      </c>
      <c r="C16" s="51">
        <v>2</v>
      </c>
      <c r="D16" s="52">
        <v>10</v>
      </c>
      <c r="E16" s="52"/>
      <c r="F16" s="53" t="s">
        <v>324</v>
      </c>
      <c r="G16" s="53"/>
      <c r="H16" s="53"/>
      <c r="I16" s="53" t="s">
        <v>391</v>
      </c>
      <c r="J16" s="54" t="s">
        <v>712</v>
      </c>
      <c r="K16" s="5"/>
    </row>
    <row r="17" spans="1:11" s="23" customFormat="1" ht="15.75" customHeight="1" thickBot="1" x14ac:dyDescent="0.25">
      <c r="A17" s="110"/>
      <c r="B17" s="29">
        <f>COUNTA(B9:B16)</f>
        <v>8</v>
      </c>
      <c r="C17" s="30">
        <f>SUM(C9:C16)</f>
        <v>27</v>
      </c>
      <c r="D17" s="30">
        <f>SUM(D9:D16)</f>
        <v>549</v>
      </c>
      <c r="E17" s="30">
        <f>SUM(E9:E16)</f>
        <v>373</v>
      </c>
      <c r="F17" s="32" t="s">
        <v>156</v>
      </c>
      <c r="G17" s="32"/>
      <c r="H17" s="32"/>
      <c r="I17" s="32" t="s">
        <v>156</v>
      </c>
      <c r="J17" s="33"/>
      <c r="K17" s="22"/>
    </row>
    <row r="18" spans="1:11" ht="15.75" customHeight="1" x14ac:dyDescent="0.2">
      <c r="A18" s="109" t="s">
        <v>105</v>
      </c>
      <c r="B18" s="24" t="s">
        <v>49</v>
      </c>
      <c r="C18" s="25">
        <v>3</v>
      </c>
      <c r="D18" s="26">
        <v>141</v>
      </c>
      <c r="E18" s="26">
        <v>141</v>
      </c>
      <c r="F18" s="27" t="s">
        <v>50</v>
      </c>
      <c r="G18" s="27"/>
      <c r="H18" s="27"/>
      <c r="I18" s="27" t="s">
        <v>380</v>
      </c>
      <c r="J18" s="28" t="s">
        <v>471</v>
      </c>
      <c r="K18" s="5"/>
    </row>
    <row r="19" spans="1:11" ht="15.75" customHeight="1" x14ac:dyDescent="0.2">
      <c r="A19" s="106"/>
      <c r="B19" s="11" t="s">
        <v>51</v>
      </c>
      <c r="C19" s="12">
        <v>1</v>
      </c>
      <c r="D19" s="13">
        <v>29</v>
      </c>
      <c r="E19" s="13">
        <v>29</v>
      </c>
      <c r="F19" s="14" t="s">
        <v>6</v>
      </c>
      <c r="G19" s="14"/>
      <c r="H19" s="14"/>
      <c r="I19" s="14" t="s">
        <v>15</v>
      </c>
      <c r="J19" s="15" t="s">
        <v>581</v>
      </c>
      <c r="K19" s="5"/>
    </row>
    <row r="20" spans="1:11" ht="15.75" customHeight="1" x14ac:dyDescent="0.2">
      <c r="A20" s="107"/>
      <c r="B20" s="34" t="s">
        <v>88</v>
      </c>
      <c r="C20" s="12">
        <v>2</v>
      </c>
      <c r="D20" s="13">
        <v>39</v>
      </c>
      <c r="E20" s="13">
        <v>39</v>
      </c>
      <c r="F20" s="14" t="s">
        <v>680</v>
      </c>
      <c r="G20" s="14"/>
      <c r="H20" s="14"/>
      <c r="I20" s="14" t="s">
        <v>15</v>
      </c>
      <c r="J20" s="15" t="s">
        <v>602</v>
      </c>
      <c r="K20" s="5"/>
    </row>
    <row r="21" spans="1:11" s="23" customFormat="1" ht="15.75" customHeight="1" thickBot="1" x14ac:dyDescent="0.25">
      <c r="A21" s="110"/>
      <c r="B21" s="35">
        <f>COUNTA(B18:B20)</f>
        <v>3</v>
      </c>
      <c r="C21" s="30">
        <f>SUM(C18:C20)</f>
        <v>6</v>
      </c>
      <c r="D21" s="31">
        <f>SUM(D18:D20)</f>
        <v>209</v>
      </c>
      <c r="E21" s="31">
        <f>SUM(E18:E20)</f>
        <v>209</v>
      </c>
      <c r="F21" s="32" t="s">
        <v>156</v>
      </c>
      <c r="G21" s="32"/>
      <c r="H21" s="32"/>
      <c r="I21" s="32" t="s">
        <v>156</v>
      </c>
      <c r="J21" s="33"/>
      <c r="K21" s="22"/>
    </row>
    <row r="22" spans="1:11" ht="15.75" customHeight="1" x14ac:dyDescent="0.2">
      <c r="A22" s="107" t="s">
        <v>75</v>
      </c>
      <c r="B22" s="145" t="s">
        <v>70</v>
      </c>
      <c r="C22" s="146">
        <v>1</v>
      </c>
      <c r="D22" s="147">
        <v>40</v>
      </c>
      <c r="E22" s="147">
        <v>40</v>
      </c>
      <c r="F22" s="148" t="s">
        <v>72</v>
      </c>
      <c r="G22" s="148"/>
      <c r="H22" s="148"/>
      <c r="I22" s="148" t="s">
        <v>15</v>
      </c>
      <c r="J22" s="149" t="s">
        <v>639</v>
      </c>
      <c r="K22" s="5"/>
    </row>
    <row r="23" spans="1:11" ht="15.75" customHeight="1" x14ac:dyDescent="0.2">
      <c r="A23" s="107"/>
      <c r="B23" s="131" t="s">
        <v>828</v>
      </c>
      <c r="C23" s="7">
        <v>2</v>
      </c>
      <c r="D23" s="8">
        <v>44</v>
      </c>
      <c r="E23" s="8">
        <v>44</v>
      </c>
      <c r="F23" s="9" t="s">
        <v>835</v>
      </c>
      <c r="G23" s="9"/>
      <c r="H23" s="9"/>
      <c r="I23" s="9" t="s">
        <v>14</v>
      </c>
      <c r="J23" s="10" t="s">
        <v>831</v>
      </c>
      <c r="K23" s="5"/>
    </row>
    <row r="24" spans="1:11" s="23" customFormat="1" ht="15.75" customHeight="1" thickBot="1" x14ac:dyDescent="0.25">
      <c r="A24" s="110"/>
      <c r="B24" s="35">
        <f>COUNTA(B22:B23)</f>
        <v>2</v>
      </c>
      <c r="C24" s="30">
        <f>SUM(C22:C23)</f>
        <v>3</v>
      </c>
      <c r="D24" s="31">
        <f>SUM(D22:D23)</f>
        <v>84</v>
      </c>
      <c r="E24" s="31">
        <f>SUM(E22:E23)</f>
        <v>84</v>
      </c>
      <c r="F24" s="32" t="s">
        <v>156</v>
      </c>
      <c r="G24" s="32"/>
      <c r="H24" s="32"/>
      <c r="I24" s="32" t="s">
        <v>156</v>
      </c>
      <c r="J24" s="33"/>
      <c r="K24" s="22"/>
    </row>
    <row r="25" spans="1:11" s="164" customFormat="1" ht="15.75" customHeight="1" x14ac:dyDescent="0.2">
      <c r="A25" s="157" t="s">
        <v>842</v>
      </c>
      <c r="B25" s="158" t="s">
        <v>843</v>
      </c>
      <c r="C25" s="159">
        <v>4</v>
      </c>
      <c r="D25" s="160">
        <v>16</v>
      </c>
      <c r="E25" s="160">
        <v>16</v>
      </c>
      <c r="F25" s="161" t="s">
        <v>846</v>
      </c>
      <c r="G25" s="161"/>
      <c r="H25" s="161"/>
      <c r="I25" s="161" t="s">
        <v>634</v>
      </c>
      <c r="J25" s="162" t="s">
        <v>847</v>
      </c>
      <c r="K25" s="163"/>
    </row>
    <row r="26" spans="1:11" s="172" customFormat="1" ht="15.75" customHeight="1" thickBot="1" x14ac:dyDescent="0.25">
      <c r="A26" s="165"/>
      <c r="B26" s="166">
        <f>COUNTA(B25:B25)</f>
        <v>1</v>
      </c>
      <c r="C26" s="167">
        <f>SUM(C25:C25)</f>
        <v>4</v>
      </c>
      <c r="D26" s="168">
        <f>SUM(D25:D25)</f>
        <v>16</v>
      </c>
      <c r="E26" s="168">
        <f>SUM(E25:E25)</f>
        <v>16</v>
      </c>
      <c r="F26" s="169" t="s">
        <v>156</v>
      </c>
      <c r="G26" s="169"/>
      <c r="H26" s="169"/>
      <c r="I26" s="169" t="s">
        <v>156</v>
      </c>
      <c r="J26" s="170"/>
      <c r="K26" s="171"/>
    </row>
    <row r="27" spans="1:11" ht="15.75" customHeight="1" x14ac:dyDescent="0.2">
      <c r="A27" s="106" t="s">
        <v>106</v>
      </c>
      <c r="B27" s="66" t="s">
        <v>218</v>
      </c>
      <c r="C27" s="67">
        <v>3</v>
      </c>
      <c r="D27" s="68">
        <v>58</v>
      </c>
      <c r="E27" s="68"/>
      <c r="F27" s="69" t="s">
        <v>347</v>
      </c>
      <c r="G27" s="69"/>
      <c r="H27" s="69"/>
      <c r="I27" s="69" t="s">
        <v>389</v>
      </c>
      <c r="J27" s="70" t="s">
        <v>472</v>
      </c>
      <c r="K27" s="5"/>
    </row>
    <row r="28" spans="1:11" ht="15.75" customHeight="1" x14ac:dyDescent="0.2">
      <c r="A28" s="107"/>
      <c r="B28" s="50" t="s">
        <v>219</v>
      </c>
      <c r="C28" s="51">
        <v>3</v>
      </c>
      <c r="D28" s="52">
        <v>54</v>
      </c>
      <c r="E28" s="52">
        <v>54</v>
      </c>
      <c r="F28" s="53" t="s">
        <v>52</v>
      </c>
      <c r="G28" s="53"/>
      <c r="H28" s="53"/>
      <c r="I28" s="53" t="s">
        <v>393</v>
      </c>
      <c r="J28" s="54" t="s">
        <v>473</v>
      </c>
      <c r="K28" s="5"/>
    </row>
    <row r="29" spans="1:11" ht="15.75" customHeight="1" x14ac:dyDescent="0.2">
      <c r="A29" s="107"/>
      <c r="B29" s="50" t="s">
        <v>567</v>
      </c>
      <c r="C29" s="51">
        <v>4</v>
      </c>
      <c r="D29" s="52">
        <v>40</v>
      </c>
      <c r="E29" s="52">
        <v>40</v>
      </c>
      <c r="F29" s="53" t="s">
        <v>53</v>
      </c>
      <c r="G29" s="53"/>
      <c r="H29" s="53"/>
      <c r="I29" s="53" t="s">
        <v>2</v>
      </c>
      <c r="J29" s="54" t="s">
        <v>713</v>
      </c>
      <c r="K29" s="5"/>
    </row>
    <row r="30" spans="1:11" ht="15.75" customHeight="1" thickBot="1" x14ac:dyDescent="0.25">
      <c r="A30" s="120"/>
      <c r="B30" s="35">
        <f>COUNTA(B27:B29)</f>
        <v>3</v>
      </c>
      <c r="C30" s="30">
        <f>SUM(C27:C29)</f>
        <v>10</v>
      </c>
      <c r="D30" s="31">
        <f>SUM(D27:D29)</f>
        <v>152</v>
      </c>
      <c r="E30" s="31">
        <f>SUM(E27:E29)</f>
        <v>94</v>
      </c>
      <c r="F30" s="89" t="s">
        <v>156</v>
      </c>
      <c r="G30" s="89"/>
      <c r="H30" s="89"/>
      <c r="I30" s="89" t="s">
        <v>156</v>
      </c>
      <c r="J30" s="90"/>
      <c r="K30" s="5"/>
    </row>
    <row r="31" spans="1:11" ht="15.75" customHeight="1" x14ac:dyDescent="0.2">
      <c r="A31" s="106" t="s">
        <v>107</v>
      </c>
      <c r="B31" s="66" t="s">
        <v>220</v>
      </c>
      <c r="C31" s="67">
        <v>6</v>
      </c>
      <c r="D31" s="68">
        <v>108</v>
      </c>
      <c r="E31" s="68">
        <v>108</v>
      </c>
      <c r="F31" s="69" t="s">
        <v>19</v>
      </c>
      <c r="G31" s="69"/>
      <c r="H31" s="69"/>
      <c r="I31" s="69" t="s">
        <v>393</v>
      </c>
      <c r="J31" s="70" t="s">
        <v>474</v>
      </c>
      <c r="K31" s="5"/>
    </row>
    <row r="32" spans="1:11" ht="15.75" customHeight="1" x14ac:dyDescent="0.2">
      <c r="A32" s="107"/>
      <c r="B32" s="50" t="s">
        <v>221</v>
      </c>
      <c r="C32" s="51">
        <v>2</v>
      </c>
      <c r="D32" s="52">
        <v>32</v>
      </c>
      <c r="E32" s="52">
        <v>32</v>
      </c>
      <c r="F32" s="53" t="s">
        <v>54</v>
      </c>
      <c r="G32" s="53"/>
      <c r="H32" s="53"/>
      <c r="I32" s="53" t="s">
        <v>30</v>
      </c>
      <c r="J32" s="54" t="s">
        <v>681</v>
      </c>
      <c r="K32" s="5"/>
    </row>
    <row r="33" spans="1:11" ht="15.75" customHeight="1" x14ac:dyDescent="0.2">
      <c r="A33" s="107"/>
      <c r="B33" s="50" t="s">
        <v>217</v>
      </c>
      <c r="C33" s="51">
        <v>6</v>
      </c>
      <c r="D33" s="52">
        <v>143</v>
      </c>
      <c r="E33" s="52"/>
      <c r="F33" s="53" t="s">
        <v>348</v>
      </c>
      <c r="G33" s="53"/>
      <c r="H33" s="53"/>
      <c r="I33" s="53" t="s">
        <v>378</v>
      </c>
      <c r="J33" s="54" t="s">
        <v>475</v>
      </c>
      <c r="K33" s="5"/>
    </row>
    <row r="34" spans="1:11" ht="15.75" customHeight="1" thickBot="1" x14ac:dyDescent="0.25">
      <c r="A34" s="106"/>
      <c r="B34" s="17">
        <f>COUNTA(B31:B33)</f>
        <v>3</v>
      </c>
      <c r="C34" s="18">
        <f>SUM(C31:C33)</f>
        <v>14</v>
      </c>
      <c r="D34" s="19">
        <f>SUM(D31:D33)</f>
        <v>283</v>
      </c>
      <c r="E34" s="19">
        <f>SUM(E31:E33)</f>
        <v>140</v>
      </c>
      <c r="F34" s="14" t="s">
        <v>156</v>
      </c>
      <c r="G34" s="14"/>
      <c r="H34" s="14"/>
      <c r="I34" s="14" t="s">
        <v>156</v>
      </c>
      <c r="J34" s="15"/>
      <c r="K34" s="5"/>
    </row>
    <row r="35" spans="1:11" ht="15.75" customHeight="1" x14ac:dyDescent="0.2">
      <c r="A35" s="117" t="s">
        <v>576</v>
      </c>
      <c r="B35" s="24" t="s">
        <v>222</v>
      </c>
      <c r="C35" s="25">
        <v>2</v>
      </c>
      <c r="D35" s="26">
        <v>36</v>
      </c>
      <c r="E35" s="26">
        <v>36</v>
      </c>
      <c r="F35" s="27" t="s">
        <v>307</v>
      </c>
      <c r="G35" s="27"/>
      <c r="H35" s="27"/>
      <c r="I35" s="27" t="s">
        <v>393</v>
      </c>
      <c r="J35" s="28" t="s">
        <v>476</v>
      </c>
      <c r="K35" s="5"/>
    </row>
    <row r="36" spans="1:11" ht="15.75" customHeight="1" x14ac:dyDescent="0.2">
      <c r="A36" s="107"/>
      <c r="B36" s="11" t="s">
        <v>223</v>
      </c>
      <c r="C36" s="12">
        <v>3</v>
      </c>
      <c r="D36" s="13">
        <v>70</v>
      </c>
      <c r="E36" s="13">
        <v>70</v>
      </c>
      <c r="F36" s="14" t="s">
        <v>318</v>
      </c>
      <c r="G36" s="14"/>
      <c r="H36" s="14"/>
      <c r="I36" s="14" t="s">
        <v>400</v>
      </c>
      <c r="J36" s="15" t="s">
        <v>714</v>
      </c>
      <c r="K36" s="5"/>
    </row>
    <row r="37" spans="1:11" ht="15.75" customHeight="1" x14ac:dyDescent="0.2">
      <c r="A37" s="107"/>
      <c r="B37" s="11" t="s">
        <v>25</v>
      </c>
      <c r="C37" s="12">
        <v>1</v>
      </c>
      <c r="D37" s="13">
        <v>39</v>
      </c>
      <c r="E37" s="13">
        <v>39</v>
      </c>
      <c r="F37" s="14" t="s">
        <v>1</v>
      </c>
      <c r="G37" s="14"/>
      <c r="H37" s="14"/>
      <c r="I37" s="14" t="s">
        <v>15</v>
      </c>
      <c r="J37" s="15" t="s">
        <v>640</v>
      </c>
      <c r="K37" s="5"/>
    </row>
    <row r="38" spans="1:11" s="23" customFormat="1" ht="15.75" customHeight="1" thickBot="1" x14ac:dyDescent="0.25">
      <c r="A38" s="110"/>
      <c r="B38" s="35">
        <f>COUNTA(B35:B37)</f>
        <v>3</v>
      </c>
      <c r="C38" s="30">
        <f>SUM(C35:C37)</f>
        <v>6</v>
      </c>
      <c r="D38" s="31">
        <f>SUM(D35:D37)</f>
        <v>145</v>
      </c>
      <c r="E38" s="31">
        <f>SUM(E35:E37)</f>
        <v>145</v>
      </c>
      <c r="F38" s="32" t="s">
        <v>156</v>
      </c>
      <c r="G38" s="32"/>
      <c r="H38" s="32"/>
      <c r="I38" s="32" t="s">
        <v>156</v>
      </c>
      <c r="J38" s="33"/>
      <c r="K38" s="22"/>
    </row>
    <row r="39" spans="1:11" ht="15.75" customHeight="1" x14ac:dyDescent="0.2">
      <c r="A39" s="107" t="s">
        <v>76</v>
      </c>
      <c r="B39" s="11" t="s">
        <v>224</v>
      </c>
      <c r="C39" s="12">
        <v>3</v>
      </c>
      <c r="D39" s="13">
        <v>54</v>
      </c>
      <c r="E39" s="13">
        <v>54</v>
      </c>
      <c r="F39" s="65" t="s">
        <v>349</v>
      </c>
      <c r="G39" s="65"/>
      <c r="H39" s="65"/>
      <c r="I39" s="65" t="s">
        <v>393</v>
      </c>
      <c r="J39" s="74" t="s">
        <v>715</v>
      </c>
      <c r="K39" s="5"/>
    </row>
    <row r="40" spans="1:11" ht="15.75" customHeight="1" x14ac:dyDescent="0.2">
      <c r="A40" s="106"/>
      <c r="B40" s="130" t="s">
        <v>682</v>
      </c>
      <c r="C40" s="12">
        <v>3</v>
      </c>
      <c r="D40" s="13">
        <f>40+20</f>
        <v>60</v>
      </c>
      <c r="E40" s="13">
        <v>60</v>
      </c>
      <c r="F40" s="65" t="s">
        <v>78</v>
      </c>
      <c r="G40" s="65"/>
      <c r="H40" s="65"/>
      <c r="I40" s="65" t="s">
        <v>561</v>
      </c>
      <c r="J40" s="74" t="s">
        <v>641</v>
      </c>
      <c r="K40" s="5"/>
    </row>
    <row r="41" spans="1:11" s="23" customFormat="1" ht="15.75" customHeight="1" thickBot="1" x14ac:dyDescent="0.25">
      <c r="A41" s="108"/>
      <c r="B41" s="17">
        <f>COUNTA(B39:B40)</f>
        <v>2</v>
      </c>
      <c r="C41" s="18">
        <f>SUM(C39:C40)</f>
        <v>6</v>
      </c>
      <c r="D41" s="19">
        <f>SUM(D39:D40)</f>
        <v>114</v>
      </c>
      <c r="E41" s="19">
        <f>SUM(E39:E40)</f>
        <v>114</v>
      </c>
      <c r="F41" s="20" t="s">
        <v>156</v>
      </c>
      <c r="G41" s="20"/>
      <c r="H41" s="20"/>
      <c r="I41" s="20" t="s">
        <v>156</v>
      </c>
      <c r="J41" s="21"/>
      <c r="K41" s="22"/>
    </row>
    <row r="42" spans="1:11" ht="15.75" customHeight="1" x14ac:dyDescent="0.2">
      <c r="A42" s="109" t="s">
        <v>548</v>
      </c>
      <c r="B42" s="24" t="s">
        <v>549</v>
      </c>
      <c r="C42" s="25">
        <v>13</v>
      </c>
      <c r="D42" s="26">
        <v>60</v>
      </c>
      <c r="E42" s="26">
        <v>60</v>
      </c>
      <c r="F42" s="27" t="s">
        <v>55</v>
      </c>
      <c r="G42" s="27"/>
      <c r="H42" s="27"/>
      <c r="I42" s="27" t="s">
        <v>58</v>
      </c>
      <c r="J42" s="28" t="s">
        <v>568</v>
      </c>
      <c r="K42" s="5"/>
    </row>
    <row r="43" spans="1:11" s="23" customFormat="1" ht="15.75" customHeight="1" thickBot="1" x14ac:dyDescent="0.25">
      <c r="A43" s="110"/>
      <c r="B43" s="29">
        <f>COUNTA(B42:B42)</f>
        <v>1</v>
      </c>
      <c r="C43" s="30">
        <f>SUM(C42)</f>
        <v>13</v>
      </c>
      <c r="D43" s="31">
        <f>D42</f>
        <v>60</v>
      </c>
      <c r="E43" s="31">
        <f>E42</f>
        <v>60</v>
      </c>
      <c r="F43" s="32" t="s">
        <v>156</v>
      </c>
      <c r="G43" s="32"/>
      <c r="H43" s="32"/>
      <c r="I43" s="32" t="s">
        <v>156</v>
      </c>
      <c r="J43" s="33"/>
      <c r="K43" s="22"/>
    </row>
    <row r="44" spans="1:11" ht="15.75" customHeight="1" x14ac:dyDescent="0.2">
      <c r="A44" s="109" t="s">
        <v>108</v>
      </c>
      <c r="B44" s="75" t="s">
        <v>554</v>
      </c>
      <c r="C44" s="25">
        <v>3</v>
      </c>
      <c r="D44" s="26">
        <v>53</v>
      </c>
      <c r="E44" s="26">
        <v>53</v>
      </c>
      <c r="F44" s="27" t="s">
        <v>46</v>
      </c>
      <c r="G44" s="27"/>
      <c r="H44" s="27"/>
      <c r="I44" s="27" t="s">
        <v>378</v>
      </c>
      <c r="J44" s="28" t="s">
        <v>477</v>
      </c>
      <c r="K44" s="5"/>
    </row>
    <row r="45" spans="1:11" s="23" customFormat="1" ht="15.75" customHeight="1" x14ac:dyDescent="0.2">
      <c r="A45" s="111"/>
      <c r="B45" s="76">
        <f>COUNTA(B44:B44)</f>
        <v>1</v>
      </c>
      <c r="C45" s="38">
        <f>SUM(C44)</f>
        <v>3</v>
      </c>
      <c r="D45" s="77">
        <f>D44</f>
        <v>53</v>
      </c>
      <c r="E45" s="77">
        <f>E44</f>
        <v>53</v>
      </c>
      <c r="F45" s="39" t="s">
        <v>156</v>
      </c>
      <c r="G45" s="39"/>
      <c r="H45" s="39"/>
      <c r="I45" s="39" t="s">
        <v>156</v>
      </c>
      <c r="J45" s="40"/>
      <c r="K45" s="22"/>
    </row>
    <row r="46" spans="1:11" ht="15.75" customHeight="1" thickBot="1" x14ac:dyDescent="0.25">
      <c r="A46" s="118" t="s">
        <v>621</v>
      </c>
      <c r="B46" s="78">
        <f>SUM(B8,B21,B24,B30,B34,B38,B41,B17,B43,B45,B26)</f>
        <v>32</v>
      </c>
      <c r="C46" s="79">
        <f>SUM(C8,C21,C24,C30,C34,C38,C41,C17,C43,C45,C26)</f>
        <v>114</v>
      </c>
      <c r="D46" s="79">
        <f>SUM(D8,D21,D24,D30,D34,D38,D41,D17,D43,D45,D26)</f>
        <v>1858</v>
      </c>
      <c r="E46" s="79">
        <f>SUM(E8,E21,E24,E30,E34,E38,E41,E17,E43,E45,E26)</f>
        <v>1393</v>
      </c>
      <c r="F46" s="80" t="s">
        <v>156</v>
      </c>
      <c r="G46" s="80"/>
      <c r="H46" s="80"/>
      <c r="I46" s="80" t="s">
        <v>156</v>
      </c>
      <c r="J46" s="81"/>
      <c r="K46" s="5"/>
    </row>
    <row r="47" spans="1:11" ht="15.75" customHeight="1" thickTop="1" x14ac:dyDescent="0.2">
      <c r="A47" s="106" t="s">
        <v>95</v>
      </c>
      <c r="B47" s="6" t="s">
        <v>132</v>
      </c>
      <c r="C47" s="7">
        <v>3</v>
      </c>
      <c r="D47" s="8">
        <v>200</v>
      </c>
      <c r="E47" s="8">
        <v>140</v>
      </c>
      <c r="F47" s="9" t="s">
        <v>289</v>
      </c>
      <c r="G47" s="9"/>
      <c r="H47" s="9"/>
      <c r="I47" s="9" t="s">
        <v>371</v>
      </c>
      <c r="J47" s="10" t="s">
        <v>411</v>
      </c>
      <c r="K47" s="5"/>
    </row>
    <row r="48" spans="1:11" ht="15.75" customHeight="1" x14ac:dyDescent="0.2">
      <c r="A48" s="107"/>
      <c r="B48" s="11" t="s">
        <v>133</v>
      </c>
      <c r="C48" s="12">
        <v>14</v>
      </c>
      <c r="D48" s="13">
        <v>293</v>
      </c>
      <c r="E48" s="13">
        <v>207</v>
      </c>
      <c r="F48" s="14" t="s">
        <v>290</v>
      </c>
      <c r="G48" s="14"/>
      <c r="H48" s="14"/>
      <c r="I48" s="14" t="s">
        <v>372</v>
      </c>
      <c r="J48" s="15" t="s">
        <v>412</v>
      </c>
      <c r="K48" s="5"/>
    </row>
    <row r="49" spans="1:11" ht="15.75" customHeight="1" x14ac:dyDescent="0.2">
      <c r="A49" s="107"/>
      <c r="B49" s="11" t="s">
        <v>134</v>
      </c>
      <c r="C49" s="12">
        <v>2</v>
      </c>
      <c r="D49" s="13">
        <v>106</v>
      </c>
      <c r="E49" s="13">
        <v>64</v>
      </c>
      <c r="F49" s="14" t="s">
        <v>291</v>
      </c>
      <c r="G49" s="14"/>
      <c r="H49" s="14"/>
      <c r="I49" s="14" t="s">
        <v>373</v>
      </c>
      <c r="J49" s="15" t="s">
        <v>413</v>
      </c>
      <c r="K49" s="5"/>
    </row>
    <row r="50" spans="1:11" ht="15.75" customHeight="1" x14ac:dyDescent="0.2">
      <c r="A50" s="107"/>
      <c r="B50" s="11" t="s">
        <v>135</v>
      </c>
      <c r="C50" s="12">
        <v>15</v>
      </c>
      <c r="D50" s="13">
        <v>293</v>
      </c>
      <c r="E50" s="13">
        <v>296</v>
      </c>
      <c r="F50" s="14" t="s">
        <v>672</v>
      </c>
      <c r="G50" s="14" t="s">
        <v>788</v>
      </c>
      <c r="H50" s="14"/>
      <c r="I50" s="14" t="s">
        <v>374</v>
      </c>
      <c r="J50" s="15" t="s">
        <v>414</v>
      </c>
      <c r="K50" s="5"/>
    </row>
    <row r="51" spans="1:11" ht="15.75" customHeight="1" x14ac:dyDescent="0.2">
      <c r="A51" s="107"/>
      <c r="B51" s="11" t="s">
        <v>136</v>
      </c>
      <c r="C51" s="12">
        <v>8</v>
      </c>
      <c r="D51" s="13">
        <v>179</v>
      </c>
      <c r="E51" s="13">
        <v>178</v>
      </c>
      <c r="F51" s="14" t="s">
        <v>673</v>
      </c>
      <c r="G51" s="14" t="s">
        <v>789</v>
      </c>
      <c r="H51" s="14"/>
      <c r="I51" s="14" t="s">
        <v>374</v>
      </c>
      <c r="J51" s="15" t="s">
        <v>415</v>
      </c>
      <c r="K51" s="5"/>
    </row>
    <row r="52" spans="1:11" ht="15.75" customHeight="1" x14ac:dyDescent="0.2">
      <c r="A52" s="107"/>
      <c r="B52" s="11" t="s">
        <v>137</v>
      </c>
      <c r="C52" s="12">
        <v>3</v>
      </c>
      <c r="D52" s="13">
        <v>132</v>
      </c>
      <c r="E52" s="13">
        <v>132</v>
      </c>
      <c r="F52" s="14" t="s">
        <v>674</v>
      </c>
      <c r="G52" s="14"/>
      <c r="H52" s="14"/>
      <c r="I52" s="14" t="s">
        <v>375</v>
      </c>
      <c r="J52" s="15" t="s">
        <v>416</v>
      </c>
      <c r="K52" s="5"/>
    </row>
    <row r="53" spans="1:11" ht="15.75" customHeight="1" x14ac:dyDescent="0.2">
      <c r="A53" s="107"/>
      <c r="B53" s="11" t="s">
        <v>138</v>
      </c>
      <c r="C53" s="12">
        <v>7</v>
      </c>
      <c r="D53" s="13">
        <v>114</v>
      </c>
      <c r="E53" s="13">
        <v>111</v>
      </c>
      <c r="F53" s="14" t="s">
        <v>675</v>
      </c>
      <c r="G53" s="14" t="s">
        <v>790</v>
      </c>
      <c r="H53" s="14"/>
      <c r="I53" s="14" t="s">
        <v>376</v>
      </c>
      <c r="J53" s="15" t="s">
        <v>417</v>
      </c>
      <c r="K53" s="5"/>
    </row>
    <row r="54" spans="1:11" ht="15.75" customHeight="1" x14ac:dyDescent="0.2">
      <c r="A54" s="107"/>
      <c r="B54" s="11" t="s">
        <v>139</v>
      </c>
      <c r="C54" s="12">
        <v>3</v>
      </c>
      <c r="D54" s="13">
        <v>110</v>
      </c>
      <c r="E54" s="13">
        <v>110</v>
      </c>
      <c r="F54" s="14" t="s">
        <v>293</v>
      </c>
      <c r="G54" s="14"/>
      <c r="H54" s="14"/>
      <c r="I54" s="14" t="s">
        <v>377</v>
      </c>
      <c r="J54" s="15" t="s">
        <v>418</v>
      </c>
      <c r="K54" s="5"/>
    </row>
    <row r="55" spans="1:11" ht="15.75" customHeight="1" x14ac:dyDescent="0.2">
      <c r="A55" s="107"/>
      <c r="B55" s="11" t="s">
        <v>140</v>
      </c>
      <c r="C55" s="12">
        <v>4</v>
      </c>
      <c r="D55" s="13">
        <v>150</v>
      </c>
      <c r="E55" s="13">
        <v>150</v>
      </c>
      <c r="F55" s="14" t="s">
        <v>294</v>
      </c>
      <c r="G55" s="14"/>
      <c r="H55" s="14"/>
      <c r="I55" s="14" t="s">
        <v>378</v>
      </c>
      <c r="J55" s="15" t="s">
        <v>419</v>
      </c>
      <c r="K55" s="5"/>
    </row>
    <row r="56" spans="1:11" ht="15.75" customHeight="1" x14ac:dyDescent="0.2">
      <c r="A56" s="107"/>
      <c r="B56" s="11" t="s">
        <v>141</v>
      </c>
      <c r="C56" s="12">
        <v>1</v>
      </c>
      <c r="D56" s="13">
        <v>46</v>
      </c>
      <c r="E56" s="13">
        <v>46</v>
      </c>
      <c r="F56" s="14" t="s">
        <v>295</v>
      </c>
      <c r="G56" s="14"/>
      <c r="H56" s="14"/>
      <c r="I56" s="14" t="s">
        <v>378</v>
      </c>
      <c r="J56" s="15" t="s">
        <v>419</v>
      </c>
      <c r="K56" s="5"/>
    </row>
    <row r="57" spans="1:11" ht="15.75" customHeight="1" x14ac:dyDescent="0.2">
      <c r="A57" s="107"/>
      <c r="B57" s="11" t="s">
        <v>142</v>
      </c>
      <c r="C57" s="12">
        <v>4</v>
      </c>
      <c r="D57" s="13">
        <v>150</v>
      </c>
      <c r="E57" s="13">
        <v>150</v>
      </c>
      <c r="F57" s="14" t="s">
        <v>296</v>
      </c>
      <c r="G57" s="14"/>
      <c r="H57" s="14"/>
      <c r="I57" s="14" t="s">
        <v>378</v>
      </c>
      <c r="J57" s="15" t="s">
        <v>419</v>
      </c>
      <c r="K57" s="5"/>
    </row>
    <row r="58" spans="1:11" ht="15.75" customHeight="1" x14ac:dyDescent="0.2">
      <c r="A58" s="107"/>
      <c r="B58" s="11" t="s">
        <v>143</v>
      </c>
      <c r="C58" s="12">
        <v>12</v>
      </c>
      <c r="D58" s="13">
        <v>227</v>
      </c>
      <c r="E58" s="13">
        <v>223</v>
      </c>
      <c r="F58" s="14" t="s">
        <v>297</v>
      </c>
      <c r="G58" s="14"/>
      <c r="H58" s="14"/>
      <c r="I58" s="14" t="s">
        <v>379</v>
      </c>
      <c r="J58" s="15" t="s">
        <v>420</v>
      </c>
      <c r="K58" s="5"/>
    </row>
    <row r="59" spans="1:11" ht="15.75" customHeight="1" x14ac:dyDescent="0.2">
      <c r="A59" s="107"/>
      <c r="B59" s="11" t="s">
        <v>144</v>
      </c>
      <c r="C59" s="12">
        <v>1</v>
      </c>
      <c r="D59" s="13">
        <v>100</v>
      </c>
      <c r="E59" s="13"/>
      <c r="F59" s="14" t="s">
        <v>298</v>
      </c>
      <c r="G59" s="14"/>
      <c r="H59" s="14" t="s">
        <v>661</v>
      </c>
      <c r="I59" s="14" t="s">
        <v>381</v>
      </c>
      <c r="J59" s="15" t="s">
        <v>421</v>
      </c>
      <c r="K59" s="5"/>
    </row>
    <row r="60" spans="1:11" ht="15.75" customHeight="1" x14ac:dyDescent="0.2">
      <c r="A60" s="107"/>
      <c r="B60" s="11" t="s">
        <v>145</v>
      </c>
      <c r="C60" s="12">
        <v>3</v>
      </c>
      <c r="D60" s="13">
        <v>344</v>
      </c>
      <c r="E60" s="13"/>
      <c r="F60" s="14" t="s">
        <v>299</v>
      </c>
      <c r="G60" s="14"/>
      <c r="H60" s="14" t="s">
        <v>781</v>
      </c>
      <c r="I60" s="14" t="s">
        <v>382</v>
      </c>
      <c r="J60" s="15" t="s">
        <v>422</v>
      </c>
      <c r="K60" s="5"/>
    </row>
    <row r="61" spans="1:11" ht="15.75" customHeight="1" x14ac:dyDescent="0.2">
      <c r="A61" s="107"/>
      <c r="B61" s="11" t="s">
        <v>146</v>
      </c>
      <c r="C61" s="12">
        <v>1</v>
      </c>
      <c r="D61" s="13">
        <v>302</v>
      </c>
      <c r="E61" s="13"/>
      <c r="F61" s="14" t="s">
        <v>300</v>
      </c>
      <c r="G61" s="14"/>
      <c r="H61" s="14"/>
      <c r="I61" s="14" t="s">
        <v>382</v>
      </c>
      <c r="J61" s="15" t="s">
        <v>423</v>
      </c>
      <c r="K61" s="5"/>
    </row>
    <row r="62" spans="1:11" ht="15.75" customHeight="1" x14ac:dyDescent="0.2">
      <c r="A62" s="107"/>
      <c r="B62" s="11" t="s">
        <v>147</v>
      </c>
      <c r="C62" s="12">
        <v>19</v>
      </c>
      <c r="D62" s="13">
        <v>672</v>
      </c>
      <c r="E62" s="13">
        <v>672</v>
      </c>
      <c r="F62" s="14" t="s">
        <v>757</v>
      </c>
      <c r="G62" s="14"/>
      <c r="H62" s="14"/>
      <c r="I62" s="14" t="s">
        <v>374</v>
      </c>
      <c r="J62" s="15" t="s">
        <v>424</v>
      </c>
      <c r="K62" s="5"/>
    </row>
    <row r="63" spans="1:11" ht="15.75" customHeight="1" x14ac:dyDescent="0.2">
      <c r="A63" s="107"/>
      <c r="B63" s="11" t="s">
        <v>760</v>
      </c>
      <c r="C63" s="12">
        <v>2</v>
      </c>
      <c r="D63" s="13">
        <v>70</v>
      </c>
      <c r="E63" s="13">
        <v>61</v>
      </c>
      <c r="F63" s="14" t="s">
        <v>301</v>
      </c>
      <c r="G63" s="14"/>
      <c r="H63" s="14"/>
      <c r="I63" s="14" t="s">
        <v>380</v>
      </c>
      <c r="J63" s="15" t="s">
        <v>425</v>
      </c>
      <c r="K63" s="5"/>
    </row>
    <row r="64" spans="1:11" ht="15.75" customHeight="1" x14ac:dyDescent="0.2">
      <c r="A64" s="107"/>
      <c r="B64" s="11" t="s">
        <v>34</v>
      </c>
      <c r="C64" s="12">
        <v>7</v>
      </c>
      <c r="D64" s="13">
        <v>189</v>
      </c>
      <c r="E64" s="13">
        <v>163</v>
      </c>
      <c r="F64" s="14" t="s">
        <v>301</v>
      </c>
      <c r="G64" s="14"/>
      <c r="H64" s="14"/>
      <c r="I64" s="14" t="s">
        <v>380</v>
      </c>
      <c r="J64" s="15" t="s">
        <v>426</v>
      </c>
      <c r="K64" s="5"/>
    </row>
    <row r="65" spans="1:22" ht="15.75" customHeight="1" x14ac:dyDescent="0.2">
      <c r="A65" s="107"/>
      <c r="B65" s="11" t="s">
        <v>148</v>
      </c>
      <c r="C65" s="12">
        <v>5</v>
      </c>
      <c r="D65" s="13">
        <v>149</v>
      </c>
      <c r="E65" s="13">
        <v>149</v>
      </c>
      <c r="F65" s="14" t="s">
        <v>301</v>
      </c>
      <c r="G65" s="14"/>
      <c r="H65" s="14"/>
      <c r="I65" s="14" t="s">
        <v>380</v>
      </c>
      <c r="J65" s="15" t="s">
        <v>427</v>
      </c>
      <c r="K65" s="5"/>
    </row>
    <row r="66" spans="1:22" ht="15.75" customHeight="1" x14ac:dyDescent="0.2">
      <c r="A66" s="107"/>
      <c r="B66" s="11" t="s">
        <v>35</v>
      </c>
      <c r="C66" s="12">
        <v>12</v>
      </c>
      <c r="D66" s="13">
        <v>320</v>
      </c>
      <c r="E66" s="13">
        <v>235</v>
      </c>
      <c r="F66" s="14" t="s">
        <v>758</v>
      </c>
      <c r="G66" s="14"/>
      <c r="H66" s="14"/>
      <c r="I66" s="14" t="s">
        <v>15</v>
      </c>
      <c r="J66" s="15" t="s">
        <v>635</v>
      </c>
      <c r="K66" s="5"/>
    </row>
    <row r="67" spans="1:22" ht="15.75" customHeight="1" x14ac:dyDescent="0.2">
      <c r="A67" s="107"/>
      <c r="B67" s="11" t="s">
        <v>149</v>
      </c>
      <c r="C67" s="12">
        <v>6</v>
      </c>
      <c r="D67" s="13">
        <v>140</v>
      </c>
      <c r="E67" s="13">
        <v>61</v>
      </c>
      <c r="F67" s="14" t="s">
        <v>302</v>
      </c>
      <c r="G67" s="14"/>
      <c r="H67" s="14"/>
      <c r="I67" s="14" t="s">
        <v>380</v>
      </c>
      <c r="J67" s="15" t="s">
        <v>428</v>
      </c>
      <c r="K67" s="5"/>
    </row>
    <row r="68" spans="1:22" ht="15.75" customHeight="1" x14ac:dyDescent="0.2">
      <c r="A68" s="107"/>
      <c r="B68" s="11" t="s">
        <v>150</v>
      </c>
      <c r="C68" s="12">
        <v>4</v>
      </c>
      <c r="D68" s="13">
        <v>91</v>
      </c>
      <c r="E68" s="13">
        <v>86</v>
      </c>
      <c r="F68" s="14" t="s">
        <v>303</v>
      </c>
      <c r="G68" s="14"/>
      <c r="H68" s="14"/>
      <c r="I68" s="14" t="s">
        <v>374</v>
      </c>
      <c r="J68" s="15" t="s">
        <v>429</v>
      </c>
      <c r="K68" s="5"/>
    </row>
    <row r="69" spans="1:22" ht="15.75" customHeight="1" x14ac:dyDescent="0.2">
      <c r="A69" s="107"/>
      <c r="B69" s="11" t="s">
        <v>151</v>
      </c>
      <c r="C69" s="12">
        <v>5</v>
      </c>
      <c r="D69" s="13">
        <v>260</v>
      </c>
      <c r="E69" s="13">
        <v>260</v>
      </c>
      <c r="F69" s="14" t="s">
        <v>304</v>
      </c>
      <c r="G69" s="14"/>
      <c r="H69" s="14"/>
      <c r="I69" s="14" t="s">
        <v>383</v>
      </c>
      <c r="J69" s="15" t="s">
        <v>430</v>
      </c>
      <c r="K69" s="5"/>
    </row>
    <row r="70" spans="1:22" ht="15.75" customHeight="1" x14ac:dyDescent="0.2">
      <c r="A70" s="107"/>
      <c r="B70" s="11" t="s">
        <v>152</v>
      </c>
      <c r="C70" s="12">
        <v>2</v>
      </c>
      <c r="D70" s="13">
        <v>24</v>
      </c>
      <c r="E70" s="13">
        <v>16</v>
      </c>
      <c r="F70" s="14" t="s">
        <v>305</v>
      </c>
      <c r="G70" s="14"/>
      <c r="H70" s="14"/>
      <c r="I70" s="14" t="s">
        <v>384</v>
      </c>
      <c r="J70" s="15" t="s">
        <v>431</v>
      </c>
      <c r="K70" s="5"/>
    </row>
    <row r="71" spans="1:22" ht="15.75" customHeight="1" x14ac:dyDescent="0.2">
      <c r="A71" s="107"/>
      <c r="B71" s="11" t="s">
        <v>153</v>
      </c>
      <c r="C71" s="12">
        <v>3</v>
      </c>
      <c r="D71" s="13">
        <v>110</v>
      </c>
      <c r="E71" s="13">
        <v>75</v>
      </c>
      <c r="F71" s="14" t="s">
        <v>294</v>
      </c>
      <c r="G71" s="14"/>
      <c r="H71" s="14"/>
      <c r="I71" s="14" t="s">
        <v>385</v>
      </c>
      <c r="J71" s="15" t="s">
        <v>432</v>
      </c>
      <c r="K71" s="5"/>
    </row>
    <row r="72" spans="1:22" ht="15.75" customHeight="1" x14ac:dyDescent="0.2">
      <c r="A72" s="107"/>
      <c r="B72" s="11" t="s">
        <v>154</v>
      </c>
      <c r="C72" s="12">
        <v>2</v>
      </c>
      <c r="D72" s="13">
        <v>52</v>
      </c>
      <c r="E72" s="13">
        <v>52</v>
      </c>
      <c r="F72" s="14" t="s">
        <v>306</v>
      </c>
      <c r="G72" s="14"/>
      <c r="H72" s="14"/>
      <c r="I72" s="14" t="s">
        <v>386</v>
      </c>
      <c r="J72" s="15" t="s">
        <v>433</v>
      </c>
      <c r="K72" s="5"/>
      <c r="L72" s="16"/>
    </row>
    <row r="73" spans="1:22" ht="15.75" customHeight="1" x14ac:dyDescent="0.2">
      <c r="A73" s="107"/>
      <c r="B73" s="11" t="s">
        <v>155</v>
      </c>
      <c r="C73" s="12">
        <v>3</v>
      </c>
      <c r="D73" s="13">
        <v>146</v>
      </c>
      <c r="E73" s="13">
        <v>146</v>
      </c>
      <c r="F73" s="14" t="s">
        <v>36</v>
      </c>
      <c r="G73" s="14"/>
      <c r="H73" s="14"/>
      <c r="I73" s="14" t="s">
        <v>387</v>
      </c>
      <c r="J73" s="15" t="s">
        <v>37</v>
      </c>
      <c r="K73" s="5"/>
      <c r="L73" s="156"/>
    </row>
    <row r="74" spans="1:22" ht="15.75" customHeight="1" x14ac:dyDescent="0.2">
      <c r="A74" s="107"/>
      <c r="B74" s="11" t="s">
        <v>38</v>
      </c>
      <c r="C74" s="12">
        <v>2</v>
      </c>
      <c r="D74" s="13">
        <v>120</v>
      </c>
      <c r="E74" s="13">
        <v>120</v>
      </c>
      <c r="F74" s="14" t="s">
        <v>39</v>
      </c>
      <c r="G74" s="14"/>
      <c r="H74" s="14"/>
      <c r="I74" s="14" t="s">
        <v>15</v>
      </c>
      <c r="J74" s="15" t="s">
        <v>40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2" ht="15.75" customHeight="1" x14ac:dyDescent="0.2">
      <c r="A75" s="107"/>
      <c r="B75" s="11" t="s">
        <v>563</v>
      </c>
      <c r="C75" s="12">
        <v>2</v>
      </c>
      <c r="D75" s="13">
        <v>182</v>
      </c>
      <c r="E75" s="13">
        <v>72</v>
      </c>
      <c r="F75" s="14" t="s">
        <v>759</v>
      </c>
      <c r="G75" s="14"/>
      <c r="H75" s="14"/>
      <c r="I75" s="14" t="s">
        <v>33</v>
      </c>
      <c r="J75" s="15" t="s">
        <v>564</v>
      </c>
      <c r="K75" s="5"/>
    </row>
    <row r="76" spans="1:22" ht="15.75" customHeight="1" x14ac:dyDescent="0.2">
      <c r="A76" s="107"/>
      <c r="B76" s="11" t="s">
        <v>27</v>
      </c>
      <c r="C76" s="12">
        <v>1</v>
      </c>
      <c r="D76" s="13">
        <v>40</v>
      </c>
      <c r="E76" s="13"/>
      <c r="F76" s="14" t="s">
        <v>28</v>
      </c>
      <c r="G76" s="14"/>
      <c r="H76" s="14"/>
      <c r="I76" s="14" t="s">
        <v>30</v>
      </c>
      <c r="J76" s="15" t="s">
        <v>29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s="23" customFormat="1" ht="15.75" customHeight="1" thickBot="1" x14ac:dyDescent="0.25">
      <c r="A77" s="108"/>
      <c r="B77" s="17">
        <f>COUNTA(B47:B76)</f>
        <v>30</v>
      </c>
      <c r="C77" s="18">
        <f>SUM(C47:C76)</f>
        <v>156</v>
      </c>
      <c r="D77" s="19">
        <f>SUM(D47:D76)</f>
        <v>5311</v>
      </c>
      <c r="E77" s="19">
        <f>SUM(E47:E76)</f>
        <v>3975</v>
      </c>
      <c r="F77" s="20" t="s">
        <v>156</v>
      </c>
      <c r="G77" s="20"/>
      <c r="H77" s="20"/>
      <c r="I77" s="20" t="s">
        <v>156</v>
      </c>
      <c r="J77" s="21"/>
      <c r="K77" s="22"/>
      <c r="L77" s="5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15.75" customHeight="1" x14ac:dyDescent="0.2">
      <c r="A78" s="109" t="s">
        <v>96</v>
      </c>
      <c r="B78" s="24" t="s">
        <v>157</v>
      </c>
      <c r="C78" s="25">
        <v>9</v>
      </c>
      <c r="D78" s="26">
        <v>304</v>
      </c>
      <c r="E78" s="26">
        <v>304</v>
      </c>
      <c r="F78" s="27" t="s">
        <v>307</v>
      </c>
      <c r="G78" s="134"/>
      <c r="H78" s="27"/>
      <c r="I78" s="27" t="s">
        <v>388</v>
      </c>
      <c r="J78" s="28" t="s">
        <v>434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5.75" customHeight="1" x14ac:dyDescent="0.2">
      <c r="A79" s="107"/>
      <c r="B79" s="11" t="s">
        <v>158</v>
      </c>
      <c r="C79" s="101">
        <v>17</v>
      </c>
      <c r="D79" s="100">
        <v>213</v>
      </c>
      <c r="E79" s="100">
        <v>213</v>
      </c>
      <c r="F79" s="14" t="s">
        <v>308</v>
      </c>
      <c r="G79" s="14" t="s">
        <v>827</v>
      </c>
      <c r="H79" s="14"/>
      <c r="I79" s="14" t="s">
        <v>378</v>
      </c>
      <c r="J79" s="15" t="s">
        <v>435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5.75" customHeight="1" x14ac:dyDescent="0.2">
      <c r="A80" s="107"/>
      <c r="B80" s="6"/>
      <c r="C80" s="7"/>
      <c r="D80" s="8"/>
      <c r="E80" s="8"/>
      <c r="F80" s="9"/>
      <c r="G80" s="152" t="s">
        <v>854</v>
      </c>
      <c r="H80" s="9"/>
      <c r="I80" s="9"/>
      <c r="J80" s="1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5.75" customHeight="1" x14ac:dyDescent="0.2">
      <c r="A81" s="107"/>
      <c r="B81" s="6"/>
      <c r="C81" s="7"/>
      <c r="D81" s="8"/>
      <c r="E81" s="8"/>
      <c r="F81" s="9"/>
      <c r="G81" s="9" t="s">
        <v>826</v>
      </c>
      <c r="H81" s="9"/>
      <c r="I81" s="9"/>
      <c r="J81" s="1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5.75" customHeight="1" x14ac:dyDescent="0.2">
      <c r="A82" s="107"/>
      <c r="B82" s="6"/>
      <c r="C82" s="7"/>
      <c r="D82" s="8"/>
      <c r="E82" s="8"/>
      <c r="F82" s="9"/>
      <c r="G82" s="9" t="s">
        <v>825</v>
      </c>
      <c r="H82" s="9"/>
      <c r="I82" s="9"/>
      <c r="J82" s="1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5.75" customHeight="1" x14ac:dyDescent="0.2">
      <c r="A83" s="107"/>
      <c r="B83" s="6"/>
      <c r="C83" s="7"/>
      <c r="D83" s="8"/>
      <c r="E83" s="8"/>
      <c r="F83" s="9"/>
      <c r="G83" s="9" t="s">
        <v>824</v>
      </c>
      <c r="H83" s="9"/>
      <c r="I83" s="9"/>
      <c r="J83" s="1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5.75" customHeight="1" x14ac:dyDescent="0.2">
      <c r="A84" s="107"/>
      <c r="B84" s="11" t="s">
        <v>159</v>
      </c>
      <c r="C84" s="12">
        <v>14</v>
      </c>
      <c r="D84" s="13">
        <v>281</v>
      </c>
      <c r="E84" s="13">
        <v>289</v>
      </c>
      <c r="F84" s="14" t="s">
        <v>676</v>
      </c>
      <c r="G84" s="14" t="s">
        <v>791</v>
      </c>
      <c r="H84" s="14"/>
      <c r="I84" s="14" t="s">
        <v>677</v>
      </c>
      <c r="J84" s="15" t="s">
        <v>436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5.75" customHeight="1" x14ac:dyDescent="0.2">
      <c r="A85" s="107"/>
      <c r="B85" s="11" t="s">
        <v>160</v>
      </c>
      <c r="C85" s="12">
        <v>22</v>
      </c>
      <c r="D85" s="13">
        <v>389</v>
      </c>
      <c r="E85" s="13">
        <v>389</v>
      </c>
      <c r="F85" s="14" t="s">
        <v>678</v>
      </c>
      <c r="G85" s="14" t="s">
        <v>823</v>
      </c>
      <c r="H85" s="14"/>
      <c r="I85" s="14" t="s">
        <v>389</v>
      </c>
      <c r="J85" s="15" t="s">
        <v>437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5.75" customHeight="1" x14ac:dyDescent="0.2">
      <c r="A86" s="107"/>
      <c r="B86" s="6"/>
      <c r="C86" s="7"/>
      <c r="D86" s="8"/>
      <c r="E86" s="8"/>
      <c r="F86" s="9"/>
      <c r="G86" s="9" t="s">
        <v>822</v>
      </c>
      <c r="H86" s="9"/>
      <c r="I86" s="9"/>
      <c r="J86" s="10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5.75" customHeight="1" x14ac:dyDescent="0.2">
      <c r="A87" s="107"/>
      <c r="B87" s="6"/>
      <c r="C87" s="7"/>
      <c r="D87" s="8"/>
      <c r="E87" s="8"/>
      <c r="F87" s="9"/>
      <c r="G87" s="136" t="s">
        <v>821</v>
      </c>
      <c r="H87" s="9"/>
      <c r="I87" s="9"/>
      <c r="J87" s="10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5.75" customHeight="1" x14ac:dyDescent="0.2">
      <c r="A88" s="107"/>
      <c r="B88" s="6"/>
      <c r="C88" s="7"/>
      <c r="D88" s="8"/>
      <c r="E88" s="8"/>
      <c r="F88" s="9"/>
      <c r="G88" s="136" t="s">
        <v>820</v>
      </c>
      <c r="H88" s="9"/>
      <c r="I88" s="9"/>
      <c r="J88" s="10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5.75" customHeight="1" x14ac:dyDescent="0.2">
      <c r="A89" s="107"/>
      <c r="B89" s="11" t="s">
        <v>161</v>
      </c>
      <c r="C89" s="12">
        <v>6</v>
      </c>
      <c r="D89" s="13">
        <v>169</v>
      </c>
      <c r="E89" s="13">
        <v>173</v>
      </c>
      <c r="F89" s="14" t="s">
        <v>309</v>
      </c>
      <c r="G89" s="14"/>
      <c r="H89" s="14" t="s">
        <v>5</v>
      </c>
      <c r="I89" s="14" t="s">
        <v>380</v>
      </c>
      <c r="J89" s="15" t="s">
        <v>438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5.75" customHeight="1" x14ac:dyDescent="0.2">
      <c r="A90" s="106"/>
      <c r="B90" s="138"/>
      <c r="C90" s="7"/>
      <c r="D90" s="8"/>
      <c r="E90" s="8"/>
      <c r="F90" s="9"/>
      <c r="G90" s="9"/>
      <c r="H90" s="9" t="s">
        <v>794</v>
      </c>
      <c r="I90" s="9"/>
      <c r="J90" s="10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s="23" customFormat="1" ht="15.75" customHeight="1" thickBot="1" x14ac:dyDescent="0.25">
      <c r="A91" s="110"/>
      <c r="B91" s="29">
        <f>COUNTA(B78:B89)</f>
        <v>5</v>
      </c>
      <c r="C91" s="30">
        <f>SUM(C78:C89)</f>
        <v>68</v>
      </c>
      <c r="D91" s="31">
        <f>SUM(D78:D89)</f>
        <v>1356</v>
      </c>
      <c r="E91" s="31">
        <f>SUM(E78:E89)</f>
        <v>1368</v>
      </c>
      <c r="F91" s="32" t="s">
        <v>156</v>
      </c>
      <c r="G91" s="32"/>
      <c r="H91" s="32"/>
      <c r="I91" s="32" t="s">
        <v>156</v>
      </c>
      <c r="J91" s="33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15.75" customHeight="1" x14ac:dyDescent="0.2">
      <c r="A92" s="106" t="s">
        <v>97</v>
      </c>
      <c r="B92" s="178" t="s">
        <v>162</v>
      </c>
      <c r="C92" s="150">
        <v>20</v>
      </c>
      <c r="D92" s="151">
        <v>489</v>
      </c>
      <c r="E92" s="8"/>
      <c r="F92" s="9" t="s">
        <v>311</v>
      </c>
      <c r="G92" s="144" t="s">
        <v>819</v>
      </c>
      <c r="H92" s="9"/>
      <c r="I92" s="9" t="s">
        <v>15</v>
      </c>
      <c r="J92" s="10" t="s">
        <v>439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5.75" customHeight="1" x14ac:dyDescent="0.2">
      <c r="A93" s="106"/>
      <c r="B93" s="6"/>
      <c r="C93" s="7"/>
      <c r="D93" s="8"/>
      <c r="E93" s="8"/>
      <c r="F93" s="9"/>
      <c r="G93" s="143" t="s">
        <v>818</v>
      </c>
      <c r="H93" s="9"/>
      <c r="I93" s="9"/>
      <c r="J93" s="10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5.75" customHeight="1" x14ac:dyDescent="0.2">
      <c r="A94" s="106"/>
      <c r="B94" s="6"/>
      <c r="C94" s="7"/>
      <c r="D94" s="8"/>
      <c r="E94" s="8"/>
      <c r="F94" s="9"/>
      <c r="G94" s="143" t="s">
        <v>817</v>
      </c>
      <c r="H94" s="9"/>
      <c r="I94" s="9"/>
      <c r="J94" s="10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5.75" customHeight="1" x14ac:dyDescent="0.2">
      <c r="A95" s="106"/>
      <c r="B95" s="6"/>
      <c r="C95" s="7"/>
      <c r="D95" s="8"/>
      <c r="E95" s="8"/>
      <c r="F95" s="9"/>
      <c r="G95" s="142" t="s">
        <v>816</v>
      </c>
      <c r="H95" s="9"/>
      <c r="I95" s="9"/>
      <c r="J95" s="10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5.75" customHeight="1" x14ac:dyDescent="0.2">
      <c r="A96" s="106"/>
      <c r="B96" s="6"/>
      <c r="C96" s="7"/>
      <c r="D96" s="8"/>
      <c r="E96" s="8"/>
      <c r="F96" s="9"/>
      <c r="G96" s="141" t="s">
        <v>815</v>
      </c>
      <c r="H96" s="9"/>
      <c r="I96" s="9"/>
      <c r="J96" s="10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5.75" customHeight="1" x14ac:dyDescent="0.2">
      <c r="A97" s="106"/>
      <c r="B97" s="6"/>
      <c r="C97" s="7"/>
      <c r="D97" s="8"/>
      <c r="E97" s="8"/>
      <c r="F97" s="9"/>
      <c r="G97" s="141" t="s">
        <v>814</v>
      </c>
      <c r="H97" s="9"/>
      <c r="I97" s="9"/>
      <c r="J97" s="10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5.75" customHeight="1" x14ac:dyDescent="0.2">
      <c r="A98" s="107"/>
      <c r="B98" s="11" t="s">
        <v>163</v>
      </c>
      <c r="C98" s="12">
        <v>9</v>
      </c>
      <c r="D98" s="13">
        <v>162</v>
      </c>
      <c r="E98" s="13">
        <v>198</v>
      </c>
      <c r="F98" s="14" t="s">
        <v>41</v>
      </c>
      <c r="G98" s="14"/>
      <c r="H98" s="14"/>
      <c r="I98" s="14" t="s">
        <v>14</v>
      </c>
      <c r="J98" s="15" t="s">
        <v>440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5.75" customHeight="1" x14ac:dyDescent="0.2">
      <c r="A99" s="107"/>
      <c r="B99" s="11" t="s">
        <v>164</v>
      </c>
      <c r="C99" s="12">
        <v>5</v>
      </c>
      <c r="D99" s="13">
        <f>170-10</f>
        <v>160</v>
      </c>
      <c r="E99" s="13">
        <f>77+23+44</f>
        <v>144</v>
      </c>
      <c r="F99" s="14" t="s">
        <v>312</v>
      </c>
      <c r="G99" s="14"/>
      <c r="H99" s="14" t="s">
        <v>782</v>
      </c>
      <c r="I99" s="14" t="s">
        <v>380</v>
      </c>
      <c r="J99" s="15" t="s">
        <v>441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5.75" customHeight="1" x14ac:dyDescent="0.2">
      <c r="A100" s="107"/>
      <c r="B100" s="6"/>
      <c r="C100" s="7"/>
      <c r="D100" s="8"/>
      <c r="E100" s="8"/>
      <c r="F100" s="9"/>
      <c r="G100" s="9"/>
      <c r="H100" s="9" t="s">
        <v>795</v>
      </c>
      <c r="I100" s="9"/>
      <c r="J100" s="10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5.75" customHeight="1" x14ac:dyDescent="0.2">
      <c r="A101" s="107"/>
      <c r="B101" s="11" t="s">
        <v>165</v>
      </c>
      <c r="C101" s="12">
        <v>12</v>
      </c>
      <c r="D101" s="13">
        <v>170</v>
      </c>
      <c r="E101" s="13"/>
      <c r="F101" s="14" t="s">
        <v>313</v>
      </c>
      <c r="G101" s="14"/>
      <c r="H101" s="14"/>
      <c r="I101" s="14" t="s">
        <v>392</v>
      </c>
      <c r="J101" s="15" t="s">
        <v>442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5.75" customHeight="1" x14ac:dyDescent="0.2">
      <c r="A102" s="107"/>
      <c r="B102" s="11" t="s">
        <v>166</v>
      </c>
      <c r="C102" s="12">
        <v>4</v>
      </c>
      <c r="D102" s="13">
        <v>175</v>
      </c>
      <c r="E102" s="13">
        <v>163</v>
      </c>
      <c r="F102" s="14" t="s">
        <v>767</v>
      </c>
      <c r="G102" s="14"/>
      <c r="H102" s="14"/>
      <c r="I102" s="14" t="s">
        <v>768</v>
      </c>
      <c r="J102" s="15" t="s">
        <v>443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s="23" customFormat="1" ht="15.75" customHeight="1" thickBot="1" x14ac:dyDescent="0.25">
      <c r="A103" s="108"/>
      <c r="B103" s="17">
        <f>COUNTA(B92:B102)</f>
        <v>5</v>
      </c>
      <c r="C103" s="18">
        <f>SUM(C92:C102)</f>
        <v>50</v>
      </c>
      <c r="D103" s="19">
        <f>SUM(D92:D102)</f>
        <v>1156</v>
      </c>
      <c r="E103" s="19">
        <f>SUM(E92:E102)</f>
        <v>505</v>
      </c>
      <c r="F103" s="20" t="s">
        <v>156</v>
      </c>
      <c r="G103" s="20"/>
      <c r="H103" s="20"/>
      <c r="I103" s="20" t="s">
        <v>156</v>
      </c>
      <c r="J103" s="21"/>
      <c r="K103" s="22"/>
      <c r="L103" s="5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15.75" customHeight="1" x14ac:dyDescent="0.2">
      <c r="A104" s="109" t="s">
        <v>98</v>
      </c>
      <c r="B104" s="24" t="s">
        <v>167</v>
      </c>
      <c r="C104" s="25">
        <v>15</v>
      </c>
      <c r="D104" s="26">
        <v>300</v>
      </c>
      <c r="E104" s="26">
        <v>294</v>
      </c>
      <c r="F104" s="27" t="s">
        <v>314</v>
      </c>
      <c r="G104" s="27"/>
      <c r="H104" s="27"/>
      <c r="I104" s="27" t="s">
        <v>380</v>
      </c>
      <c r="J104" s="28" t="s">
        <v>444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2" ht="15.75" customHeight="1" x14ac:dyDescent="0.2">
      <c r="A105" s="107"/>
      <c r="B105" s="34" t="s">
        <v>42</v>
      </c>
      <c r="C105" s="12">
        <v>4</v>
      </c>
      <c r="D105" s="13">
        <v>78</v>
      </c>
      <c r="E105" s="13">
        <v>89</v>
      </c>
      <c r="F105" s="14" t="s">
        <v>315</v>
      </c>
      <c r="G105" s="14"/>
      <c r="H105" s="14"/>
      <c r="I105" s="14" t="s">
        <v>393</v>
      </c>
      <c r="J105" s="15" t="s">
        <v>445</v>
      </c>
      <c r="K105" s="5"/>
    </row>
    <row r="106" spans="1:22" ht="15.75" customHeight="1" x14ac:dyDescent="0.2">
      <c r="A106" s="107"/>
      <c r="B106" s="11" t="s">
        <v>761</v>
      </c>
      <c r="C106" s="12">
        <v>5</v>
      </c>
      <c r="D106" s="13">
        <v>77</v>
      </c>
      <c r="E106" s="13">
        <v>77</v>
      </c>
      <c r="F106" s="14" t="s">
        <v>762</v>
      </c>
      <c r="G106" s="14"/>
      <c r="H106" s="14"/>
      <c r="I106" s="14" t="s">
        <v>393</v>
      </c>
      <c r="J106" s="15" t="s">
        <v>683</v>
      </c>
      <c r="K106" s="5"/>
    </row>
    <row r="107" spans="1:22" ht="15.75" customHeight="1" x14ac:dyDescent="0.2">
      <c r="A107" s="107"/>
      <c r="B107" s="11" t="s">
        <v>533</v>
      </c>
      <c r="C107" s="12">
        <v>4</v>
      </c>
      <c r="D107" s="13">
        <v>72</v>
      </c>
      <c r="E107" s="13">
        <v>72</v>
      </c>
      <c r="F107" s="14" t="s">
        <v>10</v>
      </c>
      <c r="G107" s="14"/>
      <c r="H107" s="14"/>
      <c r="I107" s="14" t="s">
        <v>14</v>
      </c>
      <c r="J107" s="15" t="s">
        <v>562</v>
      </c>
      <c r="K107" s="5"/>
    </row>
    <row r="108" spans="1:22" s="23" customFormat="1" ht="15.75" customHeight="1" thickBot="1" x14ac:dyDescent="0.25">
      <c r="A108" s="110"/>
      <c r="B108" s="35">
        <f>COUNTA(B104:B107)</f>
        <v>4</v>
      </c>
      <c r="C108" s="30">
        <f>SUM(C104:C107)</f>
        <v>28</v>
      </c>
      <c r="D108" s="31">
        <f>SUM(D104:D107)</f>
        <v>527</v>
      </c>
      <c r="E108" s="31">
        <f>SUM(E104:E107)</f>
        <v>532</v>
      </c>
      <c r="F108" s="32" t="s">
        <v>156</v>
      </c>
      <c r="G108" s="32"/>
      <c r="H108" s="32"/>
      <c r="I108" s="32" t="s">
        <v>156</v>
      </c>
      <c r="J108" s="33"/>
      <c r="K108" s="22"/>
    </row>
    <row r="109" spans="1:22" ht="15.75" customHeight="1" x14ac:dyDescent="0.2">
      <c r="A109" s="106" t="s">
        <v>99</v>
      </c>
      <c r="B109" s="6" t="s">
        <v>168</v>
      </c>
      <c r="C109" s="7">
        <v>4</v>
      </c>
      <c r="D109" s="8">
        <v>54</v>
      </c>
      <c r="E109" s="8">
        <v>54</v>
      </c>
      <c r="F109" s="9" t="s">
        <v>19</v>
      </c>
      <c r="G109" s="9"/>
      <c r="H109" s="9"/>
      <c r="I109" s="9" t="s">
        <v>393</v>
      </c>
      <c r="J109" s="10" t="s">
        <v>446</v>
      </c>
      <c r="K109" s="5"/>
    </row>
    <row r="110" spans="1:22" s="23" customFormat="1" ht="15.75" customHeight="1" thickBot="1" x14ac:dyDescent="0.25">
      <c r="A110" s="108"/>
      <c r="B110" s="17">
        <f>COUNTA(B109:B109)</f>
        <v>1</v>
      </c>
      <c r="C110" s="18">
        <f>SUM(C109)</f>
        <v>4</v>
      </c>
      <c r="D110" s="18">
        <f>SUM(D109)</f>
        <v>54</v>
      </c>
      <c r="E110" s="18">
        <f>SUM(E109)</f>
        <v>54</v>
      </c>
      <c r="F110" s="20"/>
      <c r="G110" s="20"/>
      <c r="H110" s="20"/>
      <c r="I110" s="20"/>
      <c r="J110" s="21"/>
      <c r="K110" s="22"/>
    </row>
    <row r="111" spans="1:22" ht="15.75" customHeight="1" x14ac:dyDescent="0.2">
      <c r="A111" s="109" t="s">
        <v>585</v>
      </c>
      <c r="B111" s="24" t="s">
        <v>586</v>
      </c>
      <c r="C111" s="71">
        <v>4</v>
      </c>
      <c r="D111" s="72">
        <f>40+40+35+35</f>
        <v>150</v>
      </c>
      <c r="E111" s="72">
        <f>36+36+32+31</f>
        <v>135</v>
      </c>
      <c r="F111" s="73" t="s">
        <v>763</v>
      </c>
      <c r="G111" s="73"/>
      <c r="H111" s="73"/>
      <c r="I111" s="73" t="s">
        <v>15</v>
      </c>
      <c r="J111" s="36" t="s">
        <v>600</v>
      </c>
      <c r="K111" s="5"/>
    </row>
    <row r="112" spans="1:22" s="23" customFormat="1" ht="15.75" customHeight="1" x14ac:dyDescent="0.2">
      <c r="A112" s="111"/>
      <c r="B112" s="37">
        <f>COUNTA(B111:B111)</f>
        <v>1</v>
      </c>
      <c r="C112" s="38">
        <f>SUM(C111)</f>
        <v>4</v>
      </c>
      <c r="D112" s="38">
        <f>SUM(D111)</f>
        <v>150</v>
      </c>
      <c r="E112" s="38">
        <f>SUM(E111)</f>
        <v>135</v>
      </c>
      <c r="F112" s="39"/>
      <c r="G112" s="39"/>
      <c r="H112" s="39"/>
      <c r="I112" s="39"/>
      <c r="J112" s="40"/>
      <c r="K112" s="22"/>
    </row>
    <row r="113" spans="1:11" ht="15.75" customHeight="1" thickBot="1" x14ac:dyDescent="0.25">
      <c r="A113" s="104" t="s">
        <v>617</v>
      </c>
      <c r="B113" s="41">
        <f>SUM(B77,B91,B103,B108,B110,B112)</f>
        <v>46</v>
      </c>
      <c r="C113" s="42">
        <f>SUM(C77,C91,C103,C108,C110,C112)</f>
        <v>310</v>
      </c>
      <c r="D113" s="42">
        <f>SUM(D77,D91,D103,D108,D110,D112)</f>
        <v>8554</v>
      </c>
      <c r="E113" s="42">
        <f>SUM(E77,E91,E103,E108,E110,E112)</f>
        <v>6569</v>
      </c>
      <c r="F113" s="43" t="s">
        <v>156</v>
      </c>
      <c r="G113" s="43"/>
      <c r="H113" s="43"/>
      <c r="I113" s="43" t="s">
        <v>156</v>
      </c>
      <c r="J113" s="44"/>
      <c r="K113" s="5"/>
    </row>
    <row r="114" spans="1:11" ht="15.75" customHeight="1" thickTop="1" x14ac:dyDescent="0.2">
      <c r="A114" s="115" t="s">
        <v>102</v>
      </c>
      <c r="B114" s="60" t="s">
        <v>188</v>
      </c>
      <c r="C114" s="61">
        <v>10</v>
      </c>
      <c r="D114" s="62">
        <v>220</v>
      </c>
      <c r="E114" s="62">
        <v>182</v>
      </c>
      <c r="F114" s="63" t="s">
        <v>47</v>
      </c>
      <c r="G114" s="63"/>
      <c r="H114" s="63"/>
      <c r="I114" s="63" t="s">
        <v>398</v>
      </c>
      <c r="J114" s="64" t="s">
        <v>449</v>
      </c>
      <c r="K114" s="5"/>
    </row>
    <row r="115" spans="1:11" ht="15.75" customHeight="1" x14ac:dyDescent="0.2">
      <c r="A115" s="107"/>
      <c r="B115" s="154" t="s">
        <v>189</v>
      </c>
      <c r="C115" s="101">
        <v>6</v>
      </c>
      <c r="D115" s="100">
        <v>185</v>
      </c>
      <c r="E115" s="100">
        <v>174</v>
      </c>
      <c r="F115" s="153" t="s">
        <v>855</v>
      </c>
      <c r="G115" s="14"/>
      <c r="H115" s="14"/>
      <c r="I115" s="14" t="s">
        <v>374</v>
      </c>
      <c r="J115" s="15" t="s">
        <v>450</v>
      </c>
      <c r="K115" s="5"/>
    </row>
    <row r="116" spans="1:11" ht="15.75" customHeight="1" x14ac:dyDescent="0.2">
      <c r="A116" s="107"/>
      <c r="B116" s="11" t="s">
        <v>190</v>
      </c>
      <c r="C116" s="12">
        <v>4</v>
      </c>
      <c r="D116" s="13">
        <v>50</v>
      </c>
      <c r="E116" s="13">
        <v>50</v>
      </c>
      <c r="F116" s="14" t="s">
        <v>332</v>
      </c>
      <c r="G116" s="14"/>
      <c r="H116" s="14"/>
      <c r="I116" s="14" t="s">
        <v>389</v>
      </c>
      <c r="J116" s="15" t="s">
        <v>451</v>
      </c>
      <c r="K116" s="5"/>
    </row>
    <row r="117" spans="1:11" ht="15.75" customHeight="1" x14ac:dyDescent="0.2">
      <c r="A117" s="107"/>
      <c r="B117" s="11" t="s">
        <v>191</v>
      </c>
      <c r="C117" s="12">
        <v>2</v>
      </c>
      <c r="D117" s="13">
        <v>32</v>
      </c>
      <c r="E117" s="13"/>
      <c r="F117" s="14" t="s">
        <v>333</v>
      </c>
      <c r="G117" s="14" t="s">
        <v>792</v>
      </c>
      <c r="H117" s="14"/>
      <c r="I117" s="65" t="s">
        <v>378</v>
      </c>
      <c r="J117" s="15" t="s">
        <v>452</v>
      </c>
      <c r="K117" s="5"/>
    </row>
    <row r="118" spans="1:11" ht="15.75" customHeight="1" x14ac:dyDescent="0.2">
      <c r="A118" s="107"/>
      <c r="B118" s="11" t="s">
        <v>193</v>
      </c>
      <c r="C118" s="12">
        <v>1</v>
      </c>
      <c r="D118" s="13">
        <v>40</v>
      </c>
      <c r="E118" s="13">
        <v>31</v>
      </c>
      <c r="F118" s="14" t="s">
        <v>319</v>
      </c>
      <c r="G118" s="14"/>
      <c r="H118" s="14"/>
      <c r="I118" s="14" t="s">
        <v>380</v>
      </c>
      <c r="J118" s="15" t="s">
        <v>453</v>
      </c>
      <c r="K118" s="5"/>
    </row>
    <row r="119" spans="1:11" ht="15.75" customHeight="1" x14ac:dyDescent="0.2">
      <c r="A119" s="107"/>
      <c r="B119" s="11" t="s">
        <v>194</v>
      </c>
      <c r="C119" s="12">
        <v>1</v>
      </c>
      <c r="D119" s="13">
        <v>30</v>
      </c>
      <c r="E119" s="13"/>
      <c r="F119" s="14" t="s">
        <v>320</v>
      </c>
      <c r="G119" s="14"/>
      <c r="H119" s="14"/>
      <c r="I119" s="14" t="s">
        <v>380</v>
      </c>
      <c r="J119" s="15" t="s">
        <v>454</v>
      </c>
      <c r="K119" s="5"/>
    </row>
    <row r="120" spans="1:11" ht="15.75" customHeight="1" x14ac:dyDescent="0.2">
      <c r="A120" s="107"/>
      <c r="B120" s="11" t="s">
        <v>195</v>
      </c>
      <c r="C120" s="12">
        <v>2</v>
      </c>
      <c r="D120" s="13">
        <v>64</v>
      </c>
      <c r="E120" s="13">
        <v>59</v>
      </c>
      <c r="F120" s="14" t="s">
        <v>334</v>
      </c>
      <c r="G120" s="14"/>
      <c r="H120" s="14"/>
      <c r="I120" s="14" t="s">
        <v>374</v>
      </c>
      <c r="J120" s="15" t="s">
        <v>455</v>
      </c>
      <c r="K120" s="5"/>
    </row>
    <row r="121" spans="1:11" ht="15.75" customHeight="1" x14ac:dyDescent="0.2">
      <c r="A121" s="107"/>
      <c r="B121" s="11" t="s">
        <v>196</v>
      </c>
      <c r="C121" s="12">
        <v>1</v>
      </c>
      <c r="D121" s="13">
        <v>40</v>
      </c>
      <c r="E121" s="13">
        <v>40</v>
      </c>
      <c r="F121" s="14" t="s">
        <v>300</v>
      </c>
      <c r="G121" s="14"/>
      <c r="H121" s="14"/>
      <c r="I121" s="14" t="s">
        <v>380</v>
      </c>
      <c r="J121" s="15" t="s">
        <v>450</v>
      </c>
      <c r="K121" s="5"/>
    </row>
    <row r="122" spans="1:11" ht="15.75" customHeight="1" x14ac:dyDescent="0.2">
      <c r="A122" s="107"/>
      <c r="B122" s="11" t="s">
        <v>197</v>
      </c>
      <c r="C122" s="12">
        <v>2</v>
      </c>
      <c r="D122" s="13">
        <v>70</v>
      </c>
      <c r="E122" s="13">
        <v>68</v>
      </c>
      <c r="F122" s="14" t="s">
        <v>335</v>
      </c>
      <c r="G122" s="14"/>
      <c r="H122" s="14"/>
      <c r="I122" s="14" t="s">
        <v>380</v>
      </c>
      <c r="J122" s="15" t="s">
        <v>456</v>
      </c>
      <c r="K122" s="5"/>
    </row>
    <row r="123" spans="1:11" ht="15.75" customHeight="1" x14ac:dyDescent="0.2">
      <c r="A123" s="107"/>
      <c r="B123" s="11" t="s">
        <v>198</v>
      </c>
      <c r="C123" s="12">
        <v>1</v>
      </c>
      <c r="D123" s="13">
        <v>40</v>
      </c>
      <c r="E123" s="13">
        <v>36</v>
      </c>
      <c r="F123" s="14" t="s">
        <v>301</v>
      </c>
      <c r="G123" s="14"/>
      <c r="H123" s="14"/>
      <c r="I123" s="14" t="s">
        <v>380</v>
      </c>
      <c r="J123" s="15" t="s">
        <v>457</v>
      </c>
      <c r="K123" s="5"/>
    </row>
    <row r="124" spans="1:11" ht="15.75" customHeight="1" x14ac:dyDescent="0.2">
      <c r="A124" s="107"/>
      <c r="B124" s="11" t="s">
        <v>199</v>
      </c>
      <c r="C124" s="12">
        <v>3</v>
      </c>
      <c r="D124" s="13">
        <v>64</v>
      </c>
      <c r="E124" s="13">
        <v>49</v>
      </c>
      <c r="F124" s="14" t="s">
        <v>336</v>
      </c>
      <c r="G124" s="14"/>
      <c r="H124" s="14"/>
      <c r="I124" s="14" t="s">
        <v>380</v>
      </c>
      <c r="J124" s="15" t="s">
        <v>458</v>
      </c>
      <c r="K124" s="5"/>
    </row>
    <row r="125" spans="1:11" ht="15.75" customHeight="1" x14ac:dyDescent="0.2">
      <c r="A125" s="107"/>
      <c r="B125" s="11" t="s">
        <v>200</v>
      </c>
      <c r="C125" s="12">
        <v>5</v>
      </c>
      <c r="D125" s="13">
        <v>110</v>
      </c>
      <c r="E125" s="13">
        <v>110</v>
      </c>
      <c r="F125" s="14" t="s">
        <v>292</v>
      </c>
      <c r="G125" s="14"/>
      <c r="H125" s="14"/>
      <c r="I125" s="14" t="s">
        <v>380</v>
      </c>
      <c r="J125" s="15" t="s">
        <v>459</v>
      </c>
      <c r="K125" s="5"/>
    </row>
    <row r="126" spans="1:11" ht="15.75" customHeight="1" x14ac:dyDescent="0.2">
      <c r="A126" s="107"/>
      <c r="B126" s="11" t="s">
        <v>201</v>
      </c>
      <c r="C126" s="12">
        <v>2</v>
      </c>
      <c r="D126" s="13">
        <v>39</v>
      </c>
      <c r="E126" s="13">
        <v>39</v>
      </c>
      <c r="F126" s="14" t="s">
        <v>315</v>
      </c>
      <c r="G126" s="14"/>
      <c r="H126" s="14"/>
      <c r="I126" s="14" t="s">
        <v>380</v>
      </c>
      <c r="J126" s="15" t="s">
        <v>460</v>
      </c>
      <c r="K126" s="5"/>
    </row>
    <row r="127" spans="1:11" ht="15.75" customHeight="1" x14ac:dyDescent="0.2">
      <c r="A127" s="107"/>
      <c r="B127" s="11" t="s">
        <v>559</v>
      </c>
      <c r="C127" s="12">
        <v>1</v>
      </c>
      <c r="D127" s="13">
        <v>30</v>
      </c>
      <c r="E127" s="13">
        <v>27</v>
      </c>
      <c r="F127" s="14" t="s">
        <v>545</v>
      </c>
      <c r="G127" s="14"/>
      <c r="H127" s="14"/>
      <c r="I127" s="14" t="s">
        <v>380</v>
      </c>
      <c r="J127" s="15" t="s">
        <v>580</v>
      </c>
      <c r="K127" s="5"/>
    </row>
    <row r="128" spans="1:11" ht="15.75" customHeight="1" x14ac:dyDescent="0.2">
      <c r="A128" s="107"/>
      <c r="B128" s="11" t="s">
        <v>587</v>
      </c>
      <c r="C128" s="12">
        <f>1+2</f>
        <v>3</v>
      </c>
      <c r="D128" s="13">
        <f>79+41+50</f>
        <v>170</v>
      </c>
      <c r="E128" s="13">
        <f>43+24+26</f>
        <v>93</v>
      </c>
      <c r="F128" s="14" t="s">
        <v>684</v>
      </c>
      <c r="G128" s="14"/>
      <c r="H128" s="14"/>
      <c r="I128" s="14" t="s">
        <v>685</v>
      </c>
      <c r="J128" s="15" t="s">
        <v>601</v>
      </c>
      <c r="K128" s="5"/>
    </row>
    <row r="129" spans="1:11" s="23" customFormat="1" ht="15.75" customHeight="1" thickBot="1" x14ac:dyDescent="0.25">
      <c r="A129" s="108"/>
      <c r="B129" s="17">
        <f>COUNTA(B114:B128)</f>
        <v>15</v>
      </c>
      <c r="C129" s="18">
        <f>SUM(C114:C128)</f>
        <v>44</v>
      </c>
      <c r="D129" s="19">
        <f>SUM(D114:D128)</f>
        <v>1184</v>
      </c>
      <c r="E129" s="19">
        <f>SUM(E114:E128)</f>
        <v>958</v>
      </c>
      <c r="F129" s="20" t="s">
        <v>156</v>
      </c>
      <c r="G129" s="20"/>
      <c r="H129" s="20"/>
      <c r="I129" s="20" t="s">
        <v>156</v>
      </c>
      <c r="J129" s="21"/>
      <c r="K129" s="22"/>
    </row>
    <row r="130" spans="1:11" ht="15.75" customHeight="1" x14ac:dyDescent="0.2">
      <c r="A130" s="109" t="s">
        <v>103</v>
      </c>
      <c r="B130" s="24" t="s">
        <v>202</v>
      </c>
      <c r="C130" s="25">
        <v>1</v>
      </c>
      <c r="D130" s="26">
        <v>18</v>
      </c>
      <c r="E130" s="26">
        <v>18</v>
      </c>
      <c r="F130" s="27" t="s">
        <v>295</v>
      </c>
      <c r="G130" s="27"/>
      <c r="H130" s="27"/>
      <c r="I130" s="27" t="s">
        <v>393</v>
      </c>
      <c r="J130" s="28" t="s">
        <v>461</v>
      </c>
      <c r="K130" s="5"/>
    </row>
    <row r="131" spans="1:11" ht="15.75" customHeight="1" x14ac:dyDescent="0.2">
      <c r="A131" s="107"/>
      <c r="B131" s="11" t="s">
        <v>203</v>
      </c>
      <c r="C131" s="12">
        <v>3</v>
      </c>
      <c r="D131" s="13">
        <v>36</v>
      </c>
      <c r="E131" s="13">
        <v>36</v>
      </c>
      <c r="F131" s="14" t="s">
        <v>337</v>
      </c>
      <c r="G131" s="14"/>
      <c r="H131" s="14"/>
      <c r="I131" s="14" t="s">
        <v>393</v>
      </c>
      <c r="J131" s="15" t="s">
        <v>462</v>
      </c>
      <c r="K131" s="5"/>
    </row>
    <row r="132" spans="1:11" ht="15.75" customHeight="1" x14ac:dyDescent="0.2">
      <c r="A132" s="107"/>
      <c r="B132" s="11" t="s">
        <v>204</v>
      </c>
      <c r="C132" s="12">
        <v>2</v>
      </c>
      <c r="D132" s="13">
        <v>24</v>
      </c>
      <c r="E132" s="13">
        <v>24</v>
      </c>
      <c r="F132" s="14" t="s">
        <v>305</v>
      </c>
      <c r="G132" s="14"/>
      <c r="H132" s="14"/>
      <c r="I132" s="14" t="s">
        <v>393</v>
      </c>
      <c r="J132" s="15" t="s">
        <v>686</v>
      </c>
      <c r="K132" s="5"/>
    </row>
    <row r="133" spans="1:11" ht="15.75" customHeight="1" x14ac:dyDescent="0.2">
      <c r="A133" s="107"/>
      <c r="B133" s="11" t="s">
        <v>205</v>
      </c>
      <c r="C133" s="12">
        <v>3</v>
      </c>
      <c r="D133" s="13">
        <v>51</v>
      </c>
      <c r="E133" s="13">
        <v>51</v>
      </c>
      <c r="F133" s="14" t="s">
        <v>338</v>
      </c>
      <c r="G133" s="14"/>
      <c r="H133" s="14"/>
      <c r="I133" s="14" t="s">
        <v>393</v>
      </c>
      <c r="J133" s="15" t="s">
        <v>463</v>
      </c>
      <c r="K133" s="5"/>
    </row>
    <row r="134" spans="1:11" s="23" customFormat="1" ht="15.75" customHeight="1" thickBot="1" x14ac:dyDescent="0.25">
      <c r="A134" s="110"/>
      <c r="B134" s="35">
        <f>COUNTA(B130:B133)</f>
        <v>4</v>
      </c>
      <c r="C134" s="30">
        <f>SUM(C130:C133)</f>
        <v>9</v>
      </c>
      <c r="D134" s="31">
        <f>SUM(D130:D133)</f>
        <v>129</v>
      </c>
      <c r="E134" s="31">
        <f>SUM(E130:E133)</f>
        <v>129</v>
      </c>
      <c r="F134" s="32" t="s">
        <v>156</v>
      </c>
      <c r="G134" s="32"/>
      <c r="H134" s="32"/>
      <c r="I134" s="32" t="s">
        <v>156</v>
      </c>
      <c r="J134" s="33"/>
      <c r="K134" s="22"/>
    </row>
    <row r="135" spans="1:11" s="172" customFormat="1" ht="15.75" customHeight="1" x14ac:dyDescent="0.2">
      <c r="A135" s="157" t="s">
        <v>844</v>
      </c>
      <c r="B135" s="173" t="s">
        <v>845</v>
      </c>
      <c r="C135" s="101">
        <v>1</v>
      </c>
      <c r="D135" s="100">
        <v>6</v>
      </c>
      <c r="E135" s="100">
        <v>6</v>
      </c>
      <c r="F135" s="153" t="s">
        <v>846</v>
      </c>
      <c r="G135" s="153"/>
      <c r="H135" s="153"/>
      <c r="I135" s="153" t="s">
        <v>608</v>
      </c>
      <c r="J135" s="155" t="s">
        <v>848</v>
      </c>
      <c r="K135" s="171"/>
    </row>
    <row r="136" spans="1:11" s="164" customFormat="1" ht="15.75" customHeight="1" x14ac:dyDescent="0.2">
      <c r="A136" s="174"/>
      <c r="B136" s="175">
        <f>COUNTA(B135:B135)</f>
        <v>1</v>
      </c>
      <c r="C136" s="176">
        <f>SUM(C135:C135)</f>
        <v>1</v>
      </c>
      <c r="D136" s="176">
        <f>SUM(D135:D135)</f>
        <v>6</v>
      </c>
      <c r="E136" s="176">
        <f>SUM(E135:E135)</f>
        <v>6</v>
      </c>
      <c r="F136" s="153" t="s">
        <v>156</v>
      </c>
      <c r="G136" s="153"/>
      <c r="H136" s="153"/>
      <c r="I136" s="153" t="s">
        <v>156</v>
      </c>
      <c r="J136" s="155"/>
      <c r="K136" s="163"/>
    </row>
    <row r="137" spans="1:11" s="23" customFormat="1" ht="15.75" customHeight="1" x14ac:dyDescent="0.2">
      <c r="A137" s="108"/>
      <c r="B137" s="11" t="s">
        <v>206</v>
      </c>
      <c r="C137" s="12">
        <v>6</v>
      </c>
      <c r="D137" s="13">
        <v>104</v>
      </c>
      <c r="E137" s="13">
        <v>40</v>
      </c>
      <c r="F137" s="133" t="s">
        <v>23</v>
      </c>
      <c r="G137" s="14"/>
      <c r="H137" s="14"/>
      <c r="I137" s="14" t="s">
        <v>24</v>
      </c>
      <c r="J137" s="15" t="s">
        <v>464</v>
      </c>
      <c r="K137" s="22"/>
    </row>
    <row r="138" spans="1:11" ht="15.75" customHeight="1" x14ac:dyDescent="0.2">
      <c r="A138" s="107" t="s">
        <v>79</v>
      </c>
      <c r="B138" s="11" t="s">
        <v>613</v>
      </c>
      <c r="C138" s="12">
        <v>6</v>
      </c>
      <c r="D138" s="13">
        <v>20</v>
      </c>
      <c r="E138" s="13">
        <v>20</v>
      </c>
      <c r="F138" s="14" t="s">
        <v>604</v>
      </c>
      <c r="G138" s="14"/>
      <c r="H138" s="14"/>
      <c r="I138" s="14" t="s">
        <v>608</v>
      </c>
      <c r="J138" s="15" t="s">
        <v>614</v>
      </c>
      <c r="K138" s="5"/>
    </row>
    <row r="139" spans="1:11" ht="15.75" customHeight="1" x14ac:dyDescent="0.2">
      <c r="A139" s="116"/>
      <c r="B139" s="37">
        <f>COUNTA(B137:B138)</f>
        <v>2</v>
      </c>
      <c r="C139" s="18">
        <f>SUM(C137:C138)</f>
        <v>12</v>
      </c>
      <c r="D139" s="18">
        <f>SUM(D137:D138)</f>
        <v>124</v>
      </c>
      <c r="E139" s="18">
        <f>SUM(E137:E138)</f>
        <v>60</v>
      </c>
      <c r="F139" s="14" t="s">
        <v>156</v>
      </c>
      <c r="G139" s="14"/>
      <c r="H139" s="14"/>
      <c r="I139" s="14" t="s">
        <v>156</v>
      </c>
      <c r="J139" s="15"/>
      <c r="K139" s="5"/>
    </row>
    <row r="140" spans="1:11" ht="15.75" customHeight="1" thickBot="1" x14ac:dyDescent="0.25">
      <c r="A140" s="104" t="s">
        <v>620</v>
      </c>
      <c r="B140" s="41">
        <f>SUM(B129,B134,B139,B136)</f>
        <v>22</v>
      </c>
      <c r="C140" s="42">
        <f>SUM(C129,C134,C139,C136)</f>
        <v>66</v>
      </c>
      <c r="D140" s="42">
        <f>SUM(D129,D134,D139,D136)</f>
        <v>1443</v>
      </c>
      <c r="E140" s="42">
        <f>SUM(E129,E134,E139,E136)</f>
        <v>1153</v>
      </c>
      <c r="F140" s="43" t="s">
        <v>156</v>
      </c>
      <c r="G140" s="43"/>
      <c r="H140" s="43"/>
      <c r="I140" s="43" t="s">
        <v>156</v>
      </c>
      <c r="J140" s="44"/>
      <c r="K140" s="5"/>
    </row>
    <row r="141" spans="1:11" s="23" customFormat="1" ht="15.75" customHeight="1" thickTop="1" x14ac:dyDescent="0.2">
      <c r="A141" s="109" t="s">
        <v>122</v>
      </c>
      <c r="B141" s="24" t="s">
        <v>254</v>
      </c>
      <c r="C141" s="25">
        <v>1</v>
      </c>
      <c r="D141" s="26">
        <v>30</v>
      </c>
      <c r="E141" s="26"/>
      <c r="F141" s="27" t="s">
        <v>73</v>
      </c>
      <c r="G141" s="27"/>
      <c r="H141" s="27"/>
      <c r="I141" s="27" t="s">
        <v>74</v>
      </c>
      <c r="J141" s="28" t="s">
        <v>687</v>
      </c>
      <c r="K141" s="22"/>
    </row>
    <row r="142" spans="1:11" ht="15.75" customHeight="1" x14ac:dyDescent="0.2">
      <c r="A142" s="107"/>
      <c r="B142" s="11" t="s">
        <v>688</v>
      </c>
      <c r="C142" s="12">
        <v>7</v>
      </c>
      <c r="D142" s="13">
        <v>291</v>
      </c>
      <c r="E142" s="13">
        <v>135</v>
      </c>
      <c r="F142" s="14" t="s">
        <v>361</v>
      </c>
      <c r="G142" s="14" t="s">
        <v>793</v>
      </c>
      <c r="H142" s="14"/>
      <c r="I142" s="14" t="s">
        <v>406</v>
      </c>
      <c r="J142" s="15" t="s">
        <v>503</v>
      </c>
      <c r="K142" s="5"/>
    </row>
    <row r="143" spans="1:11" ht="15.75" customHeight="1" x14ac:dyDescent="0.2">
      <c r="A143" s="107"/>
      <c r="B143" s="11" t="s">
        <v>255</v>
      </c>
      <c r="C143" s="12">
        <v>9</v>
      </c>
      <c r="D143" s="13">
        <v>98</v>
      </c>
      <c r="E143" s="13">
        <v>90</v>
      </c>
      <c r="F143" s="14" t="s">
        <v>32</v>
      </c>
      <c r="G143" s="14"/>
      <c r="H143" s="14"/>
      <c r="I143" s="14" t="s">
        <v>570</v>
      </c>
      <c r="J143" s="15" t="s">
        <v>504</v>
      </c>
      <c r="K143" s="5"/>
    </row>
    <row r="144" spans="1:11" ht="15.75" customHeight="1" x14ac:dyDescent="0.2">
      <c r="A144" s="107"/>
      <c r="B144" s="11" t="s">
        <v>256</v>
      </c>
      <c r="C144" s="12">
        <v>3</v>
      </c>
      <c r="D144" s="13">
        <v>78</v>
      </c>
      <c r="E144" s="13"/>
      <c r="F144" s="14" t="s">
        <v>334</v>
      </c>
      <c r="G144" s="14"/>
      <c r="H144" s="14"/>
      <c r="I144" s="14" t="s">
        <v>374</v>
      </c>
      <c r="J144" s="15" t="s">
        <v>505</v>
      </c>
      <c r="K144" s="5"/>
    </row>
    <row r="145" spans="1:11" ht="15.75" customHeight="1" x14ac:dyDescent="0.2">
      <c r="A145" s="107"/>
      <c r="B145" s="11" t="s">
        <v>689</v>
      </c>
      <c r="C145" s="12">
        <v>5</v>
      </c>
      <c r="D145" s="13">
        <v>266</v>
      </c>
      <c r="E145" s="13">
        <v>245</v>
      </c>
      <c r="F145" s="14" t="s">
        <v>9</v>
      </c>
      <c r="G145" s="14"/>
      <c r="H145" s="14"/>
      <c r="I145" s="14" t="s">
        <v>407</v>
      </c>
      <c r="J145" s="15" t="s">
        <v>506</v>
      </c>
      <c r="K145" s="5"/>
    </row>
    <row r="146" spans="1:11" ht="15.75" customHeight="1" x14ac:dyDescent="0.2">
      <c r="A146" s="106"/>
      <c r="B146" s="99" t="s">
        <v>82</v>
      </c>
      <c r="C146" s="12">
        <v>1</v>
      </c>
      <c r="D146" s="13">
        <v>47</v>
      </c>
      <c r="E146" s="13">
        <v>47</v>
      </c>
      <c r="F146" s="14" t="s">
        <v>71</v>
      </c>
      <c r="G146" s="14"/>
      <c r="H146" s="14"/>
      <c r="I146" s="14" t="s">
        <v>561</v>
      </c>
      <c r="J146" s="15" t="s">
        <v>664</v>
      </c>
      <c r="K146" s="5"/>
    </row>
    <row r="147" spans="1:11" ht="15.75" customHeight="1" x14ac:dyDescent="0.2">
      <c r="A147" s="106"/>
      <c r="B147" s="179" t="s">
        <v>857</v>
      </c>
      <c r="C147" s="101">
        <v>2</v>
      </c>
      <c r="D147" s="100">
        <v>8</v>
      </c>
      <c r="E147" s="100">
        <v>8</v>
      </c>
      <c r="F147" s="153" t="s">
        <v>846</v>
      </c>
      <c r="G147" s="153"/>
      <c r="H147" s="153"/>
      <c r="I147" s="153" t="s">
        <v>608</v>
      </c>
      <c r="J147" s="155" t="s">
        <v>858</v>
      </c>
      <c r="K147" s="5"/>
    </row>
    <row r="148" spans="1:11" ht="15.75" customHeight="1" thickBot="1" x14ac:dyDescent="0.25">
      <c r="A148" s="110"/>
      <c r="B148" s="35">
        <f>COUNTA(B141:B147)</f>
        <v>7</v>
      </c>
      <c r="C148" s="30">
        <f>SUM(C141:C147)</f>
        <v>28</v>
      </c>
      <c r="D148" s="31">
        <f>SUM(D141:D147)</f>
        <v>818</v>
      </c>
      <c r="E148" s="31">
        <f>SUM(E141:E147)</f>
        <v>525</v>
      </c>
      <c r="F148" s="32" t="s">
        <v>156</v>
      </c>
      <c r="G148" s="32"/>
      <c r="H148" s="32"/>
      <c r="I148" s="32" t="s">
        <v>156</v>
      </c>
      <c r="J148" s="33"/>
      <c r="K148" s="5"/>
    </row>
    <row r="149" spans="1:11" ht="15.75" customHeight="1" x14ac:dyDescent="0.2">
      <c r="A149" s="107" t="s">
        <v>121</v>
      </c>
      <c r="B149" s="11" t="s">
        <v>590</v>
      </c>
      <c r="C149" s="12">
        <v>5</v>
      </c>
      <c r="D149" s="13">
        <v>124</v>
      </c>
      <c r="E149" s="13"/>
      <c r="F149" s="14" t="s">
        <v>354</v>
      </c>
      <c r="G149" s="14"/>
      <c r="H149" s="14"/>
      <c r="I149" s="14" t="s">
        <v>374</v>
      </c>
      <c r="J149" s="15" t="s">
        <v>497</v>
      </c>
      <c r="K149" s="5"/>
    </row>
    <row r="150" spans="1:11" ht="15.75" customHeight="1" x14ac:dyDescent="0.2">
      <c r="A150" s="107"/>
      <c r="B150" s="11" t="s">
        <v>591</v>
      </c>
      <c r="C150" s="12">
        <v>1</v>
      </c>
      <c r="D150" s="13">
        <v>30</v>
      </c>
      <c r="E150" s="13"/>
      <c r="F150" s="14" t="s">
        <v>7</v>
      </c>
      <c r="G150" s="14"/>
      <c r="H150" s="14"/>
      <c r="I150" s="14" t="s">
        <v>8</v>
      </c>
      <c r="J150" s="15" t="s">
        <v>498</v>
      </c>
      <c r="K150" s="5"/>
    </row>
    <row r="151" spans="1:11" ht="15.75" customHeight="1" x14ac:dyDescent="0.2">
      <c r="A151" s="107"/>
      <c r="B151" s="11" t="s">
        <v>592</v>
      </c>
      <c r="C151" s="12">
        <v>5</v>
      </c>
      <c r="D151" s="13">
        <v>140</v>
      </c>
      <c r="E151" s="13"/>
      <c r="F151" s="14" t="s">
        <v>61</v>
      </c>
      <c r="G151" s="14"/>
      <c r="H151" s="14"/>
      <c r="I151" s="14" t="s">
        <v>380</v>
      </c>
      <c r="J151" s="15" t="s">
        <v>499</v>
      </c>
      <c r="K151" s="5"/>
    </row>
    <row r="152" spans="1:11" ht="15.75" customHeight="1" x14ac:dyDescent="0.2">
      <c r="A152" s="107"/>
      <c r="B152" s="11" t="s">
        <v>250</v>
      </c>
      <c r="C152" s="12">
        <v>1</v>
      </c>
      <c r="D152" s="13">
        <v>57</v>
      </c>
      <c r="E152" s="13"/>
      <c r="F152" s="14" t="s">
        <v>310</v>
      </c>
      <c r="G152" s="14"/>
      <c r="H152" s="14"/>
      <c r="I152" s="14" t="s">
        <v>381</v>
      </c>
      <c r="J152" s="15" t="s">
        <v>500</v>
      </c>
      <c r="K152" s="5"/>
    </row>
    <row r="153" spans="1:11" ht="15.75" customHeight="1" x14ac:dyDescent="0.2">
      <c r="A153" s="107"/>
      <c r="B153" s="11" t="s">
        <v>550</v>
      </c>
      <c r="C153" s="12">
        <v>1</v>
      </c>
      <c r="D153" s="13">
        <v>20</v>
      </c>
      <c r="E153" s="13"/>
      <c r="F153" s="14" t="s">
        <v>300</v>
      </c>
      <c r="G153" s="14"/>
      <c r="H153" s="14"/>
      <c r="I153" s="14" t="s">
        <v>380</v>
      </c>
      <c r="J153" s="15" t="s">
        <v>551</v>
      </c>
      <c r="K153" s="5"/>
    </row>
    <row r="154" spans="1:11" ht="15.75" customHeight="1" x14ac:dyDescent="0.2">
      <c r="A154" s="107"/>
      <c r="B154" s="11" t="s">
        <v>251</v>
      </c>
      <c r="C154" s="12">
        <v>1</v>
      </c>
      <c r="D154" s="13">
        <v>20</v>
      </c>
      <c r="E154" s="13"/>
      <c r="F154" s="14" t="s">
        <v>300</v>
      </c>
      <c r="G154" s="14"/>
      <c r="H154" s="14"/>
      <c r="I154" s="14" t="s">
        <v>380</v>
      </c>
      <c r="J154" s="15" t="s">
        <v>501</v>
      </c>
      <c r="K154" s="5"/>
    </row>
    <row r="155" spans="1:11" ht="15.75" customHeight="1" x14ac:dyDescent="0.2">
      <c r="A155" s="107"/>
      <c r="B155" s="11" t="s">
        <v>252</v>
      </c>
      <c r="C155" s="12">
        <v>3</v>
      </c>
      <c r="D155" s="13">
        <v>90</v>
      </c>
      <c r="E155" s="13">
        <v>90</v>
      </c>
      <c r="F155" s="14" t="s">
        <v>360</v>
      </c>
      <c r="G155" s="14"/>
      <c r="H155" s="14"/>
      <c r="I155" s="14" t="s">
        <v>380</v>
      </c>
      <c r="J155" s="15" t="s">
        <v>502</v>
      </c>
      <c r="K155" s="5"/>
    </row>
    <row r="156" spans="1:11" ht="15.75" customHeight="1" x14ac:dyDescent="0.2">
      <c r="A156" s="107"/>
      <c r="B156" s="11" t="s">
        <v>253</v>
      </c>
      <c r="C156" s="12">
        <v>2</v>
      </c>
      <c r="D156" s="13">
        <v>50</v>
      </c>
      <c r="E156" s="13">
        <v>50</v>
      </c>
      <c r="F156" s="14" t="s">
        <v>316</v>
      </c>
      <c r="G156" s="14"/>
      <c r="H156" s="14"/>
      <c r="I156" s="14" t="s">
        <v>376</v>
      </c>
      <c r="J156" s="15" t="s">
        <v>606</v>
      </c>
      <c r="K156" s="5"/>
    </row>
    <row r="157" spans="1:11" ht="15.75" customHeight="1" x14ac:dyDescent="0.2">
      <c r="A157" s="107"/>
      <c r="B157" s="154" t="s">
        <v>769</v>
      </c>
      <c r="C157" s="101">
        <v>3</v>
      </c>
      <c r="D157" s="100">
        <v>90</v>
      </c>
      <c r="E157" s="100">
        <v>90</v>
      </c>
      <c r="F157" s="153" t="s">
        <v>853</v>
      </c>
      <c r="G157" s="153"/>
      <c r="H157" s="153"/>
      <c r="I157" s="153" t="s">
        <v>15</v>
      </c>
      <c r="J157" s="155" t="s">
        <v>770</v>
      </c>
      <c r="K157" s="5"/>
    </row>
    <row r="158" spans="1:11" ht="15.75" customHeight="1" thickBot="1" x14ac:dyDescent="0.25">
      <c r="A158" s="110"/>
      <c r="B158" s="35">
        <f>COUNTA(B149:B157)</f>
        <v>9</v>
      </c>
      <c r="C158" s="30">
        <f>SUM(C149:C157)</f>
        <v>22</v>
      </c>
      <c r="D158" s="31">
        <f>SUM(D149:D157)</f>
        <v>621</v>
      </c>
      <c r="E158" s="31">
        <f>SUM(E149:E157)</f>
        <v>230</v>
      </c>
      <c r="F158" s="32" t="s">
        <v>156</v>
      </c>
      <c r="G158" s="32"/>
      <c r="H158" s="32"/>
      <c r="I158" s="32" t="s">
        <v>156</v>
      </c>
      <c r="J158" s="33"/>
      <c r="K158" s="5"/>
    </row>
    <row r="159" spans="1:11" s="23" customFormat="1" ht="15.75" customHeight="1" x14ac:dyDescent="0.2">
      <c r="A159" s="106" t="s">
        <v>123</v>
      </c>
      <c r="B159" s="6" t="s">
        <v>257</v>
      </c>
      <c r="C159" s="7">
        <v>2</v>
      </c>
      <c r="D159" s="8">
        <v>50</v>
      </c>
      <c r="E159" s="8">
        <v>50</v>
      </c>
      <c r="F159" s="9" t="s">
        <v>330</v>
      </c>
      <c r="G159" s="9"/>
      <c r="H159" s="9"/>
      <c r="I159" s="9" t="s">
        <v>380</v>
      </c>
      <c r="J159" s="10" t="s">
        <v>507</v>
      </c>
      <c r="K159" s="22"/>
    </row>
    <row r="160" spans="1:11" ht="15.75" customHeight="1" x14ac:dyDescent="0.2">
      <c r="A160" s="107"/>
      <c r="B160" s="11" t="s">
        <v>258</v>
      </c>
      <c r="C160" s="12">
        <v>3</v>
      </c>
      <c r="D160" s="13">
        <v>80</v>
      </c>
      <c r="E160" s="13">
        <v>80</v>
      </c>
      <c r="F160" s="14" t="s">
        <v>362</v>
      </c>
      <c r="G160" s="14"/>
      <c r="H160" s="14"/>
      <c r="I160" s="14" t="s">
        <v>380</v>
      </c>
      <c r="J160" s="15" t="s">
        <v>508</v>
      </c>
      <c r="K160" s="5"/>
    </row>
    <row r="161" spans="1:11" ht="15.75" customHeight="1" x14ac:dyDescent="0.2">
      <c r="A161" s="107"/>
      <c r="B161" s="11" t="s">
        <v>259</v>
      </c>
      <c r="C161" s="12">
        <v>2</v>
      </c>
      <c r="D161" s="13">
        <v>50</v>
      </c>
      <c r="E161" s="13">
        <v>50</v>
      </c>
      <c r="F161" s="65" t="s">
        <v>294</v>
      </c>
      <c r="G161" s="65"/>
      <c r="H161" s="65"/>
      <c r="I161" s="65" t="s">
        <v>380</v>
      </c>
      <c r="J161" s="74" t="s">
        <v>509</v>
      </c>
      <c r="K161" s="5"/>
    </row>
    <row r="162" spans="1:11" ht="15.75" customHeight="1" x14ac:dyDescent="0.2">
      <c r="A162" s="107"/>
      <c r="B162" s="11" t="s">
        <v>260</v>
      </c>
      <c r="C162" s="12">
        <v>6</v>
      </c>
      <c r="D162" s="13">
        <v>96</v>
      </c>
      <c r="E162" s="13">
        <v>96</v>
      </c>
      <c r="F162" s="14" t="s">
        <v>690</v>
      </c>
      <c r="G162" s="14"/>
      <c r="H162" s="14"/>
      <c r="I162" s="14" t="s">
        <v>393</v>
      </c>
      <c r="J162" s="15" t="s">
        <v>537</v>
      </c>
      <c r="K162" s="5"/>
    </row>
    <row r="163" spans="1:11" ht="15.75" customHeight="1" x14ac:dyDescent="0.2">
      <c r="A163" s="107"/>
      <c r="B163" s="11" t="s">
        <v>261</v>
      </c>
      <c r="C163" s="12">
        <v>5</v>
      </c>
      <c r="D163" s="13">
        <v>78</v>
      </c>
      <c r="E163" s="13">
        <v>78</v>
      </c>
      <c r="F163" s="14" t="s">
        <v>46</v>
      </c>
      <c r="G163" s="14"/>
      <c r="H163" s="14"/>
      <c r="I163" s="14" t="s">
        <v>393</v>
      </c>
      <c r="J163" s="15" t="s">
        <v>510</v>
      </c>
      <c r="K163" s="5"/>
    </row>
    <row r="164" spans="1:11" ht="15.75" customHeight="1" x14ac:dyDescent="0.2">
      <c r="A164" s="107"/>
      <c r="B164" s="11" t="s">
        <v>262</v>
      </c>
      <c r="C164" s="12">
        <v>3</v>
      </c>
      <c r="D164" s="13">
        <v>52</v>
      </c>
      <c r="E164" s="13">
        <v>52</v>
      </c>
      <c r="F164" s="14" t="s">
        <v>358</v>
      </c>
      <c r="G164" s="14"/>
      <c r="H164" s="14"/>
      <c r="I164" s="14" t="s">
        <v>393</v>
      </c>
      <c r="J164" s="15" t="s">
        <v>511</v>
      </c>
      <c r="K164" s="5"/>
    </row>
    <row r="165" spans="1:11" ht="15.75" customHeight="1" x14ac:dyDescent="0.2">
      <c r="A165" s="106"/>
      <c r="B165" s="99" t="s">
        <v>86</v>
      </c>
      <c r="C165" s="12">
        <v>2</v>
      </c>
      <c r="D165" s="13">
        <v>55</v>
      </c>
      <c r="E165" s="13">
        <v>55</v>
      </c>
      <c r="F165" s="14" t="s">
        <v>691</v>
      </c>
      <c r="G165" s="14"/>
      <c r="H165" s="14"/>
      <c r="I165" s="14" t="s">
        <v>665</v>
      </c>
      <c r="J165" s="15" t="s">
        <v>603</v>
      </c>
      <c r="K165" s="5"/>
    </row>
    <row r="166" spans="1:11" ht="15.75" customHeight="1" thickBot="1" x14ac:dyDescent="0.25">
      <c r="A166" s="108"/>
      <c r="B166" s="17">
        <f>COUNTA(B159:B165)</f>
        <v>7</v>
      </c>
      <c r="C166" s="18">
        <f>SUM(C159:C165)</f>
        <v>23</v>
      </c>
      <c r="D166" s="19">
        <f>SUM(D159:D165)</f>
        <v>461</v>
      </c>
      <c r="E166" s="19">
        <f>SUM(E159:E165)</f>
        <v>461</v>
      </c>
      <c r="F166" s="20" t="s">
        <v>156</v>
      </c>
      <c r="G166" s="20"/>
      <c r="H166" s="20"/>
      <c r="I166" s="20" t="s">
        <v>156</v>
      </c>
      <c r="J166" s="21"/>
      <c r="K166" s="5"/>
    </row>
    <row r="167" spans="1:11" s="23" customFormat="1" ht="15.75" customHeight="1" x14ac:dyDescent="0.2">
      <c r="A167" s="109" t="s">
        <v>124</v>
      </c>
      <c r="B167" s="24" t="s">
        <v>263</v>
      </c>
      <c r="C167" s="25">
        <v>3</v>
      </c>
      <c r="D167" s="26">
        <v>64</v>
      </c>
      <c r="E167" s="26">
        <f>40+24</f>
        <v>64</v>
      </c>
      <c r="F167" s="27" t="s">
        <v>363</v>
      </c>
      <c r="G167" s="27"/>
      <c r="H167" s="27" t="s">
        <v>785</v>
      </c>
      <c r="I167" s="27" t="s">
        <v>378</v>
      </c>
      <c r="J167" s="28" t="s">
        <v>512</v>
      </c>
      <c r="K167" s="22"/>
    </row>
    <row r="168" spans="1:11" s="23" customFormat="1" ht="15.75" customHeight="1" x14ac:dyDescent="0.2">
      <c r="A168" s="106"/>
      <c r="B168" s="6"/>
      <c r="C168" s="7"/>
      <c r="D168" s="8"/>
      <c r="E168" s="8"/>
      <c r="F168" s="9"/>
      <c r="G168" s="9"/>
      <c r="H168" s="9" t="s">
        <v>799</v>
      </c>
      <c r="I168" s="9"/>
      <c r="J168" s="10"/>
      <c r="K168" s="22"/>
    </row>
    <row r="169" spans="1:11" ht="15.75" customHeight="1" x14ac:dyDescent="0.2">
      <c r="A169" s="107"/>
      <c r="B169" s="11" t="s">
        <v>264</v>
      </c>
      <c r="C169" s="12">
        <v>5</v>
      </c>
      <c r="D169" s="13">
        <v>78</v>
      </c>
      <c r="E169" s="13">
        <v>78</v>
      </c>
      <c r="F169" s="14" t="s">
        <v>317</v>
      </c>
      <c r="G169" s="14"/>
      <c r="H169" s="14"/>
      <c r="I169" s="14" t="s">
        <v>393</v>
      </c>
      <c r="J169" s="15" t="s">
        <v>513</v>
      </c>
      <c r="K169" s="5"/>
    </row>
    <row r="170" spans="1:11" ht="15.75" customHeight="1" x14ac:dyDescent="0.2">
      <c r="A170" s="107"/>
      <c r="B170" s="11" t="s">
        <v>534</v>
      </c>
      <c r="C170" s="12">
        <v>3</v>
      </c>
      <c r="D170" s="13">
        <v>72</v>
      </c>
      <c r="E170" s="13">
        <v>72</v>
      </c>
      <c r="F170" s="14" t="s">
        <v>10</v>
      </c>
      <c r="G170" s="14"/>
      <c r="H170" s="14"/>
      <c r="I170" s="14" t="s">
        <v>60</v>
      </c>
      <c r="J170" s="15" t="s">
        <v>538</v>
      </c>
      <c r="K170" s="5"/>
    </row>
    <row r="171" spans="1:11" ht="15.75" customHeight="1" thickBot="1" x14ac:dyDescent="0.25">
      <c r="A171" s="120"/>
      <c r="B171" s="35">
        <f>COUNTA(B167:B170)</f>
        <v>3</v>
      </c>
      <c r="C171" s="30">
        <f>SUM(C167:C170)</f>
        <v>11</v>
      </c>
      <c r="D171" s="31">
        <f>SUM(D167:D170)</f>
        <v>214</v>
      </c>
      <c r="E171" s="31">
        <f>SUM(E167:E170)</f>
        <v>214</v>
      </c>
      <c r="F171" s="89" t="s">
        <v>156</v>
      </c>
      <c r="G171" s="89"/>
      <c r="H171" s="89"/>
      <c r="I171" s="89" t="s">
        <v>156</v>
      </c>
      <c r="J171" s="90"/>
      <c r="K171" s="5"/>
    </row>
    <row r="172" spans="1:11" ht="15.75" customHeight="1" thickBot="1" x14ac:dyDescent="0.25">
      <c r="A172" s="121" t="s">
        <v>626</v>
      </c>
      <c r="B172" s="91">
        <f>SUM(B158,B148,B166,B171)</f>
        <v>26</v>
      </c>
      <c r="C172" s="92">
        <f>SUM(C158,C148,C166,C171)</f>
        <v>84</v>
      </c>
      <c r="D172" s="92">
        <f>SUM(D158,D148,D166,D171)</f>
        <v>2114</v>
      </c>
      <c r="E172" s="92">
        <f>SUM(E158,E148,E166,E171)</f>
        <v>1430</v>
      </c>
      <c r="F172" s="93" t="s">
        <v>156</v>
      </c>
      <c r="G172" s="93"/>
      <c r="H172" s="93"/>
      <c r="I172" s="93" t="s">
        <v>156</v>
      </c>
      <c r="J172" s="94"/>
      <c r="K172" s="5"/>
    </row>
    <row r="173" spans="1:11" ht="15.75" customHeight="1" thickTop="1" x14ac:dyDescent="0.2">
      <c r="A173" s="107" t="s">
        <v>597</v>
      </c>
      <c r="B173" s="6" t="s">
        <v>265</v>
      </c>
      <c r="C173" s="7">
        <v>3</v>
      </c>
      <c r="D173" s="8">
        <v>54</v>
      </c>
      <c r="E173" s="8">
        <v>54</v>
      </c>
      <c r="F173" s="9" t="s">
        <v>352</v>
      </c>
      <c r="G173" s="9"/>
      <c r="H173" s="9"/>
      <c r="I173" s="9" t="s">
        <v>393</v>
      </c>
      <c r="J173" s="10" t="s">
        <v>598</v>
      </c>
      <c r="K173" s="5"/>
    </row>
    <row r="174" spans="1:11" ht="15.75" customHeight="1" x14ac:dyDescent="0.2">
      <c r="A174" s="106"/>
      <c r="B174" s="99" t="s">
        <v>89</v>
      </c>
      <c r="C174" s="12">
        <v>1</v>
      </c>
      <c r="D174" s="13">
        <v>23</v>
      </c>
      <c r="E174" s="13">
        <v>23</v>
      </c>
      <c r="F174" s="14" t="s">
        <v>84</v>
      </c>
      <c r="G174" s="14"/>
      <c r="H174" s="14"/>
      <c r="I174" s="14" t="s">
        <v>30</v>
      </c>
      <c r="J174" s="15" t="s">
        <v>599</v>
      </c>
      <c r="K174" s="5"/>
    </row>
    <row r="175" spans="1:11" ht="15.75" customHeight="1" thickBot="1" x14ac:dyDescent="0.25">
      <c r="A175" s="110"/>
      <c r="B175" s="35">
        <f>COUNTA(B173:B174)</f>
        <v>2</v>
      </c>
      <c r="C175" s="30">
        <f>SUM(C173:C174)</f>
        <v>4</v>
      </c>
      <c r="D175" s="31">
        <f>SUM(D173:D174)</f>
        <v>77</v>
      </c>
      <c r="E175" s="31">
        <f>SUM(E173:E174)</f>
        <v>77</v>
      </c>
      <c r="F175" s="32" t="s">
        <v>156</v>
      </c>
      <c r="G175" s="32"/>
      <c r="H175" s="32"/>
      <c r="I175" s="32" t="s">
        <v>156</v>
      </c>
      <c r="J175" s="33"/>
      <c r="K175" s="5"/>
    </row>
    <row r="176" spans="1:11" s="23" customFormat="1" ht="15.75" customHeight="1" x14ac:dyDescent="0.2">
      <c r="A176" s="106" t="s">
        <v>125</v>
      </c>
      <c r="B176" s="6" t="s">
        <v>266</v>
      </c>
      <c r="C176" s="7">
        <v>4</v>
      </c>
      <c r="D176" s="8">
        <v>60</v>
      </c>
      <c r="E176" s="8">
        <v>60</v>
      </c>
      <c r="F176" s="9" t="s">
        <v>364</v>
      </c>
      <c r="G176" s="9"/>
      <c r="H176" s="9"/>
      <c r="I176" s="9" t="s">
        <v>393</v>
      </c>
      <c r="J176" s="10" t="s">
        <v>514</v>
      </c>
      <c r="K176" s="22"/>
    </row>
    <row r="177" spans="1:11" ht="15.75" customHeight="1" x14ac:dyDescent="0.2">
      <c r="A177" s="111"/>
      <c r="B177" s="55">
        <f>COUNTA(B176:B176)</f>
        <v>1</v>
      </c>
      <c r="C177" s="18">
        <f>SUM(C176)</f>
        <v>4</v>
      </c>
      <c r="D177" s="19">
        <f>D176</f>
        <v>60</v>
      </c>
      <c r="E177" s="19">
        <f>E176</f>
        <v>60</v>
      </c>
      <c r="F177" s="20" t="s">
        <v>156</v>
      </c>
      <c r="G177" s="20"/>
      <c r="H177" s="20"/>
      <c r="I177" s="20" t="s">
        <v>156</v>
      </c>
      <c r="J177" s="21"/>
      <c r="K177" s="5"/>
    </row>
    <row r="178" spans="1:11" s="23" customFormat="1" ht="15.75" customHeight="1" thickBot="1" x14ac:dyDescent="0.25">
      <c r="A178" s="113" t="s">
        <v>627</v>
      </c>
      <c r="B178" s="56">
        <f>SUM(B175,B177)</f>
        <v>3</v>
      </c>
      <c r="C178" s="57">
        <f>SUM(C175,C177)</f>
        <v>8</v>
      </c>
      <c r="D178" s="57">
        <f>SUM(D175,D177)</f>
        <v>137</v>
      </c>
      <c r="E178" s="57">
        <f>SUM(E175,E177)</f>
        <v>137</v>
      </c>
      <c r="F178" s="58" t="s">
        <v>156</v>
      </c>
      <c r="G178" s="58"/>
      <c r="H178" s="58"/>
      <c r="I178" s="58" t="s">
        <v>156</v>
      </c>
      <c r="J178" s="59"/>
      <c r="K178" s="22"/>
    </row>
    <row r="179" spans="1:11" ht="15.75" customHeight="1" thickTop="1" x14ac:dyDescent="0.2">
      <c r="A179" s="112" t="s">
        <v>100</v>
      </c>
      <c r="B179" s="45" t="s">
        <v>169</v>
      </c>
      <c r="C179" s="46">
        <v>3</v>
      </c>
      <c r="D179" s="47">
        <v>148</v>
      </c>
      <c r="E179" s="47">
        <v>148</v>
      </c>
      <c r="F179" s="48" t="s">
        <v>16</v>
      </c>
      <c r="G179" s="48"/>
      <c r="H179" s="48"/>
      <c r="I179" s="48" t="s">
        <v>394</v>
      </c>
      <c r="J179" s="49" t="s">
        <v>716</v>
      </c>
      <c r="K179" s="5"/>
    </row>
    <row r="180" spans="1:11" ht="15.75" customHeight="1" x14ac:dyDescent="0.2">
      <c r="A180" s="107"/>
      <c r="B180" s="11" t="s">
        <v>170</v>
      </c>
      <c r="C180" s="12">
        <v>6</v>
      </c>
      <c r="D180" s="13">
        <v>30</v>
      </c>
      <c r="E180" s="13">
        <v>30</v>
      </c>
      <c r="F180" s="14" t="s">
        <v>5</v>
      </c>
      <c r="G180" s="14"/>
      <c r="H180" s="14"/>
      <c r="I180" s="14" t="s">
        <v>17</v>
      </c>
      <c r="J180" s="15" t="s">
        <v>717</v>
      </c>
      <c r="K180" s="5"/>
    </row>
    <row r="181" spans="1:11" ht="15.75" customHeight="1" x14ac:dyDescent="0.2">
      <c r="A181" s="107"/>
      <c r="B181" s="154" t="s">
        <v>171</v>
      </c>
      <c r="C181" s="101">
        <v>5</v>
      </c>
      <c r="D181" s="100">
        <v>96</v>
      </c>
      <c r="E181" s="13">
        <v>20</v>
      </c>
      <c r="F181" s="153" t="s">
        <v>861</v>
      </c>
      <c r="G181" s="140" t="s">
        <v>813</v>
      </c>
      <c r="H181" s="14"/>
      <c r="I181" s="14" t="s">
        <v>30</v>
      </c>
      <c r="J181" s="15" t="s">
        <v>718</v>
      </c>
      <c r="K181" s="5"/>
    </row>
    <row r="182" spans="1:11" ht="15.75" customHeight="1" x14ac:dyDescent="0.2">
      <c r="A182" s="107"/>
      <c r="B182" s="6"/>
      <c r="C182" s="7"/>
      <c r="D182" s="8"/>
      <c r="E182" s="8"/>
      <c r="F182" s="9"/>
      <c r="G182" s="139" t="s">
        <v>812</v>
      </c>
      <c r="H182" s="9"/>
      <c r="I182" s="9"/>
      <c r="J182" s="10"/>
      <c r="K182" s="5"/>
    </row>
    <row r="183" spans="1:11" ht="15.75" customHeight="1" x14ac:dyDescent="0.2">
      <c r="A183" s="107"/>
      <c r="B183" s="6"/>
      <c r="C183" s="7"/>
      <c r="D183" s="8"/>
      <c r="E183" s="8"/>
      <c r="F183" s="9"/>
      <c r="G183" s="139" t="s">
        <v>811</v>
      </c>
      <c r="H183" s="9"/>
      <c r="I183" s="9"/>
      <c r="J183" s="10"/>
      <c r="K183" s="5"/>
    </row>
    <row r="184" spans="1:11" ht="15.75" customHeight="1" x14ac:dyDescent="0.2">
      <c r="A184" s="107"/>
      <c r="B184" s="6"/>
      <c r="C184" s="7"/>
      <c r="D184" s="8"/>
      <c r="E184" s="8"/>
      <c r="F184" s="9"/>
      <c r="G184" s="139" t="s">
        <v>810</v>
      </c>
      <c r="H184" s="9"/>
      <c r="I184" s="9"/>
      <c r="J184" s="10"/>
      <c r="K184" s="5"/>
    </row>
    <row r="185" spans="1:11" ht="15.75" customHeight="1" x14ac:dyDescent="0.2">
      <c r="A185" s="107"/>
      <c r="B185" s="50" t="s">
        <v>172</v>
      </c>
      <c r="C185" s="51">
        <v>3</v>
      </c>
      <c r="D185" s="52">
        <v>53</v>
      </c>
      <c r="E185" s="52">
        <v>53</v>
      </c>
      <c r="F185" s="53" t="s">
        <v>318</v>
      </c>
      <c r="G185" s="53"/>
      <c r="H185" s="53"/>
      <c r="I185" s="53" t="s">
        <v>14</v>
      </c>
      <c r="J185" s="54" t="s">
        <v>719</v>
      </c>
      <c r="K185" s="5"/>
    </row>
    <row r="186" spans="1:11" ht="15.75" customHeight="1" x14ac:dyDescent="0.2">
      <c r="A186" s="107"/>
      <c r="B186" s="11" t="s">
        <v>552</v>
      </c>
      <c r="C186" s="12">
        <v>1</v>
      </c>
      <c r="D186" s="13">
        <v>17</v>
      </c>
      <c r="E186" s="13">
        <v>8</v>
      </c>
      <c r="F186" s="14" t="s">
        <v>43</v>
      </c>
      <c r="G186" s="14"/>
      <c r="H186" s="14"/>
      <c r="I186" s="14" t="s">
        <v>541</v>
      </c>
      <c r="J186" s="54" t="s">
        <v>720</v>
      </c>
      <c r="K186" s="5"/>
    </row>
    <row r="187" spans="1:11" ht="15.75" customHeight="1" x14ac:dyDescent="0.2">
      <c r="A187" s="107"/>
      <c r="B187" s="11" t="s">
        <v>64</v>
      </c>
      <c r="C187" s="12">
        <v>1</v>
      </c>
      <c r="D187" s="13">
        <v>18</v>
      </c>
      <c r="E187" s="13">
        <v>18</v>
      </c>
      <c r="F187" s="14" t="s">
        <v>22</v>
      </c>
      <c r="G187" s="14"/>
      <c r="H187" s="14"/>
      <c r="I187" s="14" t="s">
        <v>636</v>
      </c>
      <c r="J187" s="15" t="s">
        <v>721</v>
      </c>
      <c r="K187" s="5"/>
    </row>
    <row r="188" spans="1:11" ht="15.75" customHeight="1" x14ac:dyDescent="0.2">
      <c r="A188" s="107"/>
      <c r="B188" s="50" t="s">
        <v>173</v>
      </c>
      <c r="C188" s="51">
        <v>1</v>
      </c>
      <c r="D188" s="52">
        <v>83</v>
      </c>
      <c r="E188" s="52"/>
      <c r="F188" s="53" t="s">
        <v>298</v>
      </c>
      <c r="G188" s="53"/>
      <c r="H188" s="53"/>
      <c r="I188" s="53" t="s">
        <v>381</v>
      </c>
      <c r="J188" s="54" t="s">
        <v>722</v>
      </c>
      <c r="K188" s="5"/>
    </row>
    <row r="189" spans="1:11" ht="15.75" customHeight="1" x14ac:dyDescent="0.2">
      <c r="A189" s="107"/>
      <c r="B189" s="50" t="s">
        <v>174</v>
      </c>
      <c r="C189" s="51">
        <v>2</v>
      </c>
      <c r="D189" s="52">
        <v>67</v>
      </c>
      <c r="E189" s="52"/>
      <c r="F189" s="53" t="s">
        <v>310</v>
      </c>
      <c r="G189" s="53"/>
      <c r="H189" s="53" t="s">
        <v>783</v>
      </c>
      <c r="I189" s="53" t="s">
        <v>381</v>
      </c>
      <c r="J189" s="54" t="s">
        <v>723</v>
      </c>
      <c r="K189" s="5"/>
    </row>
    <row r="190" spans="1:11" ht="15.75" customHeight="1" x14ac:dyDescent="0.2">
      <c r="A190" s="107"/>
      <c r="B190" s="50" t="s">
        <v>175</v>
      </c>
      <c r="C190" s="51">
        <v>11</v>
      </c>
      <c r="D190" s="52">
        <v>208</v>
      </c>
      <c r="E190" s="52">
        <v>207</v>
      </c>
      <c r="F190" s="53" t="s">
        <v>692</v>
      </c>
      <c r="G190" s="53"/>
      <c r="H190" s="53"/>
      <c r="I190" s="53" t="s">
        <v>378</v>
      </c>
      <c r="J190" s="54" t="s">
        <v>724</v>
      </c>
      <c r="K190" s="5"/>
    </row>
    <row r="191" spans="1:11" ht="15.75" customHeight="1" x14ac:dyDescent="0.2">
      <c r="A191" s="107"/>
      <c r="B191" s="50" t="s">
        <v>176</v>
      </c>
      <c r="C191" s="51">
        <v>1</v>
      </c>
      <c r="D191" s="52">
        <v>49</v>
      </c>
      <c r="E191" s="52"/>
      <c r="F191" s="53" t="s">
        <v>321</v>
      </c>
      <c r="G191" s="53"/>
      <c r="H191" s="53"/>
      <c r="I191" s="53" t="s">
        <v>381</v>
      </c>
      <c r="J191" s="54" t="s">
        <v>725</v>
      </c>
      <c r="K191" s="5"/>
    </row>
    <row r="192" spans="1:11" ht="15.75" customHeight="1" x14ac:dyDescent="0.2">
      <c r="A192" s="107"/>
      <c r="B192" s="50" t="s">
        <v>177</v>
      </c>
      <c r="C192" s="51">
        <v>1</v>
      </c>
      <c r="D192" s="52">
        <v>83</v>
      </c>
      <c r="E192" s="52">
        <v>85</v>
      </c>
      <c r="F192" s="53" t="s">
        <v>300</v>
      </c>
      <c r="G192" s="53"/>
      <c r="H192" s="53"/>
      <c r="I192" s="53" t="s">
        <v>381</v>
      </c>
      <c r="J192" s="54" t="s">
        <v>726</v>
      </c>
      <c r="K192" s="5"/>
    </row>
    <row r="193" spans="1:11" ht="15.75" customHeight="1" x14ac:dyDescent="0.2">
      <c r="A193" s="107"/>
      <c r="B193" s="50" t="s">
        <v>178</v>
      </c>
      <c r="C193" s="51">
        <v>3</v>
      </c>
      <c r="D193" s="52">
        <v>100</v>
      </c>
      <c r="E193" s="52">
        <v>100</v>
      </c>
      <c r="F193" s="53" t="s">
        <v>322</v>
      </c>
      <c r="G193" s="53"/>
      <c r="H193" s="53"/>
      <c r="I193" s="53" t="s">
        <v>380</v>
      </c>
      <c r="J193" s="54" t="s">
        <v>727</v>
      </c>
      <c r="K193" s="5"/>
    </row>
    <row r="194" spans="1:11" ht="15.75" customHeight="1" x14ac:dyDescent="0.2">
      <c r="A194" s="107"/>
      <c r="B194" s="50" t="s">
        <v>179</v>
      </c>
      <c r="C194" s="51">
        <v>10</v>
      </c>
      <c r="D194" s="52">
        <v>344</v>
      </c>
      <c r="E194" s="52">
        <v>345</v>
      </c>
      <c r="F194" s="53" t="s">
        <v>323</v>
      </c>
      <c r="G194" s="53"/>
      <c r="H194" s="53"/>
      <c r="I194" s="53" t="s">
        <v>693</v>
      </c>
      <c r="J194" s="54" t="s">
        <v>728</v>
      </c>
      <c r="K194" s="5"/>
    </row>
    <row r="195" spans="1:11" ht="15.75" customHeight="1" x14ac:dyDescent="0.2">
      <c r="A195" s="107"/>
      <c r="B195" s="50" t="s">
        <v>180</v>
      </c>
      <c r="C195" s="51">
        <v>1</v>
      </c>
      <c r="D195" s="52">
        <v>62</v>
      </c>
      <c r="E195" s="52">
        <v>62</v>
      </c>
      <c r="F195" s="53" t="s">
        <v>324</v>
      </c>
      <c r="G195" s="53"/>
      <c r="H195" s="53"/>
      <c r="I195" s="53" t="s">
        <v>396</v>
      </c>
      <c r="J195" s="54" t="s">
        <v>729</v>
      </c>
      <c r="K195" s="5"/>
    </row>
    <row r="196" spans="1:11" ht="15.75" customHeight="1" x14ac:dyDescent="0.2">
      <c r="A196" s="107"/>
      <c r="B196" s="132" t="s">
        <v>778</v>
      </c>
      <c r="C196" s="51">
        <v>3</v>
      </c>
      <c r="D196" s="52">
        <v>50</v>
      </c>
      <c r="E196" s="52">
        <v>50</v>
      </c>
      <c r="F196" s="53" t="s">
        <v>295</v>
      </c>
      <c r="G196" s="53"/>
      <c r="H196" s="53"/>
      <c r="I196" s="53" t="s">
        <v>393</v>
      </c>
      <c r="J196" s="54" t="s">
        <v>448</v>
      </c>
      <c r="K196" s="5"/>
    </row>
    <row r="197" spans="1:11" ht="15.75" customHeight="1" x14ac:dyDescent="0.2">
      <c r="A197" s="107"/>
      <c r="B197" s="50" t="s">
        <v>181</v>
      </c>
      <c r="C197" s="51">
        <v>2</v>
      </c>
      <c r="D197" s="52">
        <v>12</v>
      </c>
      <c r="E197" s="52">
        <v>12</v>
      </c>
      <c r="F197" s="53" t="s">
        <v>325</v>
      </c>
      <c r="G197" s="53"/>
      <c r="H197" s="53"/>
      <c r="I197" s="53" t="s">
        <v>2</v>
      </c>
      <c r="J197" s="54" t="s">
        <v>730</v>
      </c>
      <c r="K197" s="5"/>
    </row>
    <row r="198" spans="1:11" ht="15.75" customHeight="1" x14ac:dyDescent="0.2">
      <c r="A198" s="107"/>
      <c r="B198" s="50" t="s">
        <v>182</v>
      </c>
      <c r="C198" s="51">
        <v>1</v>
      </c>
      <c r="D198" s="52">
        <v>18</v>
      </c>
      <c r="E198" s="52">
        <v>18</v>
      </c>
      <c r="F198" s="53" t="s">
        <v>325</v>
      </c>
      <c r="G198" s="53"/>
      <c r="H198" s="53"/>
      <c r="I198" s="53" t="s">
        <v>393</v>
      </c>
      <c r="J198" s="54" t="s">
        <v>731</v>
      </c>
      <c r="K198" s="5"/>
    </row>
    <row r="199" spans="1:11" ht="15.75" customHeight="1" x14ac:dyDescent="0.2">
      <c r="A199" s="107"/>
      <c r="B199" s="50" t="s">
        <v>18</v>
      </c>
      <c r="C199" s="51">
        <v>20</v>
      </c>
      <c r="D199" s="52">
        <v>58</v>
      </c>
      <c r="E199" s="52">
        <v>58</v>
      </c>
      <c r="F199" s="53" t="s">
        <v>547</v>
      </c>
      <c r="G199" s="53"/>
      <c r="H199" s="53"/>
      <c r="I199" s="53" t="s">
        <v>395</v>
      </c>
      <c r="J199" s="54" t="s">
        <v>447</v>
      </c>
      <c r="K199" s="5"/>
    </row>
    <row r="200" spans="1:11" ht="15.75" customHeight="1" x14ac:dyDescent="0.2">
      <c r="A200" s="107"/>
      <c r="B200" s="11" t="s">
        <v>183</v>
      </c>
      <c r="C200" s="12">
        <v>4</v>
      </c>
      <c r="D200" s="13">
        <v>48</v>
      </c>
      <c r="E200" s="13">
        <v>48</v>
      </c>
      <c r="F200" s="14" t="s">
        <v>19</v>
      </c>
      <c r="G200" s="14"/>
      <c r="H200" s="14"/>
      <c r="I200" s="14" t="s">
        <v>393</v>
      </c>
      <c r="J200" s="15" t="s">
        <v>732</v>
      </c>
      <c r="K200" s="5"/>
    </row>
    <row r="201" spans="1:11" ht="15.75" customHeight="1" x14ac:dyDescent="0.2">
      <c r="A201" s="107"/>
      <c r="B201" s="11" t="s">
        <v>81</v>
      </c>
      <c r="C201" s="12">
        <v>1</v>
      </c>
      <c r="D201" s="13">
        <v>33</v>
      </c>
      <c r="E201" s="13">
        <v>33</v>
      </c>
      <c r="F201" s="14" t="s">
        <v>539</v>
      </c>
      <c r="G201" s="14"/>
      <c r="H201" s="14"/>
      <c r="I201" s="14" t="s">
        <v>15</v>
      </c>
      <c r="J201" s="15" t="s">
        <v>637</v>
      </c>
      <c r="K201" s="5"/>
    </row>
    <row r="202" spans="1:11" ht="15.75" customHeight="1" x14ac:dyDescent="0.2">
      <c r="A202" s="107"/>
      <c r="B202" s="11" t="s">
        <v>543</v>
      </c>
      <c r="C202" s="12">
        <v>1</v>
      </c>
      <c r="D202" s="13">
        <v>18</v>
      </c>
      <c r="E202" s="13">
        <v>18</v>
      </c>
      <c r="F202" s="14" t="s">
        <v>11</v>
      </c>
      <c r="G202" s="14"/>
      <c r="H202" s="14"/>
      <c r="I202" s="14" t="s">
        <v>393</v>
      </c>
      <c r="J202" s="15" t="s">
        <v>733</v>
      </c>
      <c r="K202" s="5"/>
    </row>
    <row r="203" spans="1:11" ht="15.75" customHeight="1" x14ac:dyDescent="0.2">
      <c r="A203" s="107"/>
      <c r="B203" s="11" t="s">
        <v>764</v>
      </c>
      <c r="C203" s="12">
        <v>1</v>
      </c>
      <c r="D203" s="13">
        <v>50</v>
      </c>
      <c r="E203" s="13">
        <v>45</v>
      </c>
      <c r="F203" s="14" t="s">
        <v>43</v>
      </c>
      <c r="G203" s="14"/>
      <c r="H203" s="14"/>
      <c r="I203" s="14" t="s">
        <v>15</v>
      </c>
      <c r="J203" s="15" t="s">
        <v>734</v>
      </c>
      <c r="K203" s="5"/>
    </row>
    <row r="204" spans="1:11" ht="15.75" customHeight="1" x14ac:dyDescent="0.2">
      <c r="A204" s="107"/>
      <c r="B204" s="11" t="s">
        <v>574</v>
      </c>
      <c r="C204" s="12">
        <v>1</v>
      </c>
      <c r="D204" s="13">
        <v>30</v>
      </c>
      <c r="E204" s="13">
        <v>27</v>
      </c>
      <c r="F204" s="14" t="s">
        <v>43</v>
      </c>
      <c r="G204" s="14"/>
      <c r="H204" s="14"/>
      <c r="I204" s="14" t="s">
        <v>561</v>
      </c>
      <c r="J204" s="15" t="s">
        <v>638</v>
      </c>
      <c r="K204" s="5"/>
    </row>
    <row r="205" spans="1:11" ht="15.75" customHeight="1" x14ac:dyDescent="0.2">
      <c r="A205" s="106"/>
      <c r="B205" s="99" t="s">
        <v>80</v>
      </c>
      <c r="C205" s="12">
        <v>2</v>
      </c>
      <c r="D205" s="13">
        <v>99</v>
      </c>
      <c r="E205" s="13">
        <v>99</v>
      </c>
      <c r="F205" s="14" t="s">
        <v>691</v>
      </c>
      <c r="G205" s="14"/>
      <c r="H205" s="14"/>
      <c r="I205" s="14" t="s">
        <v>561</v>
      </c>
      <c r="J205" s="15" t="s">
        <v>735</v>
      </c>
      <c r="K205" s="5"/>
    </row>
    <row r="206" spans="1:11" ht="15.75" customHeight="1" x14ac:dyDescent="0.2">
      <c r="A206" s="106"/>
      <c r="B206" s="130" t="s">
        <v>631</v>
      </c>
      <c r="C206" s="12">
        <v>7</v>
      </c>
      <c r="D206" s="13">
        <v>15</v>
      </c>
      <c r="E206" s="13">
        <v>15</v>
      </c>
      <c r="F206" s="14" t="s">
        <v>836</v>
      </c>
      <c r="G206" s="14"/>
      <c r="H206" s="14"/>
      <c r="I206" s="14" t="s">
        <v>632</v>
      </c>
      <c r="J206" s="15" t="s">
        <v>633</v>
      </c>
      <c r="K206" s="5"/>
    </row>
    <row r="207" spans="1:11" s="23" customFormat="1" ht="15.75" customHeight="1" thickBot="1" x14ac:dyDescent="0.25">
      <c r="A207" s="108"/>
      <c r="B207" s="55">
        <f>COUNTA(B179:B206)</f>
        <v>25</v>
      </c>
      <c r="C207" s="18">
        <f>SUM(C179:C206)</f>
        <v>92</v>
      </c>
      <c r="D207" s="19">
        <f>SUM(D179:D206)</f>
        <v>1789</v>
      </c>
      <c r="E207" s="19">
        <f>SUM(E179:E206)</f>
        <v>1499</v>
      </c>
      <c r="F207" s="20"/>
      <c r="G207" s="20"/>
      <c r="H207" s="20"/>
      <c r="I207" s="20" t="s">
        <v>156</v>
      </c>
      <c r="J207" s="21"/>
      <c r="K207" s="22"/>
    </row>
    <row r="208" spans="1:11" ht="15.75" customHeight="1" x14ac:dyDescent="0.2">
      <c r="A208" s="109" t="s">
        <v>595</v>
      </c>
      <c r="B208" s="24" t="s">
        <v>184</v>
      </c>
      <c r="C208" s="25">
        <v>2</v>
      </c>
      <c r="D208" s="26">
        <v>30</v>
      </c>
      <c r="E208" s="26">
        <v>30</v>
      </c>
      <c r="F208" s="27" t="s">
        <v>305</v>
      </c>
      <c r="G208" s="27"/>
      <c r="H208" s="27"/>
      <c r="I208" s="27" t="s">
        <v>393</v>
      </c>
      <c r="J208" s="28" t="s">
        <v>736</v>
      </c>
      <c r="K208" s="5"/>
    </row>
    <row r="209" spans="1:11" ht="15.75" customHeight="1" x14ac:dyDescent="0.2">
      <c r="A209" s="107"/>
      <c r="B209" s="11" t="s">
        <v>185</v>
      </c>
      <c r="C209" s="12">
        <v>6</v>
      </c>
      <c r="D209" s="13">
        <v>108</v>
      </c>
      <c r="E209" s="13">
        <v>108</v>
      </c>
      <c r="F209" s="14" t="s">
        <v>326</v>
      </c>
      <c r="G209" s="14"/>
      <c r="H209" s="14"/>
      <c r="I209" s="14" t="s">
        <v>389</v>
      </c>
      <c r="J209" s="15" t="s">
        <v>737</v>
      </c>
      <c r="K209" s="5"/>
    </row>
    <row r="210" spans="1:11" ht="15.75" customHeight="1" x14ac:dyDescent="0.2">
      <c r="A210" s="107"/>
      <c r="B210" s="11" t="s">
        <v>186</v>
      </c>
      <c r="C210" s="12">
        <v>3</v>
      </c>
      <c r="D210" s="13">
        <v>54</v>
      </c>
      <c r="E210" s="13">
        <v>54</v>
      </c>
      <c r="F210" s="14" t="s">
        <v>50</v>
      </c>
      <c r="G210" s="14"/>
      <c r="H210" s="14"/>
      <c r="I210" s="14" t="s">
        <v>695</v>
      </c>
      <c r="J210" s="15" t="s">
        <v>738</v>
      </c>
      <c r="K210" s="5"/>
    </row>
    <row r="211" spans="1:11" ht="15.75" customHeight="1" x14ac:dyDescent="0.2">
      <c r="A211" s="106"/>
      <c r="B211" s="50" t="s">
        <v>596</v>
      </c>
      <c r="C211" s="51">
        <v>2</v>
      </c>
      <c r="D211" s="52">
        <v>24</v>
      </c>
      <c r="E211" s="52">
        <v>24</v>
      </c>
      <c r="F211" s="53" t="s">
        <v>44</v>
      </c>
      <c r="G211" s="53"/>
      <c r="H211" s="53"/>
      <c r="I211" s="53" t="s">
        <v>393</v>
      </c>
      <c r="J211" s="54" t="s">
        <v>739</v>
      </c>
      <c r="K211" s="5"/>
    </row>
    <row r="212" spans="1:11" ht="15.75" customHeight="1" x14ac:dyDescent="0.2">
      <c r="A212" s="106"/>
      <c r="B212" s="132" t="s">
        <v>837</v>
      </c>
      <c r="C212" s="51">
        <v>1</v>
      </c>
      <c r="D212" s="52">
        <v>20</v>
      </c>
      <c r="E212" s="52">
        <v>20</v>
      </c>
      <c r="F212" s="53" t="s">
        <v>838</v>
      </c>
      <c r="G212" s="53"/>
      <c r="H212" s="53"/>
      <c r="I212" s="53" t="s">
        <v>839</v>
      </c>
      <c r="J212" s="54" t="s">
        <v>849</v>
      </c>
      <c r="K212" s="5"/>
    </row>
    <row r="213" spans="1:11" s="23" customFormat="1" ht="15.75" customHeight="1" thickBot="1" x14ac:dyDescent="0.25">
      <c r="A213" s="111"/>
      <c r="B213" s="37">
        <f>COUNTA(B208:B212)</f>
        <v>5</v>
      </c>
      <c r="C213" s="18">
        <f>SUM(C208:C212)</f>
        <v>14</v>
      </c>
      <c r="D213" s="18">
        <f>SUM(D208:D212)</f>
        <v>236</v>
      </c>
      <c r="E213" s="18">
        <f>SUM(E208:E212)</f>
        <v>236</v>
      </c>
      <c r="F213" s="20" t="s">
        <v>156</v>
      </c>
      <c r="G213" s="20"/>
      <c r="H213" s="20"/>
      <c r="I213" s="20" t="s">
        <v>156</v>
      </c>
      <c r="J213" s="21"/>
      <c r="K213" s="22"/>
    </row>
    <row r="214" spans="1:11" ht="15.75" customHeight="1" x14ac:dyDescent="0.2">
      <c r="A214" s="109" t="s">
        <v>773</v>
      </c>
      <c r="B214" s="24" t="s">
        <v>774</v>
      </c>
      <c r="C214" s="25">
        <v>1</v>
      </c>
      <c r="D214" s="26">
        <v>15</v>
      </c>
      <c r="E214" s="26">
        <v>15</v>
      </c>
      <c r="F214" s="27" t="s">
        <v>775</v>
      </c>
      <c r="G214" s="27"/>
      <c r="H214" s="27"/>
      <c r="I214" s="27" t="s">
        <v>541</v>
      </c>
      <c r="J214" s="28" t="s">
        <v>776</v>
      </c>
      <c r="K214" s="5"/>
    </row>
    <row r="215" spans="1:11" s="23" customFormat="1" ht="15.75" customHeight="1" thickBot="1" x14ac:dyDescent="0.25">
      <c r="A215" s="110"/>
      <c r="B215" s="35">
        <f>COUNTA(B214:B214)</f>
        <v>1</v>
      </c>
      <c r="C215" s="30">
        <f>SUM(C214:C214)</f>
        <v>1</v>
      </c>
      <c r="D215" s="31">
        <f>SUM(D214:D214)</f>
        <v>15</v>
      </c>
      <c r="E215" s="31">
        <f>SUM(E214:E214)</f>
        <v>15</v>
      </c>
      <c r="F215" s="32" t="s">
        <v>156</v>
      </c>
      <c r="G215" s="32"/>
      <c r="H215" s="32"/>
      <c r="I215" s="32" t="s">
        <v>156</v>
      </c>
      <c r="J215" s="33"/>
      <c r="K215" s="22"/>
    </row>
    <row r="216" spans="1:11" ht="15.75" customHeight="1" x14ac:dyDescent="0.2">
      <c r="A216" s="109" t="s">
        <v>101</v>
      </c>
      <c r="B216" s="24" t="s">
        <v>187</v>
      </c>
      <c r="C216" s="25">
        <v>6</v>
      </c>
      <c r="D216" s="26">
        <v>48</v>
      </c>
      <c r="E216" s="26"/>
      <c r="F216" s="27" t="s">
        <v>292</v>
      </c>
      <c r="G216" s="27"/>
      <c r="H216" s="27"/>
      <c r="I216" s="27" t="s">
        <v>390</v>
      </c>
      <c r="J216" s="28" t="s">
        <v>740</v>
      </c>
      <c r="K216" s="5"/>
    </row>
    <row r="217" spans="1:11" ht="15.75" customHeight="1" x14ac:dyDescent="0.2">
      <c r="A217" s="107"/>
      <c r="B217" s="11" t="s">
        <v>45</v>
      </c>
      <c r="C217" s="12">
        <v>3</v>
      </c>
      <c r="D217" s="13">
        <v>54</v>
      </c>
      <c r="E217" s="13">
        <v>54</v>
      </c>
      <c r="F217" s="14" t="s">
        <v>52</v>
      </c>
      <c r="G217" s="14"/>
      <c r="H217" s="14"/>
      <c r="I217" s="14" t="s">
        <v>393</v>
      </c>
      <c r="J217" s="15" t="s">
        <v>741</v>
      </c>
      <c r="K217" s="5"/>
    </row>
    <row r="218" spans="1:11" s="23" customFormat="1" ht="15.75" customHeight="1" thickBot="1" x14ac:dyDescent="0.25">
      <c r="A218" s="110"/>
      <c r="B218" s="35">
        <f>COUNTA(B216:B217)</f>
        <v>2</v>
      </c>
      <c r="C218" s="30">
        <f>SUM(C216:C217)</f>
        <v>9</v>
      </c>
      <c r="D218" s="31">
        <f>SUM(D216:D217)</f>
        <v>102</v>
      </c>
      <c r="E218" s="31">
        <f>SUM(E216:E217)</f>
        <v>54</v>
      </c>
      <c r="F218" s="32" t="s">
        <v>156</v>
      </c>
      <c r="G218" s="32"/>
      <c r="H218" s="32"/>
      <c r="I218" s="32" t="s">
        <v>156</v>
      </c>
      <c r="J218" s="33"/>
      <c r="K218" s="22"/>
    </row>
    <row r="219" spans="1:11" ht="15.75" customHeight="1" thickBot="1" x14ac:dyDescent="0.25">
      <c r="A219" s="113" t="s">
        <v>618</v>
      </c>
      <c r="B219" s="56">
        <f>SUM(B207,B213,B215,B218)</f>
        <v>33</v>
      </c>
      <c r="C219" s="57">
        <f>SUM(C207,C213,C215,C218)</f>
        <v>116</v>
      </c>
      <c r="D219" s="57">
        <f>SUM(D207,D213,D215,D218)</f>
        <v>2142</v>
      </c>
      <c r="E219" s="57">
        <f>SUM(E207,E213,E215,E218)</f>
        <v>1804</v>
      </c>
      <c r="F219" s="58" t="s">
        <v>156</v>
      </c>
      <c r="G219" s="58"/>
      <c r="H219" s="58"/>
      <c r="I219" s="58" t="s">
        <v>156</v>
      </c>
      <c r="J219" s="59"/>
      <c r="K219" s="5"/>
    </row>
    <row r="220" spans="1:11" ht="15.75" customHeight="1" thickTop="1" x14ac:dyDescent="0.2">
      <c r="A220" s="114" t="s">
        <v>91</v>
      </c>
      <c r="B220" s="45" t="s">
        <v>553</v>
      </c>
      <c r="C220" s="46">
        <v>7</v>
      </c>
      <c r="D220" s="47">
        <v>46</v>
      </c>
      <c r="E220" s="47">
        <v>46</v>
      </c>
      <c r="F220" s="48" t="s">
        <v>20</v>
      </c>
      <c r="G220" s="48"/>
      <c r="H220" s="48"/>
      <c r="I220" s="48" t="s">
        <v>397</v>
      </c>
      <c r="J220" s="49" t="s">
        <v>21</v>
      </c>
      <c r="K220" s="5"/>
    </row>
    <row r="221" spans="1:11" ht="15.75" customHeight="1" x14ac:dyDescent="0.2">
      <c r="A221" s="107"/>
      <c r="B221" s="11" t="s">
        <v>535</v>
      </c>
      <c r="C221" s="12">
        <v>3</v>
      </c>
      <c r="D221" s="13">
        <v>62</v>
      </c>
      <c r="E221" s="13">
        <v>62</v>
      </c>
      <c r="F221" s="14" t="s">
        <v>696</v>
      </c>
      <c r="G221" s="14"/>
      <c r="H221" s="14"/>
      <c r="I221" s="14" t="s">
        <v>14</v>
      </c>
      <c r="J221" s="15" t="s">
        <v>540</v>
      </c>
      <c r="K221" s="5"/>
    </row>
    <row r="222" spans="1:11" s="23" customFormat="1" ht="15.75" customHeight="1" thickBot="1" x14ac:dyDescent="0.25">
      <c r="A222" s="110"/>
      <c r="B222" s="35">
        <f>COUNTA(B220:B221)</f>
        <v>2</v>
      </c>
      <c r="C222" s="30">
        <f>SUM(C220:C221)</f>
        <v>10</v>
      </c>
      <c r="D222" s="30">
        <f>SUM(D220:D221)</f>
        <v>108</v>
      </c>
      <c r="E222" s="30">
        <f>SUM(E220:E221)</f>
        <v>108</v>
      </c>
      <c r="F222" s="32" t="s">
        <v>156</v>
      </c>
      <c r="G222" s="32"/>
      <c r="H222" s="32"/>
      <c r="I222" s="32" t="s">
        <v>156</v>
      </c>
      <c r="J222" s="33"/>
      <c r="K222" s="22"/>
    </row>
    <row r="223" spans="1:11" ht="15.75" customHeight="1" thickBot="1" x14ac:dyDescent="0.25">
      <c r="A223" s="104" t="s">
        <v>619</v>
      </c>
      <c r="B223" s="41">
        <f>SUM(B222)</f>
        <v>2</v>
      </c>
      <c r="C223" s="42">
        <f>SUM(C222)</f>
        <v>10</v>
      </c>
      <c r="D223" s="42">
        <f>SUM(D222)</f>
        <v>108</v>
      </c>
      <c r="E223" s="42">
        <f>SUM(E222)</f>
        <v>108</v>
      </c>
      <c r="F223" s="43" t="s">
        <v>156</v>
      </c>
      <c r="G223" s="43"/>
      <c r="H223" s="43"/>
      <c r="I223" s="43" t="s">
        <v>156</v>
      </c>
      <c r="J223" s="44"/>
      <c r="K223" s="5"/>
    </row>
    <row r="224" spans="1:11" ht="15.75" customHeight="1" thickTop="1" x14ac:dyDescent="0.2">
      <c r="A224" s="106" t="s">
        <v>572</v>
      </c>
      <c r="B224" s="6" t="s">
        <v>226</v>
      </c>
      <c r="C224" s="7">
        <v>6</v>
      </c>
      <c r="D224" s="8">
        <v>117</v>
      </c>
      <c r="E224" s="8"/>
      <c r="F224" s="9" t="s">
        <v>302</v>
      </c>
      <c r="G224" s="9"/>
      <c r="H224" s="9"/>
      <c r="I224" s="9" t="s">
        <v>401</v>
      </c>
      <c r="J224" s="10" t="s">
        <v>642</v>
      </c>
      <c r="K224" s="5"/>
    </row>
    <row r="225" spans="1:11" ht="15.75" customHeight="1" x14ac:dyDescent="0.2">
      <c r="A225" s="107"/>
      <c r="B225" s="11" t="s">
        <v>227</v>
      </c>
      <c r="C225" s="12">
        <v>2</v>
      </c>
      <c r="D225" s="13">
        <v>40</v>
      </c>
      <c r="E225" s="13"/>
      <c r="F225" s="14" t="s">
        <v>304</v>
      </c>
      <c r="G225" s="14"/>
      <c r="H225" s="14"/>
      <c r="I225" s="14" t="s">
        <v>380</v>
      </c>
      <c r="J225" s="15" t="s">
        <v>643</v>
      </c>
      <c r="K225" s="5"/>
    </row>
    <row r="226" spans="1:11" ht="15.75" customHeight="1" x14ac:dyDescent="0.2">
      <c r="A226" s="107"/>
      <c r="B226" s="154" t="s">
        <v>228</v>
      </c>
      <c r="C226" s="101">
        <v>3</v>
      </c>
      <c r="D226" s="100">
        <v>60</v>
      </c>
      <c r="E226" s="13">
        <v>60</v>
      </c>
      <c r="F226" s="14" t="s">
        <v>856</v>
      </c>
      <c r="G226" s="137"/>
      <c r="H226" s="14"/>
      <c r="I226" s="14" t="s">
        <v>389</v>
      </c>
      <c r="J226" s="15" t="s">
        <v>645</v>
      </c>
      <c r="K226" s="5"/>
    </row>
    <row r="227" spans="1:11" ht="15.75" customHeight="1" x14ac:dyDescent="0.2">
      <c r="A227" s="107"/>
      <c r="B227" s="11" t="s">
        <v>229</v>
      </c>
      <c r="C227" s="12">
        <v>14</v>
      </c>
      <c r="D227" s="13">
        <v>374</v>
      </c>
      <c r="E227" s="13">
        <v>179</v>
      </c>
      <c r="F227" s="14" t="s">
        <v>777</v>
      </c>
      <c r="G227" s="14"/>
      <c r="H227" s="14" t="s">
        <v>784</v>
      </c>
      <c r="I227" s="14" t="s">
        <v>644</v>
      </c>
      <c r="J227" s="15" t="s">
        <v>646</v>
      </c>
      <c r="K227" s="5"/>
    </row>
    <row r="228" spans="1:11" ht="15.75" customHeight="1" x14ac:dyDescent="0.2">
      <c r="A228" s="107"/>
      <c r="B228" s="6"/>
      <c r="C228" s="7"/>
      <c r="D228" s="8"/>
      <c r="E228" s="8"/>
      <c r="F228" s="9"/>
      <c r="G228" s="9"/>
      <c r="H228" s="9" t="s">
        <v>796</v>
      </c>
      <c r="I228" s="9"/>
      <c r="J228" s="10"/>
      <c r="K228" s="5"/>
    </row>
    <row r="229" spans="1:11" ht="15.75" customHeight="1" x14ac:dyDescent="0.2">
      <c r="A229" s="107"/>
      <c r="B229" s="11" t="s">
        <v>230</v>
      </c>
      <c r="C229" s="12">
        <v>8</v>
      </c>
      <c r="D229" s="13">
        <v>255</v>
      </c>
      <c r="E229" s="13"/>
      <c r="F229" s="14" t="s">
        <v>350</v>
      </c>
      <c r="G229" s="14"/>
      <c r="H229" s="14"/>
      <c r="I229" s="14" t="s">
        <v>378</v>
      </c>
      <c r="J229" s="15" t="s">
        <v>647</v>
      </c>
      <c r="K229" s="5"/>
    </row>
    <row r="230" spans="1:11" ht="15.75" customHeight="1" x14ac:dyDescent="0.2">
      <c r="A230" s="107"/>
      <c r="B230" s="11" t="s">
        <v>231</v>
      </c>
      <c r="C230" s="12">
        <v>6</v>
      </c>
      <c r="D230" s="13">
        <v>192</v>
      </c>
      <c r="E230" s="13"/>
      <c r="F230" s="14" t="s">
        <v>337</v>
      </c>
      <c r="G230" s="14"/>
      <c r="H230" s="14"/>
      <c r="I230" s="14" t="s">
        <v>378</v>
      </c>
      <c r="J230" s="15" t="s">
        <v>478</v>
      </c>
      <c r="K230" s="5"/>
    </row>
    <row r="231" spans="1:11" ht="15.75" customHeight="1" x14ac:dyDescent="0.2">
      <c r="A231" s="107"/>
      <c r="B231" s="11" t="s">
        <v>232</v>
      </c>
      <c r="C231" s="12">
        <v>1</v>
      </c>
      <c r="D231" s="13">
        <v>16</v>
      </c>
      <c r="E231" s="13">
        <v>16</v>
      </c>
      <c r="F231" s="14" t="s">
        <v>351</v>
      </c>
      <c r="G231" s="14"/>
      <c r="H231" s="14"/>
      <c r="I231" s="14" t="s">
        <v>378</v>
      </c>
      <c r="J231" s="15" t="s">
        <v>479</v>
      </c>
      <c r="K231" s="5"/>
    </row>
    <row r="232" spans="1:11" ht="15.75" customHeight="1" x14ac:dyDescent="0.2">
      <c r="A232" s="107"/>
      <c r="B232" s="11" t="s">
        <v>588</v>
      </c>
      <c r="C232" s="12">
        <f>1+1+1</f>
        <v>3</v>
      </c>
      <c r="D232" s="13">
        <f>60+60+30</f>
        <v>150</v>
      </c>
      <c r="E232" s="13">
        <v>135</v>
      </c>
      <c r="F232" s="14" t="s">
        <v>684</v>
      </c>
      <c r="G232" s="14"/>
      <c r="H232" s="14"/>
      <c r="I232" s="14" t="s">
        <v>697</v>
      </c>
      <c r="J232" s="15" t="s">
        <v>648</v>
      </c>
      <c r="K232" s="5"/>
    </row>
    <row r="233" spans="1:11" ht="15.75" customHeight="1" x14ac:dyDescent="0.2">
      <c r="A233" s="107"/>
      <c r="B233" s="154" t="s">
        <v>840</v>
      </c>
      <c r="C233" s="101">
        <v>2</v>
      </c>
      <c r="D233" s="100">
        <v>81</v>
      </c>
      <c r="E233" s="100">
        <v>81</v>
      </c>
      <c r="F233" s="153" t="s">
        <v>851</v>
      </c>
      <c r="G233" s="14"/>
      <c r="H233" s="14"/>
      <c r="I233" s="14" t="s">
        <v>841</v>
      </c>
      <c r="J233" s="15" t="s">
        <v>850</v>
      </c>
      <c r="K233" s="5"/>
    </row>
    <row r="234" spans="1:11" ht="15.75" customHeight="1" thickBot="1" x14ac:dyDescent="0.25">
      <c r="A234" s="106"/>
      <c r="B234" s="17">
        <f>COUNTA(B224:B233)</f>
        <v>9</v>
      </c>
      <c r="C234" s="18">
        <f>SUM(C224:C233)</f>
        <v>45</v>
      </c>
      <c r="D234" s="19">
        <f>SUM(D224:D233)</f>
        <v>1285</v>
      </c>
      <c r="E234" s="19">
        <f>SUM(E224:E233)</f>
        <v>471</v>
      </c>
      <c r="F234" s="14" t="s">
        <v>156</v>
      </c>
      <c r="G234" s="14"/>
      <c r="H234" s="14"/>
      <c r="I234" s="14" t="s">
        <v>156</v>
      </c>
      <c r="J234" s="15"/>
      <c r="K234" s="5"/>
    </row>
    <row r="235" spans="1:11" ht="15.75" customHeight="1" x14ac:dyDescent="0.2">
      <c r="A235" s="109" t="s">
        <v>109</v>
      </c>
      <c r="B235" s="24" t="s">
        <v>555</v>
      </c>
      <c r="C235" s="25">
        <v>2</v>
      </c>
      <c r="D235" s="26">
        <v>24</v>
      </c>
      <c r="E235" s="26"/>
      <c r="F235" s="27" t="s">
        <v>698</v>
      </c>
      <c r="G235" s="27"/>
      <c r="H235" s="27"/>
      <c r="I235" s="27" t="s">
        <v>393</v>
      </c>
      <c r="J235" s="28" t="s">
        <v>649</v>
      </c>
      <c r="K235" s="5"/>
    </row>
    <row r="236" spans="1:11" ht="15.75" customHeight="1" x14ac:dyDescent="0.2">
      <c r="A236" s="107"/>
      <c r="B236" s="11" t="s">
        <v>556</v>
      </c>
      <c r="C236" s="12">
        <v>2</v>
      </c>
      <c r="D236" s="13">
        <v>60</v>
      </c>
      <c r="E236" s="13">
        <v>60</v>
      </c>
      <c r="F236" s="14" t="s">
        <v>46</v>
      </c>
      <c r="G236" s="14"/>
      <c r="H236" s="14"/>
      <c r="I236" s="14" t="s">
        <v>380</v>
      </c>
      <c r="J236" s="15" t="s">
        <v>480</v>
      </c>
      <c r="K236" s="5"/>
    </row>
    <row r="237" spans="1:11" ht="15.75" customHeight="1" x14ac:dyDescent="0.2">
      <c r="A237" s="107"/>
      <c r="B237" s="11" t="s">
        <v>557</v>
      </c>
      <c r="C237" s="12">
        <v>4</v>
      </c>
      <c r="D237" s="13">
        <v>63</v>
      </c>
      <c r="E237" s="13">
        <v>63</v>
      </c>
      <c r="F237" s="14" t="s">
        <v>352</v>
      </c>
      <c r="G237" s="14"/>
      <c r="H237" s="14"/>
      <c r="I237" s="14" t="s">
        <v>393</v>
      </c>
      <c r="J237" s="15" t="s">
        <v>650</v>
      </c>
      <c r="K237" s="5"/>
    </row>
    <row r="238" spans="1:11" s="23" customFormat="1" ht="15.75" customHeight="1" thickBot="1" x14ac:dyDescent="0.25">
      <c r="A238" s="110"/>
      <c r="B238" s="35">
        <f>COUNTA(B235:B237)</f>
        <v>3</v>
      </c>
      <c r="C238" s="30">
        <f>SUM(C235:C237)</f>
        <v>8</v>
      </c>
      <c r="D238" s="31">
        <f>SUM(D235:D237)</f>
        <v>147</v>
      </c>
      <c r="E238" s="31">
        <f>SUM(E235:E237)</f>
        <v>123</v>
      </c>
      <c r="F238" s="32" t="s">
        <v>156</v>
      </c>
      <c r="G238" s="32"/>
      <c r="H238" s="32"/>
      <c r="I238" s="32" t="s">
        <v>156</v>
      </c>
      <c r="J238" s="33"/>
      <c r="K238" s="22"/>
    </row>
    <row r="239" spans="1:11" ht="15.75" customHeight="1" x14ac:dyDescent="0.2">
      <c r="A239" s="109" t="s">
        <v>110</v>
      </c>
      <c r="B239" s="24" t="s">
        <v>216</v>
      </c>
      <c r="C239" s="25">
        <v>6</v>
      </c>
      <c r="D239" s="26">
        <v>72</v>
      </c>
      <c r="E239" s="26">
        <v>72</v>
      </c>
      <c r="F239" s="82" t="s">
        <v>44</v>
      </c>
      <c r="G239" s="82"/>
      <c r="H239" s="82"/>
      <c r="I239" s="82" t="s">
        <v>393</v>
      </c>
      <c r="J239" s="83" t="s">
        <v>651</v>
      </c>
      <c r="K239" s="5"/>
    </row>
    <row r="240" spans="1:11" s="23" customFormat="1" ht="15.75" customHeight="1" thickBot="1" x14ac:dyDescent="0.25">
      <c r="A240" s="110"/>
      <c r="B240" s="29">
        <f>COUNTA(B239:B239)</f>
        <v>1</v>
      </c>
      <c r="C240" s="30">
        <f>SUM(C239)</f>
        <v>6</v>
      </c>
      <c r="D240" s="30">
        <f>SUM(D239:D239)</f>
        <v>72</v>
      </c>
      <c r="E240" s="30">
        <f>SUM(E239:E239)</f>
        <v>72</v>
      </c>
      <c r="F240" s="32" t="s">
        <v>156</v>
      </c>
      <c r="G240" s="32"/>
      <c r="H240" s="32"/>
      <c r="I240" s="32" t="s">
        <v>156</v>
      </c>
      <c r="J240" s="33"/>
      <c r="K240" s="22"/>
    </row>
    <row r="241" spans="1:11" ht="15.75" customHeight="1" x14ac:dyDescent="0.2">
      <c r="A241" s="106" t="s">
        <v>111</v>
      </c>
      <c r="B241" s="6" t="s">
        <v>558</v>
      </c>
      <c r="C241" s="7">
        <v>3</v>
      </c>
      <c r="D241" s="7">
        <v>60</v>
      </c>
      <c r="E241" s="7">
        <v>60</v>
      </c>
      <c r="F241" s="9" t="s">
        <v>19</v>
      </c>
      <c r="G241" s="9"/>
      <c r="H241" s="9"/>
      <c r="I241" s="9" t="s">
        <v>393</v>
      </c>
      <c r="J241" s="10" t="s">
        <v>481</v>
      </c>
      <c r="K241" s="5"/>
    </row>
    <row r="242" spans="1:11" s="23" customFormat="1" ht="15.75" customHeight="1" x14ac:dyDescent="0.2">
      <c r="A242" s="111"/>
      <c r="B242" s="55">
        <f>COUNTA(B241:B241)</f>
        <v>1</v>
      </c>
      <c r="C242" s="18">
        <f>SUM(C241)</f>
        <v>3</v>
      </c>
      <c r="D242" s="18">
        <f>SUM(D241)</f>
        <v>60</v>
      </c>
      <c r="E242" s="18">
        <f>SUM(E241)</f>
        <v>60</v>
      </c>
      <c r="F242" s="20"/>
      <c r="G242" s="20"/>
      <c r="H242" s="20"/>
      <c r="I242" s="20"/>
      <c r="J242" s="21"/>
      <c r="K242" s="22"/>
    </row>
    <row r="243" spans="1:11" ht="15.75" customHeight="1" thickBot="1" x14ac:dyDescent="0.25">
      <c r="A243" s="104" t="s">
        <v>622</v>
      </c>
      <c r="B243" s="41">
        <f>SUM(B234,B238,B240,B242)</f>
        <v>14</v>
      </c>
      <c r="C243" s="42">
        <f>SUM(C234,C238,C240,C242)</f>
        <v>62</v>
      </c>
      <c r="D243" s="42">
        <f>SUM(D234,D238,D240,D242)</f>
        <v>1564</v>
      </c>
      <c r="E243" s="42">
        <f>SUM(E234,E238,E240,E242)</f>
        <v>726</v>
      </c>
      <c r="F243" s="43" t="s">
        <v>156</v>
      </c>
      <c r="G243" s="43"/>
      <c r="H243" s="43"/>
      <c r="I243" s="43" t="s">
        <v>156</v>
      </c>
      <c r="J243" s="44"/>
      <c r="K243" s="5"/>
    </row>
    <row r="244" spans="1:11" ht="15.75" customHeight="1" thickTop="1" x14ac:dyDescent="0.2">
      <c r="A244" s="112" t="s">
        <v>112</v>
      </c>
      <c r="B244" s="45" t="s">
        <v>233</v>
      </c>
      <c r="C244" s="46">
        <v>2</v>
      </c>
      <c r="D244" s="47">
        <v>47</v>
      </c>
      <c r="E244" s="47">
        <v>47</v>
      </c>
      <c r="F244" s="48" t="s">
        <v>345</v>
      </c>
      <c r="G244" s="48"/>
      <c r="H244" s="48" t="s">
        <v>32</v>
      </c>
      <c r="I244" s="48" t="s">
        <v>378</v>
      </c>
      <c r="J244" s="49" t="s">
        <v>482</v>
      </c>
      <c r="K244" s="5"/>
    </row>
    <row r="245" spans="1:11" ht="15.75" customHeight="1" x14ac:dyDescent="0.2">
      <c r="A245" s="106"/>
      <c r="B245" s="6"/>
      <c r="C245" s="7"/>
      <c r="D245" s="8"/>
      <c r="E245" s="8"/>
      <c r="F245" s="9"/>
      <c r="G245" s="9"/>
      <c r="H245" s="9" t="s">
        <v>797</v>
      </c>
      <c r="I245" s="9"/>
      <c r="J245" s="10"/>
      <c r="K245" s="5"/>
    </row>
    <row r="246" spans="1:11" ht="15.75" customHeight="1" x14ac:dyDescent="0.2">
      <c r="A246" s="107"/>
      <c r="B246" s="11" t="s">
        <v>234</v>
      </c>
      <c r="C246" s="12">
        <v>2</v>
      </c>
      <c r="D246" s="13">
        <v>40</v>
      </c>
      <c r="E246" s="13">
        <v>40</v>
      </c>
      <c r="F246" s="14" t="s">
        <v>542</v>
      </c>
      <c r="G246" s="14"/>
      <c r="H246" s="14" t="s">
        <v>798</v>
      </c>
      <c r="I246" s="14" t="s">
        <v>402</v>
      </c>
      <c r="J246" s="15" t="s">
        <v>483</v>
      </c>
      <c r="K246" s="5"/>
    </row>
    <row r="247" spans="1:11" ht="15.75" customHeight="1" x14ac:dyDescent="0.2">
      <c r="A247" s="107"/>
      <c r="B247" s="11" t="s">
        <v>143</v>
      </c>
      <c r="C247" s="12">
        <v>2</v>
      </c>
      <c r="D247" s="13">
        <v>40</v>
      </c>
      <c r="E247" s="13">
        <v>40</v>
      </c>
      <c r="F247" s="14" t="s">
        <v>307</v>
      </c>
      <c r="G247" s="14"/>
      <c r="H247" s="14"/>
      <c r="I247" s="14" t="s">
        <v>378</v>
      </c>
      <c r="J247" s="15" t="s">
        <v>652</v>
      </c>
      <c r="K247" s="5"/>
    </row>
    <row r="248" spans="1:11" ht="15.75" customHeight="1" x14ac:dyDescent="0.2">
      <c r="A248" s="107"/>
      <c r="B248" s="11" t="s">
        <v>235</v>
      </c>
      <c r="C248" s="12">
        <v>2</v>
      </c>
      <c r="D248" s="13">
        <v>52</v>
      </c>
      <c r="E248" s="13">
        <v>52</v>
      </c>
      <c r="F248" s="14" t="s">
        <v>330</v>
      </c>
      <c r="G248" s="14"/>
      <c r="H248" s="14"/>
      <c r="I248" s="14" t="s">
        <v>403</v>
      </c>
      <c r="J248" s="15" t="s">
        <v>484</v>
      </c>
      <c r="K248" s="5"/>
    </row>
    <row r="249" spans="1:11" ht="15.75" customHeight="1" x14ac:dyDescent="0.2">
      <c r="A249" s="107"/>
      <c r="B249" s="11" t="s">
        <v>236</v>
      </c>
      <c r="C249" s="12">
        <v>3</v>
      </c>
      <c r="D249" s="13">
        <v>88</v>
      </c>
      <c r="E249" s="13">
        <v>88</v>
      </c>
      <c r="F249" s="14" t="s">
        <v>353</v>
      </c>
      <c r="G249" s="14"/>
      <c r="H249" s="14"/>
      <c r="I249" s="14" t="s">
        <v>393</v>
      </c>
      <c r="J249" s="15" t="s">
        <v>653</v>
      </c>
      <c r="K249" s="5"/>
    </row>
    <row r="250" spans="1:11" ht="15.75" customHeight="1" x14ac:dyDescent="0.2">
      <c r="A250" s="107"/>
      <c r="B250" s="11" t="s">
        <v>611</v>
      </c>
      <c r="C250" s="12">
        <v>2</v>
      </c>
      <c r="D250" s="13">
        <v>49</v>
      </c>
      <c r="E250" s="13">
        <v>49</v>
      </c>
      <c r="F250" s="14" t="s">
        <v>679</v>
      </c>
      <c r="G250" s="14"/>
      <c r="H250" s="14"/>
      <c r="I250" s="14" t="s">
        <v>561</v>
      </c>
      <c r="J250" s="15" t="s">
        <v>616</v>
      </c>
      <c r="K250" s="5"/>
    </row>
    <row r="251" spans="1:11" s="23" customFormat="1" ht="15.75" customHeight="1" x14ac:dyDescent="0.2">
      <c r="A251" s="108"/>
      <c r="B251" s="37">
        <f>COUNTA(B244:B250)</f>
        <v>6</v>
      </c>
      <c r="C251" s="18">
        <f>SUM(C244:C250)</f>
        <v>13</v>
      </c>
      <c r="D251" s="19">
        <f>SUM(D244:D250)</f>
        <v>316</v>
      </c>
      <c r="E251" s="19">
        <f>SUM(E244:E250)</f>
        <v>316</v>
      </c>
      <c r="F251" s="20" t="s">
        <v>156</v>
      </c>
      <c r="G251" s="20"/>
      <c r="H251" s="20"/>
      <c r="I251" s="20" t="s">
        <v>156</v>
      </c>
      <c r="J251" s="21"/>
      <c r="K251" s="22"/>
    </row>
    <row r="252" spans="1:11" ht="15.75" customHeight="1" x14ac:dyDescent="0.2">
      <c r="A252" s="119" t="s">
        <v>113</v>
      </c>
      <c r="B252" s="11" t="s">
        <v>237</v>
      </c>
      <c r="C252" s="12">
        <v>2</v>
      </c>
      <c r="D252" s="13">
        <v>36</v>
      </c>
      <c r="E252" s="13">
        <v>36</v>
      </c>
      <c r="F252" s="65" t="s">
        <v>349</v>
      </c>
      <c r="G252" s="65"/>
      <c r="H252" s="65"/>
      <c r="I252" s="65" t="s">
        <v>393</v>
      </c>
      <c r="J252" s="15" t="s">
        <v>654</v>
      </c>
      <c r="K252" s="5"/>
    </row>
    <row r="253" spans="1:11" s="23" customFormat="1" ht="15.75" customHeight="1" x14ac:dyDescent="0.2">
      <c r="A253" s="111"/>
      <c r="B253" s="55">
        <f>COUNTA(B252:B252)</f>
        <v>1</v>
      </c>
      <c r="C253" s="18">
        <f>SUM(C252)</f>
        <v>2</v>
      </c>
      <c r="D253" s="19">
        <f>D252</f>
        <v>36</v>
      </c>
      <c r="E253" s="19">
        <f>E252</f>
        <v>36</v>
      </c>
      <c r="F253" s="84"/>
      <c r="G253" s="84"/>
      <c r="H253" s="84"/>
      <c r="I253" s="84"/>
      <c r="J253" s="85"/>
      <c r="K253" s="22"/>
    </row>
    <row r="254" spans="1:11" ht="15.75" customHeight="1" thickBot="1" x14ac:dyDescent="0.25">
      <c r="A254" s="113" t="s">
        <v>623</v>
      </c>
      <c r="B254" s="56">
        <f>SUM(B251,B253)</f>
        <v>7</v>
      </c>
      <c r="C254" s="57">
        <f>SUM(C251,C253)</f>
        <v>15</v>
      </c>
      <c r="D254" s="57">
        <f>SUM(D251,D253)</f>
        <v>352</v>
      </c>
      <c r="E254" s="57">
        <f>SUM(E251,E253)</f>
        <v>352</v>
      </c>
      <c r="F254" s="58" t="s">
        <v>156</v>
      </c>
      <c r="G254" s="58"/>
      <c r="H254" s="58"/>
      <c r="I254" s="58" t="s">
        <v>156</v>
      </c>
      <c r="J254" s="59"/>
      <c r="K254" s="5"/>
    </row>
    <row r="255" spans="1:11" ht="15.75" customHeight="1" thickTop="1" x14ac:dyDescent="0.2">
      <c r="A255" s="115" t="s">
        <v>114</v>
      </c>
      <c r="B255" s="60" t="s">
        <v>207</v>
      </c>
      <c r="C255" s="61">
        <v>4</v>
      </c>
      <c r="D255" s="62">
        <v>80</v>
      </c>
      <c r="E255" s="62">
        <v>80</v>
      </c>
      <c r="F255" s="63" t="s">
        <v>754</v>
      </c>
      <c r="G255" s="63"/>
      <c r="H255" s="63"/>
      <c r="I255" s="63" t="s">
        <v>378</v>
      </c>
      <c r="J255" s="64" t="s">
        <v>753</v>
      </c>
      <c r="K255" s="5"/>
    </row>
    <row r="256" spans="1:11" ht="15.75" customHeight="1" x14ac:dyDescent="0.2">
      <c r="A256" s="107"/>
      <c r="B256" s="11" t="s">
        <v>560</v>
      </c>
      <c r="C256" s="12">
        <v>2</v>
      </c>
      <c r="D256" s="13">
        <v>40</v>
      </c>
      <c r="E256" s="13">
        <v>36</v>
      </c>
      <c r="F256" s="14" t="s">
        <v>26</v>
      </c>
      <c r="G256" s="14"/>
      <c r="H256" s="14"/>
      <c r="I256" s="14" t="s">
        <v>561</v>
      </c>
      <c r="J256" s="15" t="s">
        <v>655</v>
      </c>
      <c r="K256" s="5"/>
    </row>
    <row r="257" spans="1:11" ht="15.75" customHeight="1" x14ac:dyDescent="0.2">
      <c r="A257" s="107"/>
      <c r="B257" s="11" t="s">
        <v>830</v>
      </c>
      <c r="C257" s="12">
        <v>2</v>
      </c>
      <c r="D257" s="13">
        <v>52</v>
      </c>
      <c r="E257" s="13">
        <v>52</v>
      </c>
      <c r="F257" s="14" t="s">
        <v>835</v>
      </c>
      <c r="G257" s="14"/>
      <c r="H257" s="14"/>
      <c r="I257" s="14" t="s">
        <v>833</v>
      </c>
      <c r="J257" s="15" t="s">
        <v>834</v>
      </c>
      <c r="K257" s="5"/>
    </row>
    <row r="258" spans="1:11" ht="15.75" customHeight="1" x14ac:dyDescent="0.2">
      <c r="A258" s="116"/>
      <c r="B258" s="37">
        <f>COUNTA(B255:B257)</f>
        <v>3</v>
      </c>
      <c r="C258" s="18">
        <f>SUM(C255:C257)</f>
        <v>8</v>
      </c>
      <c r="D258" s="19">
        <f>SUM(D255:D257)</f>
        <v>172</v>
      </c>
      <c r="E258" s="19">
        <f>SUM(E255:E257)</f>
        <v>168</v>
      </c>
      <c r="F258" s="14" t="s">
        <v>156</v>
      </c>
      <c r="G258" s="14"/>
      <c r="H258" s="14"/>
      <c r="I258" s="14" t="s">
        <v>156</v>
      </c>
      <c r="J258" s="15"/>
      <c r="K258" s="5"/>
    </row>
    <row r="259" spans="1:11" ht="15.75" customHeight="1" thickBot="1" x14ac:dyDescent="0.25">
      <c r="A259" s="113" t="s">
        <v>624</v>
      </c>
      <c r="B259" s="56">
        <f>SUM(B258)</f>
        <v>3</v>
      </c>
      <c r="C259" s="57">
        <f>SUM(C258)</f>
        <v>8</v>
      </c>
      <c r="D259" s="57">
        <f>SUM(D258)</f>
        <v>172</v>
      </c>
      <c r="E259" s="57">
        <f>SUM(E258)</f>
        <v>168</v>
      </c>
      <c r="F259" s="58" t="s">
        <v>156</v>
      </c>
      <c r="G259" s="58"/>
      <c r="H259" s="58"/>
      <c r="I259" s="58" t="s">
        <v>156</v>
      </c>
      <c r="J259" s="59"/>
      <c r="K259" s="5"/>
    </row>
    <row r="260" spans="1:11" ht="15.75" customHeight="1" thickTop="1" x14ac:dyDescent="0.2">
      <c r="A260" s="115" t="s">
        <v>115</v>
      </c>
      <c r="B260" s="60" t="s">
        <v>699</v>
      </c>
      <c r="C260" s="61">
        <v>5</v>
      </c>
      <c r="D260" s="62">
        <v>42</v>
      </c>
      <c r="E260" s="62">
        <v>37</v>
      </c>
      <c r="F260" s="63" t="s">
        <v>327</v>
      </c>
      <c r="G260" s="63"/>
      <c r="H260" s="63"/>
      <c r="I260" s="63" t="s">
        <v>393</v>
      </c>
      <c r="J260" s="64" t="s">
        <v>485</v>
      </c>
      <c r="K260" s="5"/>
    </row>
    <row r="261" spans="1:11" ht="15.75" customHeight="1" x14ac:dyDescent="0.2">
      <c r="A261" s="107"/>
      <c r="B261" s="11" t="s">
        <v>238</v>
      </c>
      <c r="C261" s="101">
        <v>6</v>
      </c>
      <c r="D261" s="100">
        <v>92</v>
      </c>
      <c r="E261" s="100">
        <v>92</v>
      </c>
      <c r="F261" s="14" t="s">
        <v>700</v>
      </c>
      <c r="G261" s="135" t="s">
        <v>809</v>
      </c>
      <c r="H261" s="14"/>
      <c r="I261" s="14" t="s">
        <v>378</v>
      </c>
      <c r="J261" s="15" t="s">
        <v>486</v>
      </c>
      <c r="K261" s="5"/>
    </row>
    <row r="262" spans="1:11" ht="15.75" customHeight="1" x14ac:dyDescent="0.2">
      <c r="A262" s="107"/>
      <c r="B262" s="6"/>
      <c r="C262" s="7"/>
      <c r="D262" s="8"/>
      <c r="E262" s="8"/>
      <c r="F262" s="9"/>
      <c r="G262" s="9" t="s">
        <v>808</v>
      </c>
      <c r="H262" s="9"/>
      <c r="I262" s="9"/>
      <c r="J262" s="10"/>
      <c r="K262" s="5"/>
    </row>
    <row r="263" spans="1:11" ht="15.75" customHeight="1" x14ac:dyDescent="0.2">
      <c r="A263" s="107"/>
      <c r="B263" s="6"/>
      <c r="C263" s="7"/>
      <c r="D263" s="8"/>
      <c r="E263" s="8"/>
      <c r="F263" s="9"/>
      <c r="G263" s="9" t="s">
        <v>807</v>
      </c>
      <c r="H263" s="9"/>
      <c r="I263" s="9"/>
      <c r="J263" s="10"/>
      <c r="K263" s="5"/>
    </row>
    <row r="264" spans="1:11" ht="15.75" customHeight="1" x14ac:dyDescent="0.2">
      <c r="A264" s="107"/>
      <c r="B264" s="11" t="s">
        <v>239</v>
      </c>
      <c r="C264" s="12">
        <v>8</v>
      </c>
      <c r="D264" s="13">
        <v>172</v>
      </c>
      <c r="E264" s="13">
        <v>163</v>
      </c>
      <c r="F264" s="14" t="s">
        <v>752</v>
      </c>
      <c r="G264" s="14"/>
      <c r="H264" s="14"/>
      <c r="I264" s="14" t="s">
        <v>701</v>
      </c>
      <c r="J264" s="15" t="s">
        <v>656</v>
      </c>
      <c r="K264" s="5"/>
    </row>
    <row r="265" spans="1:11" ht="15.75" customHeight="1" x14ac:dyDescent="0.2">
      <c r="A265" s="107"/>
      <c r="B265" s="11" t="s">
        <v>240</v>
      </c>
      <c r="C265" s="12">
        <v>1</v>
      </c>
      <c r="D265" s="13">
        <v>24</v>
      </c>
      <c r="E265" s="13"/>
      <c r="F265" s="14" t="s">
        <v>355</v>
      </c>
      <c r="G265" s="14"/>
      <c r="H265" s="14"/>
      <c r="I265" s="14" t="s">
        <v>378</v>
      </c>
      <c r="J265" s="15" t="s">
        <v>487</v>
      </c>
      <c r="K265" s="5"/>
    </row>
    <row r="266" spans="1:11" ht="15.75" customHeight="1" x14ac:dyDescent="0.2">
      <c r="A266" s="107"/>
      <c r="B266" s="11" t="s">
        <v>241</v>
      </c>
      <c r="C266" s="12">
        <v>1</v>
      </c>
      <c r="D266" s="13">
        <v>24</v>
      </c>
      <c r="E266" s="13"/>
      <c r="F266" s="14" t="s">
        <v>356</v>
      </c>
      <c r="G266" s="14"/>
      <c r="H266" s="14"/>
      <c r="I266" s="14" t="s">
        <v>378</v>
      </c>
      <c r="J266" s="15" t="s">
        <v>488</v>
      </c>
      <c r="K266" s="5"/>
    </row>
    <row r="267" spans="1:11" ht="15.75" customHeight="1" x14ac:dyDescent="0.2">
      <c r="A267" s="107"/>
      <c r="B267" s="11" t="s">
        <v>242</v>
      </c>
      <c r="C267" s="12">
        <v>3</v>
      </c>
      <c r="D267" s="13">
        <v>54</v>
      </c>
      <c r="E267" s="13">
        <v>54</v>
      </c>
      <c r="F267" s="14" t="s">
        <v>315</v>
      </c>
      <c r="G267" s="14"/>
      <c r="H267" s="14"/>
      <c r="I267" s="14" t="s">
        <v>393</v>
      </c>
      <c r="J267" s="15" t="s">
        <v>742</v>
      </c>
      <c r="K267" s="5"/>
    </row>
    <row r="268" spans="1:11" ht="15.75" customHeight="1" x14ac:dyDescent="0.2">
      <c r="A268" s="107"/>
      <c r="B268" s="11" t="s">
        <v>243</v>
      </c>
      <c r="C268" s="12">
        <v>3</v>
      </c>
      <c r="D268" s="13">
        <v>54</v>
      </c>
      <c r="E268" s="13">
        <v>54</v>
      </c>
      <c r="F268" s="65" t="s">
        <v>349</v>
      </c>
      <c r="G268" s="65"/>
      <c r="H268" s="65"/>
      <c r="I268" s="14" t="s">
        <v>393</v>
      </c>
      <c r="J268" s="74" t="s">
        <v>489</v>
      </c>
      <c r="K268" s="5"/>
    </row>
    <row r="269" spans="1:11" ht="15.75" customHeight="1" x14ac:dyDescent="0.2">
      <c r="A269" s="107"/>
      <c r="B269" s="11" t="s">
        <v>575</v>
      </c>
      <c r="C269" s="12">
        <v>1</v>
      </c>
      <c r="D269" s="13">
        <v>51</v>
      </c>
      <c r="E269" s="13">
        <v>30</v>
      </c>
      <c r="F269" s="65" t="s">
        <v>6</v>
      </c>
      <c r="G269" s="65"/>
      <c r="H269" s="65"/>
      <c r="I269" s="14" t="s">
        <v>578</v>
      </c>
      <c r="J269" s="74" t="s">
        <v>582</v>
      </c>
      <c r="K269" s="5"/>
    </row>
    <row r="270" spans="1:11" ht="15.75" customHeight="1" x14ac:dyDescent="0.2">
      <c r="A270" s="107"/>
      <c r="B270" s="154" t="s">
        <v>829</v>
      </c>
      <c r="C270" s="101">
        <v>2</v>
      </c>
      <c r="D270" s="100">
        <v>54</v>
      </c>
      <c r="E270" s="100">
        <v>54</v>
      </c>
      <c r="F270" s="177" t="s">
        <v>852</v>
      </c>
      <c r="G270" s="177"/>
      <c r="H270" s="177"/>
      <c r="I270" s="14" t="s">
        <v>578</v>
      </c>
      <c r="J270" s="74" t="s">
        <v>832</v>
      </c>
      <c r="K270" s="5"/>
    </row>
    <row r="271" spans="1:11" s="23" customFormat="1" ht="15.75" customHeight="1" thickBot="1" x14ac:dyDescent="0.25">
      <c r="A271" s="108"/>
      <c r="B271" s="17">
        <f>COUNTA(B260:B270)</f>
        <v>9</v>
      </c>
      <c r="C271" s="18">
        <f>SUM(C260:C270)</f>
        <v>30</v>
      </c>
      <c r="D271" s="19">
        <f>SUM(D260:D270)</f>
        <v>567</v>
      </c>
      <c r="E271" s="19">
        <f>SUM(E260:E270)</f>
        <v>484</v>
      </c>
      <c r="F271" s="20" t="s">
        <v>156</v>
      </c>
      <c r="G271" s="20"/>
      <c r="H271" s="20"/>
      <c r="I271" s="20" t="s">
        <v>156</v>
      </c>
      <c r="J271" s="21"/>
      <c r="K271" s="22"/>
    </row>
    <row r="272" spans="1:11" ht="15.75" customHeight="1" x14ac:dyDescent="0.2">
      <c r="A272" s="109" t="s">
        <v>116</v>
      </c>
      <c r="B272" s="24" t="s">
        <v>244</v>
      </c>
      <c r="C272" s="25">
        <v>3</v>
      </c>
      <c r="D272" s="26">
        <v>50</v>
      </c>
      <c r="E272" s="26">
        <v>50</v>
      </c>
      <c r="F272" s="27" t="s">
        <v>329</v>
      </c>
      <c r="G272" s="27"/>
      <c r="H272" s="27"/>
      <c r="I272" s="27" t="s">
        <v>404</v>
      </c>
      <c r="J272" s="28" t="s">
        <v>490</v>
      </c>
      <c r="K272" s="5"/>
    </row>
    <row r="273" spans="1:11" ht="15.75" customHeight="1" x14ac:dyDescent="0.2">
      <c r="A273" s="107"/>
      <c r="B273" s="11" t="s">
        <v>245</v>
      </c>
      <c r="C273" s="12">
        <v>3</v>
      </c>
      <c r="D273" s="13">
        <v>100</v>
      </c>
      <c r="E273" s="13">
        <v>100</v>
      </c>
      <c r="F273" s="14" t="s">
        <v>702</v>
      </c>
      <c r="G273" s="14"/>
      <c r="H273" s="14"/>
      <c r="I273" s="14" t="s">
        <v>380</v>
      </c>
      <c r="J273" s="15" t="s">
        <v>491</v>
      </c>
      <c r="K273" s="5"/>
    </row>
    <row r="274" spans="1:11" ht="15.75" customHeight="1" x14ac:dyDescent="0.2">
      <c r="A274" s="107"/>
      <c r="B274" s="11" t="s">
        <v>703</v>
      </c>
      <c r="C274" s="12">
        <v>3</v>
      </c>
      <c r="D274" s="13">
        <v>64</v>
      </c>
      <c r="E274" s="13">
        <v>64</v>
      </c>
      <c r="F274" s="14" t="s">
        <v>357</v>
      </c>
      <c r="G274" s="14"/>
      <c r="H274" s="14"/>
      <c r="I274" s="14" t="s">
        <v>405</v>
      </c>
      <c r="J274" s="15" t="s">
        <v>492</v>
      </c>
      <c r="K274" s="5"/>
    </row>
    <row r="275" spans="1:11" ht="15.75" customHeight="1" x14ac:dyDescent="0.2">
      <c r="A275" s="107"/>
      <c r="B275" s="11" t="s">
        <v>246</v>
      </c>
      <c r="C275" s="12">
        <v>3</v>
      </c>
      <c r="D275" s="13">
        <v>105</v>
      </c>
      <c r="E275" s="13">
        <v>105</v>
      </c>
      <c r="F275" s="14" t="s">
        <v>358</v>
      </c>
      <c r="G275" s="14"/>
      <c r="H275" s="14"/>
      <c r="I275" s="14" t="s">
        <v>56</v>
      </c>
      <c r="J275" s="15" t="s">
        <v>657</v>
      </c>
      <c r="K275" s="5"/>
    </row>
    <row r="276" spans="1:11" ht="15.75" customHeight="1" x14ac:dyDescent="0.2">
      <c r="A276" s="107"/>
      <c r="B276" s="11" t="s">
        <v>544</v>
      </c>
      <c r="C276" s="12">
        <v>2</v>
      </c>
      <c r="D276" s="13">
        <v>72</v>
      </c>
      <c r="E276" s="13">
        <v>72</v>
      </c>
      <c r="F276" s="14" t="s">
        <v>546</v>
      </c>
      <c r="G276" s="14"/>
      <c r="H276" s="14"/>
      <c r="I276" s="14" t="s">
        <v>0</v>
      </c>
      <c r="J276" s="15" t="s">
        <v>659</v>
      </c>
      <c r="K276" s="5"/>
    </row>
    <row r="277" spans="1:11" ht="15.75" customHeight="1" x14ac:dyDescent="0.2">
      <c r="A277" s="107"/>
      <c r="B277" s="11" t="s">
        <v>589</v>
      </c>
      <c r="C277" s="12">
        <f>1+1</f>
        <v>2</v>
      </c>
      <c r="D277" s="13">
        <f>15+14</f>
        <v>29</v>
      </c>
      <c r="E277" s="13">
        <f>8+18</f>
        <v>26</v>
      </c>
      <c r="F277" s="14" t="s">
        <v>661</v>
      </c>
      <c r="G277" s="14"/>
      <c r="H277" s="14"/>
      <c r="I277" s="14" t="s">
        <v>2</v>
      </c>
      <c r="J277" s="15" t="s">
        <v>660</v>
      </c>
      <c r="K277" s="5"/>
    </row>
    <row r="278" spans="1:11" ht="15.75" customHeight="1" x14ac:dyDescent="0.2">
      <c r="A278" s="107"/>
      <c r="B278" s="11" t="s">
        <v>605</v>
      </c>
      <c r="C278" s="12">
        <v>3</v>
      </c>
      <c r="D278" s="13">
        <v>68</v>
      </c>
      <c r="E278" s="13">
        <v>68</v>
      </c>
      <c r="F278" s="14" t="s">
        <v>765</v>
      </c>
      <c r="G278" s="14"/>
      <c r="H278" s="14"/>
      <c r="I278" s="14" t="s">
        <v>2</v>
      </c>
      <c r="J278" s="15" t="s">
        <v>658</v>
      </c>
      <c r="K278" s="5"/>
    </row>
    <row r="279" spans="1:11" s="23" customFormat="1" ht="15.75" customHeight="1" thickBot="1" x14ac:dyDescent="0.25">
      <c r="A279" s="110"/>
      <c r="B279" s="35">
        <f>COUNTA(B272:B278)</f>
        <v>7</v>
      </c>
      <c r="C279" s="30">
        <f>SUM(C272:C278)</f>
        <v>19</v>
      </c>
      <c r="D279" s="31">
        <f>SUM(D272:D278)</f>
        <v>488</v>
      </c>
      <c r="E279" s="31">
        <f>SUM(E272:E278)</f>
        <v>485</v>
      </c>
      <c r="F279" s="32" t="s">
        <v>156</v>
      </c>
      <c r="G279" s="32"/>
      <c r="H279" s="32"/>
      <c r="I279" s="32" t="s">
        <v>156</v>
      </c>
      <c r="J279" s="33"/>
      <c r="K279" s="22"/>
    </row>
    <row r="280" spans="1:11" ht="15.75" customHeight="1" x14ac:dyDescent="0.2">
      <c r="A280" s="106" t="s">
        <v>117</v>
      </c>
      <c r="B280" s="50" t="s">
        <v>3</v>
      </c>
      <c r="C280" s="51">
        <v>3</v>
      </c>
      <c r="D280" s="52">
        <v>36</v>
      </c>
      <c r="E280" s="52">
        <v>36</v>
      </c>
      <c r="F280" s="53" t="s">
        <v>46</v>
      </c>
      <c r="G280" s="53"/>
      <c r="H280" s="53"/>
      <c r="I280" s="53" t="s">
        <v>393</v>
      </c>
      <c r="J280" s="54" t="s">
        <v>493</v>
      </c>
      <c r="K280" s="5"/>
    </row>
    <row r="281" spans="1:11" ht="15.75" customHeight="1" x14ac:dyDescent="0.2">
      <c r="A281" s="107"/>
      <c r="B281" s="50" t="s">
        <v>4</v>
      </c>
      <c r="C281" s="51">
        <v>2</v>
      </c>
      <c r="D281" s="52">
        <v>30</v>
      </c>
      <c r="E281" s="13">
        <v>30</v>
      </c>
      <c r="F281" s="14" t="s">
        <v>546</v>
      </c>
      <c r="G281" s="14"/>
      <c r="H281" s="14"/>
      <c r="I281" s="53" t="s">
        <v>541</v>
      </c>
      <c r="J281" s="54" t="s">
        <v>607</v>
      </c>
      <c r="K281" s="5"/>
    </row>
    <row r="282" spans="1:11" ht="15.75" customHeight="1" x14ac:dyDescent="0.2">
      <c r="A282" s="106"/>
      <c r="B282" s="99" t="s">
        <v>77</v>
      </c>
      <c r="C282" s="12">
        <v>1</v>
      </c>
      <c r="D282" s="13">
        <v>39</v>
      </c>
      <c r="E282" s="13">
        <v>32</v>
      </c>
      <c r="F282" s="14" t="s">
        <v>71</v>
      </c>
      <c r="G282" s="14"/>
      <c r="H282" s="14"/>
      <c r="I282" s="14" t="s">
        <v>561</v>
      </c>
      <c r="J282" s="15" t="s">
        <v>662</v>
      </c>
      <c r="K282" s="5"/>
    </row>
    <row r="283" spans="1:11" ht="15.75" customHeight="1" thickBot="1" x14ac:dyDescent="0.25">
      <c r="A283" s="108"/>
      <c r="B283" s="17">
        <f>COUNTA(B280:B282)</f>
        <v>3</v>
      </c>
      <c r="C283" s="18">
        <f>SUM(C280:C282)</f>
        <v>6</v>
      </c>
      <c r="D283" s="19">
        <f>SUM(D280:D282)</f>
        <v>105</v>
      </c>
      <c r="E283" s="19">
        <f>SUM(E280:E282)</f>
        <v>98</v>
      </c>
      <c r="F283" s="20" t="s">
        <v>156</v>
      </c>
      <c r="G283" s="20"/>
      <c r="H283" s="20"/>
      <c r="I283" s="20" t="s">
        <v>156</v>
      </c>
      <c r="J283" s="21"/>
      <c r="K283" s="5"/>
    </row>
    <row r="284" spans="1:11" s="23" customFormat="1" ht="15.75" customHeight="1" x14ac:dyDescent="0.2">
      <c r="A284" s="109" t="s">
        <v>118</v>
      </c>
      <c r="B284" s="24" t="s">
        <v>247</v>
      </c>
      <c r="C284" s="71">
        <v>4</v>
      </c>
      <c r="D284" s="72">
        <v>54</v>
      </c>
      <c r="E284" s="72">
        <v>54</v>
      </c>
      <c r="F284" s="73" t="s">
        <v>663</v>
      </c>
      <c r="G284" s="73"/>
      <c r="H284" s="73"/>
      <c r="I284" s="73" t="s">
        <v>393</v>
      </c>
      <c r="J284" s="36" t="s">
        <v>494</v>
      </c>
      <c r="K284" s="22"/>
    </row>
    <row r="285" spans="1:11" ht="15.75" customHeight="1" x14ac:dyDescent="0.2">
      <c r="A285" s="106"/>
      <c r="B285" s="86" t="s">
        <v>573</v>
      </c>
      <c r="C285" s="87">
        <v>1</v>
      </c>
      <c r="D285" s="8">
        <v>30</v>
      </c>
      <c r="E285" s="8">
        <v>27</v>
      </c>
      <c r="F285" s="9" t="s">
        <v>6</v>
      </c>
      <c r="G285" s="9"/>
      <c r="H285" s="9"/>
      <c r="I285" s="9" t="s">
        <v>541</v>
      </c>
      <c r="J285" s="10" t="s">
        <v>583</v>
      </c>
      <c r="K285" s="5"/>
    </row>
    <row r="286" spans="1:11" ht="15.75" customHeight="1" thickBot="1" x14ac:dyDescent="0.25">
      <c r="A286" s="110"/>
      <c r="B286" s="88">
        <f>COUNTA(B284:B285)</f>
        <v>2</v>
      </c>
      <c r="C286" s="30">
        <f>SUM(C284:C285)</f>
        <v>5</v>
      </c>
      <c r="D286" s="31">
        <f>SUM(D284:D285)</f>
        <v>84</v>
      </c>
      <c r="E286" s="31">
        <f>SUM(E284:E285)</f>
        <v>81</v>
      </c>
      <c r="F286" s="32" t="s">
        <v>156</v>
      </c>
      <c r="G286" s="32"/>
      <c r="H286" s="32"/>
      <c r="I286" s="32" t="s">
        <v>156</v>
      </c>
      <c r="J286" s="33"/>
      <c r="K286" s="5"/>
    </row>
    <row r="287" spans="1:11" s="23" customFormat="1" ht="15.75" customHeight="1" x14ac:dyDescent="0.2">
      <c r="A287" s="106" t="s">
        <v>119</v>
      </c>
      <c r="B287" s="66" t="s">
        <v>248</v>
      </c>
      <c r="C287" s="67">
        <v>9</v>
      </c>
      <c r="D287" s="68">
        <v>46</v>
      </c>
      <c r="E287" s="68">
        <v>46</v>
      </c>
      <c r="F287" s="69" t="s">
        <v>57</v>
      </c>
      <c r="G287" s="69"/>
      <c r="H287" s="69"/>
      <c r="I287" s="69" t="s">
        <v>58</v>
      </c>
      <c r="J287" s="70" t="s">
        <v>495</v>
      </c>
      <c r="K287" s="22"/>
    </row>
    <row r="288" spans="1:11" ht="15.75" customHeight="1" thickBot="1" x14ac:dyDescent="0.25">
      <c r="A288" s="108"/>
      <c r="B288" s="55">
        <f>COUNTA(B287:B287)</f>
        <v>1</v>
      </c>
      <c r="C288" s="18">
        <f>SUM(C287)</f>
        <v>9</v>
      </c>
      <c r="D288" s="18">
        <f>SUM(D287)</f>
        <v>46</v>
      </c>
      <c r="E288" s="18">
        <f>SUM(E287)</f>
        <v>46</v>
      </c>
      <c r="F288" s="20"/>
      <c r="G288" s="20"/>
      <c r="H288" s="20"/>
      <c r="I288" s="20"/>
      <c r="J288" s="21"/>
      <c r="K288" s="5"/>
    </row>
    <row r="289" spans="1:11" s="23" customFormat="1" ht="15.75" customHeight="1" x14ac:dyDescent="0.2">
      <c r="A289" s="109" t="s">
        <v>120</v>
      </c>
      <c r="B289" s="24" t="s">
        <v>249</v>
      </c>
      <c r="C289" s="25">
        <v>7</v>
      </c>
      <c r="D289" s="26">
        <v>36</v>
      </c>
      <c r="E289" s="26">
        <v>36</v>
      </c>
      <c r="F289" s="27" t="s">
        <v>59</v>
      </c>
      <c r="G289" s="27"/>
      <c r="H289" s="27"/>
      <c r="I289" s="27" t="s">
        <v>58</v>
      </c>
      <c r="J289" s="28" t="s">
        <v>496</v>
      </c>
      <c r="K289" s="22"/>
    </row>
    <row r="290" spans="1:11" ht="15.75" customHeight="1" thickBot="1" x14ac:dyDescent="0.25">
      <c r="A290" s="120"/>
      <c r="B290" s="29">
        <f>COUNTA(B289:B289)</f>
        <v>1</v>
      </c>
      <c r="C290" s="30">
        <f>SUM(C289)</f>
        <v>7</v>
      </c>
      <c r="D290" s="30">
        <f>SUM(D289)</f>
        <v>36</v>
      </c>
      <c r="E290" s="30">
        <f>SUM(E289)</f>
        <v>36</v>
      </c>
      <c r="F290" s="89"/>
      <c r="G290" s="89"/>
      <c r="H290" s="89"/>
      <c r="I290" s="89"/>
      <c r="J290" s="90"/>
      <c r="K290" s="5"/>
    </row>
    <row r="291" spans="1:11" ht="15.75" customHeight="1" thickBot="1" x14ac:dyDescent="0.25">
      <c r="A291" s="125" t="s">
        <v>625</v>
      </c>
      <c r="B291" s="126">
        <f>SUM(B271,B279,B283,B286,B288,B290)</f>
        <v>23</v>
      </c>
      <c r="C291" s="127">
        <f>SUM(C271,C279,C283,C286,C288,C290)</f>
        <v>76</v>
      </c>
      <c r="D291" s="127">
        <f>SUM(D271,D279,D283,D286,D288,D290)</f>
        <v>1326</v>
      </c>
      <c r="E291" s="127">
        <f>SUM(E271,E279,E283,E286,E288,E290)</f>
        <v>1230</v>
      </c>
      <c r="F291" s="128" t="s">
        <v>156</v>
      </c>
      <c r="G291" s="128"/>
      <c r="H291" s="128"/>
      <c r="I291" s="128" t="s">
        <v>156</v>
      </c>
      <c r="J291" s="129"/>
      <c r="K291" s="5"/>
    </row>
    <row r="292" spans="1:11" ht="15.75" customHeight="1" thickTop="1" x14ac:dyDescent="0.2">
      <c r="A292" s="115" t="s">
        <v>126</v>
      </c>
      <c r="B292" s="60" t="s">
        <v>267</v>
      </c>
      <c r="C292" s="61">
        <v>3</v>
      </c>
      <c r="D292" s="62">
        <v>59</v>
      </c>
      <c r="E292" s="62">
        <v>58</v>
      </c>
      <c r="F292" s="63" t="s">
        <v>304</v>
      </c>
      <c r="G292" s="63"/>
      <c r="H292" s="63"/>
      <c r="I292" s="63" t="s">
        <v>380</v>
      </c>
      <c r="J292" s="64" t="s">
        <v>515</v>
      </c>
      <c r="K292" s="5"/>
    </row>
    <row r="293" spans="1:11" ht="15.75" customHeight="1" x14ac:dyDescent="0.2">
      <c r="A293" s="107"/>
      <c r="B293" s="11" t="s">
        <v>83</v>
      </c>
      <c r="C293" s="12">
        <v>2</v>
      </c>
      <c r="D293" s="13">
        <v>48</v>
      </c>
      <c r="E293" s="13"/>
      <c r="F293" s="14" t="s">
        <v>666</v>
      </c>
      <c r="G293" s="14"/>
      <c r="H293" s="14"/>
      <c r="I293" s="14" t="s">
        <v>8</v>
      </c>
      <c r="J293" s="15" t="s">
        <v>667</v>
      </c>
      <c r="K293" s="5"/>
    </row>
    <row r="294" spans="1:11" ht="15.75" customHeight="1" x14ac:dyDescent="0.2">
      <c r="A294" s="107"/>
      <c r="B294" s="11" t="s">
        <v>268</v>
      </c>
      <c r="C294" s="12">
        <v>3</v>
      </c>
      <c r="D294" s="13">
        <v>60</v>
      </c>
      <c r="E294" s="13">
        <v>60</v>
      </c>
      <c r="F294" s="135" t="s">
        <v>61</v>
      </c>
      <c r="G294" s="14"/>
      <c r="H294" s="14" t="s">
        <v>786</v>
      </c>
      <c r="I294" s="14" t="s">
        <v>30</v>
      </c>
      <c r="J294" s="15" t="s">
        <v>743</v>
      </c>
      <c r="K294" s="5"/>
    </row>
    <row r="295" spans="1:11" ht="15.75" customHeight="1" x14ac:dyDescent="0.2">
      <c r="A295" s="107"/>
      <c r="B295" s="6"/>
      <c r="C295" s="7"/>
      <c r="D295" s="8"/>
      <c r="E295" s="8"/>
      <c r="F295" s="9"/>
      <c r="G295" s="9"/>
      <c r="H295" s="9" t="s">
        <v>800</v>
      </c>
      <c r="I295" s="9"/>
      <c r="J295" s="10"/>
      <c r="K295" s="5"/>
    </row>
    <row r="296" spans="1:11" ht="15.75" customHeight="1" x14ac:dyDescent="0.2">
      <c r="A296" s="107"/>
      <c r="B296" s="11" t="s">
        <v>269</v>
      </c>
      <c r="C296" s="12">
        <v>1</v>
      </c>
      <c r="D296" s="13">
        <v>30</v>
      </c>
      <c r="E296" s="13">
        <v>30</v>
      </c>
      <c r="F296" s="14" t="s">
        <v>301</v>
      </c>
      <c r="G296" s="14"/>
      <c r="H296" s="14"/>
      <c r="I296" s="14" t="s">
        <v>380</v>
      </c>
      <c r="J296" s="15" t="s">
        <v>516</v>
      </c>
      <c r="K296" s="5"/>
    </row>
    <row r="297" spans="1:11" ht="15.75" customHeight="1" x14ac:dyDescent="0.2">
      <c r="A297" s="107"/>
      <c r="B297" s="11" t="s">
        <v>270</v>
      </c>
      <c r="C297" s="12">
        <v>6</v>
      </c>
      <c r="D297" s="13">
        <v>88</v>
      </c>
      <c r="E297" s="13">
        <v>88</v>
      </c>
      <c r="F297" s="14" t="s">
        <v>365</v>
      </c>
      <c r="G297" s="14"/>
      <c r="H297" s="14"/>
      <c r="I297" s="14" t="s">
        <v>399</v>
      </c>
      <c r="J297" s="15" t="s">
        <v>517</v>
      </c>
      <c r="K297" s="5"/>
    </row>
    <row r="298" spans="1:11" ht="15.75" customHeight="1" x14ac:dyDescent="0.2">
      <c r="A298" s="107"/>
      <c r="B298" s="11" t="s">
        <v>271</v>
      </c>
      <c r="C298" s="12">
        <v>3</v>
      </c>
      <c r="D298" s="13">
        <v>53</v>
      </c>
      <c r="E298" s="13">
        <v>54</v>
      </c>
      <c r="F298" s="14" t="s">
        <v>303</v>
      </c>
      <c r="G298" s="14"/>
      <c r="H298" s="14"/>
      <c r="I298" s="14" t="s">
        <v>374</v>
      </c>
      <c r="J298" s="15" t="s">
        <v>518</v>
      </c>
      <c r="K298" s="5"/>
    </row>
    <row r="299" spans="1:11" ht="15.75" customHeight="1" x14ac:dyDescent="0.2">
      <c r="A299" s="107"/>
      <c r="B299" s="11" t="s">
        <v>272</v>
      </c>
      <c r="C299" s="12">
        <v>4</v>
      </c>
      <c r="D299" s="13">
        <v>90</v>
      </c>
      <c r="E299" s="13">
        <v>90</v>
      </c>
      <c r="F299" s="14" t="s">
        <v>366</v>
      </c>
      <c r="G299" s="14"/>
      <c r="H299" s="14"/>
      <c r="I299" s="14" t="s">
        <v>401</v>
      </c>
      <c r="J299" s="15" t="s">
        <v>519</v>
      </c>
      <c r="K299" s="5"/>
    </row>
    <row r="300" spans="1:11" ht="15.75" customHeight="1" x14ac:dyDescent="0.2">
      <c r="A300" s="107"/>
      <c r="B300" s="11" t="s">
        <v>273</v>
      </c>
      <c r="C300" s="12">
        <v>9</v>
      </c>
      <c r="D300" s="13">
        <v>119</v>
      </c>
      <c r="E300" s="13">
        <v>119</v>
      </c>
      <c r="F300" s="14" t="s">
        <v>359</v>
      </c>
      <c r="G300" s="14"/>
      <c r="H300" s="14"/>
      <c r="I300" s="14" t="s">
        <v>393</v>
      </c>
      <c r="J300" s="15" t="s">
        <v>520</v>
      </c>
      <c r="K300" s="5"/>
    </row>
    <row r="301" spans="1:11" ht="15.75" customHeight="1" x14ac:dyDescent="0.2">
      <c r="A301" s="107"/>
      <c r="B301" s="11" t="s">
        <v>65</v>
      </c>
      <c r="C301" s="12">
        <v>3</v>
      </c>
      <c r="D301" s="13">
        <v>109</v>
      </c>
      <c r="E301" s="13">
        <v>109</v>
      </c>
      <c r="F301" s="14" t="s">
        <v>66</v>
      </c>
      <c r="G301" s="14"/>
      <c r="H301" s="14"/>
      <c r="I301" s="14" t="s">
        <v>68</v>
      </c>
      <c r="J301" s="15" t="s">
        <v>67</v>
      </c>
      <c r="K301" s="5"/>
    </row>
    <row r="302" spans="1:11" ht="15.75" customHeight="1" x14ac:dyDescent="0.2">
      <c r="A302" s="107"/>
      <c r="B302" s="11" t="s">
        <v>536</v>
      </c>
      <c r="C302" s="12">
        <v>6</v>
      </c>
      <c r="D302" s="13">
        <v>102</v>
      </c>
      <c r="E302" s="13">
        <v>102</v>
      </c>
      <c r="F302" s="14" t="s">
        <v>546</v>
      </c>
      <c r="G302" s="14"/>
      <c r="H302" s="14"/>
      <c r="I302" s="14" t="s">
        <v>541</v>
      </c>
      <c r="J302" s="15" t="s">
        <v>744</v>
      </c>
      <c r="K302" s="5"/>
    </row>
    <row r="303" spans="1:11" ht="15.75" customHeight="1" x14ac:dyDescent="0.2">
      <c r="A303" s="107"/>
      <c r="B303" s="11" t="s">
        <v>69</v>
      </c>
      <c r="C303" s="12">
        <v>2</v>
      </c>
      <c r="D303" s="13">
        <f>39+30</f>
        <v>69</v>
      </c>
      <c r="E303" s="13">
        <f>39+30</f>
        <v>69</v>
      </c>
      <c r="F303" s="14" t="s">
        <v>704</v>
      </c>
      <c r="G303" s="14"/>
      <c r="H303" s="14"/>
      <c r="I303" s="14" t="s">
        <v>561</v>
      </c>
      <c r="J303" s="15" t="s">
        <v>87</v>
      </c>
      <c r="K303" s="5"/>
    </row>
    <row r="304" spans="1:11" ht="15.75" customHeight="1" thickBot="1" x14ac:dyDescent="0.25">
      <c r="A304" s="108"/>
      <c r="B304" s="17">
        <f>COUNTA(B292:B303)</f>
        <v>11</v>
      </c>
      <c r="C304" s="18">
        <f>SUM(C292:C303)</f>
        <v>42</v>
      </c>
      <c r="D304" s="19">
        <f>SUM(D292:D303)</f>
        <v>827</v>
      </c>
      <c r="E304" s="19">
        <f>SUM(E292:E303)</f>
        <v>779</v>
      </c>
      <c r="F304" s="20" t="s">
        <v>156</v>
      </c>
      <c r="G304" s="20"/>
      <c r="H304" s="20"/>
      <c r="I304" s="20" t="s">
        <v>156</v>
      </c>
      <c r="J304" s="21"/>
      <c r="K304" s="5"/>
    </row>
    <row r="305" spans="1:11" s="23" customFormat="1" ht="15.75" customHeight="1" x14ac:dyDescent="0.2">
      <c r="A305" s="117" t="s">
        <v>577</v>
      </c>
      <c r="B305" s="24" t="s">
        <v>569</v>
      </c>
      <c r="C305" s="25">
        <v>4</v>
      </c>
      <c r="D305" s="26">
        <v>64</v>
      </c>
      <c r="E305" s="26">
        <v>60</v>
      </c>
      <c r="F305" s="27" t="s">
        <v>705</v>
      </c>
      <c r="G305" s="27"/>
      <c r="H305" s="27"/>
      <c r="I305" s="27" t="s">
        <v>570</v>
      </c>
      <c r="J305" s="28" t="s">
        <v>571</v>
      </c>
      <c r="K305" s="22"/>
    </row>
    <row r="306" spans="1:11" ht="15.75" customHeight="1" thickBot="1" x14ac:dyDescent="0.25">
      <c r="A306" s="110"/>
      <c r="B306" s="35">
        <f>COUNTA(B305:B305)</f>
        <v>1</v>
      </c>
      <c r="C306" s="30">
        <f>SUM(C305:C305)</f>
        <v>4</v>
      </c>
      <c r="D306" s="31">
        <f>SUM(D305:D305)</f>
        <v>64</v>
      </c>
      <c r="E306" s="31">
        <f>SUM(E305:E305)</f>
        <v>60</v>
      </c>
      <c r="F306" s="32" t="s">
        <v>156</v>
      </c>
      <c r="G306" s="32"/>
      <c r="H306" s="32"/>
      <c r="I306" s="32" t="s">
        <v>156</v>
      </c>
      <c r="J306" s="33"/>
      <c r="K306" s="5"/>
    </row>
    <row r="307" spans="1:11" s="23" customFormat="1" ht="15.75" customHeight="1" x14ac:dyDescent="0.2">
      <c r="A307" s="106" t="s">
        <v>127</v>
      </c>
      <c r="B307" s="66" t="s">
        <v>274</v>
      </c>
      <c r="C307" s="67">
        <v>6</v>
      </c>
      <c r="D307" s="68">
        <v>119</v>
      </c>
      <c r="E307" s="68">
        <v>119</v>
      </c>
      <c r="F307" s="69" t="s">
        <v>766</v>
      </c>
      <c r="G307" s="69"/>
      <c r="H307" s="69" t="s">
        <v>787</v>
      </c>
      <c r="I307" s="69" t="s">
        <v>378</v>
      </c>
      <c r="J307" s="70" t="s">
        <v>521</v>
      </c>
      <c r="K307" s="22"/>
    </row>
    <row r="308" spans="1:11" ht="15.75" customHeight="1" x14ac:dyDescent="0.2">
      <c r="A308" s="107"/>
      <c r="B308" s="50" t="s">
        <v>275</v>
      </c>
      <c r="C308" s="51">
        <v>6</v>
      </c>
      <c r="D308" s="52">
        <v>108</v>
      </c>
      <c r="E308" s="52">
        <v>108</v>
      </c>
      <c r="F308" s="53" t="s">
        <v>358</v>
      </c>
      <c r="G308" s="53"/>
      <c r="H308" s="53"/>
      <c r="I308" s="53" t="s">
        <v>393</v>
      </c>
      <c r="J308" s="54" t="s">
        <v>522</v>
      </c>
      <c r="K308" s="5"/>
    </row>
    <row r="309" spans="1:11" ht="15.75" customHeight="1" x14ac:dyDescent="0.2">
      <c r="A309" s="107"/>
      <c r="B309" s="50" t="s">
        <v>593</v>
      </c>
      <c r="C309" s="51">
        <f>1+1</f>
        <v>2</v>
      </c>
      <c r="D309" s="52">
        <f>27+17</f>
        <v>44</v>
      </c>
      <c r="E309" s="52">
        <v>44</v>
      </c>
      <c r="F309" s="53" t="s">
        <v>661</v>
      </c>
      <c r="G309" s="53"/>
      <c r="H309" s="53"/>
      <c r="I309" s="53" t="s">
        <v>2</v>
      </c>
      <c r="J309" s="54" t="s">
        <v>668</v>
      </c>
      <c r="K309" s="5"/>
    </row>
    <row r="310" spans="1:11" ht="15.75" customHeight="1" x14ac:dyDescent="0.2">
      <c r="A310" s="107"/>
      <c r="B310" s="50" t="s">
        <v>706</v>
      </c>
      <c r="C310" s="51">
        <v>4</v>
      </c>
      <c r="D310" s="52">
        <v>22</v>
      </c>
      <c r="E310" s="52">
        <v>22</v>
      </c>
      <c r="F310" s="53" t="s">
        <v>609</v>
      </c>
      <c r="G310" s="53"/>
      <c r="H310" s="53"/>
      <c r="I310" s="53" t="s">
        <v>634</v>
      </c>
      <c r="J310" s="54"/>
      <c r="K310" s="5"/>
    </row>
    <row r="311" spans="1:11" ht="15.75" customHeight="1" x14ac:dyDescent="0.2">
      <c r="A311" s="111"/>
      <c r="B311" s="37">
        <f>COUNTA(B307:B310)</f>
        <v>4</v>
      </c>
      <c r="C311" s="38">
        <f>SUM(C307:C310)</f>
        <v>18</v>
      </c>
      <c r="D311" s="38">
        <f>SUM(D307:D310)</f>
        <v>293</v>
      </c>
      <c r="E311" s="38">
        <f>SUM(E307:E310)</f>
        <v>293</v>
      </c>
      <c r="F311" s="39" t="s">
        <v>156</v>
      </c>
      <c r="G311" s="39"/>
      <c r="H311" s="39"/>
      <c r="I311" s="39" t="s">
        <v>156</v>
      </c>
      <c r="J311" s="40"/>
      <c r="K311" s="5"/>
    </row>
    <row r="312" spans="1:11" s="23" customFormat="1" ht="15.75" customHeight="1" thickBot="1" x14ac:dyDescent="0.25">
      <c r="A312" s="104" t="s">
        <v>628</v>
      </c>
      <c r="B312" s="41">
        <f>SUM(B304,B306,B311)</f>
        <v>16</v>
      </c>
      <c r="C312" s="42">
        <f>SUM(C304,C306,C311)</f>
        <v>64</v>
      </c>
      <c r="D312" s="42">
        <f>SUM(D304,D306,D311)</f>
        <v>1184</v>
      </c>
      <c r="E312" s="42">
        <f>SUM(E304,E306,E311)</f>
        <v>1132</v>
      </c>
      <c r="F312" s="43" t="s">
        <v>156</v>
      </c>
      <c r="G312" s="43"/>
      <c r="H312" s="43"/>
      <c r="I312" s="43" t="s">
        <v>156</v>
      </c>
      <c r="J312" s="44"/>
      <c r="K312" s="22"/>
    </row>
    <row r="313" spans="1:11" ht="15.75" customHeight="1" thickTop="1" x14ac:dyDescent="0.2">
      <c r="A313" s="112" t="s">
        <v>128</v>
      </c>
      <c r="B313" s="45" t="s">
        <v>276</v>
      </c>
      <c r="C313" s="46">
        <v>1</v>
      </c>
      <c r="D313" s="47">
        <v>24</v>
      </c>
      <c r="E313" s="47">
        <v>24</v>
      </c>
      <c r="F313" s="48" t="s">
        <v>11</v>
      </c>
      <c r="G313" s="48"/>
      <c r="H313" s="48"/>
      <c r="I313" s="48" t="s">
        <v>378</v>
      </c>
      <c r="J313" s="49" t="s">
        <v>745</v>
      </c>
      <c r="K313" s="5"/>
    </row>
    <row r="314" spans="1:11" ht="15.75" customHeight="1" x14ac:dyDescent="0.2">
      <c r="A314" s="107"/>
      <c r="B314" s="11" t="s">
        <v>278</v>
      </c>
      <c r="C314" s="12">
        <v>1</v>
      </c>
      <c r="D314" s="13">
        <v>17</v>
      </c>
      <c r="E314" s="13">
        <v>17</v>
      </c>
      <c r="F314" s="14" t="s">
        <v>328</v>
      </c>
      <c r="G314" s="14"/>
      <c r="H314" s="14"/>
      <c r="I314" s="14" t="s">
        <v>393</v>
      </c>
      <c r="J314" s="15" t="s">
        <v>524</v>
      </c>
      <c r="K314" s="5"/>
    </row>
    <row r="315" spans="1:11" ht="15.75" customHeight="1" x14ac:dyDescent="0.2">
      <c r="A315" s="107"/>
      <c r="B315" s="11" t="s">
        <v>279</v>
      </c>
      <c r="C315" s="12">
        <v>2</v>
      </c>
      <c r="D315" s="13">
        <v>50</v>
      </c>
      <c r="E315" s="13">
        <v>50</v>
      </c>
      <c r="F315" s="135" t="s">
        <v>312</v>
      </c>
      <c r="G315" s="14"/>
      <c r="H315" s="14" t="s">
        <v>684</v>
      </c>
      <c r="I315" s="14" t="s">
        <v>380</v>
      </c>
      <c r="J315" s="15" t="s">
        <v>525</v>
      </c>
      <c r="K315" s="5"/>
    </row>
    <row r="316" spans="1:11" ht="15.75" customHeight="1" x14ac:dyDescent="0.2">
      <c r="A316" s="107"/>
      <c r="B316" s="6"/>
      <c r="C316" s="7"/>
      <c r="D316" s="8"/>
      <c r="E316" s="8"/>
      <c r="F316" s="9"/>
      <c r="G316" s="9"/>
      <c r="H316" s="9" t="s">
        <v>801</v>
      </c>
      <c r="I316" s="9"/>
      <c r="J316" s="10"/>
      <c r="K316" s="5"/>
    </row>
    <row r="317" spans="1:11" ht="15.75" customHeight="1" x14ac:dyDescent="0.2">
      <c r="A317" s="107"/>
      <c r="B317" s="11" t="s">
        <v>280</v>
      </c>
      <c r="C317" s="12">
        <v>5</v>
      </c>
      <c r="D317" s="13">
        <v>210</v>
      </c>
      <c r="E317" s="13">
        <v>210</v>
      </c>
      <c r="F317" s="14" t="s">
        <v>707</v>
      </c>
      <c r="G317" s="135"/>
      <c r="H317" s="14" t="s">
        <v>806</v>
      </c>
      <c r="I317" s="14" t="s">
        <v>15</v>
      </c>
      <c r="J317" s="15" t="s">
        <v>708</v>
      </c>
      <c r="K317" s="5"/>
    </row>
    <row r="318" spans="1:11" ht="15.75" customHeight="1" x14ac:dyDescent="0.2">
      <c r="A318" s="107"/>
      <c r="B318" s="6"/>
      <c r="C318" s="7"/>
      <c r="D318" s="8"/>
      <c r="E318" s="8"/>
      <c r="F318" s="9"/>
      <c r="G318" s="9"/>
      <c r="H318" s="9" t="s">
        <v>805</v>
      </c>
      <c r="I318" s="9"/>
      <c r="J318" s="10"/>
      <c r="K318" s="5"/>
    </row>
    <row r="319" spans="1:11" ht="15.75" customHeight="1" x14ac:dyDescent="0.2">
      <c r="A319" s="107"/>
      <c r="B319" s="6"/>
      <c r="C319" s="7"/>
      <c r="D319" s="8"/>
      <c r="E319" s="8"/>
      <c r="F319" s="9"/>
      <c r="G319" s="9"/>
      <c r="H319" s="136" t="s">
        <v>804</v>
      </c>
      <c r="I319" s="9"/>
      <c r="J319" s="10"/>
      <c r="K319" s="5"/>
    </row>
    <row r="320" spans="1:11" ht="15.75" customHeight="1" x14ac:dyDescent="0.2">
      <c r="A320" s="107"/>
      <c r="B320" s="6"/>
      <c r="C320" s="7"/>
      <c r="D320" s="8"/>
      <c r="E320" s="8"/>
      <c r="F320" s="9"/>
      <c r="G320" s="9"/>
      <c r="H320" s="9" t="s">
        <v>803</v>
      </c>
      <c r="I320" s="9"/>
      <c r="J320" s="10"/>
      <c r="K320" s="5"/>
    </row>
    <row r="321" spans="1:22" ht="15.75" customHeight="1" x14ac:dyDescent="0.2">
      <c r="A321" s="107"/>
      <c r="B321" s="6"/>
      <c r="C321" s="7"/>
      <c r="D321" s="8"/>
      <c r="E321" s="8"/>
      <c r="F321" s="9"/>
      <c r="G321" s="9"/>
      <c r="H321" s="9" t="s">
        <v>802</v>
      </c>
      <c r="I321" s="9"/>
      <c r="J321" s="10"/>
      <c r="K321" s="5"/>
    </row>
    <row r="322" spans="1:22" ht="15.75" customHeight="1" x14ac:dyDescent="0.2">
      <c r="A322" s="107"/>
      <c r="B322" s="11" t="s">
        <v>281</v>
      </c>
      <c r="C322" s="12">
        <v>3</v>
      </c>
      <c r="D322" s="13">
        <v>150</v>
      </c>
      <c r="E322" s="13">
        <v>30</v>
      </c>
      <c r="F322" s="14" t="s">
        <v>367</v>
      </c>
      <c r="G322" s="14"/>
      <c r="H322" s="14"/>
      <c r="I322" s="14" t="s">
        <v>408</v>
      </c>
      <c r="J322" s="15" t="s">
        <v>746</v>
      </c>
      <c r="K322" s="5"/>
    </row>
    <row r="323" spans="1:22" ht="15.75" customHeight="1" x14ac:dyDescent="0.2">
      <c r="A323" s="107"/>
      <c r="B323" s="11" t="s">
        <v>282</v>
      </c>
      <c r="C323" s="12">
        <v>6</v>
      </c>
      <c r="D323" s="13">
        <v>150</v>
      </c>
      <c r="E323" s="13"/>
      <c r="F323" s="14" t="s">
        <v>346</v>
      </c>
      <c r="G323" s="14"/>
      <c r="H323" s="14"/>
      <c r="I323" s="14" t="s">
        <v>380</v>
      </c>
      <c r="J323" s="15" t="s">
        <v>526</v>
      </c>
      <c r="K323" s="5"/>
    </row>
    <row r="324" spans="1:22" ht="15.75" customHeight="1" x14ac:dyDescent="0.2">
      <c r="A324" s="107"/>
      <c r="B324" s="11" t="s">
        <v>192</v>
      </c>
      <c r="C324" s="12">
        <v>2</v>
      </c>
      <c r="D324" s="13">
        <v>85</v>
      </c>
      <c r="E324" s="13">
        <v>85</v>
      </c>
      <c r="F324" s="14" t="s">
        <v>315</v>
      </c>
      <c r="G324" s="14"/>
      <c r="H324" s="14"/>
      <c r="I324" s="14" t="s">
        <v>409</v>
      </c>
      <c r="J324" s="15" t="s">
        <v>747</v>
      </c>
      <c r="K324" s="5"/>
    </row>
    <row r="325" spans="1:22" ht="15.75" customHeight="1" x14ac:dyDescent="0.2">
      <c r="A325" s="107"/>
      <c r="B325" s="11" t="s">
        <v>277</v>
      </c>
      <c r="C325" s="12">
        <v>3</v>
      </c>
      <c r="D325" s="13">
        <v>54</v>
      </c>
      <c r="E325" s="13">
        <v>54</v>
      </c>
      <c r="F325" s="14" t="s">
        <v>349</v>
      </c>
      <c r="G325" s="14"/>
      <c r="H325" s="14"/>
      <c r="I325" s="14" t="s">
        <v>393</v>
      </c>
      <c r="J325" s="15" t="s">
        <v>523</v>
      </c>
      <c r="K325" s="5"/>
    </row>
    <row r="326" spans="1:22" ht="15.75" customHeight="1" x14ac:dyDescent="0.2">
      <c r="A326" s="107"/>
      <c r="B326" s="11" t="s">
        <v>283</v>
      </c>
      <c r="C326" s="12">
        <v>3</v>
      </c>
      <c r="D326" s="13">
        <v>53</v>
      </c>
      <c r="E326" s="13">
        <v>53</v>
      </c>
      <c r="F326" s="14" t="s">
        <v>12</v>
      </c>
      <c r="G326" s="14"/>
      <c r="H326" s="14"/>
      <c r="I326" s="14" t="s">
        <v>393</v>
      </c>
      <c r="J326" s="15" t="s">
        <v>527</v>
      </c>
      <c r="K326" s="5"/>
      <c r="L326" s="102"/>
    </row>
    <row r="327" spans="1:22" ht="15.75" customHeight="1" x14ac:dyDescent="0.2">
      <c r="A327" s="107"/>
      <c r="B327" s="11" t="s">
        <v>13</v>
      </c>
      <c r="C327" s="12">
        <f>1+1+1</f>
        <v>3</v>
      </c>
      <c r="D327" s="13">
        <f>40+39+40</f>
        <v>119</v>
      </c>
      <c r="E327" s="13">
        <f>40+39+40</f>
        <v>119</v>
      </c>
      <c r="F327" s="14" t="s">
        <v>709</v>
      </c>
      <c r="G327" s="14"/>
      <c r="H327" s="14"/>
      <c r="I327" s="14" t="s">
        <v>579</v>
      </c>
      <c r="J327" s="15" t="s">
        <v>584</v>
      </c>
      <c r="K327" s="5"/>
      <c r="L327" s="156"/>
    </row>
    <row r="328" spans="1:22" ht="15.75" customHeight="1" x14ac:dyDescent="0.2">
      <c r="A328" s="107"/>
      <c r="B328" s="11" t="s">
        <v>612</v>
      </c>
      <c r="C328" s="12">
        <v>2</v>
      </c>
      <c r="D328" s="13">
        <v>49</v>
      </c>
      <c r="E328" s="13">
        <v>49</v>
      </c>
      <c r="F328" s="14" t="s">
        <v>679</v>
      </c>
      <c r="G328" s="14"/>
      <c r="H328" s="14"/>
      <c r="I328" s="14" t="s">
        <v>561</v>
      </c>
      <c r="J328" s="15" t="s">
        <v>669</v>
      </c>
      <c r="K328" s="5"/>
      <c r="L328" s="156"/>
    </row>
    <row r="329" spans="1:22" ht="15.75" customHeight="1" x14ac:dyDescent="0.2">
      <c r="A329" s="107"/>
      <c r="B329" s="11" t="s">
        <v>85</v>
      </c>
      <c r="C329" s="12">
        <v>1</v>
      </c>
      <c r="D329" s="13">
        <v>40</v>
      </c>
      <c r="E329" s="13">
        <v>50</v>
      </c>
      <c r="F329" s="14" t="s">
        <v>694</v>
      </c>
      <c r="G329" s="14"/>
      <c r="H329" s="14"/>
      <c r="I329" s="14" t="s">
        <v>771</v>
      </c>
      <c r="J329" s="15" t="s">
        <v>772</v>
      </c>
      <c r="K329" s="5"/>
      <c r="L329" s="156"/>
    </row>
    <row r="330" spans="1:22" ht="15.75" customHeight="1" thickBot="1" x14ac:dyDescent="0.25">
      <c r="A330" s="108"/>
      <c r="B330" s="17">
        <f>COUNTA(B313:B329)</f>
        <v>12</v>
      </c>
      <c r="C330" s="18">
        <f>SUM(C313:C329)</f>
        <v>32</v>
      </c>
      <c r="D330" s="19">
        <f>SUM(D313:D329)</f>
        <v>1001</v>
      </c>
      <c r="E330" s="19">
        <f>SUM(E313:E329)</f>
        <v>741</v>
      </c>
      <c r="F330" s="20" t="s">
        <v>156</v>
      </c>
      <c r="G330" s="20"/>
      <c r="H330" s="20"/>
      <c r="I330" s="20" t="s">
        <v>156</v>
      </c>
      <c r="J330" s="21"/>
      <c r="K330" s="5"/>
      <c r="L330" s="103"/>
      <c r="M330" s="5"/>
      <c r="N330" s="5"/>
      <c r="O330" s="5"/>
      <c r="P330" s="5"/>
      <c r="Q330" s="5"/>
      <c r="R330" s="5"/>
      <c r="S330" s="5"/>
      <c r="T330" s="5"/>
      <c r="U330" s="5"/>
    </row>
    <row r="331" spans="1:22" s="23" customFormat="1" ht="15.75" customHeight="1" x14ac:dyDescent="0.2">
      <c r="A331" s="109" t="s">
        <v>129</v>
      </c>
      <c r="B331" s="24" t="s">
        <v>284</v>
      </c>
      <c r="C331" s="25">
        <v>5</v>
      </c>
      <c r="D331" s="26">
        <v>72</v>
      </c>
      <c r="E331" s="26">
        <v>72</v>
      </c>
      <c r="F331" s="27" t="s">
        <v>368</v>
      </c>
      <c r="G331" s="27"/>
      <c r="H331" s="27"/>
      <c r="I331" s="27" t="s">
        <v>393</v>
      </c>
      <c r="J331" s="28" t="s">
        <v>528</v>
      </c>
      <c r="K331" s="22"/>
      <c r="L331" s="103"/>
      <c r="M331" s="5"/>
      <c r="N331" s="5"/>
      <c r="O331" s="5"/>
      <c r="P331" s="5"/>
      <c r="Q331" s="5"/>
      <c r="R331" s="5"/>
      <c r="S331" s="5"/>
      <c r="T331" s="5"/>
      <c r="U331" s="5"/>
      <c r="V331" s="22"/>
    </row>
    <row r="332" spans="1:22" ht="15.75" customHeight="1" x14ac:dyDescent="0.2">
      <c r="A332" s="111"/>
      <c r="B332" s="55">
        <f>COUNTA(B331:B331)</f>
        <v>1</v>
      </c>
      <c r="C332" s="18">
        <f>SUM(C331)</f>
        <v>5</v>
      </c>
      <c r="D332" s="19">
        <f>D331</f>
        <v>72</v>
      </c>
      <c r="E332" s="19">
        <f>E331</f>
        <v>72</v>
      </c>
      <c r="F332" s="20" t="s">
        <v>156</v>
      </c>
      <c r="G332" s="20"/>
      <c r="H332" s="20"/>
      <c r="I332" s="20" t="s">
        <v>156</v>
      </c>
      <c r="J332" s="21"/>
      <c r="K332" s="5"/>
      <c r="L332" s="103"/>
      <c r="M332" s="22"/>
      <c r="N332" s="22"/>
      <c r="O332" s="22"/>
      <c r="P332" s="22"/>
      <c r="Q332" s="22"/>
      <c r="R332" s="22"/>
      <c r="S332" s="22"/>
      <c r="T332" s="22"/>
      <c r="U332" s="22"/>
      <c r="V332" s="5"/>
    </row>
    <row r="333" spans="1:22" s="23" customFormat="1" ht="15.75" customHeight="1" thickBot="1" x14ac:dyDescent="0.25">
      <c r="A333" s="113" t="s">
        <v>629</v>
      </c>
      <c r="B333" s="56">
        <f>SUM(B330,B332)</f>
        <v>13</v>
      </c>
      <c r="C333" s="57">
        <f>SUM(C330,C332)</f>
        <v>37</v>
      </c>
      <c r="D333" s="57">
        <f>SUM(D330,D332)</f>
        <v>1073</v>
      </c>
      <c r="E333" s="57">
        <f>SUM(E330,E332)</f>
        <v>813</v>
      </c>
      <c r="F333" s="58" t="s">
        <v>156</v>
      </c>
      <c r="G333" s="58"/>
      <c r="H333" s="58"/>
      <c r="I333" s="58" t="s">
        <v>156</v>
      </c>
      <c r="J333" s="59"/>
      <c r="K333" s="22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22"/>
    </row>
    <row r="334" spans="1:22" ht="15.75" customHeight="1" thickTop="1" x14ac:dyDescent="0.2">
      <c r="A334" s="115" t="s">
        <v>130</v>
      </c>
      <c r="B334" s="60" t="s">
        <v>285</v>
      </c>
      <c r="C334" s="61">
        <v>2</v>
      </c>
      <c r="D334" s="62">
        <v>60</v>
      </c>
      <c r="E334" s="62">
        <v>60</v>
      </c>
      <c r="F334" s="63" t="s">
        <v>332</v>
      </c>
      <c r="G334" s="63"/>
      <c r="H334" s="63"/>
      <c r="I334" s="63" t="s">
        <v>380</v>
      </c>
      <c r="J334" s="64" t="s">
        <v>529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5.75" customHeight="1" x14ac:dyDescent="0.2">
      <c r="A335" s="107"/>
      <c r="B335" s="11" t="s">
        <v>62</v>
      </c>
      <c r="C335" s="12">
        <v>2</v>
      </c>
      <c r="D335" s="13">
        <v>56</v>
      </c>
      <c r="E335" s="13">
        <v>56</v>
      </c>
      <c r="F335" s="14" t="s">
        <v>63</v>
      </c>
      <c r="G335" s="14"/>
      <c r="H335" s="14"/>
      <c r="I335" s="14" t="s">
        <v>380</v>
      </c>
      <c r="J335" s="15" t="s">
        <v>748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5.75" customHeight="1" x14ac:dyDescent="0.2">
      <c r="A336" s="107"/>
      <c r="B336" s="11" t="s">
        <v>594</v>
      </c>
      <c r="C336" s="12">
        <f>1+1</f>
        <v>2</v>
      </c>
      <c r="D336" s="13">
        <f>33+36</f>
        <v>69</v>
      </c>
      <c r="E336" s="13">
        <v>69</v>
      </c>
      <c r="F336" s="14" t="s">
        <v>661</v>
      </c>
      <c r="G336" s="14"/>
      <c r="H336" s="14"/>
      <c r="I336" s="14" t="s">
        <v>14</v>
      </c>
      <c r="J336" s="15" t="s">
        <v>749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5.75" customHeight="1" thickBot="1" x14ac:dyDescent="0.25">
      <c r="A337" s="110"/>
      <c r="B337" s="35">
        <f>COUNTA(B334:B336)</f>
        <v>3</v>
      </c>
      <c r="C337" s="30">
        <f>SUM(C334:C336)</f>
        <v>6</v>
      </c>
      <c r="D337" s="31">
        <f>SUM(D334:D336)</f>
        <v>185</v>
      </c>
      <c r="E337" s="31">
        <f>SUM(E334:E336)</f>
        <v>185</v>
      </c>
      <c r="F337" s="32" t="s">
        <v>156</v>
      </c>
      <c r="G337" s="32"/>
      <c r="H337" s="32"/>
      <c r="I337" s="32" t="s">
        <v>156</v>
      </c>
      <c r="J337" s="3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s="23" customFormat="1" ht="15.75" customHeight="1" x14ac:dyDescent="0.2">
      <c r="A338" s="107" t="s">
        <v>92</v>
      </c>
      <c r="B338" s="11" t="s">
        <v>133</v>
      </c>
      <c r="C338" s="12">
        <v>5</v>
      </c>
      <c r="D338" s="13">
        <v>40</v>
      </c>
      <c r="E338" s="13">
        <v>40</v>
      </c>
      <c r="F338" s="14" t="s">
        <v>369</v>
      </c>
      <c r="G338" s="14"/>
      <c r="H338" s="14"/>
      <c r="I338" s="14" t="s">
        <v>390</v>
      </c>
      <c r="J338" s="15" t="s">
        <v>671</v>
      </c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15.75" customHeight="1" x14ac:dyDescent="0.2">
      <c r="A339" s="107"/>
      <c r="B339" s="11" t="s">
        <v>286</v>
      </c>
      <c r="C339" s="12">
        <v>3</v>
      </c>
      <c r="D339" s="13">
        <v>54</v>
      </c>
      <c r="E339" s="13">
        <v>54</v>
      </c>
      <c r="F339" s="14" t="s">
        <v>330</v>
      </c>
      <c r="G339" s="14"/>
      <c r="H339" s="14"/>
      <c r="I339" s="14" t="s">
        <v>393</v>
      </c>
      <c r="J339" s="15" t="s">
        <v>530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5.75" customHeight="1" x14ac:dyDescent="0.2">
      <c r="A340" s="106"/>
      <c r="B340" s="99" t="s">
        <v>90</v>
      </c>
      <c r="C340" s="12">
        <v>1</v>
      </c>
      <c r="D340" s="13">
        <v>31</v>
      </c>
      <c r="E340" s="13">
        <v>31</v>
      </c>
      <c r="F340" s="14" t="s">
        <v>84</v>
      </c>
      <c r="G340" s="14"/>
      <c r="H340" s="14"/>
      <c r="I340" s="14" t="s">
        <v>30</v>
      </c>
      <c r="J340" s="15" t="s">
        <v>670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5.75" customHeight="1" x14ac:dyDescent="0.2">
      <c r="A341" s="111"/>
      <c r="B341" s="37">
        <f>COUNTA(B338:B340)</f>
        <v>3</v>
      </c>
      <c r="C341" s="18">
        <f>SUM(C338:C340)</f>
        <v>9</v>
      </c>
      <c r="D341" s="19">
        <f>SUM(D338:D340)</f>
        <v>125</v>
      </c>
      <c r="E341" s="19">
        <f>SUM(E338:E340)</f>
        <v>125</v>
      </c>
      <c r="F341" s="20" t="s">
        <v>156</v>
      </c>
      <c r="G341" s="20"/>
      <c r="H341" s="20"/>
      <c r="I341" s="20" t="s">
        <v>156</v>
      </c>
      <c r="J341" s="2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s="23" customFormat="1" ht="15.75" customHeight="1" thickBot="1" x14ac:dyDescent="0.25">
      <c r="A342" s="113" t="s">
        <v>630</v>
      </c>
      <c r="B342" s="56">
        <f>SUM(B337,B341)</f>
        <v>6</v>
      </c>
      <c r="C342" s="57">
        <f>SUM(C337,C341)</f>
        <v>15</v>
      </c>
      <c r="D342" s="57">
        <f>SUM(D337,D341)</f>
        <v>310</v>
      </c>
      <c r="E342" s="57">
        <f>SUM(E337,E341)</f>
        <v>310</v>
      </c>
      <c r="F342" s="58" t="s">
        <v>156</v>
      </c>
      <c r="G342" s="58"/>
      <c r="H342" s="58"/>
      <c r="I342" s="58" t="s">
        <v>156</v>
      </c>
      <c r="J342" s="59"/>
      <c r="K342" s="22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22"/>
    </row>
    <row r="343" spans="1:22" ht="15.75" customHeight="1" thickTop="1" thickBot="1" x14ac:dyDescent="0.25">
      <c r="A343" s="122" t="s">
        <v>531</v>
      </c>
      <c r="B343" s="95">
        <f>SUM(B113,B219,B223,B140,B46,B243,B254,B259,B291,B172,B178,B312,B333,B342)</f>
        <v>246</v>
      </c>
      <c r="C343" s="96">
        <f>SUM(C113,C219,C223,C140,C46,C243,C254,C259,C291,C172,C178,C312,C333,C342)</f>
        <v>985</v>
      </c>
      <c r="D343" s="96">
        <f>SUM(D113,D219,D223,D140,D46,D243,D254,D259,D291,D172,D178,D312,D333,D342)</f>
        <v>22337</v>
      </c>
      <c r="E343" s="96">
        <f>SUM(E113,E219,E223,E140,E46,E243,E254,E259,E291,E172,E178,E312,E333,E342)</f>
        <v>17325</v>
      </c>
      <c r="F343" s="97" t="s">
        <v>156</v>
      </c>
      <c r="G343" s="97"/>
      <c r="H343" s="97"/>
      <c r="I343" s="97" t="s">
        <v>156</v>
      </c>
      <c r="J343" s="9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22.5" customHeight="1" x14ac:dyDescent="0.2">
      <c r="A344" s="123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22"/>
      <c r="N344" s="22"/>
      <c r="O344" s="22"/>
      <c r="P344" s="22"/>
      <c r="Q344" s="22"/>
      <c r="R344" s="22"/>
      <c r="S344" s="22"/>
      <c r="T344" s="22"/>
      <c r="U344" s="22"/>
      <c r="V344" s="5"/>
    </row>
    <row r="345" spans="1:22" x14ac:dyDescent="0.2"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7" spans="1:22" x14ac:dyDescent="0.2">
      <c r="C347" s="182"/>
      <c r="D347" s="183"/>
    </row>
  </sheetData>
  <autoFilter ref="A2:V343"/>
  <mergeCells count="1">
    <mergeCell ref="A1:I1"/>
  </mergeCells>
  <phoneticPr fontId="1"/>
  <pageMargins left="0.70866141732283472" right="0.70866141732283472" top="0.74803149606299213" bottom="0.47244094488188981" header="0.31496062992125984" footer="0.11811023622047245"/>
  <headerFooter>
    <oddFooter>&amp;C&amp;P&amp;"ＭＳ Ｐゴシック,標準"／&amp;"Arial,標準"&amp;N</oddFooter>
  </headerFooter>
  <legacyDrawing r:id="rId2"/>
</worksheet>
</file>