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2" Type="http://schemas.openxmlformats.org/package/2006/relationships/metadata/thumbnail" Target="docProps/thumbnail.wmf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主査（観光統計）\１観光統計業務\06 観光地点動向調査\調査結果・H26～\Ｈ３０年度分\Ｈ３０最新版\"/>
    </mc:Choice>
  </mc:AlternateContent>
  <bookViews>
    <workbookView xWindow="135" yWindow="5865" windowWidth="18495" windowHeight="5580"/>
  </bookViews>
  <sheets>
    <sheet name="観光地点動向調査H30" sheetId="21" r:id="rId1"/>
  </sheets>
  <calcPr calcId="152511"/>
</workbook>
</file>

<file path=xl/calcChain.xml><?xml version="1.0" encoding="utf-8"?>
<calcChain xmlns="http://schemas.openxmlformats.org/spreadsheetml/2006/main">
  <c r="O599" i="21" l="1"/>
  <c r="N599" i="21"/>
  <c r="M599" i="21"/>
  <c r="L599" i="21"/>
  <c r="K599" i="21"/>
  <c r="J599" i="21"/>
  <c r="I599" i="21"/>
  <c r="H599" i="21"/>
  <c r="G599" i="21"/>
  <c r="F599" i="21"/>
  <c r="E599" i="21"/>
  <c r="D599" i="21"/>
  <c r="T598" i="21"/>
  <c r="T599" i="21" s="1"/>
  <c r="S598" i="21"/>
  <c r="S599" i="21" s="1"/>
  <c r="R598" i="21"/>
  <c r="R599" i="21" s="1"/>
  <c r="Q598" i="21"/>
  <c r="P598" i="21"/>
  <c r="P599" i="21" s="1"/>
  <c r="T597" i="21"/>
  <c r="S597" i="21"/>
  <c r="R597" i="21"/>
  <c r="Q597" i="21"/>
  <c r="P597" i="21"/>
  <c r="T596" i="21"/>
  <c r="S596" i="21"/>
  <c r="R596" i="21"/>
  <c r="Q596" i="21"/>
  <c r="P596" i="21"/>
  <c r="T595" i="21"/>
  <c r="S595" i="21"/>
  <c r="R595" i="21"/>
  <c r="Q595" i="21"/>
  <c r="P595" i="21"/>
  <c r="T594" i="21"/>
  <c r="S594" i="21"/>
  <c r="R594" i="21"/>
  <c r="Q594" i="21"/>
  <c r="P594" i="21"/>
  <c r="T593" i="21"/>
  <c r="S593" i="21"/>
  <c r="R593" i="21"/>
  <c r="Q593" i="21"/>
  <c r="P593" i="21"/>
  <c r="T592" i="21"/>
  <c r="S592" i="21"/>
  <c r="R592" i="21"/>
  <c r="Q592" i="21"/>
  <c r="P592" i="21"/>
  <c r="T591" i="21"/>
  <c r="S591" i="21"/>
  <c r="R591" i="21"/>
  <c r="Q591" i="21"/>
  <c r="P591" i="21"/>
  <c r="T590" i="21"/>
  <c r="S590" i="21"/>
  <c r="R590" i="21"/>
  <c r="Q590" i="21"/>
  <c r="P590" i="21"/>
  <c r="T589" i="21"/>
  <c r="S589" i="21"/>
  <c r="R589" i="21"/>
  <c r="Q589" i="21"/>
  <c r="P589" i="21"/>
  <c r="T588" i="21"/>
  <c r="S588" i="21"/>
  <c r="R588" i="21"/>
  <c r="Q588" i="21"/>
  <c r="P588" i="21"/>
  <c r="O585" i="21"/>
  <c r="N585" i="21"/>
  <c r="M585" i="21"/>
  <c r="L585" i="21"/>
  <c r="K585" i="21"/>
  <c r="J585" i="21"/>
  <c r="I585" i="21"/>
  <c r="H585" i="21"/>
  <c r="G585" i="21"/>
  <c r="F585" i="21"/>
  <c r="E585" i="21"/>
  <c r="D585" i="21"/>
  <c r="T584" i="21"/>
  <c r="T585" i="21" s="1"/>
  <c r="S584" i="21"/>
  <c r="S585" i="21" s="1"/>
  <c r="R584" i="21"/>
  <c r="Q584" i="21"/>
  <c r="Q585" i="21" s="1"/>
  <c r="P584" i="21"/>
  <c r="T583" i="21"/>
  <c r="S583" i="21"/>
  <c r="R583" i="21"/>
  <c r="Q583" i="21"/>
  <c r="P583" i="21"/>
  <c r="T582" i="21"/>
  <c r="S582" i="21"/>
  <c r="R582" i="21"/>
  <c r="Q582" i="21"/>
  <c r="P582" i="21"/>
  <c r="T581" i="21"/>
  <c r="S581" i="21"/>
  <c r="R581" i="21"/>
  <c r="Q581" i="21"/>
  <c r="P581" i="21"/>
  <c r="T580" i="21"/>
  <c r="S580" i="21"/>
  <c r="R580" i="21"/>
  <c r="Q580" i="21"/>
  <c r="P580" i="21"/>
  <c r="T579" i="21"/>
  <c r="S579" i="21"/>
  <c r="R579" i="21"/>
  <c r="Q579" i="21"/>
  <c r="P579" i="21"/>
  <c r="T578" i="21"/>
  <c r="S578" i="21"/>
  <c r="R578" i="21"/>
  <c r="Q578" i="21"/>
  <c r="P578" i="21"/>
  <c r="T577" i="21"/>
  <c r="S577" i="21"/>
  <c r="R577" i="21"/>
  <c r="Q577" i="21"/>
  <c r="P577" i="21"/>
  <c r="T576" i="21"/>
  <c r="S576" i="21"/>
  <c r="R576" i="21"/>
  <c r="Q576" i="21"/>
  <c r="P576" i="21"/>
  <c r="T575" i="21"/>
  <c r="S575" i="21"/>
  <c r="R575" i="21"/>
  <c r="Q575" i="21"/>
  <c r="P575" i="21"/>
  <c r="T574" i="21"/>
  <c r="S574" i="21"/>
  <c r="R574" i="21"/>
  <c r="Q574" i="21"/>
  <c r="P574" i="21"/>
  <c r="O571" i="21"/>
  <c r="N571" i="21"/>
  <c r="M571" i="21"/>
  <c r="L571" i="21"/>
  <c r="K571" i="21"/>
  <c r="J571" i="21"/>
  <c r="I571" i="21"/>
  <c r="H571" i="21"/>
  <c r="G571" i="21"/>
  <c r="F571" i="21"/>
  <c r="E571" i="21"/>
  <c r="D571" i="21"/>
  <c r="T570" i="21"/>
  <c r="T571" i="21" s="1"/>
  <c r="S570" i="21"/>
  <c r="S571" i="21" s="1"/>
  <c r="R570" i="21"/>
  <c r="Q570" i="21"/>
  <c r="P570" i="21"/>
  <c r="P571" i="21" s="1"/>
  <c r="T569" i="21"/>
  <c r="S569" i="21"/>
  <c r="R569" i="21"/>
  <c r="Q569" i="21"/>
  <c r="P569" i="21"/>
  <c r="T568" i="21"/>
  <c r="S568" i="21"/>
  <c r="R568" i="21"/>
  <c r="Q568" i="21"/>
  <c r="P568" i="21"/>
  <c r="T567" i="21"/>
  <c r="S567" i="21"/>
  <c r="R567" i="21"/>
  <c r="Q567" i="21"/>
  <c r="P567" i="21"/>
  <c r="T566" i="21"/>
  <c r="S566" i="21"/>
  <c r="R566" i="21"/>
  <c r="Q566" i="21"/>
  <c r="P566" i="21"/>
  <c r="T565" i="21"/>
  <c r="S565" i="21"/>
  <c r="R565" i="21"/>
  <c r="Q565" i="21"/>
  <c r="P565" i="21"/>
  <c r="T564" i="21"/>
  <c r="S564" i="21"/>
  <c r="R564" i="21"/>
  <c r="Q564" i="21"/>
  <c r="P564" i="21"/>
  <c r="T563" i="21"/>
  <c r="S563" i="21"/>
  <c r="R563" i="21"/>
  <c r="Q563" i="21"/>
  <c r="P563" i="21"/>
  <c r="T562" i="21"/>
  <c r="S562" i="21"/>
  <c r="R562" i="21"/>
  <c r="Q562" i="21"/>
  <c r="P562" i="21"/>
  <c r="T561" i="21"/>
  <c r="S561" i="21"/>
  <c r="R561" i="21"/>
  <c r="Q561" i="21"/>
  <c r="P561" i="21"/>
  <c r="T560" i="21"/>
  <c r="S560" i="21"/>
  <c r="R560" i="21"/>
  <c r="Q560" i="21"/>
  <c r="P560" i="21"/>
  <c r="O556" i="21"/>
  <c r="N556" i="21"/>
  <c r="M556" i="21"/>
  <c r="L556" i="21"/>
  <c r="K556" i="21"/>
  <c r="J556" i="21"/>
  <c r="I556" i="21"/>
  <c r="H556" i="21"/>
  <c r="G556" i="21"/>
  <c r="F556" i="21"/>
  <c r="E556" i="21"/>
  <c r="D556" i="21"/>
  <c r="T555" i="21"/>
  <c r="T556" i="21" s="1"/>
  <c r="S555" i="21"/>
  <c r="S556" i="21" s="1"/>
  <c r="R555" i="21"/>
  <c r="Q555" i="21"/>
  <c r="P555" i="21"/>
  <c r="P556" i="21" s="1"/>
  <c r="T554" i="21"/>
  <c r="S554" i="21"/>
  <c r="R554" i="21"/>
  <c r="Q554" i="21"/>
  <c r="P554" i="21"/>
  <c r="T553" i="21"/>
  <c r="S553" i="21"/>
  <c r="R553" i="21"/>
  <c r="Q553" i="21"/>
  <c r="P553" i="21"/>
  <c r="T552" i="21"/>
  <c r="S552" i="21"/>
  <c r="R552" i="21"/>
  <c r="Q552" i="21"/>
  <c r="P552" i="21"/>
  <c r="T551" i="21"/>
  <c r="S551" i="21"/>
  <c r="R551" i="21"/>
  <c r="Q551" i="21"/>
  <c r="P551" i="21"/>
  <c r="T550" i="21"/>
  <c r="S550" i="21"/>
  <c r="R550" i="21"/>
  <c r="Q550" i="21"/>
  <c r="P550" i="21"/>
  <c r="T549" i="21"/>
  <c r="S549" i="21"/>
  <c r="R549" i="21"/>
  <c r="Q549" i="21"/>
  <c r="P549" i="21"/>
  <c r="T548" i="21"/>
  <c r="S548" i="21"/>
  <c r="R548" i="21"/>
  <c r="Q548" i="21"/>
  <c r="P548" i="21"/>
  <c r="T547" i="21"/>
  <c r="S547" i="21"/>
  <c r="R547" i="21"/>
  <c r="Q547" i="21"/>
  <c r="P547" i="21"/>
  <c r="T546" i="21"/>
  <c r="S546" i="21"/>
  <c r="R546" i="21"/>
  <c r="Q546" i="21"/>
  <c r="P546" i="21"/>
  <c r="T545" i="21"/>
  <c r="S545" i="21"/>
  <c r="R545" i="21"/>
  <c r="Q545" i="21"/>
  <c r="P545" i="21"/>
  <c r="O542" i="21"/>
  <c r="N542" i="21"/>
  <c r="M542" i="21"/>
  <c r="L542" i="21"/>
  <c r="K542" i="21"/>
  <c r="J542" i="21"/>
  <c r="I542" i="21"/>
  <c r="H542" i="21"/>
  <c r="G542" i="21"/>
  <c r="F542" i="21"/>
  <c r="E542" i="21"/>
  <c r="D542" i="21"/>
  <c r="T541" i="21"/>
  <c r="T542" i="21" s="1"/>
  <c r="S541" i="21"/>
  <c r="S542" i="21" s="1"/>
  <c r="R541" i="21"/>
  <c r="Q541" i="21"/>
  <c r="P541" i="21"/>
  <c r="P542" i="21" s="1"/>
  <c r="T540" i="21"/>
  <c r="S540" i="21"/>
  <c r="R540" i="21"/>
  <c r="Q540" i="21"/>
  <c r="P540" i="21"/>
  <c r="T539" i="21"/>
  <c r="S539" i="21"/>
  <c r="R539" i="21"/>
  <c r="Q539" i="21"/>
  <c r="P539" i="21"/>
  <c r="T538" i="21"/>
  <c r="S538" i="21"/>
  <c r="R538" i="21"/>
  <c r="Q538" i="21"/>
  <c r="P538" i="21"/>
  <c r="T537" i="21"/>
  <c r="S537" i="21"/>
  <c r="R537" i="21"/>
  <c r="Q537" i="21"/>
  <c r="P537" i="21"/>
  <c r="T536" i="21"/>
  <c r="S536" i="21"/>
  <c r="R536" i="21"/>
  <c r="Q536" i="21"/>
  <c r="P536" i="21"/>
  <c r="T535" i="21"/>
  <c r="S535" i="21"/>
  <c r="R535" i="21"/>
  <c r="Q535" i="21"/>
  <c r="P535" i="21"/>
  <c r="T534" i="21"/>
  <c r="S534" i="21"/>
  <c r="R534" i="21"/>
  <c r="Q534" i="21"/>
  <c r="P534" i="21"/>
  <c r="T533" i="21"/>
  <c r="S533" i="21"/>
  <c r="R533" i="21"/>
  <c r="Q533" i="21"/>
  <c r="P533" i="21"/>
  <c r="T532" i="21"/>
  <c r="S532" i="21"/>
  <c r="R532" i="21"/>
  <c r="Q532" i="21"/>
  <c r="P532" i="21"/>
  <c r="T531" i="21"/>
  <c r="S531" i="21"/>
  <c r="R531" i="21"/>
  <c r="Q531" i="21"/>
  <c r="P531" i="21"/>
  <c r="O527" i="21"/>
  <c r="N527" i="21"/>
  <c r="M527" i="21"/>
  <c r="L527" i="21"/>
  <c r="K527" i="21"/>
  <c r="J527" i="21"/>
  <c r="I527" i="21"/>
  <c r="H527" i="21"/>
  <c r="G527" i="21"/>
  <c r="F527" i="21"/>
  <c r="E527" i="21"/>
  <c r="D527" i="21"/>
  <c r="T526" i="21"/>
  <c r="T527" i="21" s="1"/>
  <c r="S526" i="21"/>
  <c r="S527" i="21" s="1"/>
  <c r="R526" i="21"/>
  <c r="Q526" i="21"/>
  <c r="Q527" i="21" s="1"/>
  <c r="P526" i="21"/>
  <c r="P527" i="21" s="1"/>
  <c r="T525" i="21"/>
  <c r="S525" i="21"/>
  <c r="R525" i="21"/>
  <c r="Q525" i="21"/>
  <c r="P525" i="21"/>
  <c r="T524" i="21"/>
  <c r="S524" i="21"/>
  <c r="R524" i="21"/>
  <c r="Q524" i="21"/>
  <c r="P524" i="21"/>
  <c r="T523" i="21"/>
  <c r="S523" i="21"/>
  <c r="R523" i="21"/>
  <c r="Q523" i="21"/>
  <c r="P523" i="21"/>
  <c r="T522" i="21"/>
  <c r="S522" i="21"/>
  <c r="R522" i="21"/>
  <c r="Q522" i="21"/>
  <c r="P522" i="21"/>
  <c r="T521" i="21"/>
  <c r="S521" i="21"/>
  <c r="R521" i="21"/>
  <c r="Q521" i="21"/>
  <c r="P521" i="21"/>
  <c r="T520" i="21"/>
  <c r="S520" i="21"/>
  <c r="R520" i="21"/>
  <c r="Q520" i="21"/>
  <c r="P520" i="21"/>
  <c r="T519" i="21"/>
  <c r="S519" i="21"/>
  <c r="R519" i="21"/>
  <c r="Q519" i="21"/>
  <c r="P519" i="21"/>
  <c r="T518" i="21"/>
  <c r="S518" i="21"/>
  <c r="R518" i="21"/>
  <c r="Q518" i="21"/>
  <c r="P518" i="21"/>
  <c r="T517" i="21"/>
  <c r="S517" i="21"/>
  <c r="R517" i="21"/>
  <c r="Q517" i="21"/>
  <c r="P517" i="21"/>
  <c r="T516" i="21"/>
  <c r="S516" i="21"/>
  <c r="R516" i="21"/>
  <c r="Q516" i="21"/>
  <c r="P516" i="21"/>
  <c r="O513" i="21"/>
  <c r="N513" i="21"/>
  <c r="M513" i="21"/>
  <c r="L513" i="21"/>
  <c r="K513" i="21"/>
  <c r="J513" i="21"/>
  <c r="I513" i="21"/>
  <c r="H513" i="21"/>
  <c r="G513" i="21"/>
  <c r="F513" i="21"/>
  <c r="E513" i="21"/>
  <c r="D513" i="21"/>
  <c r="T512" i="21"/>
  <c r="T513" i="21" s="1"/>
  <c r="S512" i="21"/>
  <c r="S513" i="21" s="1"/>
  <c r="R512" i="21"/>
  <c r="Q512" i="21"/>
  <c r="P512" i="21"/>
  <c r="P513" i="21" s="1"/>
  <c r="T511" i="21"/>
  <c r="S511" i="21"/>
  <c r="R511" i="21"/>
  <c r="Q511" i="21"/>
  <c r="P511" i="21"/>
  <c r="T510" i="21"/>
  <c r="S510" i="21"/>
  <c r="R510" i="21"/>
  <c r="Q510" i="21"/>
  <c r="P510" i="21"/>
  <c r="T509" i="21"/>
  <c r="S509" i="21"/>
  <c r="R509" i="21"/>
  <c r="Q509" i="21"/>
  <c r="P509" i="21"/>
  <c r="T508" i="21"/>
  <c r="S508" i="21"/>
  <c r="R508" i="21"/>
  <c r="Q508" i="21"/>
  <c r="P508" i="21"/>
  <c r="T507" i="21"/>
  <c r="S507" i="21"/>
  <c r="R507" i="21"/>
  <c r="Q507" i="21"/>
  <c r="P507" i="21"/>
  <c r="T506" i="21"/>
  <c r="S506" i="21"/>
  <c r="R506" i="21"/>
  <c r="Q506" i="21"/>
  <c r="P506" i="21"/>
  <c r="T505" i="21"/>
  <c r="S505" i="21"/>
  <c r="R505" i="21"/>
  <c r="Q505" i="21"/>
  <c r="P505" i="21"/>
  <c r="T504" i="21"/>
  <c r="S504" i="21"/>
  <c r="R504" i="21"/>
  <c r="Q504" i="21"/>
  <c r="P504" i="21"/>
  <c r="T503" i="21"/>
  <c r="S503" i="21"/>
  <c r="R503" i="21"/>
  <c r="Q503" i="21"/>
  <c r="P503" i="21"/>
  <c r="T502" i="21"/>
  <c r="S502" i="21"/>
  <c r="R502" i="21"/>
  <c r="Q502" i="21"/>
  <c r="P502" i="21"/>
  <c r="O499" i="21"/>
  <c r="N499" i="21"/>
  <c r="M499" i="21"/>
  <c r="L499" i="21"/>
  <c r="K499" i="21"/>
  <c r="J499" i="21"/>
  <c r="I499" i="21"/>
  <c r="H499" i="21"/>
  <c r="G499" i="21"/>
  <c r="F499" i="21"/>
  <c r="E499" i="21"/>
  <c r="D499" i="21"/>
  <c r="T498" i="21"/>
  <c r="S498" i="21"/>
  <c r="S499" i="21" s="1"/>
  <c r="R498" i="21"/>
  <c r="Q498" i="21"/>
  <c r="P498" i="21"/>
  <c r="P499" i="21" s="1"/>
  <c r="T497" i="21"/>
  <c r="S497" i="21"/>
  <c r="R497" i="21"/>
  <c r="Q497" i="21"/>
  <c r="P497" i="21"/>
  <c r="T496" i="21"/>
  <c r="S496" i="21"/>
  <c r="R496" i="21"/>
  <c r="Q496" i="21"/>
  <c r="P496" i="21"/>
  <c r="T495" i="21"/>
  <c r="S495" i="21"/>
  <c r="R495" i="21"/>
  <c r="Q495" i="21"/>
  <c r="P495" i="21"/>
  <c r="T494" i="21"/>
  <c r="S494" i="21"/>
  <c r="R494" i="21"/>
  <c r="Q494" i="21"/>
  <c r="P494" i="21"/>
  <c r="T493" i="21"/>
  <c r="S493" i="21"/>
  <c r="R493" i="21"/>
  <c r="Q493" i="21"/>
  <c r="P493" i="21"/>
  <c r="T492" i="21"/>
  <c r="S492" i="21"/>
  <c r="R492" i="21"/>
  <c r="Q492" i="21"/>
  <c r="P492" i="21"/>
  <c r="T491" i="21"/>
  <c r="S491" i="21"/>
  <c r="R491" i="21"/>
  <c r="Q491" i="21"/>
  <c r="P491" i="21"/>
  <c r="T490" i="21"/>
  <c r="S490" i="21"/>
  <c r="R490" i="21"/>
  <c r="Q490" i="21"/>
  <c r="P490" i="21"/>
  <c r="T489" i="21"/>
  <c r="S489" i="21"/>
  <c r="R489" i="21"/>
  <c r="Q489" i="21"/>
  <c r="P489" i="21"/>
  <c r="T488" i="21"/>
  <c r="S488" i="21"/>
  <c r="R488" i="21"/>
  <c r="Q488" i="21"/>
  <c r="P488" i="21"/>
  <c r="T484" i="21"/>
  <c r="O484" i="21"/>
  <c r="N484" i="21"/>
  <c r="M484" i="21"/>
  <c r="L484" i="21"/>
  <c r="K484" i="21"/>
  <c r="J484" i="21"/>
  <c r="I484" i="21"/>
  <c r="H484" i="21"/>
  <c r="G484" i="21"/>
  <c r="F484" i="21"/>
  <c r="E484" i="21"/>
  <c r="D484" i="21"/>
  <c r="T483" i="21"/>
  <c r="S483" i="21"/>
  <c r="S484" i="21" s="1"/>
  <c r="R483" i="21"/>
  <c r="Q483" i="21"/>
  <c r="Q484" i="21" s="1"/>
  <c r="P483" i="21"/>
  <c r="P484" i="21" s="1"/>
  <c r="T482" i="21"/>
  <c r="S482" i="21"/>
  <c r="R482" i="21"/>
  <c r="Q482" i="21"/>
  <c r="P482" i="21"/>
  <c r="T481" i="21"/>
  <c r="S481" i="21"/>
  <c r="R481" i="21"/>
  <c r="Q481" i="21"/>
  <c r="P481" i="21"/>
  <c r="T480" i="21"/>
  <c r="S480" i="21"/>
  <c r="R480" i="21"/>
  <c r="Q480" i="21"/>
  <c r="P480" i="21"/>
  <c r="T479" i="21"/>
  <c r="S479" i="21"/>
  <c r="R479" i="21"/>
  <c r="Q479" i="21"/>
  <c r="P479" i="21"/>
  <c r="T478" i="21"/>
  <c r="S478" i="21"/>
  <c r="R478" i="21"/>
  <c r="Q478" i="21"/>
  <c r="P478" i="21"/>
  <c r="T477" i="21"/>
  <c r="S477" i="21"/>
  <c r="R477" i="21"/>
  <c r="Q477" i="21"/>
  <c r="P477" i="21"/>
  <c r="T476" i="21"/>
  <c r="S476" i="21"/>
  <c r="R476" i="21"/>
  <c r="Q476" i="21"/>
  <c r="P476" i="21"/>
  <c r="T475" i="21"/>
  <c r="S475" i="21"/>
  <c r="R475" i="21"/>
  <c r="Q475" i="21"/>
  <c r="P475" i="21"/>
  <c r="T474" i="21"/>
  <c r="S474" i="21"/>
  <c r="R474" i="21"/>
  <c r="Q474" i="21"/>
  <c r="P474" i="21"/>
  <c r="T473" i="21"/>
  <c r="S473" i="21"/>
  <c r="R473" i="21"/>
  <c r="Q473" i="21"/>
  <c r="P473" i="21"/>
  <c r="O469" i="21"/>
  <c r="N469" i="21"/>
  <c r="M469" i="21"/>
  <c r="L469" i="21"/>
  <c r="K469" i="21"/>
  <c r="J469" i="21"/>
  <c r="I469" i="21"/>
  <c r="H469" i="21"/>
  <c r="G469" i="21"/>
  <c r="F469" i="21"/>
  <c r="E469" i="21"/>
  <c r="D469" i="21"/>
  <c r="T468" i="21"/>
  <c r="T469" i="21" s="1"/>
  <c r="S468" i="21"/>
  <c r="S469" i="21" s="1"/>
  <c r="R468" i="21"/>
  <c r="Q468" i="21"/>
  <c r="Q469" i="21" s="1"/>
  <c r="P468" i="21"/>
  <c r="P469" i="21" s="1"/>
  <c r="T467" i="21"/>
  <c r="S467" i="21"/>
  <c r="R467" i="21"/>
  <c r="Q467" i="21"/>
  <c r="P467" i="21"/>
  <c r="T466" i="21"/>
  <c r="S466" i="21"/>
  <c r="R466" i="21"/>
  <c r="Q466" i="21"/>
  <c r="P466" i="21"/>
  <c r="T465" i="21"/>
  <c r="S465" i="21"/>
  <c r="R465" i="21"/>
  <c r="Q465" i="21"/>
  <c r="P465" i="21"/>
  <c r="T464" i="21"/>
  <c r="S464" i="21"/>
  <c r="R464" i="21"/>
  <c r="Q464" i="21"/>
  <c r="P464" i="21"/>
  <c r="T463" i="21"/>
  <c r="S463" i="21"/>
  <c r="R463" i="21"/>
  <c r="Q463" i="21"/>
  <c r="P463" i="21"/>
  <c r="T462" i="21"/>
  <c r="S462" i="21"/>
  <c r="R462" i="21"/>
  <c r="Q462" i="21"/>
  <c r="P462" i="21"/>
  <c r="T461" i="21"/>
  <c r="S461" i="21"/>
  <c r="R461" i="21"/>
  <c r="Q461" i="21"/>
  <c r="P461" i="21"/>
  <c r="T460" i="21"/>
  <c r="S460" i="21"/>
  <c r="R460" i="21"/>
  <c r="Q460" i="21"/>
  <c r="P460" i="21"/>
  <c r="T459" i="21"/>
  <c r="S459" i="21"/>
  <c r="R459" i="21"/>
  <c r="Q459" i="21"/>
  <c r="P459" i="21"/>
  <c r="T458" i="21"/>
  <c r="S458" i="21"/>
  <c r="R458" i="21"/>
  <c r="Q458" i="21"/>
  <c r="P458" i="21"/>
  <c r="T455" i="21"/>
  <c r="O455" i="21"/>
  <c r="N455" i="21"/>
  <c r="M455" i="21"/>
  <c r="L455" i="21"/>
  <c r="K455" i="21"/>
  <c r="J455" i="21"/>
  <c r="I455" i="21"/>
  <c r="H455" i="21"/>
  <c r="G455" i="21"/>
  <c r="F455" i="21"/>
  <c r="E455" i="21"/>
  <c r="D455" i="21"/>
  <c r="T454" i="21"/>
  <c r="S454" i="21"/>
  <c r="S455" i="21" s="1"/>
  <c r="R454" i="21"/>
  <c r="Q454" i="21"/>
  <c r="Q455" i="21" s="1"/>
  <c r="P454" i="21"/>
  <c r="P455" i="21" s="1"/>
  <c r="T453" i="21"/>
  <c r="S453" i="21"/>
  <c r="R453" i="21"/>
  <c r="Q453" i="21"/>
  <c r="P453" i="21"/>
  <c r="T452" i="21"/>
  <c r="S452" i="21"/>
  <c r="R452" i="21"/>
  <c r="Q452" i="21"/>
  <c r="P452" i="21"/>
  <c r="T451" i="21"/>
  <c r="S451" i="21"/>
  <c r="R451" i="21"/>
  <c r="Q451" i="21"/>
  <c r="P451" i="21"/>
  <c r="T450" i="21"/>
  <c r="S450" i="21"/>
  <c r="R450" i="21"/>
  <c r="Q450" i="21"/>
  <c r="P450" i="21"/>
  <c r="T449" i="21"/>
  <c r="S449" i="21"/>
  <c r="R449" i="21"/>
  <c r="Q449" i="21"/>
  <c r="P449" i="21"/>
  <c r="T448" i="21"/>
  <c r="S448" i="21"/>
  <c r="R448" i="21"/>
  <c r="Q448" i="21"/>
  <c r="P448" i="21"/>
  <c r="T447" i="21"/>
  <c r="S447" i="21"/>
  <c r="R447" i="21"/>
  <c r="Q447" i="21"/>
  <c r="P447" i="21"/>
  <c r="T446" i="21"/>
  <c r="S446" i="21"/>
  <c r="R446" i="21"/>
  <c r="Q446" i="21"/>
  <c r="P446" i="21"/>
  <c r="T445" i="21"/>
  <c r="S445" i="21"/>
  <c r="R445" i="21"/>
  <c r="Q445" i="21"/>
  <c r="P445" i="21"/>
  <c r="T444" i="21"/>
  <c r="S444" i="21"/>
  <c r="R444" i="21"/>
  <c r="Q444" i="21"/>
  <c r="P444" i="21"/>
  <c r="O441" i="21"/>
  <c r="N441" i="21"/>
  <c r="M441" i="21"/>
  <c r="L441" i="21"/>
  <c r="K441" i="21"/>
  <c r="J441" i="21"/>
  <c r="I441" i="21"/>
  <c r="H441" i="21"/>
  <c r="G441" i="21"/>
  <c r="F441" i="21"/>
  <c r="E441" i="21"/>
  <c r="D441" i="21"/>
  <c r="T440" i="21"/>
  <c r="S440" i="21"/>
  <c r="S441" i="21" s="1"/>
  <c r="R440" i="21"/>
  <c r="Q440" i="21"/>
  <c r="P440" i="21"/>
  <c r="T439" i="21"/>
  <c r="S439" i="21"/>
  <c r="R439" i="21"/>
  <c r="Q439" i="21"/>
  <c r="P439" i="21"/>
  <c r="T438" i="21"/>
  <c r="S438" i="21"/>
  <c r="R438" i="21"/>
  <c r="Q438" i="21"/>
  <c r="P438" i="21"/>
  <c r="T437" i="21"/>
  <c r="S437" i="21"/>
  <c r="R437" i="21"/>
  <c r="Q437" i="21"/>
  <c r="P437" i="21"/>
  <c r="T436" i="21"/>
  <c r="S436" i="21"/>
  <c r="R436" i="21"/>
  <c r="Q436" i="21"/>
  <c r="P436" i="21"/>
  <c r="T435" i="21"/>
  <c r="S435" i="21"/>
  <c r="R435" i="21"/>
  <c r="Q435" i="21"/>
  <c r="P435" i="21"/>
  <c r="T434" i="21"/>
  <c r="S434" i="21"/>
  <c r="R434" i="21"/>
  <c r="Q434" i="21"/>
  <c r="P434" i="21"/>
  <c r="T433" i="21"/>
  <c r="S433" i="21"/>
  <c r="R433" i="21"/>
  <c r="Q433" i="21"/>
  <c r="P433" i="21"/>
  <c r="T432" i="21"/>
  <c r="S432" i="21"/>
  <c r="R432" i="21"/>
  <c r="Q432" i="21"/>
  <c r="P432" i="21"/>
  <c r="T431" i="21"/>
  <c r="S431" i="21"/>
  <c r="R431" i="21"/>
  <c r="Q431" i="21"/>
  <c r="P431" i="21"/>
  <c r="T430" i="21"/>
  <c r="S430" i="21"/>
  <c r="R430" i="21"/>
  <c r="Q430" i="21"/>
  <c r="P430" i="21"/>
  <c r="T426" i="21"/>
  <c r="O426" i="21"/>
  <c r="N426" i="21"/>
  <c r="M426" i="21"/>
  <c r="L426" i="21"/>
  <c r="K426" i="21"/>
  <c r="J426" i="21"/>
  <c r="I426" i="21"/>
  <c r="H426" i="21"/>
  <c r="G426" i="21"/>
  <c r="F426" i="21"/>
  <c r="E426" i="21"/>
  <c r="D426" i="21"/>
  <c r="T425" i="21"/>
  <c r="S425" i="21"/>
  <c r="S426" i="21" s="1"/>
  <c r="R425" i="21"/>
  <c r="Q425" i="21"/>
  <c r="Q426" i="21" s="1"/>
  <c r="P425" i="21"/>
  <c r="P426" i="21" s="1"/>
  <c r="T424" i="21"/>
  <c r="S424" i="21"/>
  <c r="R424" i="21"/>
  <c r="Q424" i="21"/>
  <c r="P424" i="21"/>
  <c r="T423" i="21"/>
  <c r="S423" i="21"/>
  <c r="R423" i="21"/>
  <c r="Q423" i="21"/>
  <c r="P423" i="21"/>
  <c r="T422" i="21"/>
  <c r="S422" i="21"/>
  <c r="R422" i="21"/>
  <c r="Q422" i="21"/>
  <c r="P422" i="21"/>
  <c r="T421" i="21"/>
  <c r="S421" i="21"/>
  <c r="R421" i="21"/>
  <c r="Q421" i="21"/>
  <c r="P421" i="21"/>
  <c r="T420" i="21"/>
  <c r="S420" i="21"/>
  <c r="R420" i="21"/>
  <c r="Q420" i="21"/>
  <c r="P420" i="21"/>
  <c r="T419" i="21"/>
  <c r="S419" i="21"/>
  <c r="R419" i="21"/>
  <c r="Q419" i="21"/>
  <c r="P419" i="21"/>
  <c r="T418" i="21"/>
  <c r="S418" i="21"/>
  <c r="R418" i="21"/>
  <c r="Q418" i="21"/>
  <c r="P418" i="21"/>
  <c r="T417" i="21"/>
  <c r="S417" i="21"/>
  <c r="R417" i="21"/>
  <c r="Q417" i="21"/>
  <c r="P417" i="21"/>
  <c r="T416" i="21"/>
  <c r="S416" i="21"/>
  <c r="R416" i="21"/>
  <c r="Q416" i="21"/>
  <c r="P416" i="21"/>
  <c r="T415" i="21"/>
  <c r="S415" i="21"/>
  <c r="R415" i="21"/>
  <c r="Q415" i="21"/>
  <c r="P415" i="21"/>
  <c r="O412" i="21"/>
  <c r="N412" i="21"/>
  <c r="M412" i="21"/>
  <c r="L412" i="21"/>
  <c r="K412" i="21"/>
  <c r="J412" i="21"/>
  <c r="I412" i="21"/>
  <c r="H412" i="21"/>
  <c r="G412" i="21"/>
  <c r="F412" i="21"/>
  <c r="E412" i="21"/>
  <c r="D412" i="21"/>
  <c r="T411" i="21"/>
  <c r="T412" i="21" s="1"/>
  <c r="S411" i="21"/>
  <c r="S412" i="21" s="1"/>
  <c r="R411" i="21"/>
  <c r="Q411" i="21"/>
  <c r="Q412" i="21" s="1"/>
  <c r="P411" i="21"/>
  <c r="P412" i="21" s="1"/>
  <c r="T410" i="21"/>
  <c r="S410" i="21"/>
  <c r="R410" i="21"/>
  <c r="Q410" i="21"/>
  <c r="P410" i="21"/>
  <c r="T409" i="21"/>
  <c r="S409" i="21"/>
  <c r="R409" i="21"/>
  <c r="Q409" i="21"/>
  <c r="P409" i="21"/>
  <c r="T408" i="21"/>
  <c r="S408" i="21"/>
  <c r="R408" i="21"/>
  <c r="Q408" i="21"/>
  <c r="P408" i="21"/>
  <c r="T407" i="21"/>
  <c r="S407" i="21"/>
  <c r="R407" i="21"/>
  <c r="Q407" i="21"/>
  <c r="P407" i="21"/>
  <c r="T406" i="21"/>
  <c r="S406" i="21"/>
  <c r="R406" i="21"/>
  <c r="Q406" i="21"/>
  <c r="P406" i="21"/>
  <c r="T405" i="21"/>
  <c r="S405" i="21"/>
  <c r="R405" i="21"/>
  <c r="Q405" i="21"/>
  <c r="P405" i="21"/>
  <c r="T404" i="21"/>
  <c r="S404" i="21"/>
  <c r="R404" i="21"/>
  <c r="Q404" i="21"/>
  <c r="P404" i="21"/>
  <c r="T403" i="21"/>
  <c r="S403" i="21"/>
  <c r="R403" i="21"/>
  <c r="Q403" i="21"/>
  <c r="P403" i="21"/>
  <c r="T402" i="21"/>
  <c r="S402" i="21"/>
  <c r="R402" i="21"/>
  <c r="Q402" i="21"/>
  <c r="P402" i="21"/>
  <c r="T401" i="21"/>
  <c r="S401" i="21"/>
  <c r="R401" i="21"/>
  <c r="Q401" i="21"/>
  <c r="P401" i="21"/>
  <c r="O398" i="21"/>
  <c r="N398" i="21"/>
  <c r="M398" i="21"/>
  <c r="L398" i="21"/>
  <c r="K398" i="21"/>
  <c r="J398" i="21"/>
  <c r="I398" i="21"/>
  <c r="H398" i="21"/>
  <c r="G398" i="21"/>
  <c r="F398" i="21"/>
  <c r="E398" i="21"/>
  <c r="D398" i="21"/>
  <c r="T397" i="21"/>
  <c r="T398" i="21" s="1"/>
  <c r="S397" i="21"/>
  <c r="S398" i="21" s="1"/>
  <c r="R397" i="21"/>
  <c r="Q397" i="21"/>
  <c r="Q398" i="21" s="1"/>
  <c r="P397" i="21"/>
  <c r="P398" i="21" s="1"/>
  <c r="T396" i="21"/>
  <c r="S396" i="21"/>
  <c r="R396" i="21"/>
  <c r="Q396" i="21"/>
  <c r="P396" i="21"/>
  <c r="T395" i="21"/>
  <c r="S395" i="21"/>
  <c r="R395" i="21"/>
  <c r="Q395" i="21"/>
  <c r="P395" i="21"/>
  <c r="T394" i="21"/>
  <c r="S394" i="21"/>
  <c r="R394" i="21"/>
  <c r="Q394" i="21"/>
  <c r="P394" i="21"/>
  <c r="T393" i="21"/>
  <c r="S393" i="21"/>
  <c r="R393" i="21"/>
  <c r="Q393" i="21"/>
  <c r="P393" i="21"/>
  <c r="T392" i="21"/>
  <c r="S392" i="21"/>
  <c r="R392" i="21"/>
  <c r="Q392" i="21"/>
  <c r="P392" i="21"/>
  <c r="T391" i="21"/>
  <c r="S391" i="21"/>
  <c r="R391" i="21"/>
  <c r="Q391" i="21"/>
  <c r="P391" i="21"/>
  <c r="T390" i="21"/>
  <c r="S390" i="21"/>
  <c r="R390" i="21"/>
  <c r="Q390" i="21"/>
  <c r="P390" i="21"/>
  <c r="T389" i="21"/>
  <c r="S389" i="21"/>
  <c r="R389" i="21"/>
  <c r="Q389" i="21"/>
  <c r="P389" i="21"/>
  <c r="T388" i="21"/>
  <c r="S388" i="21"/>
  <c r="R388" i="21"/>
  <c r="Q388" i="21"/>
  <c r="P388" i="21"/>
  <c r="T387" i="21"/>
  <c r="S387" i="21"/>
  <c r="R387" i="21"/>
  <c r="Q387" i="21"/>
  <c r="P387" i="21"/>
  <c r="O384" i="21"/>
  <c r="N384" i="21"/>
  <c r="M384" i="21"/>
  <c r="L384" i="21"/>
  <c r="K384" i="21"/>
  <c r="J384" i="21"/>
  <c r="I384" i="21"/>
  <c r="H384" i="21"/>
  <c r="G384" i="21"/>
  <c r="F384" i="21"/>
  <c r="E384" i="21"/>
  <c r="D384" i="21"/>
  <c r="T383" i="21"/>
  <c r="T384" i="21" s="1"/>
  <c r="S383" i="21"/>
  <c r="S384" i="21" s="1"/>
  <c r="R383" i="21"/>
  <c r="R384" i="21" s="1"/>
  <c r="Q383" i="21"/>
  <c r="P383" i="21"/>
  <c r="P384" i="21" s="1"/>
  <c r="T382" i="21"/>
  <c r="S382" i="21"/>
  <c r="R382" i="21"/>
  <c r="Q382" i="21"/>
  <c r="P382" i="21"/>
  <c r="T381" i="21"/>
  <c r="S381" i="21"/>
  <c r="R381" i="21"/>
  <c r="Q381" i="21"/>
  <c r="P381" i="21"/>
  <c r="T380" i="21"/>
  <c r="S380" i="21"/>
  <c r="R380" i="21"/>
  <c r="Q380" i="21"/>
  <c r="P380" i="21"/>
  <c r="T379" i="21"/>
  <c r="S379" i="21"/>
  <c r="R379" i="21"/>
  <c r="Q379" i="21"/>
  <c r="P379" i="21"/>
  <c r="T378" i="21"/>
  <c r="S378" i="21"/>
  <c r="R378" i="21"/>
  <c r="Q378" i="21"/>
  <c r="P378" i="21"/>
  <c r="T377" i="21"/>
  <c r="S377" i="21"/>
  <c r="R377" i="21"/>
  <c r="Q377" i="21"/>
  <c r="P377" i="21"/>
  <c r="T376" i="21"/>
  <c r="S376" i="21"/>
  <c r="R376" i="21"/>
  <c r="Q376" i="21"/>
  <c r="P376" i="21"/>
  <c r="T375" i="21"/>
  <c r="S375" i="21"/>
  <c r="R375" i="21"/>
  <c r="Q375" i="21"/>
  <c r="P375" i="21"/>
  <c r="T374" i="21"/>
  <c r="S374" i="21"/>
  <c r="R374" i="21"/>
  <c r="Q374" i="21"/>
  <c r="P374" i="21"/>
  <c r="T373" i="21"/>
  <c r="S373" i="21"/>
  <c r="R373" i="21"/>
  <c r="Q373" i="21"/>
  <c r="P373" i="21"/>
  <c r="O370" i="21"/>
  <c r="N370" i="21"/>
  <c r="M370" i="21"/>
  <c r="L370" i="21"/>
  <c r="K370" i="21"/>
  <c r="J370" i="21"/>
  <c r="I370" i="21"/>
  <c r="H370" i="21"/>
  <c r="G370" i="21"/>
  <c r="F370" i="21"/>
  <c r="E370" i="21"/>
  <c r="D370" i="21"/>
  <c r="T369" i="21"/>
  <c r="T370" i="21" s="1"/>
  <c r="S369" i="21"/>
  <c r="S370" i="21" s="1"/>
  <c r="R369" i="21"/>
  <c r="R370" i="21" s="1"/>
  <c r="Q369" i="21"/>
  <c r="P369" i="21"/>
  <c r="P370" i="21" s="1"/>
  <c r="T368" i="21"/>
  <c r="S368" i="21"/>
  <c r="R368" i="21"/>
  <c r="Q368" i="21"/>
  <c r="P368" i="21"/>
  <c r="T367" i="21"/>
  <c r="S367" i="21"/>
  <c r="R367" i="21"/>
  <c r="Q367" i="21"/>
  <c r="P367" i="21"/>
  <c r="T366" i="21"/>
  <c r="S366" i="21"/>
  <c r="R366" i="21"/>
  <c r="Q366" i="21"/>
  <c r="P366" i="21"/>
  <c r="T365" i="21"/>
  <c r="S365" i="21"/>
  <c r="R365" i="21"/>
  <c r="Q365" i="21"/>
  <c r="P365" i="21"/>
  <c r="T364" i="21"/>
  <c r="S364" i="21"/>
  <c r="R364" i="21"/>
  <c r="Q364" i="21"/>
  <c r="P364" i="21"/>
  <c r="T363" i="21"/>
  <c r="S363" i="21"/>
  <c r="R363" i="21"/>
  <c r="Q363" i="21"/>
  <c r="P363" i="21"/>
  <c r="T362" i="21"/>
  <c r="S362" i="21"/>
  <c r="R362" i="21"/>
  <c r="Q362" i="21"/>
  <c r="P362" i="21"/>
  <c r="T361" i="21"/>
  <c r="S361" i="21"/>
  <c r="R361" i="21"/>
  <c r="Q361" i="21"/>
  <c r="P361" i="21"/>
  <c r="T360" i="21"/>
  <c r="S360" i="21"/>
  <c r="R360" i="21"/>
  <c r="Q360" i="21"/>
  <c r="P360" i="21"/>
  <c r="T359" i="21"/>
  <c r="S359" i="21"/>
  <c r="R359" i="21"/>
  <c r="Q359" i="21"/>
  <c r="P359" i="21"/>
  <c r="O356" i="21"/>
  <c r="N356" i="21"/>
  <c r="M356" i="21"/>
  <c r="L356" i="21"/>
  <c r="K356" i="21"/>
  <c r="J356" i="21"/>
  <c r="I356" i="21"/>
  <c r="H356" i="21"/>
  <c r="G356" i="21"/>
  <c r="F356" i="21"/>
  <c r="E356" i="21"/>
  <c r="D356" i="21"/>
  <c r="T355" i="21"/>
  <c r="T356" i="21" s="1"/>
  <c r="S355" i="21"/>
  <c r="S356" i="21" s="1"/>
  <c r="R355" i="21"/>
  <c r="Q355" i="21"/>
  <c r="Q356" i="21" s="1"/>
  <c r="P355" i="21"/>
  <c r="P356" i="21" s="1"/>
  <c r="T354" i="21"/>
  <c r="S354" i="21"/>
  <c r="R354" i="21"/>
  <c r="Q354" i="21"/>
  <c r="P354" i="21"/>
  <c r="T353" i="21"/>
  <c r="S353" i="21"/>
  <c r="R353" i="21"/>
  <c r="Q353" i="21"/>
  <c r="P353" i="21"/>
  <c r="T352" i="21"/>
  <c r="S352" i="21"/>
  <c r="R352" i="21"/>
  <c r="Q352" i="21"/>
  <c r="P352" i="21"/>
  <c r="T351" i="21"/>
  <c r="S351" i="21"/>
  <c r="R351" i="21"/>
  <c r="Q351" i="21"/>
  <c r="P351" i="21"/>
  <c r="T350" i="21"/>
  <c r="S350" i="21"/>
  <c r="R350" i="21"/>
  <c r="Q350" i="21"/>
  <c r="P350" i="21"/>
  <c r="T349" i="21"/>
  <c r="S349" i="21"/>
  <c r="R349" i="21"/>
  <c r="Q349" i="21"/>
  <c r="P349" i="21"/>
  <c r="T348" i="21"/>
  <c r="S348" i="21"/>
  <c r="R348" i="21"/>
  <c r="Q348" i="21"/>
  <c r="P348" i="21"/>
  <c r="T347" i="21"/>
  <c r="S347" i="21"/>
  <c r="R347" i="21"/>
  <c r="Q347" i="21"/>
  <c r="P347" i="21"/>
  <c r="T346" i="21"/>
  <c r="S346" i="21"/>
  <c r="R346" i="21"/>
  <c r="Q346" i="21"/>
  <c r="P346" i="21"/>
  <c r="T345" i="21"/>
  <c r="S345" i="21"/>
  <c r="R345" i="21"/>
  <c r="Q345" i="21"/>
  <c r="P345" i="21"/>
  <c r="T342" i="21"/>
  <c r="O342" i="21"/>
  <c r="N342" i="21"/>
  <c r="M342" i="21"/>
  <c r="L342" i="21"/>
  <c r="K342" i="21"/>
  <c r="J342" i="21"/>
  <c r="I342" i="21"/>
  <c r="H342" i="21"/>
  <c r="G342" i="21"/>
  <c r="F342" i="21"/>
  <c r="E342" i="21"/>
  <c r="D342" i="21"/>
  <c r="T341" i="21"/>
  <c r="T66" i="21" s="1"/>
  <c r="T64" i="21" s="1"/>
  <c r="S341" i="21"/>
  <c r="S342" i="21" s="1"/>
  <c r="R341" i="21"/>
  <c r="Q341" i="21"/>
  <c r="Q342" i="21" s="1"/>
  <c r="P341" i="21"/>
  <c r="T340" i="21"/>
  <c r="S340" i="21"/>
  <c r="R340" i="21"/>
  <c r="Q340" i="21"/>
  <c r="P340" i="21"/>
  <c r="T339" i="21"/>
  <c r="S339" i="21"/>
  <c r="R339" i="21"/>
  <c r="Q339" i="21"/>
  <c r="P339" i="21"/>
  <c r="T338" i="21"/>
  <c r="S338" i="21"/>
  <c r="R338" i="21"/>
  <c r="Q338" i="21"/>
  <c r="P338" i="21"/>
  <c r="T337" i="21"/>
  <c r="S337" i="21"/>
  <c r="R337" i="21"/>
  <c r="Q337" i="21"/>
  <c r="P337" i="21"/>
  <c r="T336" i="21"/>
  <c r="S336" i="21"/>
  <c r="R336" i="21"/>
  <c r="Q336" i="21"/>
  <c r="P336" i="21"/>
  <c r="T335" i="21"/>
  <c r="S335" i="21"/>
  <c r="R335" i="21"/>
  <c r="Q335" i="21"/>
  <c r="P335" i="21"/>
  <c r="T334" i="21"/>
  <c r="S334" i="21"/>
  <c r="R334" i="21"/>
  <c r="Q334" i="21"/>
  <c r="P334" i="21"/>
  <c r="T333" i="21"/>
  <c r="S333" i="21"/>
  <c r="R333" i="21"/>
  <c r="Q333" i="21"/>
  <c r="P333" i="21"/>
  <c r="T332" i="21"/>
  <c r="S332" i="21"/>
  <c r="R332" i="21"/>
  <c r="Q332" i="21"/>
  <c r="P332" i="21"/>
  <c r="T331" i="21"/>
  <c r="S331" i="21"/>
  <c r="R331" i="21"/>
  <c r="Q331" i="21"/>
  <c r="P331" i="21"/>
  <c r="O327" i="21"/>
  <c r="N327" i="21"/>
  <c r="M327" i="21"/>
  <c r="L327" i="21"/>
  <c r="K327" i="21"/>
  <c r="J327" i="21"/>
  <c r="I327" i="21"/>
  <c r="H327" i="21"/>
  <c r="G327" i="21"/>
  <c r="F327" i="21"/>
  <c r="E327" i="21"/>
  <c r="D327" i="21"/>
  <c r="T326" i="21"/>
  <c r="S326" i="21"/>
  <c r="S327" i="21" s="1"/>
  <c r="R326" i="21"/>
  <c r="Q326" i="21"/>
  <c r="Q327" i="21" s="1"/>
  <c r="P326" i="21"/>
  <c r="T325" i="21"/>
  <c r="S325" i="21"/>
  <c r="R325" i="21"/>
  <c r="Q325" i="21"/>
  <c r="P325" i="21"/>
  <c r="T324" i="21"/>
  <c r="S324" i="21"/>
  <c r="R324" i="21"/>
  <c r="Q324" i="21"/>
  <c r="P324" i="21"/>
  <c r="T323" i="21"/>
  <c r="S323" i="21"/>
  <c r="R323" i="21"/>
  <c r="Q323" i="21"/>
  <c r="P323" i="21"/>
  <c r="T322" i="21"/>
  <c r="S322" i="21"/>
  <c r="R322" i="21"/>
  <c r="Q322" i="21"/>
  <c r="P322" i="21"/>
  <c r="T321" i="21"/>
  <c r="S321" i="21"/>
  <c r="R321" i="21"/>
  <c r="Q321" i="21"/>
  <c r="P321" i="21"/>
  <c r="T320" i="21"/>
  <c r="S320" i="21"/>
  <c r="R320" i="21"/>
  <c r="Q320" i="21"/>
  <c r="P320" i="21"/>
  <c r="T319" i="21"/>
  <c r="S319" i="21"/>
  <c r="R319" i="21"/>
  <c r="Q319" i="21"/>
  <c r="P319" i="21"/>
  <c r="T318" i="21"/>
  <c r="S318" i="21"/>
  <c r="R318" i="21"/>
  <c r="Q318" i="21"/>
  <c r="P318" i="21"/>
  <c r="T317" i="21"/>
  <c r="S317" i="21"/>
  <c r="R317" i="21"/>
  <c r="Q317" i="21"/>
  <c r="P317" i="21"/>
  <c r="T316" i="21"/>
  <c r="S316" i="21"/>
  <c r="R316" i="21"/>
  <c r="Q316" i="21"/>
  <c r="P316" i="21"/>
  <c r="O313" i="21"/>
  <c r="N313" i="21"/>
  <c r="M313" i="21"/>
  <c r="L313" i="21"/>
  <c r="K313" i="21"/>
  <c r="J313" i="21"/>
  <c r="I313" i="21"/>
  <c r="H313" i="21"/>
  <c r="G313" i="21"/>
  <c r="F313" i="21"/>
  <c r="E313" i="21"/>
  <c r="D313" i="21"/>
  <c r="T312" i="21"/>
  <c r="T313" i="21" s="1"/>
  <c r="S312" i="21"/>
  <c r="S313" i="21" s="1"/>
  <c r="R312" i="21"/>
  <c r="Q312" i="21"/>
  <c r="P312" i="21"/>
  <c r="P313" i="21" s="1"/>
  <c r="T311" i="21"/>
  <c r="S311" i="21"/>
  <c r="R311" i="21"/>
  <c r="Q311" i="21"/>
  <c r="P311" i="21"/>
  <c r="T310" i="21"/>
  <c r="S310" i="21"/>
  <c r="R310" i="21"/>
  <c r="Q310" i="21"/>
  <c r="P310" i="21"/>
  <c r="T309" i="21"/>
  <c r="S309" i="21"/>
  <c r="R309" i="21"/>
  <c r="Q309" i="21"/>
  <c r="P309" i="21"/>
  <c r="T308" i="21"/>
  <c r="S308" i="21"/>
  <c r="R308" i="21"/>
  <c r="Q308" i="21"/>
  <c r="P308" i="21"/>
  <c r="T307" i="21"/>
  <c r="S307" i="21"/>
  <c r="R307" i="21"/>
  <c r="Q307" i="21"/>
  <c r="P307" i="21"/>
  <c r="T306" i="21"/>
  <c r="S306" i="21"/>
  <c r="R306" i="21"/>
  <c r="Q306" i="21"/>
  <c r="P306" i="21"/>
  <c r="T305" i="21"/>
  <c r="S305" i="21"/>
  <c r="R305" i="21"/>
  <c r="Q305" i="21"/>
  <c r="P305" i="21"/>
  <c r="T304" i="21"/>
  <c r="S304" i="21"/>
  <c r="R304" i="21"/>
  <c r="Q304" i="21"/>
  <c r="P304" i="21"/>
  <c r="T303" i="21"/>
  <c r="S303" i="21"/>
  <c r="R303" i="21"/>
  <c r="Q303" i="21"/>
  <c r="P303" i="21"/>
  <c r="T302" i="21"/>
  <c r="S302" i="21"/>
  <c r="R302" i="21"/>
  <c r="Q302" i="21"/>
  <c r="P302" i="21"/>
  <c r="O299" i="21"/>
  <c r="N299" i="21"/>
  <c r="M299" i="21"/>
  <c r="L299" i="21"/>
  <c r="K299" i="21"/>
  <c r="J299" i="21"/>
  <c r="I299" i="21"/>
  <c r="H299" i="21"/>
  <c r="G299" i="21"/>
  <c r="F299" i="21"/>
  <c r="E299" i="21"/>
  <c r="D299" i="21"/>
  <c r="T298" i="21"/>
  <c r="T299" i="21" s="1"/>
  <c r="S298" i="21"/>
  <c r="S299" i="21" s="1"/>
  <c r="R298" i="21"/>
  <c r="Q298" i="21"/>
  <c r="P298" i="21"/>
  <c r="P299" i="21" s="1"/>
  <c r="T297" i="21"/>
  <c r="S297" i="21"/>
  <c r="R297" i="21"/>
  <c r="Q297" i="21"/>
  <c r="P297" i="21"/>
  <c r="T296" i="21"/>
  <c r="S296" i="21"/>
  <c r="R296" i="21"/>
  <c r="Q296" i="21"/>
  <c r="P296" i="21"/>
  <c r="T295" i="21"/>
  <c r="S295" i="21"/>
  <c r="R295" i="21"/>
  <c r="Q295" i="21"/>
  <c r="P295" i="21"/>
  <c r="T294" i="21"/>
  <c r="S294" i="21"/>
  <c r="R294" i="21"/>
  <c r="Q294" i="21"/>
  <c r="P294" i="21"/>
  <c r="T293" i="21"/>
  <c r="S293" i="21"/>
  <c r="R293" i="21"/>
  <c r="Q293" i="21"/>
  <c r="P293" i="21"/>
  <c r="T292" i="21"/>
  <c r="S292" i="21"/>
  <c r="R292" i="21"/>
  <c r="Q292" i="21"/>
  <c r="P292" i="21"/>
  <c r="T291" i="21"/>
  <c r="S291" i="21"/>
  <c r="R291" i="21"/>
  <c r="Q291" i="21"/>
  <c r="P291" i="21"/>
  <c r="T290" i="21"/>
  <c r="S290" i="21"/>
  <c r="R290" i="21"/>
  <c r="Q290" i="21"/>
  <c r="P290" i="21"/>
  <c r="T289" i="21"/>
  <c r="S289" i="21"/>
  <c r="R289" i="21"/>
  <c r="Q289" i="21"/>
  <c r="P289" i="21"/>
  <c r="T288" i="21"/>
  <c r="S288" i="21"/>
  <c r="R288" i="21"/>
  <c r="Q288" i="21"/>
  <c r="P288" i="21"/>
  <c r="O285" i="21"/>
  <c r="N285" i="21"/>
  <c r="M285" i="21"/>
  <c r="L285" i="21"/>
  <c r="K285" i="21"/>
  <c r="J285" i="21"/>
  <c r="I285" i="21"/>
  <c r="H285" i="21"/>
  <c r="G285" i="21"/>
  <c r="F285" i="21"/>
  <c r="E285" i="21"/>
  <c r="D285" i="21"/>
  <c r="T284" i="21"/>
  <c r="T285" i="21" s="1"/>
  <c r="S284" i="21"/>
  <c r="S285" i="21" s="1"/>
  <c r="R284" i="21"/>
  <c r="Q284" i="21"/>
  <c r="P284" i="21"/>
  <c r="P285" i="21" s="1"/>
  <c r="T283" i="21"/>
  <c r="S283" i="21"/>
  <c r="R283" i="21"/>
  <c r="Q283" i="21"/>
  <c r="P283" i="21"/>
  <c r="T282" i="21"/>
  <c r="S282" i="21"/>
  <c r="R282" i="21"/>
  <c r="Q282" i="21"/>
  <c r="P282" i="21"/>
  <c r="T281" i="21"/>
  <c r="S281" i="21"/>
  <c r="R281" i="21"/>
  <c r="Q281" i="21"/>
  <c r="P281" i="21"/>
  <c r="T280" i="21"/>
  <c r="S280" i="21"/>
  <c r="R280" i="21"/>
  <c r="Q280" i="21"/>
  <c r="P280" i="21"/>
  <c r="T279" i="21"/>
  <c r="S279" i="21"/>
  <c r="R279" i="21"/>
  <c r="Q279" i="21"/>
  <c r="P279" i="21"/>
  <c r="T278" i="21"/>
  <c r="S278" i="21"/>
  <c r="R278" i="21"/>
  <c r="Q278" i="21"/>
  <c r="P278" i="21"/>
  <c r="T277" i="21"/>
  <c r="S277" i="21"/>
  <c r="R277" i="21"/>
  <c r="Q277" i="21"/>
  <c r="P277" i="21"/>
  <c r="T276" i="21"/>
  <c r="S276" i="21"/>
  <c r="R276" i="21"/>
  <c r="Q276" i="21"/>
  <c r="P276" i="21"/>
  <c r="T275" i="21"/>
  <c r="S275" i="21"/>
  <c r="R275" i="21"/>
  <c r="Q275" i="21"/>
  <c r="P275" i="21"/>
  <c r="T274" i="21"/>
  <c r="S274" i="21"/>
  <c r="R274" i="21"/>
  <c r="Q274" i="21"/>
  <c r="P274" i="21"/>
  <c r="O270" i="21"/>
  <c r="N270" i="21"/>
  <c r="M270" i="21"/>
  <c r="L270" i="21"/>
  <c r="K270" i="21"/>
  <c r="J270" i="21"/>
  <c r="I270" i="21"/>
  <c r="H270" i="21"/>
  <c r="G270" i="21"/>
  <c r="F270" i="21"/>
  <c r="E270" i="21"/>
  <c r="D270" i="21"/>
  <c r="T269" i="21"/>
  <c r="T270" i="21" s="1"/>
  <c r="S269" i="21"/>
  <c r="S270" i="21" s="1"/>
  <c r="R269" i="21"/>
  <c r="Q269" i="21"/>
  <c r="Q270" i="21" s="1"/>
  <c r="P269" i="21"/>
  <c r="P270" i="21" s="1"/>
  <c r="T268" i="21"/>
  <c r="S268" i="21"/>
  <c r="R268" i="21"/>
  <c r="Q268" i="21"/>
  <c r="P268" i="21"/>
  <c r="T267" i="21"/>
  <c r="S267" i="21"/>
  <c r="R267" i="21"/>
  <c r="Q267" i="21"/>
  <c r="P267" i="21"/>
  <c r="T266" i="21"/>
  <c r="S266" i="21"/>
  <c r="R266" i="21"/>
  <c r="Q266" i="21"/>
  <c r="P266" i="21"/>
  <c r="T265" i="21"/>
  <c r="S265" i="21"/>
  <c r="R265" i="21"/>
  <c r="Q265" i="21"/>
  <c r="P265" i="21"/>
  <c r="T264" i="21"/>
  <c r="S264" i="21"/>
  <c r="R264" i="21"/>
  <c r="Q264" i="21"/>
  <c r="P264" i="21"/>
  <c r="T263" i="21"/>
  <c r="S263" i="21"/>
  <c r="R263" i="21"/>
  <c r="Q263" i="21"/>
  <c r="P263" i="21"/>
  <c r="T262" i="21"/>
  <c r="S262" i="21"/>
  <c r="R262" i="21"/>
  <c r="Q262" i="21"/>
  <c r="P262" i="21"/>
  <c r="T261" i="21"/>
  <c r="S261" i="21"/>
  <c r="R261" i="21"/>
  <c r="Q261" i="21"/>
  <c r="P261" i="21"/>
  <c r="T260" i="21"/>
  <c r="S260" i="21"/>
  <c r="R260" i="21"/>
  <c r="Q260" i="21"/>
  <c r="P260" i="21"/>
  <c r="T259" i="21"/>
  <c r="S259" i="21"/>
  <c r="R259" i="21"/>
  <c r="Q259" i="21"/>
  <c r="P259" i="21"/>
  <c r="T256" i="21"/>
  <c r="O256" i="21"/>
  <c r="N256" i="21"/>
  <c r="M256" i="21"/>
  <c r="L256" i="21"/>
  <c r="K256" i="21"/>
  <c r="J256" i="21"/>
  <c r="I256" i="21"/>
  <c r="H256" i="21"/>
  <c r="G256" i="21"/>
  <c r="F256" i="21"/>
  <c r="E256" i="21"/>
  <c r="D256" i="21"/>
  <c r="T255" i="21"/>
  <c r="S255" i="21"/>
  <c r="S256" i="21" s="1"/>
  <c r="R255" i="21"/>
  <c r="R256" i="21" s="1"/>
  <c r="Q255" i="21"/>
  <c r="P255" i="21"/>
  <c r="P256" i="21" s="1"/>
  <c r="T254" i="21"/>
  <c r="S254" i="21"/>
  <c r="R254" i="21"/>
  <c r="Q254" i="21"/>
  <c r="P254" i="21"/>
  <c r="T253" i="21"/>
  <c r="S253" i="21"/>
  <c r="R253" i="21"/>
  <c r="Q253" i="21"/>
  <c r="P253" i="21"/>
  <c r="T252" i="21"/>
  <c r="S252" i="21"/>
  <c r="R252" i="21"/>
  <c r="Q252" i="21"/>
  <c r="P252" i="21"/>
  <c r="T251" i="21"/>
  <c r="S251" i="21"/>
  <c r="R251" i="21"/>
  <c r="Q251" i="21"/>
  <c r="P251" i="21"/>
  <c r="T250" i="21"/>
  <c r="S250" i="21"/>
  <c r="R250" i="21"/>
  <c r="Q250" i="21"/>
  <c r="P250" i="21"/>
  <c r="T249" i="21"/>
  <c r="S249" i="21"/>
  <c r="R249" i="21"/>
  <c r="Q249" i="21"/>
  <c r="P249" i="21"/>
  <c r="T248" i="21"/>
  <c r="S248" i="21"/>
  <c r="R248" i="21"/>
  <c r="Q248" i="21"/>
  <c r="P248" i="21"/>
  <c r="T247" i="21"/>
  <c r="S247" i="21"/>
  <c r="R247" i="21"/>
  <c r="Q247" i="21"/>
  <c r="P247" i="21"/>
  <c r="T246" i="21"/>
  <c r="S246" i="21"/>
  <c r="R246" i="21"/>
  <c r="Q246" i="21"/>
  <c r="P246" i="21"/>
  <c r="T245" i="21"/>
  <c r="S245" i="21"/>
  <c r="R245" i="21"/>
  <c r="Q245" i="21"/>
  <c r="P245" i="21"/>
  <c r="O241" i="21"/>
  <c r="N241" i="21"/>
  <c r="M241" i="21"/>
  <c r="L241" i="21"/>
  <c r="K241" i="21"/>
  <c r="J241" i="21"/>
  <c r="I241" i="21"/>
  <c r="H241" i="21"/>
  <c r="G241" i="21"/>
  <c r="F241" i="21"/>
  <c r="E241" i="21"/>
  <c r="D241" i="21"/>
  <c r="T240" i="21"/>
  <c r="T241" i="21" s="1"/>
  <c r="S240" i="21"/>
  <c r="S241" i="21" s="1"/>
  <c r="R240" i="21"/>
  <c r="R241" i="21" s="1"/>
  <c r="Q240" i="21"/>
  <c r="P240" i="21"/>
  <c r="P241" i="21" s="1"/>
  <c r="T239" i="21"/>
  <c r="S239" i="21"/>
  <c r="R239" i="21"/>
  <c r="Q239" i="21"/>
  <c r="P239" i="21"/>
  <c r="T238" i="21"/>
  <c r="S238" i="21"/>
  <c r="R238" i="21"/>
  <c r="Q238" i="21"/>
  <c r="P238" i="21"/>
  <c r="T237" i="21"/>
  <c r="S237" i="21"/>
  <c r="R237" i="21"/>
  <c r="Q237" i="21"/>
  <c r="P237" i="21"/>
  <c r="T236" i="21"/>
  <c r="S236" i="21"/>
  <c r="R236" i="21"/>
  <c r="Q236" i="21"/>
  <c r="P236" i="21"/>
  <c r="T235" i="21"/>
  <c r="S235" i="21"/>
  <c r="R235" i="21"/>
  <c r="Q235" i="21"/>
  <c r="P235" i="21"/>
  <c r="T234" i="21"/>
  <c r="S234" i="21"/>
  <c r="R234" i="21"/>
  <c r="Q234" i="21"/>
  <c r="P234" i="21"/>
  <c r="T233" i="21"/>
  <c r="S233" i="21"/>
  <c r="R233" i="21"/>
  <c r="Q233" i="21"/>
  <c r="P233" i="21"/>
  <c r="T232" i="21"/>
  <c r="S232" i="21"/>
  <c r="R232" i="21"/>
  <c r="Q232" i="21"/>
  <c r="P232" i="21"/>
  <c r="T231" i="21"/>
  <c r="S231" i="21"/>
  <c r="R231" i="21"/>
  <c r="Q231" i="21"/>
  <c r="P231" i="21"/>
  <c r="T230" i="21"/>
  <c r="S230" i="21"/>
  <c r="R230" i="21"/>
  <c r="Q230" i="21"/>
  <c r="P230" i="21"/>
  <c r="O227" i="21"/>
  <c r="N227" i="21"/>
  <c r="M227" i="21"/>
  <c r="L227" i="21"/>
  <c r="K227" i="21"/>
  <c r="J227" i="21"/>
  <c r="I227" i="21"/>
  <c r="H227" i="21"/>
  <c r="G227" i="21"/>
  <c r="F227" i="21"/>
  <c r="E227" i="21"/>
  <c r="D227" i="21"/>
  <c r="T226" i="21"/>
  <c r="S226" i="21"/>
  <c r="S227" i="21" s="1"/>
  <c r="R226" i="21"/>
  <c r="Q226" i="21"/>
  <c r="Q227" i="21" s="1"/>
  <c r="P226" i="21"/>
  <c r="T225" i="21"/>
  <c r="S225" i="21"/>
  <c r="R225" i="21"/>
  <c r="Q225" i="21"/>
  <c r="P225" i="21"/>
  <c r="T224" i="21"/>
  <c r="S224" i="21"/>
  <c r="R224" i="21"/>
  <c r="Q224" i="21"/>
  <c r="P224" i="21"/>
  <c r="T223" i="21"/>
  <c r="S223" i="21"/>
  <c r="R223" i="21"/>
  <c r="Q223" i="21"/>
  <c r="P223" i="21"/>
  <c r="T222" i="21"/>
  <c r="S222" i="21"/>
  <c r="R222" i="21"/>
  <c r="Q222" i="21"/>
  <c r="P222" i="21"/>
  <c r="T221" i="21"/>
  <c r="S221" i="21"/>
  <c r="R221" i="21"/>
  <c r="Q221" i="21"/>
  <c r="P221" i="21"/>
  <c r="T220" i="21"/>
  <c r="S220" i="21"/>
  <c r="R220" i="21"/>
  <c r="Q220" i="21"/>
  <c r="P220" i="21"/>
  <c r="T219" i="21"/>
  <c r="S219" i="21"/>
  <c r="R219" i="21"/>
  <c r="Q219" i="21"/>
  <c r="P219" i="21"/>
  <c r="T218" i="21"/>
  <c r="S218" i="21"/>
  <c r="R218" i="21"/>
  <c r="Q218" i="21"/>
  <c r="P218" i="21"/>
  <c r="T217" i="21"/>
  <c r="S217" i="21"/>
  <c r="R217" i="21"/>
  <c r="Q217" i="21"/>
  <c r="P217" i="21"/>
  <c r="T216" i="21"/>
  <c r="S216" i="21"/>
  <c r="R216" i="21"/>
  <c r="Q216" i="21"/>
  <c r="P216" i="21"/>
  <c r="S213" i="21"/>
  <c r="O213" i="21"/>
  <c r="N213" i="21"/>
  <c r="M213" i="21"/>
  <c r="L213" i="21"/>
  <c r="K213" i="21"/>
  <c r="J213" i="21"/>
  <c r="I213" i="21"/>
  <c r="H213" i="21"/>
  <c r="G213" i="21"/>
  <c r="F213" i="21"/>
  <c r="E213" i="21"/>
  <c r="D213" i="21"/>
  <c r="T212" i="21"/>
  <c r="T213" i="21" s="1"/>
  <c r="S212" i="21"/>
  <c r="R212" i="21"/>
  <c r="Q212" i="21"/>
  <c r="Q213" i="21" s="1"/>
  <c r="P212" i="21"/>
  <c r="P213" i="21" s="1"/>
  <c r="T211" i="21"/>
  <c r="S211" i="21"/>
  <c r="R211" i="21"/>
  <c r="Q211" i="21"/>
  <c r="P211" i="21"/>
  <c r="T210" i="21"/>
  <c r="S210" i="21"/>
  <c r="R210" i="21"/>
  <c r="Q210" i="21"/>
  <c r="P210" i="21"/>
  <c r="T209" i="21"/>
  <c r="S209" i="21"/>
  <c r="R209" i="21"/>
  <c r="Q209" i="21"/>
  <c r="P209" i="21"/>
  <c r="T208" i="21"/>
  <c r="S208" i="21"/>
  <c r="R208" i="21"/>
  <c r="Q208" i="21"/>
  <c r="P208" i="21"/>
  <c r="T207" i="21"/>
  <c r="S207" i="21"/>
  <c r="R207" i="21"/>
  <c r="Q207" i="21"/>
  <c r="P207" i="21"/>
  <c r="T206" i="21"/>
  <c r="S206" i="21"/>
  <c r="R206" i="21"/>
  <c r="Q206" i="21"/>
  <c r="P206" i="21"/>
  <c r="T205" i="21"/>
  <c r="S205" i="21"/>
  <c r="R205" i="21"/>
  <c r="Q205" i="21"/>
  <c r="P205" i="21"/>
  <c r="T204" i="21"/>
  <c r="S204" i="21"/>
  <c r="R204" i="21"/>
  <c r="Q204" i="21"/>
  <c r="P204" i="21"/>
  <c r="T203" i="21"/>
  <c r="S203" i="21"/>
  <c r="R203" i="21"/>
  <c r="Q203" i="21"/>
  <c r="P203" i="21"/>
  <c r="T202" i="21"/>
  <c r="S202" i="21"/>
  <c r="R202" i="21"/>
  <c r="Q202" i="21"/>
  <c r="P202" i="21"/>
  <c r="T199" i="21"/>
  <c r="O199" i="21"/>
  <c r="N199" i="21"/>
  <c r="M199" i="21"/>
  <c r="L199" i="21"/>
  <c r="K199" i="21"/>
  <c r="J199" i="21"/>
  <c r="I199" i="21"/>
  <c r="H199" i="21"/>
  <c r="G199" i="21"/>
  <c r="F199" i="21"/>
  <c r="E199" i="21"/>
  <c r="D199" i="21"/>
  <c r="T198" i="21"/>
  <c r="S198" i="21"/>
  <c r="S199" i="21" s="1"/>
  <c r="R198" i="21"/>
  <c r="Q198" i="21"/>
  <c r="Q199" i="21" s="1"/>
  <c r="P198" i="21"/>
  <c r="P199" i="21" s="1"/>
  <c r="T197" i="21"/>
  <c r="S197" i="21"/>
  <c r="R197" i="21"/>
  <c r="Q197" i="21"/>
  <c r="P197" i="21"/>
  <c r="T196" i="21"/>
  <c r="S196" i="21"/>
  <c r="R196" i="21"/>
  <c r="Q196" i="21"/>
  <c r="P196" i="21"/>
  <c r="T195" i="21"/>
  <c r="S195" i="21"/>
  <c r="R195" i="21"/>
  <c r="Q195" i="21"/>
  <c r="P195" i="21"/>
  <c r="T194" i="21"/>
  <c r="S194" i="21"/>
  <c r="R194" i="21"/>
  <c r="Q194" i="21"/>
  <c r="P194" i="21"/>
  <c r="T193" i="21"/>
  <c r="S193" i="21"/>
  <c r="R193" i="21"/>
  <c r="Q193" i="21"/>
  <c r="P193" i="21"/>
  <c r="T192" i="21"/>
  <c r="S192" i="21"/>
  <c r="R192" i="21"/>
  <c r="Q192" i="21"/>
  <c r="P192" i="21"/>
  <c r="T191" i="21"/>
  <c r="S191" i="21"/>
  <c r="R191" i="21"/>
  <c r="Q191" i="21"/>
  <c r="P191" i="21"/>
  <c r="T190" i="21"/>
  <c r="S190" i="21"/>
  <c r="R190" i="21"/>
  <c r="Q190" i="21"/>
  <c r="P190" i="21"/>
  <c r="T189" i="21"/>
  <c r="S189" i="21"/>
  <c r="R189" i="21"/>
  <c r="Q189" i="21"/>
  <c r="P189" i="21"/>
  <c r="T188" i="21"/>
  <c r="S188" i="21"/>
  <c r="R188" i="21"/>
  <c r="Q188" i="21"/>
  <c r="P188" i="21"/>
  <c r="O185" i="21"/>
  <c r="N185" i="21"/>
  <c r="M185" i="21"/>
  <c r="L185" i="21"/>
  <c r="K185" i="21"/>
  <c r="J185" i="21"/>
  <c r="I185" i="21"/>
  <c r="H185" i="21"/>
  <c r="G185" i="21"/>
  <c r="F185" i="21"/>
  <c r="E185" i="21"/>
  <c r="D185" i="21"/>
  <c r="T184" i="21"/>
  <c r="T185" i="21" s="1"/>
  <c r="S184" i="21"/>
  <c r="S185" i="21" s="1"/>
  <c r="R184" i="21"/>
  <c r="Q184" i="21"/>
  <c r="P184" i="21"/>
  <c r="P185" i="21" s="1"/>
  <c r="T183" i="21"/>
  <c r="S183" i="21"/>
  <c r="R183" i="21"/>
  <c r="Q183" i="21"/>
  <c r="P183" i="21"/>
  <c r="T182" i="21"/>
  <c r="S182" i="21"/>
  <c r="R182" i="21"/>
  <c r="Q182" i="21"/>
  <c r="P182" i="21"/>
  <c r="T181" i="21"/>
  <c r="S181" i="21"/>
  <c r="R181" i="21"/>
  <c r="Q181" i="21"/>
  <c r="P181" i="21"/>
  <c r="T180" i="21"/>
  <c r="S180" i="21"/>
  <c r="R180" i="21"/>
  <c r="Q180" i="21"/>
  <c r="P180" i="21"/>
  <c r="T179" i="21"/>
  <c r="S179" i="21"/>
  <c r="R179" i="21"/>
  <c r="Q179" i="21"/>
  <c r="P179" i="21"/>
  <c r="T178" i="21"/>
  <c r="S178" i="21"/>
  <c r="R178" i="21"/>
  <c r="Q178" i="21"/>
  <c r="P178" i="21"/>
  <c r="T177" i="21"/>
  <c r="S177" i="21"/>
  <c r="R177" i="21"/>
  <c r="Q177" i="21"/>
  <c r="P177" i="21"/>
  <c r="T176" i="21"/>
  <c r="S176" i="21"/>
  <c r="R176" i="21"/>
  <c r="Q176" i="21"/>
  <c r="P176" i="21"/>
  <c r="T175" i="21"/>
  <c r="S175" i="21"/>
  <c r="R175" i="21"/>
  <c r="Q175" i="21"/>
  <c r="P175" i="21"/>
  <c r="T174" i="21"/>
  <c r="S174" i="21"/>
  <c r="R174" i="21"/>
  <c r="Q174" i="21"/>
  <c r="P174" i="21"/>
  <c r="O171" i="21"/>
  <c r="N171" i="21"/>
  <c r="M171" i="21"/>
  <c r="L171" i="21"/>
  <c r="K171" i="21"/>
  <c r="J171" i="21"/>
  <c r="I171" i="21"/>
  <c r="H171" i="21"/>
  <c r="G171" i="21"/>
  <c r="F171" i="21"/>
  <c r="E171" i="21"/>
  <c r="D171" i="21"/>
  <c r="T170" i="21"/>
  <c r="T171" i="21" s="1"/>
  <c r="S170" i="21"/>
  <c r="S171" i="21" s="1"/>
  <c r="R170" i="21"/>
  <c r="Q170" i="21"/>
  <c r="P170" i="21"/>
  <c r="P171" i="21" s="1"/>
  <c r="T169" i="21"/>
  <c r="S169" i="21"/>
  <c r="R169" i="21"/>
  <c r="Q169" i="21"/>
  <c r="P169" i="21"/>
  <c r="T168" i="21"/>
  <c r="S168" i="21"/>
  <c r="R168" i="21"/>
  <c r="Q168" i="21"/>
  <c r="P168" i="21"/>
  <c r="T167" i="21"/>
  <c r="S167" i="21"/>
  <c r="R167" i="21"/>
  <c r="Q167" i="21"/>
  <c r="P167" i="21"/>
  <c r="T166" i="21"/>
  <c r="S166" i="21"/>
  <c r="R166" i="21"/>
  <c r="Q166" i="21"/>
  <c r="P166" i="21"/>
  <c r="T165" i="21"/>
  <c r="S165" i="21"/>
  <c r="R165" i="21"/>
  <c r="Q165" i="21"/>
  <c r="P165" i="21"/>
  <c r="T164" i="21"/>
  <c r="S164" i="21"/>
  <c r="R164" i="21"/>
  <c r="Q164" i="21"/>
  <c r="P164" i="21"/>
  <c r="T163" i="21"/>
  <c r="S163" i="21"/>
  <c r="R163" i="21"/>
  <c r="Q163" i="21"/>
  <c r="P163" i="21"/>
  <c r="T162" i="21"/>
  <c r="S162" i="21"/>
  <c r="R162" i="21"/>
  <c r="Q162" i="21"/>
  <c r="P162" i="21"/>
  <c r="T161" i="21"/>
  <c r="S161" i="21"/>
  <c r="R161" i="21"/>
  <c r="Q161" i="21"/>
  <c r="P161" i="21"/>
  <c r="T160" i="21"/>
  <c r="S160" i="21"/>
  <c r="R160" i="21"/>
  <c r="Q160" i="21"/>
  <c r="P160" i="21"/>
  <c r="O157" i="21"/>
  <c r="N157" i="21"/>
  <c r="M157" i="21"/>
  <c r="L157" i="21"/>
  <c r="K157" i="21"/>
  <c r="J157" i="21"/>
  <c r="I157" i="21"/>
  <c r="H157" i="21"/>
  <c r="G157" i="21"/>
  <c r="F157" i="21"/>
  <c r="E157" i="21"/>
  <c r="D157" i="21"/>
  <c r="T156" i="21"/>
  <c r="T157" i="21" s="1"/>
  <c r="S156" i="21"/>
  <c r="R156" i="21"/>
  <c r="Q156" i="21"/>
  <c r="P156" i="21"/>
  <c r="P157" i="21" s="1"/>
  <c r="T155" i="21"/>
  <c r="S155" i="21"/>
  <c r="R155" i="21"/>
  <c r="Q155" i="21"/>
  <c r="P155" i="21"/>
  <c r="T154" i="21"/>
  <c r="S154" i="21"/>
  <c r="R154" i="21"/>
  <c r="Q154" i="21"/>
  <c r="P154" i="21"/>
  <c r="T153" i="21"/>
  <c r="S153" i="21"/>
  <c r="R153" i="21"/>
  <c r="Q153" i="21"/>
  <c r="P153" i="21"/>
  <c r="T152" i="21"/>
  <c r="S152" i="21"/>
  <c r="R152" i="21"/>
  <c r="Q152" i="21"/>
  <c r="P152" i="21"/>
  <c r="T151" i="21"/>
  <c r="S151" i="21"/>
  <c r="R151" i="21"/>
  <c r="Q151" i="21"/>
  <c r="P151" i="21"/>
  <c r="T150" i="21"/>
  <c r="S150" i="21"/>
  <c r="R150" i="21"/>
  <c r="Q150" i="21"/>
  <c r="P150" i="21"/>
  <c r="T149" i="21"/>
  <c r="S149" i="21"/>
  <c r="R149" i="21"/>
  <c r="Q149" i="21"/>
  <c r="P149" i="21"/>
  <c r="T148" i="21"/>
  <c r="S148" i="21"/>
  <c r="R148" i="21"/>
  <c r="Q148" i="21"/>
  <c r="P148" i="21"/>
  <c r="T147" i="21"/>
  <c r="S147" i="21"/>
  <c r="R147" i="21"/>
  <c r="Q147" i="21"/>
  <c r="P147" i="21"/>
  <c r="T146" i="21"/>
  <c r="S146" i="21"/>
  <c r="R146" i="21"/>
  <c r="Q146" i="21"/>
  <c r="P146" i="21"/>
  <c r="O143" i="21"/>
  <c r="N143" i="21"/>
  <c r="M143" i="21"/>
  <c r="L143" i="21"/>
  <c r="K143" i="21"/>
  <c r="J143" i="21"/>
  <c r="I143" i="21"/>
  <c r="H143" i="21"/>
  <c r="G143" i="21"/>
  <c r="F143" i="21"/>
  <c r="E143" i="21"/>
  <c r="D143" i="21"/>
  <c r="T142" i="21"/>
  <c r="T143" i="21" s="1"/>
  <c r="S142" i="21"/>
  <c r="S143" i="21" s="1"/>
  <c r="R142" i="21"/>
  <c r="Q142" i="21"/>
  <c r="P142" i="21"/>
  <c r="P143" i="21" s="1"/>
  <c r="T141" i="21"/>
  <c r="S141" i="21"/>
  <c r="R141" i="21"/>
  <c r="Q141" i="21"/>
  <c r="P141" i="21"/>
  <c r="T140" i="21"/>
  <c r="S140" i="21"/>
  <c r="R140" i="21"/>
  <c r="Q140" i="21"/>
  <c r="P140" i="21"/>
  <c r="T139" i="21"/>
  <c r="S139" i="21"/>
  <c r="R139" i="21"/>
  <c r="Q139" i="21"/>
  <c r="P139" i="21"/>
  <c r="T138" i="21"/>
  <c r="S138" i="21"/>
  <c r="R138" i="21"/>
  <c r="Q138" i="21"/>
  <c r="P138" i="21"/>
  <c r="T137" i="21"/>
  <c r="S137" i="21"/>
  <c r="R137" i="21"/>
  <c r="Q137" i="21"/>
  <c r="P137" i="21"/>
  <c r="T136" i="21"/>
  <c r="S136" i="21"/>
  <c r="R136" i="21"/>
  <c r="Q136" i="21"/>
  <c r="P136" i="21"/>
  <c r="T135" i="21"/>
  <c r="S135" i="21"/>
  <c r="R135" i="21"/>
  <c r="Q135" i="21"/>
  <c r="P135" i="21"/>
  <c r="T134" i="21"/>
  <c r="S134" i="21"/>
  <c r="R134" i="21"/>
  <c r="Q134" i="21"/>
  <c r="P134" i="21"/>
  <c r="T133" i="21"/>
  <c r="S133" i="21"/>
  <c r="R133" i="21"/>
  <c r="Q133" i="21"/>
  <c r="P133" i="21"/>
  <c r="T132" i="21"/>
  <c r="S132" i="21"/>
  <c r="R132" i="21"/>
  <c r="Q132" i="21"/>
  <c r="P132" i="21"/>
  <c r="O129" i="21"/>
  <c r="N129" i="21"/>
  <c r="M129" i="21"/>
  <c r="L129" i="21"/>
  <c r="K129" i="21"/>
  <c r="J129" i="21"/>
  <c r="I129" i="21"/>
  <c r="H129" i="21"/>
  <c r="G129" i="21"/>
  <c r="F129" i="21"/>
  <c r="E129" i="21"/>
  <c r="D129" i="21"/>
  <c r="T128" i="21"/>
  <c r="T129" i="21" s="1"/>
  <c r="S128" i="21"/>
  <c r="S129" i="21" s="1"/>
  <c r="R128" i="21"/>
  <c r="Q128" i="21"/>
  <c r="P128" i="21"/>
  <c r="P129" i="21" s="1"/>
  <c r="T127" i="21"/>
  <c r="S127" i="21"/>
  <c r="R127" i="21"/>
  <c r="Q127" i="21"/>
  <c r="P127" i="21"/>
  <c r="T126" i="21"/>
  <c r="S126" i="21"/>
  <c r="R126" i="21"/>
  <c r="Q126" i="21"/>
  <c r="P126" i="21"/>
  <c r="T125" i="21"/>
  <c r="S125" i="21"/>
  <c r="R125" i="21"/>
  <c r="Q125" i="21"/>
  <c r="P125" i="21"/>
  <c r="T124" i="21"/>
  <c r="S124" i="21"/>
  <c r="R124" i="21"/>
  <c r="Q124" i="21"/>
  <c r="P124" i="21"/>
  <c r="T123" i="21"/>
  <c r="S123" i="21"/>
  <c r="R123" i="21"/>
  <c r="Q123" i="21"/>
  <c r="P123" i="21"/>
  <c r="T122" i="21"/>
  <c r="S122" i="21"/>
  <c r="R122" i="21"/>
  <c r="Q122" i="21"/>
  <c r="P122" i="21"/>
  <c r="T121" i="21"/>
  <c r="S121" i="21"/>
  <c r="R121" i="21"/>
  <c r="Q121" i="21"/>
  <c r="P121" i="21"/>
  <c r="T120" i="21"/>
  <c r="S120" i="21"/>
  <c r="R120" i="21"/>
  <c r="Q120" i="21"/>
  <c r="P120" i="21"/>
  <c r="T119" i="21"/>
  <c r="S119" i="21"/>
  <c r="R119" i="21"/>
  <c r="Q119" i="21"/>
  <c r="P119" i="21"/>
  <c r="T118" i="21"/>
  <c r="S118" i="21"/>
  <c r="R118" i="21"/>
  <c r="Q118" i="21"/>
  <c r="P118" i="21"/>
  <c r="O114" i="21"/>
  <c r="O112" i="21" s="1"/>
  <c r="N114" i="21"/>
  <c r="N112" i="21" s="1"/>
  <c r="M114" i="21"/>
  <c r="M112" i="21" s="1"/>
  <c r="L114" i="21"/>
  <c r="K114" i="21"/>
  <c r="J114" i="21"/>
  <c r="J112" i="21" s="1"/>
  <c r="I114" i="21"/>
  <c r="H114" i="21"/>
  <c r="G114" i="21"/>
  <c r="G112" i="21" s="1"/>
  <c r="F114" i="21"/>
  <c r="E114" i="21"/>
  <c r="D114" i="21"/>
  <c r="C114" i="21"/>
  <c r="O113" i="21"/>
  <c r="N113" i="21"/>
  <c r="M113" i="21"/>
  <c r="L113" i="21"/>
  <c r="K113" i="21"/>
  <c r="J113" i="21"/>
  <c r="I113" i="21"/>
  <c r="H113" i="21"/>
  <c r="G113" i="21"/>
  <c r="F113" i="21"/>
  <c r="E113" i="21"/>
  <c r="D113" i="21"/>
  <c r="C113" i="21"/>
  <c r="C112" i="21"/>
  <c r="O111" i="21"/>
  <c r="N111" i="21"/>
  <c r="M111" i="21"/>
  <c r="L111" i="21"/>
  <c r="K111" i="21"/>
  <c r="J111" i="21"/>
  <c r="I111" i="21"/>
  <c r="H111" i="21"/>
  <c r="G111" i="21"/>
  <c r="F111" i="21"/>
  <c r="E111" i="21"/>
  <c r="D111" i="21"/>
  <c r="O110" i="21"/>
  <c r="N110" i="21"/>
  <c r="M110" i="21"/>
  <c r="L110" i="21"/>
  <c r="K110" i="21"/>
  <c r="J110" i="21"/>
  <c r="S110" i="21" s="1"/>
  <c r="I110" i="21"/>
  <c r="H110" i="21"/>
  <c r="G110" i="21"/>
  <c r="F110" i="21"/>
  <c r="E110" i="21"/>
  <c r="D110" i="21"/>
  <c r="O109" i="21"/>
  <c r="N109" i="21"/>
  <c r="M109" i="21"/>
  <c r="L109" i="21"/>
  <c r="K109" i="21"/>
  <c r="J109" i="21"/>
  <c r="I109" i="21"/>
  <c r="H109" i="21"/>
  <c r="G109" i="21"/>
  <c r="F109" i="21"/>
  <c r="E109" i="21"/>
  <c r="D109" i="21"/>
  <c r="O108" i="21"/>
  <c r="N108" i="21"/>
  <c r="T108" i="21" s="1"/>
  <c r="M108" i="21"/>
  <c r="L108" i="21"/>
  <c r="K108" i="21"/>
  <c r="J108" i="21"/>
  <c r="I108" i="21"/>
  <c r="H108" i="21"/>
  <c r="G108" i="21"/>
  <c r="F108" i="21"/>
  <c r="E108" i="21"/>
  <c r="D108" i="21"/>
  <c r="O107" i="21"/>
  <c r="N107" i="21"/>
  <c r="T107" i="21" s="1"/>
  <c r="M107" i="21"/>
  <c r="L107" i="21"/>
  <c r="K107" i="21"/>
  <c r="J107" i="21"/>
  <c r="I107" i="21"/>
  <c r="H107" i="21"/>
  <c r="G107" i="21"/>
  <c r="F107" i="21"/>
  <c r="E107" i="21"/>
  <c r="D107" i="21"/>
  <c r="O106" i="21"/>
  <c r="N106" i="21"/>
  <c r="M106" i="21"/>
  <c r="L106" i="21"/>
  <c r="K106" i="21"/>
  <c r="J106" i="21"/>
  <c r="S106" i="21" s="1"/>
  <c r="I106" i="21"/>
  <c r="H106" i="21"/>
  <c r="G106" i="21"/>
  <c r="F106" i="21"/>
  <c r="E106" i="21"/>
  <c r="D106" i="21"/>
  <c r="O105" i="21"/>
  <c r="N105" i="21"/>
  <c r="M105" i="21"/>
  <c r="L105" i="21"/>
  <c r="S105" i="21" s="1"/>
  <c r="K105" i="21"/>
  <c r="J105" i="21"/>
  <c r="I105" i="21"/>
  <c r="H105" i="21"/>
  <c r="R105" i="21" s="1"/>
  <c r="G105" i="21"/>
  <c r="F105" i="21"/>
  <c r="E105" i="21"/>
  <c r="D105" i="21"/>
  <c r="O104" i="21"/>
  <c r="N104" i="21"/>
  <c r="M104" i="21"/>
  <c r="L104" i="21"/>
  <c r="K104" i="21"/>
  <c r="J104" i="21"/>
  <c r="I104" i="21"/>
  <c r="H104" i="21"/>
  <c r="G104" i="21"/>
  <c r="F104" i="21"/>
  <c r="E104" i="21"/>
  <c r="D104" i="21"/>
  <c r="Q104" i="21" s="1"/>
  <c r="O103" i="21"/>
  <c r="N103" i="21"/>
  <c r="M103" i="21"/>
  <c r="T103" i="21" s="1"/>
  <c r="L103" i="21"/>
  <c r="K103" i="21"/>
  <c r="J103" i="21"/>
  <c r="I103" i="21"/>
  <c r="H103" i="21"/>
  <c r="G103" i="21"/>
  <c r="F103" i="21"/>
  <c r="E103" i="21"/>
  <c r="D103" i="21"/>
  <c r="P103" i="21" s="1"/>
  <c r="O102" i="21"/>
  <c r="N102" i="21"/>
  <c r="M102" i="21"/>
  <c r="L102" i="21"/>
  <c r="K102" i="21"/>
  <c r="J102" i="21"/>
  <c r="I102" i="21"/>
  <c r="H102" i="21"/>
  <c r="R102" i="21" s="1"/>
  <c r="G102" i="21"/>
  <c r="F102" i="21"/>
  <c r="E102" i="21"/>
  <c r="D102" i="21"/>
  <c r="O101" i="21"/>
  <c r="N101" i="21"/>
  <c r="M101" i="21"/>
  <c r="L101" i="21"/>
  <c r="K101" i="21"/>
  <c r="J101" i="21"/>
  <c r="S101" i="21" s="1"/>
  <c r="I101" i="21"/>
  <c r="H101" i="21"/>
  <c r="G101" i="21"/>
  <c r="F101" i="21"/>
  <c r="E101" i="21"/>
  <c r="D101" i="21"/>
  <c r="O98" i="21"/>
  <c r="O96" i="21" s="1"/>
  <c r="N98" i="21"/>
  <c r="N96" i="21" s="1"/>
  <c r="M98" i="21"/>
  <c r="M96" i="21" s="1"/>
  <c r="L98" i="21"/>
  <c r="K98" i="21"/>
  <c r="K96" i="21" s="1"/>
  <c r="J98" i="21"/>
  <c r="I98" i="21"/>
  <c r="I96" i="21" s="1"/>
  <c r="H98" i="21"/>
  <c r="G98" i="21"/>
  <c r="F98" i="21"/>
  <c r="E98" i="21"/>
  <c r="D98" i="21"/>
  <c r="C98" i="21"/>
  <c r="O97" i="21"/>
  <c r="N97" i="21"/>
  <c r="M97" i="21"/>
  <c r="L97" i="21"/>
  <c r="K97" i="21"/>
  <c r="J97" i="21"/>
  <c r="I97" i="21"/>
  <c r="H97" i="21"/>
  <c r="G97" i="21"/>
  <c r="F97" i="21"/>
  <c r="E97" i="21"/>
  <c r="D97" i="21"/>
  <c r="C97" i="21"/>
  <c r="C96" i="21"/>
  <c r="O95" i="21"/>
  <c r="N95" i="21"/>
  <c r="M95" i="21"/>
  <c r="L95" i="21"/>
  <c r="K95" i="21"/>
  <c r="J95" i="21"/>
  <c r="I95" i="21"/>
  <c r="H95" i="21"/>
  <c r="G95" i="21"/>
  <c r="F95" i="21"/>
  <c r="E95" i="21"/>
  <c r="D95" i="21"/>
  <c r="O94" i="21"/>
  <c r="N94" i="21"/>
  <c r="M94" i="21"/>
  <c r="L94" i="21"/>
  <c r="K94" i="21"/>
  <c r="J94" i="21"/>
  <c r="I94" i="21"/>
  <c r="H94" i="21"/>
  <c r="G94" i="21"/>
  <c r="F94" i="21"/>
  <c r="E94" i="21"/>
  <c r="D94" i="21"/>
  <c r="Q94" i="21" s="1"/>
  <c r="O93" i="21"/>
  <c r="N93" i="21"/>
  <c r="M93" i="21"/>
  <c r="L93" i="21"/>
  <c r="K93" i="21"/>
  <c r="J93" i="21"/>
  <c r="I93" i="21"/>
  <c r="H93" i="21"/>
  <c r="G93" i="21"/>
  <c r="F93" i="21"/>
  <c r="E93" i="21"/>
  <c r="D93" i="21"/>
  <c r="O92" i="21"/>
  <c r="N92" i="21"/>
  <c r="T92" i="21" s="1"/>
  <c r="M92" i="21"/>
  <c r="L92" i="21"/>
  <c r="K92" i="21"/>
  <c r="J92" i="21"/>
  <c r="I92" i="21"/>
  <c r="H92" i="21"/>
  <c r="G92" i="21"/>
  <c r="F92" i="21"/>
  <c r="E92" i="21"/>
  <c r="D92" i="21"/>
  <c r="O91" i="21"/>
  <c r="N91" i="21"/>
  <c r="M91" i="21"/>
  <c r="L91" i="21"/>
  <c r="K91" i="21"/>
  <c r="J91" i="21"/>
  <c r="I91" i="21"/>
  <c r="H91" i="21"/>
  <c r="G91" i="21"/>
  <c r="F91" i="21"/>
  <c r="E91" i="21"/>
  <c r="D91" i="21"/>
  <c r="O90" i="21"/>
  <c r="N90" i="21"/>
  <c r="M90" i="21"/>
  <c r="L90" i="21"/>
  <c r="K90" i="21"/>
  <c r="J90" i="21"/>
  <c r="I90" i="21"/>
  <c r="H90" i="21"/>
  <c r="G90" i="21"/>
  <c r="R90" i="21" s="1"/>
  <c r="F90" i="21"/>
  <c r="Q90" i="21" s="1"/>
  <c r="E90" i="21"/>
  <c r="D90" i="21"/>
  <c r="O89" i="21"/>
  <c r="N89" i="21"/>
  <c r="T89" i="21" s="1"/>
  <c r="M89" i="21"/>
  <c r="L89" i="21"/>
  <c r="K89" i="21"/>
  <c r="J89" i="21"/>
  <c r="S89" i="21" s="1"/>
  <c r="I89" i="21"/>
  <c r="H89" i="21"/>
  <c r="G89" i="21"/>
  <c r="F89" i="21"/>
  <c r="E89" i="21"/>
  <c r="D89" i="21"/>
  <c r="O88" i="21"/>
  <c r="N88" i="21"/>
  <c r="M88" i="21"/>
  <c r="L88" i="21"/>
  <c r="K88" i="21"/>
  <c r="J88" i="21"/>
  <c r="I88" i="21"/>
  <c r="H88" i="21"/>
  <c r="G88" i="21"/>
  <c r="R88" i="21" s="1"/>
  <c r="F88" i="21"/>
  <c r="E88" i="21"/>
  <c r="D88" i="21"/>
  <c r="O87" i="21"/>
  <c r="T87" i="21" s="1"/>
  <c r="N87" i="21"/>
  <c r="M87" i="21"/>
  <c r="L87" i="21"/>
  <c r="K87" i="21"/>
  <c r="J87" i="21"/>
  <c r="I87" i="21"/>
  <c r="H87" i="21"/>
  <c r="G87" i="21"/>
  <c r="F87" i="21"/>
  <c r="E87" i="21"/>
  <c r="D87" i="21"/>
  <c r="O86" i="21"/>
  <c r="N86" i="21"/>
  <c r="M86" i="21"/>
  <c r="L86" i="21"/>
  <c r="K86" i="21"/>
  <c r="J86" i="21"/>
  <c r="I86" i="21"/>
  <c r="H86" i="21"/>
  <c r="R86" i="21" s="1"/>
  <c r="G86" i="21"/>
  <c r="F86" i="21"/>
  <c r="E86" i="21"/>
  <c r="D86" i="21"/>
  <c r="O85" i="21"/>
  <c r="N85" i="21"/>
  <c r="T85" i="21" s="1"/>
  <c r="M85" i="21"/>
  <c r="L85" i="21"/>
  <c r="K85" i="21"/>
  <c r="J85" i="21"/>
  <c r="S85" i="21" s="1"/>
  <c r="I85" i="21"/>
  <c r="H85" i="21"/>
  <c r="G85" i="21"/>
  <c r="R85" i="21" s="1"/>
  <c r="F85" i="21"/>
  <c r="F5" i="21" s="1"/>
  <c r="E85" i="21"/>
  <c r="D85" i="21"/>
  <c r="O82" i="21"/>
  <c r="O80" i="21" s="1"/>
  <c r="N82" i="21"/>
  <c r="N80" i="21" s="1"/>
  <c r="M82" i="21"/>
  <c r="M80" i="21" s="1"/>
  <c r="L82" i="21"/>
  <c r="K82" i="21"/>
  <c r="J82" i="21"/>
  <c r="I82" i="21"/>
  <c r="H82" i="21"/>
  <c r="G82" i="21"/>
  <c r="F82" i="21"/>
  <c r="E82" i="21"/>
  <c r="D82" i="21"/>
  <c r="C82" i="21"/>
  <c r="O81" i="21"/>
  <c r="N81" i="21"/>
  <c r="M81" i="21"/>
  <c r="L81" i="21"/>
  <c r="K81" i="21"/>
  <c r="J81" i="21"/>
  <c r="I81" i="21"/>
  <c r="H81" i="21"/>
  <c r="G81" i="21"/>
  <c r="F81" i="21"/>
  <c r="E81" i="21"/>
  <c r="D81" i="21"/>
  <c r="C81" i="21"/>
  <c r="C80" i="21"/>
  <c r="O79" i="21"/>
  <c r="N79" i="21"/>
  <c r="M79" i="21"/>
  <c r="L79" i="21"/>
  <c r="K79" i="21"/>
  <c r="J79" i="21"/>
  <c r="I79" i="21"/>
  <c r="H79" i="21"/>
  <c r="G79" i="21"/>
  <c r="F79" i="21"/>
  <c r="E79" i="21"/>
  <c r="D79" i="21"/>
  <c r="O78" i="21"/>
  <c r="N78" i="21"/>
  <c r="M78" i="21"/>
  <c r="L78" i="21"/>
  <c r="K78" i="21"/>
  <c r="J78" i="21"/>
  <c r="I78" i="21"/>
  <c r="H78" i="21"/>
  <c r="G78" i="21"/>
  <c r="F78" i="21"/>
  <c r="E78" i="21"/>
  <c r="D78" i="21"/>
  <c r="O77" i="21"/>
  <c r="N77" i="21"/>
  <c r="M77" i="21"/>
  <c r="L77" i="21"/>
  <c r="K77" i="21"/>
  <c r="J77" i="21"/>
  <c r="S77" i="21" s="1"/>
  <c r="I77" i="21"/>
  <c r="H77" i="21"/>
  <c r="G77" i="21"/>
  <c r="F77" i="21"/>
  <c r="E77" i="21"/>
  <c r="D77" i="21"/>
  <c r="O76" i="21"/>
  <c r="N76" i="21"/>
  <c r="M76" i="21"/>
  <c r="M12" i="21" s="1"/>
  <c r="L76" i="21"/>
  <c r="K76" i="21"/>
  <c r="J76" i="21"/>
  <c r="I76" i="21"/>
  <c r="H76" i="21"/>
  <c r="G76" i="21"/>
  <c r="F76" i="21"/>
  <c r="E76" i="21"/>
  <c r="E12" i="21" s="1"/>
  <c r="D76" i="21"/>
  <c r="O75" i="21"/>
  <c r="N75" i="21"/>
  <c r="M75" i="21"/>
  <c r="L75" i="21"/>
  <c r="K75" i="21"/>
  <c r="J75" i="21"/>
  <c r="I75" i="21"/>
  <c r="H75" i="21"/>
  <c r="G75" i="21"/>
  <c r="F75" i="21"/>
  <c r="E75" i="21"/>
  <c r="D75" i="21"/>
  <c r="O74" i="21"/>
  <c r="N74" i="21"/>
  <c r="M74" i="21"/>
  <c r="T74" i="21" s="1"/>
  <c r="L74" i="21"/>
  <c r="K74" i="21"/>
  <c r="J74" i="21"/>
  <c r="I74" i="21"/>
  <c r="R74" i="21" s="1"/>
  <c r="H74" i="21"/>
  <c r="G74" i="21"/>
  <c r="F74" i="21"/>
  <c r="E74" i="21"/>
  <c r="D74" i="21"/>
  <c r="O73" i="21"/>
  <c r="N73" i="21"/>
  <c r="M73" i="21"/>
  <c r="M9" i="21" s="1"/>
  <c r="L73" i="21"/>
  <c r="K73" i="21"/>
  <c r="J73" i="21"/>
  <c r="S73" i="21" s="1"/>
  <c r="I73" i="21"/>
  <c r="H73" i="21"/>
  <c r="G73" i="21"/>
  <c r="F73" i="21"/>
  <c r="E73" i="21"/>
  <c r="D73" i="21"/>
  <c r="O72" i="21"/>
  <c r="N72" i="21"/>
  <c r="M72" i="21"/>
  <c r="L72" i="21"/>
  <c r="K72" i="21"/>
  <c r="J72" i="21"/>
  <c r="S72" i="21" s="1"/>
  <c r="I72" i="21"/>
  <c r="H72" i="21"/>
  <c r="G72" i="21"/>
  <c r="F72" i="21"/>
  <c r="E72" i="21"/>
  <c r="D72" i="21"/>
  <c r="O71" i="21"/>
  <c r="N71" i="21"/>
  <c r="M71" i="21"/>
  <c r="L71" i="21"/>
  <c r="K71" i="21"/>
  <c r="J71" i="21"/>
  <c r="I71" i="21"/>
  <c r="H71" i="21"/>
  <c r="G71" i="21"/>
  <c r="F71" i="21"/>
  <c r="E71" i="21"/>
  <c r="D71" i="21"/>
  <c r="O70" i="21"/>
  <c r="N70" i="21"/>
  <c r="M70" i="21"/>
  <c r="L70" i="21"/>
  <c r="K70" i="21"/>
  <c r="J70" i="21"/>
  <c r="I70" i="21"/>
  <c r="H70" i="21"/>
  <c r="G70" i="21"/>
  <c r="F70" i="21"/>
  <c r="E70" i="21"/>
  <c r="D70" i="21"/>
  <c r="O69" i="21"/>
  <c r="N69" i="21"/>
  <c r="M69" i="21"/>
  <c r="L69" i="21"/>
  <c r="K69" i="21"/>
  <c r="J69" i="21"/>
  <c r="I69" i="21"/>
  <c r="H69" i="21"/>
  <c r="G69" i="21"/>
  <c r="F69" i="21"/>
  <c r="E69" i="21"/>
  <c r="Q69" i="21" s="1"/>
  <c r="D69" i="21"/>
  <c r="O66" i="21"/>
  <c r="O64" i="21" s="1"/>
  <c r="N66" i="21"/>
  <c r="N64" i="21" s="1"/>
  <c r="M66" i="21"/>
  <c r="L66" i="21"/>
  <c r="L64" i="21" s="1"/>
  <c r="K66" i="21"/>
  <c r="J66" i="21"/>
  <c r="I66" i="21"/>
  <c r="H66" i="21"/>
  <c r="G66" i="21"/>
  <c r="F66" i="21"/>
  <c r="E66" i="21"/>
  <c r="D66" i="21"/>
  <c r="C66" i="21"/>
  <c r="O65" i="21"/>
  <c r="N65" i="21"/>
  <c r="M65" i="21"/>
  <c r="L65" i="21"/>
  <c r="K65" i="21"/>
  <c r="J65" i="21"/>
  <c r="I65" i="21"/>
  <c r="H65" i="21"/>
  <c r="G65" i="21"/>
  <c r="F65" i="21"/>
  <c r="E65" i="21"/>
  <c r="D65" i="21"/>
  <c r="C65" i="21"/>
  <c r="C64" i="21"/>
  <c r="O63" i="21"/>
  <c r="N63" i="21"/>
  <c r="M63" i="21"/>
  <c r="L63" i="21"/>
  <c r="K63" i="21"/>
  <c r="J63" i="21"/>
  <c r="I63" i="21"/>
  <c r="H63" i="21"/>
  <c r="G63" i="21"/>
  <c r="F63" i="21"/>
  <c r="E63" i="21"/>
  <c r="D63" i="21"/>
  <c r="O62" i="21"/>
  <c r="N62" i="21"/>
  <c r="M62" i="21"/>
  <c r="L62" i="21"/>
  <c r="K62" i="21"/>
  <c r="J62" i="21"/>
  <c r="I62" i="21"/>
  <c r="H62" i="21"/>
  <c r="G62" i="21"/>
  <c r="F62" i="21"/>
  <c r="E62" i="21"/>
  <c r="D62" i="21"/>
  <c r="Q62" i="21" s="1"/>
  <c r="O61" i="21"/>
  <c r="N61" i="21"/>
  <c r="M61" i="21"/>
  <c r="T61" i="21" s="1"/>
  <c r="L61" i="21"/>
  <c r="K61" i="21"/>
  <c r="J61" i="21"/>
  <c r="I61" i="21"/>
  <c r="H61" i="21"/>
  <c r="G61" i="21"/>
  <c r="F61" i="21"/>
  <c r="E61" i="21"/>
  <c r="D61" i="21"/>
  <c r="O60" i="21"/>
  <c r="N60" i="21"/>
  <c r="T60" i="21" s="1"/>
  <c r="M60" i="21"/>
  <c r="L60" i="21"/>
  <c r="K60" i="21"/>
  <c r="J60" i="21"/>
  <c r="S60" i="21" s="1"/>
  <c r="I60" i="21"/>
  <c r="H60" i="21"/>
  <c r="G60" i="21"/>
  <c r="R60" i="21" s="1"/>
  <c r="F60" i="21"/>
  <c r="E60" i="21"/>
  <c r="D60" i="21"/>
  <c r="O59" i="21"/>
  <c r="N59" i="21"/>
  <c r="M59" i="21"/>
  <c r="L59" i="21"/>
  <c r="K59" i="21"/>
  <c r="J59" i="21"/>
  <c r="I59" i="21"/>
  <c r="H59" i="21"/>
  <c r="G59" i="21"/>
  <c r="R59" i="21" s="1"/>
  <c r="F59" i="21"/>
  <c r="E59" i="21"/>
  <c r="D59" i="21"/>
  <c r="O58" i="21"/>
  <c r="N58" i="21"/>
  <c r="M58" i="21"/>
  <c r="T58" i="21" s="1"/>
  <c r="L58" i="21"/>
  <c r="K58" i="21"/>
  <c r="J58" i="21"/>
  <c r="I58" i="21"/>
  <c r="H58" i="21"/>
  <c r="R58" i="21" s="1"/>
  <c r="G58" i="21"/>
  <c r="F58" i="21"/>
  <c r="E58" i="21"/>
  <c r="D58" i="21"/>
  <c r="O57" i="21"/>
  <c r="N57" i="21"/>
  <c r="M57" i="21"/>
  <c r="L57" i="21"/>
  <c r="K57" i="21"/>
  <c r="J57" i="21"/>
  <c r="S57" i="21" s="1"/>
  <c r="I57" i="21"/>
  <c r="H57" i="21"/>
  <c r="G57" i="21"/>
  <c r="F57" i="21"/>
  <c r="E57" i="21"/>
  <c r="D57" i="21"/>
  <c r="O56" i="21"/>
  <c r="N56" i="21"/>
  <c r="M56" i="21"/>
  <c r="L56" i="21"/>
  <c r="K56" i="21"/>
  <c r="J56" i="21"/>
  <c r="S56" i="21" s="1"/>
  <c r="I56" i="21"/>
  <c r="H56" i="21"/>
  <c r="G56" i="21"/>
  <c r="F56" i="21"/>
  <c r="F8" i="21" s="1"/>
  <c r="E56" i="21"/>
  <c r="D56" i="21"/>
  <c r="O55" i="21"/>
  <c r="N55" i="21"/>
  <c r="M55" i="21"/>
  <c r="L55" i="21"/>
  <c r="K55" i="21"/>
  <c r="J55" i="21"/>
  <c r="I55" i="21"/>
  <c r="H55" i="21"/>
  <c r="G55" i="21"/>
  <c r="F55" i="21"/>
  <c r="E55" i="21"/>
  <c r="D55" i="21"/>
  <c r="O54" i="21"/>
  <c r="N54" i="21"/>
  <c r="M54" i="21"/>
  <c r="L54" i="21"/>
  <c r="K54" i="21"/>
  <c r="S54" i="21" s="1"/>
  <c r="J54" i="21"/>
  <c r="I54" i="21"/>
  <c r="H54" i="21"/>
  <c r="G54" i="21"/>
  <c r="F54" i="21"/>
  <c r="E54" i="21"/>
  <c r="D54" i="21"/>
  <c r="O53" i="21"/>
  <c r="N53" i="21"/>
  <c r="M53" i="21"/>
  <c r="T53" i="21" s="1"/>
  <c r="L53" i="21"/>
  <c r="S53" i="21" s="1"/>
  <c r="K53" i="21"/>
  <c r="J53" i="21"/>
  <c r="I53" i="21"/>
  <c r="H53" i="21"/>
  <c r="G53" i="21"/>
  <c r="F53" i="21"/>
  <c r="E53" i="21"/>
  <c r="D53" i="21"/>
  <c r="O50" i="21"/>
  <c r="O48" i="21" s="1"/>
  <c r="N50" i="21"/>
  <c r="N48" i="21" s="1"/>
  <c r="M50" i="21"/>
  <c r="L50" i="21"/>
  <c r="L48" i="21" s="1"/>
  <c r="K50" i="21"/>
  <c r="K48" i="21" s="1"/>
  <c r="J50" i="21"/>
  <c r="I50" i="21"/>
  <c r="I48" i="21" s="1"/>
  <c r="H50" i="21"/>
  <c r="G50" i="21"/>
  <c r="F50" i="21"/>
  <c r="E50" i="21"/>
  <c r="D50" i="21"/>
  <c r="O49" i="21"/>
  <c r="N49" i="21"/>
  <c r="M49" i="21"/>
  <c r="L49" i="21"/>
  <c r="K49" i="21"/>
  <c r="J49" i="21"/>
  <c r="I49" i="21"/>
  <c r="H49" i="21"/>
  <c r="G49" i="21"/>
  <c r="F49" i="21"/>
  <c r="E49" i="21"/>
  <c r="D49" i="21"/>
  <c r="C49" i="21"/>
  <c r="C48" i="21"/>
  <c r="O47" i="21"/>
  <c r="O15" i="21" s="1"/>
  <c r="N47" i="21"/>
  <c r="M47" i="21"/>
  <c r="L47" i="21"/>
  <c r="K47" i="21"/>
  <c r="J47" i="21"/>
  <c r="I47" i="21"/>
  <c r="H47" i="21"/>
  <c r="G47" i="21"/>
  <c r="F47" i="21"/>
  <c r="E47" i="21"/>
  <c r="D47" i="21"/>
  <c r="O46" i="21"/>
  <c r="N46" i="21"/>
  <c r="M46" i="21"/>
  <c r="L46" i="21"/>
  <c r="K46" i="21"/>
  <c r="J46" i="21"/>
  <c r="I46" i="21"/>
  <c r="H46" i="21"/>
  <c r="G46" i="21"/>
  <c r="F46" i="21"/>
  <c r="E46" i="21"/>
  <c r="D46" i="21"/>
  <c r="Q46" i="21" s="1"/>
  <c r="O45" i="21"/>
  <c r="N45" i="21"/>
  <c r="M45" i="21"/>
  <c r="L45" i="21"/>
  <c r="K45" i="21"/>
  <c r="J45" i="21"/>
  <c r="I45" i="21"/>
  <c r="H45" i="21"/>
  <c r="G45" i="21"/>
  <c r="R45" i="21" s="1"/>
  <c r="F45" i="21"/>
  <c r="E45" i="21"/>
  <c r="D45" i="21"/>
  <c r="O44" i="21"/>
  <c r="N44" i="21"/>
  <c r="M44" i="21"/>
  <c r="L44" i="21"/>
  <c r="K44" i="21"/>
  <c r="J44" i="21"/>
  <c r="I44" i="21"/>
  <c r="H44" i="21"/>
  <c r="G44" i="21"/>
  <c r="G12" i="21" s="1"/>
  <c r="F44" i="21"/>
  <c r="E44" i="21"/>
  <c r="D44" i="21"/>
  <c r="O43" i="21"/>
  <c r="N43" i="21"/>
  <c r="M43" i="21"/>
  <c r="L43" i="21"/>
  <c r="K43" i="21"/>
  <c r="J43" i="21"/>
  <c r="I43" i="21"/>
  <c r="H43" i="21"/>
  <c r="G43" i="21"/>
  <c r="F43" i="21"/>
  <c r="E43" i="21"/>
  <c r="D43" i="21"/>
  <c r="O42" i="21"/>
  <c r="N42" i="21"/>
  <c r="M42" i="21"/>
  <c r="L42" i="21"/>
  <c r="S42" i="21" s="1"/>
  <c r="K42" i="21"/>
  <c r="J42" i="21"/>
  <c r="I42" i="21"/>
  <c r="H42" i="21"/>
  <c r="G42" i="21"/>
  <c r="F42" i="21"/>
  <c r="E42" i="21"/>
  <c r="D42" i="21"/>
  <c r="O41" i="21"/>
  <c r="N41" i="21"/>
  <c r="M41" i="21"/>
  <c r="L41" i="21"/>
  <c r="K41" i="21"/>
  <c r="J41" i="21"/>
  <c r="I41" i="21"/>
  <c r="H41" i="21"/>
  <c r="G41" i="21"/>
  <c r="F41" i="21"/>
  <c r="E41" i="21"/>
  <c r="D41" i="21"/>
  <c r="O40" i="21"/>
  <c r="N40" i="21"/>
  <c r="M40" i="21"/>
  <c r="L40" i="21"/>
  <c r="K40" i="21"/>
  <c r="J40" i="21"/>
  <c r="I40" i="21"/>
  <c r="H40" i="21"/>
  <c r="G40" i="21"/>
  <c r="F40" i="21"/>
  <c r="E40" i="21"/>
  <c r="D40" i="21"/>
  <c r="O39" i="21"/>
  <c r="N39" i="21"/>
  <c r="M39" i="21"/>
  <c r="L39" i="21"/>
  <c r="K39" i="21"/>
  <c r="J39" i="21"/>
  <c r="I39" i="21"/>
  <c r="H39" i="21"/>
  <c r="R39" i="21" s="1"/>
  <c r="G39" i="21"/>
  <c r="F39" i="21"/>
  <c r="E39" i="21"/>
  <c r="D39" i="21"/>
  <c r="O38" i="21"/>
  <c r="N38" i="21"/>
  <c r="M38" i="21"/>
  <c r="L38" i="21"/>
  <c r="K38" i="21"/>
  <c r="J38" i="21"/>
  <c r="I38" i="21"/>
  <c r="H38" i="21"/>
  <c r="R38" i="21" s="1"/>
  <c r="G38" i="21"/>
  <c r="F38" i="21"/>
  <c r="E38" i="21"/>
  <c r="E6" i="21" s="1"/>
  <c r="D38" i="21"/>
  <c r="O37" i="21"/>
  <c r="N37" i="21"/>
  <c r="M37" i="21"/>
  <c r="L37" i="21"/>
  <c r="K37" i="21"/>
  <c r="J37" i="21"/>
  <c r="I37" i="21"/>
  <c r="H37" i="21"/>
  <c r="G37" i="21"/>
  <c r="F37" i="21"/>
  <c r="E37" i="21"/>
  <c r="D37" i="21"/>
  <c r="O34" i="21"/>
  <c r="O32" i="21" s="1"/>
  <c r="N34" i="21"/>
  <c r="M34" i="21"/>
  <c r="L34" i="21"/>
  <c r="K34" i="21"/>
  <c r="J34" i="21"/>
  <c r="I34" i="21"/>
  <c r="H34" i="21"/>
  <c r="G34" i="21"/>
  <c r="F34" i="21"/>
  <c r="E34" i="21"/>
  <c r="D34" i="21"/>
  <c r="O33" i="21"/>
  <c r="N33" i="21"/>
  <c r="M33" i="21"/>
  <c r="L33" i="21"/>
  <c r="K33" i="21"/>
  <c r="J33" i="21"/>
  <c r="I33" i="21"/>
  <c r="H33" i="21"/>
  <c r="G33" i="21"/>
  <c r="F33" i="21"/>
  <c r="E33" i="21"/>
  <c r="D33" i="21"/>
  <c r="O31" i="21"/>
  <c r="N31" i="21"/>
  <c r="M31" i="21"/>
  <c r="L31" i="21"/>
  <c r="K31" i="21"/>
  <c r="J31" i="21"/>
  <c r="I31" i="21"/>
  <c r="H31" i="21"/>
  <c r="G31" i="21"/>
  <c r="F31" i="21"/>
  <c r="E31" i="21"/>
  <c r="D31" i="21"/>
  <c r="O30" i="21"/>
  <c r="N30" i="21"/>
  <c r="M30" i="21"/>
  <c r="M14" i="21" s="1"/>
  <c r="L30" i="21"/>
  <c r="K30" i="21"/>
  <c r="K14" i="21" s="1"/>
  <c r="J30" i="21"/>
  <c r="I30" i="21"/>
  <c r="H30" i="21"/>
  <c r="G30" i="21"/>
  <c r="F30" i="21"/>
  <c r="E30" i="21"/>
  <c r="E14" i="21" s="1"/>
  <c r="D30" i="21"/>
  <c r="O29" i="21"/>
  <c r="N29" i="21"/>
  <c r="M29" i="21"/>
  <c r="L29" i="21"/>
  <c r="K29" i="21"/>
  <c r="J29" i="21"/>
  <c r="I29" i="21"/>
  <c r="H29" i="21"/>
  <c r="G29" i="21"/>
  <c r="F29" i="21"/>
  <c r="E29" i="21"/>
  <c r="E13" i="21" s="1"/>
  <c r="D29" i="21"/>
  <c r="O28" i="21"/>
  <c r="N28" i="21"/>
  <c r="N12" i="21" s="1"/>
  <c r="M28" i="21"/>
  <c r="L28" i="21"/>
  <c r="K28" i="21"/>
  <c r="J28" i="21"/>
  <c r="S28" i="21" s="1"/>
  <c r="I28" i="21"/>
  <c r="H28" i="21"/>
  <c r="G28" i="21"/>
  <c r="R28" i="21" s="1"/>
  <c r="F28" i="21"/>
  <c r="E28" i="21"/>
  <c r="D28" i="21"/>
  <c r="O27" i="21"/>
  <c r="N27" i="21"/>
  <c r="M27" i="21"/>
  <c r="L27" i="21"/>
  <c r="K27" i="21"/>
  <c r="J27" i="21"/>
  <c r="I27" i="21"/>
  <c r="H27" i="21"/>
  <c r="G27" i="21"/>
  <c r="R27" i="21" s="1"/>
  <c r="F27" i="21"/>
  <c r="E27" i="21"/>
  <c r="D27" i="21"/>
  <c r="O26" i="21"/>
  <c r="N26" i="21"/>
  <c r="M26" i="21"/>
  <c r="L26" i="21"/>
  <c r="K26" i="21"/>
  <c r="K10" i="21" s="1"/>
  <c r="J26" i="21"/>
  <c r="I26" i="21"/>
  <c r="H26" i="21"/>
  <c r="G26" i="21"/>
  <c r="G10" i="21" s="1"/>
  <c r="F26" i="21"/>
  <c r="E26" i="21"/>
  <c r="D26" i="21"/>
  <c r="D10" i="21" s="1"/>
  <c r="O25" i="21"/>
  <c r="N25" i="21"/>
  <c r="M25" i="21"/>
  <c r="L25" i="21"/>
  <c r="K25" i="21"/>
  <c r="J25" i="21"/>
  <c r="I25" i="21"/>
  <c r="H25" i="21"/>
  <c r="G25" i="21"/>
  <c r="F25" i="21"/>
  <c r="E25" i="21"/>
  <c r="D25" i="21"/>
  <c r="O24" i="21"/>
  <c r="N24" i="21"/>
  <c r="M24" i="21"/>
  <c r="L24" i="21"/>
  <c r="K24" i="21"/>
  <c r="J24" i="21"/>
  <c r="I24" i="21"/>
  <c r="H24" i="21"/>
  <c r="G24" i="21"/>
  <c r="F24" i="21"/>
  <c r="E24" i="21"/>
  <c r="D24" i="21"/>
  <c r="P24" i="21" s="1"/>
  <c r="O23" i="21"/>
  <c r="N23" i="21"/>
  <c r="M23" i="21"/>
  <c r="L23" i="21"/>
  <c r="K23" i="21"/>
  <c r="J23" i="21"/>
  <c r="I23" i="21"/>
  <c r="H23" i="21"/>
  <c r="G23" i="21"/>
  <c r="F23" i="21"/>
  <c r="E23" i="21"/>
  <c r="D23" i="21"/>
  <c r="Q23" i="21" s="1"/>
  <c r="O22" i="21"/>
  <c r="N22" i="21"/>
  <c r="M22" i="21"/>
  <c r="T22" i="21" s="1"/>
  <c r="L22" i="21"/>
  <c r="K22" i="21"/>
  <c r="J22" i="21"/>
  <c r="I22" i="21"/>
  <c r="H22" i="21"/>
  <c r="H6" i="21" s="1"/>
  <c r="G22" i="21"/>
  <c r="F22" i="21"/>
  <c r="E22" i="21"/>
  <c r="D22" i="21"/>
  <c r="O21" i="21"/>
  <c r="N21" i="21"/>
  <c r="M21" i="21"/>
  <c r="T21" i="21" s="1"/>
  <c r="L21" i="21"/>
  <c r="K21" i="21"/>
  <c r="J21" i="21"/>
  <c r="I21" i="21"/>
  <c r="H21" i="21"/>
  <c r="G21" i="21"/>
  <c r="F21" i="21"/>
  <c r="E21" i="21"/>
  <c r="D21" i="21"/>
  <c r="Q21" i="21" s="1"/>
  <c r="C18" i="21"/>
  <c r="C17" i="21"/>
  <c r="C16" i="21"/>
  <c r="I13" i="21"/>
  <c r="F11" i="21"/>
  <c r="L10" i="21"/>
  <c r="E8" i="21"/>
  <c r="D5" i="21"/>
  <c r="M64" i="21" l="1"/>
  <c r="M13" i="21"/>
  <c r="M48" i="21"/>
  <c r="L80" i="21"/>
  <c r="L112" i="21"/>
  <c r="S157" i="21"/>
  <c r="H14" i="21"/>
  <c r="L96" i="21"/>
  <c r="K112" i="21"/>
  <c r="K64" i="21"/>
  <c r="S79" i="21"/>
  <c r="K80" i="21"/>
  <c r="T56" i="21"/>
  <c r="N8" i="21"/>
  <c r="I14" i="21"/>
  <c r="Q103" i="21"/>
  <c r="R285" i="21"/>
  <c r="R50" i="21"/>
  <c r="L5" i="21"/>
  <c r="L7" i="21"/>
  <c r="Q24" i="21"/>
  <c r="N17" i="21"/>
  <c r="R54" i="21"/>
  <c r="J12" i="21"/>
  <c r="T77" i="21"/>
  <c r="T101" i="21"/>
  <c r="Q110" i="21"/>
  <c r="K12" i="21"/>
  <c r="T44" i="21"/>
  <c r="T98" i="21"/>
  <c r="T96" i="21" s="1"/>
  <c r="T499" i="21"/>
  <c r="S55" i="21"/>
  <c r="J7" i="21"/>
  <c r="I5" i="21"/>
  <c r="N5" i="21"/>
  <c r="Q53" i="21"/>
  <c r="O17" i="21"/>
  <c r="F12" i="21"/>
  <c r="T79" i="21"/>
  <c r="R270" i="21"/>
  <c r="Q313" i="21"/>
  <c r="R327" i="21"/>
  <c r="R356" i="21"/>
  <c r="R24" i="21"/>
  <c r="I8" i="21"/>
  <c r="H10" i="21"/>
  <c r="O12" i="21"/>
  <c r="L15" i="21"/>
  <c r="R101" i="21"/>
  <c r="M6" i="21"/>
  <c r="O7" i="21"/>
  <c r="S40" i="21"/>
  <c r="R42" i="21"/>
  <c r="N11" i="21"/>
  <c r="Q57" i="21"/>
  <c r="T57" i="21"/>
  <c r="S59" i="21"/>
  <c r="R87" i="21"/>
  <c r="S88" i="21"/>
  <c r="T88" i="21"/>
  <c r="Q157" i="21"/>
  <c r="Q171" i="21"/>
  <c r="Q185" i="21"/>
  <c r="R199" i="21"/>
  <c r="R213" i="21"/>
  <c r="R227" i="21"/>
  <c r="R398" i="21"/>
  <c r="R412" i="21"/>
  <c r="R426" i="21"/>
  <c r="Q441" i="21"/>
  <c r="Q513" i="21"/>
  <c r="Q571" i="21"/>
  <c r="R585" i="21"/>
  <c r="T23" i="21"/>
  <c r="S24" i="21"/>
  <c r="Q25" i="21"/>
  <c r="T25" i="21"/>
  <c r="E10" i="21"/>
  <c r="I10" i="21"/>
  <c r="R10" i="21" s="1"/>
  <c r="G15" i="21"/>
  <c r="K17" i="21"/>
  <c r="K5" i="21"/>
  <c r="O5" i="21"/>
  <c r="T45" i="21"/>
  <c r="S46" i="21"/>
  <c r="P56" i="21"/>
  <c r="Q56" i="21"/>
  <c r="S58" i="21"/>
  <c r="S61" i="21"/>
  <c r="S63" i="21"/>
  <c r="L17" i="21"/>
  <c r="R70" i="21"/>
  <c r="S70" i="21"/>
  <c r="T70" i="21"/>
  <c r="R71" i="21"/>
  <c r="K7" i="21"/>
  <c r="T71" i="21"/>
  <c r="O10" i="21"/>
  <c r="R75" i="21"/>
  <c r="R78" i="21"/>
  <c r="S86" i="21"/>
  <c r="Q88" i="21"/>
  <c r="P91" i="21"/>
  <c r="Q92" i="21"/>
  <c r="R93" i="21"/>
  <c r="T93" i="21"/>
  <c r="R94" i="21"/>
  <c r="G96" i="21"/>
  <c r="S102" i="21"/>
  <c r="R103" i="21"/>
  <c r="R104" i="21"/>
  <c r="S104" i="21"/>
  <c r="T105" i="21"/>
  <c r="Q107" i="21"/>
  <c r="R107" i="21"/>
  <c r="L11" i="21"/>
  <c r="Q108" i="21"/>
  <c r="S108" i="21"/>
  <c r="R109" i="21"/>
  <c r="S109" i="21"/>
  <c r="T109" i="21"/>
  <c r="R110" i="21"/>
  <c r="D112" i="21"/>
  <c r="H112" i="21"/>
  <c r="T114" i="21"/>
  <c r="T112" i="21" s="1"/>
  <c r="Q129" i="21"/>
  <c r="Q143" i="21"/>
  <c r="R157" i="21"/>
  <c r="R171" i="21"/>
  <c r="R185" i="21"/>
  <c r="Q299" i="21"/>
  <c r="R313" i="21"/>
  <c r="R513" i="21"/>
  <c r="Q556" i="21"/>
  <c r="R571" i="21"/>
  <c r="R455" i="21"/>
  <c r="R469" i="21"/>
  <c r="R484" i="21"/>
  <c r="Q499" i="21"/>
  <c r="R527" i="21"/>
  <c r="S25" i="21"/>
  <c r="J11" i="21"/>
  <c r="Q28" i="21"/>
  <c r="I12" i="21"/>
  <c r="T28" i="21"/>
  <c r="Q30" i="21"/>
  <c r="L14" i="21"/>
  <c r="P37" i="21"/>
  <c r="Q37" i="21"/>
  <c r="S39" i="21"/>
  <c r="T39" i="21"/>
  <c r="T41" i="21"/>
  <c r="Q45" i="21"/>
  <c r="R46" i="21"/>
  <c r="T54" i="21"/>
  <c r="R56" i="21"/>
  <c r="Q59" i="21"/>
  <c r="Q61" i="21"/>
  <c r="R62" i="21"/>
  <c r="R73" i="21"/>
  <c r="R77" i="21"/>
  <c r="S87" i="21"/>
  <c r="Q91" i="21"/>
  <c r="T91" i="21"/>
  <c r="Q93" i="21"/>
  <c r="H96" i="21"/>
  <c r="S103" i="21"/>
  <c r="E112" i="21"/>
  <c r="R129" i="21"/>
  <c r="R143" i="21"/>
  <c r="Q241" i="21"/>
  <c r="Q256" i="21"/>
  <c r="Q285" i="21"/>
  <c r="R299" i="21"/>
  <c r="Q370" i="21"/>
  <c r="Q384" i="21"/>
  <c r="Q542" i="21"/>
  <c r="R556" i="21"/>
  <c r="Q599" i="21"/>
  <c r="Q76" i="21"/>
  <c r="S76" i="21"/>
  <c r="G7" i="21"/>
  <c r="J9" i="21"/>
  <c r="F9" i="21"/>
  <c r="D13" i="21"/>
  <c r="H13" i="21"/>
  <c r="L13" i="21"/>
  <c r="G6" i="21"/>
  <c r="R6" i="21" s="1"/>
  <c r="O6" i="21"/>
  <c r="E11" i="21"/>
  <c r="I11" i="21"/>
  <c r="M11" i="21"/>
  <c r="E7" i="21"/>
  <c r="I7" i="21"/>
  <c r="Q70" i="21"/>
  <c r="Q71" i="21"/>
  <c r="S75" i="21"/>
  <c r="T76" i="21"/>
  <c r="T69" i="21"/>
  <c r="D80" i="21"/>
  <c r="K6" i="21"/>
  <c r="I6" i="21"/>
  <c r="F13" i="21"/>
  <c r="Q13" i="21" s="1"/>
  <c r="H8" i="21"/>
  <c r="L8" i="21"/>
  <c r="H9" i="21"/>
  <c r="L9" i="21"/>
  <c r="Q72" i="21"/>
  <c r="R72" i="21"/>
  <c r="T72" i="21"/>
  <c r="S78" i="21"/>
  <c r="K32" i="21"/>
  <c r="S82" i="21"/>
  <c r="J80" i="21"/>
  <c r="S50" i="21"/>
  <c r="S48" i="21" s="1"/>
  <c r="J48" i="21"/>
  <c r="S98" i="21"/>
  <c r="J96" i="21"/>
  <c r="S66" i="21"/>
  <c r="J64" i="21"/>
  <c r="J15" i="21"/>
  <c r="J17" i="21"/>
  <c r="S114" i="21"/>
  <c r="S31" i="21"/>
  <c r="S34" i="21"/>
  <c r="I80" i="21"/>
  <c r="I112" i="21"/>
  <c r="I64" i="21"/>
  <c r="I32" i="21"/>
  <c r="H48" i="21"/>
  <c r="H64" i="21"/>
  <c r="H80" i="21"/>
  <c r="G32" i="21"/>
  <c r="R34" i="21"/>
  <c r="G64" i="21"/>
  <c r="R31" i="21"/>
  <c r="G48" i="21"/>
  <c r="G17" i="21"/>
  <c r="G80" i="21"/>
  <c r="F48" i="21"/>
  <c r="F112" i="21"/>
  <c r="F64" i="21"/>
  <c r="F17" i="21"/>
  <c r="F96" i="21"/>
  <c r="F80" i="21"/>
  <c r="P82" i="21"/>
  <c r="P80" i="21" s="1"/>
  <c r="E80" i="21"/>
  <c r="P79" i="21"/>
  <c r="E64" i="21"/>
  <c r="Q50" i="21"/>
  <c r="E48" i="21"/>
  <c r="Q47" i="21"/>
  <c r="P98" i="21"/>
  <c r="P96" i="21" s="1"/>
  <c r="E96" i="21"/>
  <c r="P114" i="21"/>
  <c r="P112" i="21" s="1"/>
  <c r="D48" i="21"/>
  <c r="P585" i="21"/>
  <c r="Q114" i="21"/>
  <c r="D64" i="21"/>
  <c r="D32" i="21"/>
  <c r="D96" i="21"/>
  <c r="R29" i="21"/>
  <c r="F18" i="21"/>
  <c r="F32" i="21"/>
  <c r="J18" i="21"/>
  <c r="J16" i="21" s="1"/>
  <c r="J32" i="21"/>
  <c r="N18" i="21"/>
  <c r="N16" i="21" s="1"/>
  <c r="N32" i="21"/>
  <c r="T29" i="21"/>
  <c r="H18" i="21"/>
  <c r="H32" i="21"/>
  <c r="L18" i="21"/>
  <c r="L16" i="21" s="1"/>
  <c r="L32" i="21"/>
  <c r="E18" i="21"/>
  <c r="E32" i="21"/>
  <c r="M18" i="21"/>
  <c r="M32" i="21"/>
  <c r="D17" i="21"/>
  <c r="Q79" i="21"/>
  <c r="D15" i="21"/>
  <c r="S30" i="21"/>
  <c r="G18" i="21"/>
  <c r="K18" i="21"/>
  <c r="T30" i="21"/>
  <c r="I18" i="21"/>
  <c r="D18" i="21"/>
  <c r="O18" i="21"/>
  <c r="O16" i="21" s="1"/>
  <c r="P46" i="21"/>
  <c r="P23" i="21"/>
  <c r="S29" i="21"/>
  <c r="J13" i="21"/>
  <c r="Q41" i="21"/>
  <c r="D9" i="21"/>
  <c r="P41" i="21"/>
  <c r="S7" i="21"/>
  <c r="K8" i="21"/>
  <c r="E9" i="21"/>
  <c r="K11" i="21"/>
  <c r="T12" i="21"/>
  <c r="R21" i="21"/>
  <c r="H5" i="21"/>
  <c r="P21" i="21"/>
  <c r="F7" i="21"/>
  <c r="S23" i="21"/>
  <c r="P25" i="21"/>
  <c r="Q29" i="21"/>
  <c r="F15" i="21"/>
  <c r="T31" i="21"/>
  <c r="N15" i="21"/>
  <c r="T37" i="21"/>
  <c r="M5" i="21"/>
  <c r="T5" i="21" s="1"/>
  <c r="S41" i="21"/>
  <c r="D11" i="21"/>
  <c r="D12" i="21"/>
  <c r="Q44" i="21"/>
  <c r="H12" i="21"/>
  <c r="L12" i="21"/>
  <c r="P44" i="21"/>
  <c r="R47" i="21"/>
  <c r="R48" i="21" s="1"/>
  <c r="P47" i="21"/>
  <c r="P53" i="21"/>
  <c r="T62" i="21"/>
  <c r="O14" i="21"/>
  <c r="Q95" i="21"/>
  <c r="R95" i="21"/>
  <c r="P95" i="21"/>
  <c r="Q111" i="21"/>
  <c r="R111" i="21"/>
  <c r="P111" i="21"/>
  <c r="Q34" i="21"/>
  <c r="H7" i="21"/>
  <c r="R7" i="21" s="1"/>
  <c r="R23" i="21"/>
  <c r="T26" i="21"/>
  <c r="M10" i="21"/>
  <c r="P107" i="21"/>
  <c r="H11" i="21"/>
  <c r="D7" i="21"/>
  <c r="N13" i="21"/>
  <c r="E5" i="21"/>
  <c r="Q5" i="21" s="1"/>
  <c r="D6" i="21"/>
  <c r="Q22" i="21"/>
  <c r="S22" i="21"/>
  <c r="L6" i="21"/>
  <c r="P22" i="21"/>
  <c r="R25" i="21"/>
  <c r="I9" i="21"/>
  <c r="P26" i="21"/>
  <c r="Q26" i="21"/>
  <c r="G11" i="21"/>
  <c r="O11" i="21"/>
  <c r="H17" i="21"/>
  <c r="R40" i="21"/>
  <c r="G8" i="21"/>
  <c r="R8" i="21" s="1"/>
  <c r="T40" i="21"/>
  <c r="O8" i="21"/>
  <c r="P76" i="21"/>
  <c r="P227" i="21"/>
  <c r="P34" i="21"/>
  <c r="P32" i="21" s="1"/>
  <c r="T227" i="21"/>
  <c r="T34" i="21"/>
  <c r="T32" i="21" s="1"/>
  <c r="T441" i="21"/>
  <c r="T82" i="21"/>
  <c r="T80" i="21" s="1"/>
  <c r="J8" i="21"/>
  <c r="N9" i="21"/>
  <c r="D14" i="21"/>
  <c r="H15" i="21"/>
  <c r="T24" i="21"/>
  <c r="S26" i="21"/>
  <c r="S27" i="21"/>
  <c r="R30" i="21"/>
  <c r="S37" i="21"/>
  <c r="F6" i="21"/>
  <c r="J6" i="21"/>
  <c r="N6" i="21"/>
  <c r="T6" i="21" s="1"/>
  <c r="S38" i="21"/>
  <c r="Q40" i="21"/>
  <c r="D8" i="21"/>
  <c r="P40" i="21"/>
  <c r="F10" i="21"/>
  <c r="Q10" i="21" s="1"/>
  <c r="J10" i="21"/>
  <c r="S10" i="21" s="1"/>
  <c r="N10" i="21"/>
  <c r="R43" i="21"/>
  <c r="P43" i="21"/>
  <c r="S45" i="21"/>
  <c r="E15" i="21"/>
  <c r="I15" i="21"/>
  <c r="T47" i="21"/>
  <c r="M15" i="21"/>
  <c r="P55" i="21"/>
  <c r="Q55" i="21"/>
  <c r="R61" i="21"/>
  <c r="P62" i="21"/>
  <c r="Q66" i="21"/>
  <c r="P70" i="21"/>
  <c r="P72" i="21"/>
  <c r="P74" i="21"/>
  <c r="Q74" i="21"/>
  <c r="P88" i="21"/>
  <c r="R91" i="21"/>
  <c r="S94" i="21"/>
  <c r="T95" i="21"/>
  <c r="Q106" i="21"/>
  <c r="T106" i="21"/>
  <c r="T111" i="21"/>
  <c r="P441" i="21"/>
  <c r="S21" i="21"/>
  <c r="R26" i="21"/>
  <c r="T27" i="21"/>
  <c r="P29" i="21"/>
  <c r="P30" i="21"/>
  <c r="Q31" i="21"/>
  <c r="P31" i="21"/>
  <c r="R37" i="21"/>
  <c r="G5" i="21"/>
  <c r="R5" i="21" s="1"/>
  <c r="Q39" i="21"/>
  <c r="P39" i="21"/>
  <c r="Q43" i="21"/>
  <c r="G13" i="21"/>
  <c r="R13" i="21" s="1"/>
  <c r="K13" i="21"/>
  <c r="O13" i="21"/>
  <c r="S47" i="21"/>
  <c r="Q54" i="21"/>
  <c r="P54" i="21"/>
  <c r="T55" i="21"/>
  <c r="M7" i="21"/>
  <c r="R55" i="21"/>
  <c r="R57" i="21"/>
  <c r="T59" i="21"/>
  <c r="P61" i="21"/>
  <c r="R63" i="21"/>
  <c r="Q82" i="21"/>
  <c r="Q89" i="21"/>
  <c r="P89" i="21"/>
  <c r="Q98" i="21"/>
  <c r="P327" i="21"/>
  <c r="P50" i="21"/>
  <c r="P48" i="21" s="1"/>
  <c r="T50" i="21"/>
  <c r="T48" i="21" s="1"/>
  <c r="T327" i="21"/>
  <c r="P66" i="21"/>
  <c r="P64" i="21" s="1"/>
  <c r="P342" i="21"/>
  <c r="J5" i="21"/>
  <c r="S5" i="21" s="1"/>
  <c r="N7" i="21"/>
  <c r="M8" i="21"/>
  <c r="T8" i="21" s="1"/>
  <c r="G14" i="21"/>
  <c r="R14" i="21" s="1"/>
  <c r="K15" i="21"/>
  <c r="R22" i="21"/>
  <c r="Q27" i="21"/>
  <c r="P27" i="21"/>
  <c r="P28" i="21"/>
  <c r="E17" i="21"/>
  <c r="I17" i="21"/>
  <c r="M17" i="21"/>
  <c r="Q38" i="21"/>
  <c r="P38" i="21"/>
  <c r="R41" i="21"/>
  <c r="G9" i="21"/>
  <c r="K9" i="21"/>
  <c r="O9" i="21"/>
  <c r="P42" i="21"/>
  <c r="Q42" i="21"/>
  <c r="T43" i="21"/>
  <c r="R44" i="21"/>
  <c r="S44" i="21"/>
  <c r="P45" i="21"/>
  <c r="T46" i="21"/>
  <c r="P57" i="21"/>
  <c r="Q60" i="21"/>
  <c r="P60" i="21"/>
  <c r="F14" i="21"/>
  <c r="S62" i="21"/>
  <c r="J14" i="21"/>
  <c r="N14" i="21"/>
  <c r="Q63" i="21"/>
  <c r="P63" i="21"/>
  <c r="P69" i="21"/>
  <c r="P71" i="21"/>
  <c r="Q73" i="21"/>
  <c r="P73" i="21"/>
  <c r="Q87" i="21"/>
  <c r="P87" i="21"/>
  <c r="S90" i="21"/>
  <c r="P92" i="21"/>
  <c r="S95" i="21"/>
  <c r="P104" i="21"/>
  <c r="R106" i="21"/>
  <c r="P108" i="21"/>
  <c r="R542" i="21"/>
  <c r="R114" i="21"/>
  <c r="R112" i="21" s="1"/>
  <c r="T38" i="21"/>
  <c r="T42" i="21"/>
  <c r="S43" i="21"/>
  <c r="R53" i="21"/>
  <c r="Q58" i="21"/>
  <c r="P58" i="21"/>
  <c r="P59" i="21"/>
  <c r="T63" i="21"/>
  <c r="R69" i="21"/>
  <c r="S71" i="21"/>
  <c r="T73" i="21"/>
  <c r="S74" i="21"/>
  <c r="Q75" i="21"/>
  <c r="P75" i="21"/>
  <c r="Q77" i="21"/>
  <c r="P77" i="21"/>
  <c r="Q78" i="21"/>
  <c r="T78" i="21"/>
  <c r="Q86" i="21"/>
  <c r="T86" i="21"/>
  <c r="S93" i="21"/>
  <c r="P94" i="21"/>
  <c r="Q101" i="21"/>
  <c r="P101" i="21"/>
  <c r="Q102" i="21"/>
  <c r="T102" i="21"/>
  <c r="T104" i="21"/>
  <c r="P110" i="21"/>
  <c r="R342" i="21"/>
  <c r="R66" i="21"/>
  <c r="R64" i="21" s="1"/>
  <c r="S69" i="21"/>
  <c r="T75" i="21"/>
  <c r="P78" i="21"/>
  <c r="R79" i="21"/>
  <c r="R89" i="21"/>
  <c r="P90" i="21"/>
  <c r="R92" i="21"/>
  <c r="S92" i="21"/>
  <c r="P93" i="21"/>
  <c r="T94" i="21"/>
  <c r="P102" i="21"/>
  <c r="S107" i="21"/>
  <c r="R108" i="21"/>
  <c r="Q109" i="21"/>
  <c r="P109" i="21"/>
  <c r="R76" i="21"/>
  <c r="Q85" i="21"/>
  <c r="P85" i="21"/>
  <c r="P86" i="21"/>
  <c r="T90" i="21"/>
  <c r="S91" i="21"/>
  <c r="Q105" i="21"/>
  <c r="P105" i="21"/>
  <c r="P106" i="21"/>
  <c r="T110" i="21"/>
  <c r="S111" i="21"/>
  <c r="R441" i="21"/>
  <c r="R82" i="21"/>
  <c r="R80" i="21" s="1"/>
  <c r="R499" i="21"/>
  <c r="R98" i="21"/>
  <c r="S64" i="21" l="1"/>
  <c r="M16" i="21"/>
  <c r="S80" i="21"/>
  <c r="S112" i="21"/>
  <c r="S32" i="21"/>
  <c r="S96" i="21"/>
  <c r="P13" i="21"/>
  <c r="S14" i="21"/>
  <c r="S12" i="21"/>
  <c r="T10" i="21"/>
  <c r="S11" i="21"/>
  <c r="S9" i="21"/>
  <c r="T11" i="21"/>
  <c r="R12" i="21"/>
  <c r="S6" i="21"/>
  <c r="R11" i="21"/>
  <c r="T9" i="21"/>
  <c r="S8" i="21"/>
  <c r="S15" i="21"/>
  <c r="K16" i="21"/>
  <c r="R96" i="21"/>
  <c r="R32" i="21"/>
  <c r="I16" i="21"/>
  <c r="H16" i="21"/>
  <c r="Q48" i="21"/>
  <c r="Q112" i="21"/>
  <c r="Q64" i="21"/>
  <c r="Q96" i="21"/>
  <c r="Q80" i="21"/>
  <c r="F16" i="21"/>
  <c r="Q32" i="21"/>
  <c r="E16" i="21"/>
  <c r="T18" i="21"/>
  <c r="T16" i="21" s="1"/>
  <c r="P18" i="21"/>
  <c r="P16" i="21" s="1"/>
  <c r="D16" i="21"/>
  <c r="R18" i="21"/>
  <c r="G16" i="21"/>
  <c r="S18" i="21"/>
  <c r="Q18" i="21"/>
  <c r="T14" i="21"/>
  <c r="Q11" i="21"/>
  <c r="P11" i="21"/>
  <c r="R15" i="21"/>
  <c r="S13" i="21"/>
  <c r="Q6" i="21"/>
  <c r="P6" i="21"/>
  <c r="T13" i="21"/>
  <c r="P15" i="21"/>
  <c r="P5" i="21"/>
  <c r="P10" i="21"/>
  <c r="T15" i="21"/>
  <c r="R9" i="21"/>
  <c r="T7" i="21"/>
  <c r="P8" i="21"/>
  <c r="Q8" i="21"/>
  <c r="Q14" i="21"/>
  <c r="P14" i="21"/>
  <c r="Q7" i="21"/>
  <c r="P7" i="21"/>
  <c r="Q15" i="21"/>
  <c r="P12" i="21"/>
  <c r="Q12" i="21"/>
  <c r="Q9" i="21"/>
  <c r="P9" i="21"/>
  <c r="S16" i="21" l="1"/>
  <c r="R16" i="21"/>
  <c r="Q16" i="21"/>
</calcChain>
</file>

<file path=xl/sharedStrings.xml><?xml version="1.0" encoding="utf-8"?>
<sst xmlns="http://schemas.openxmlformats.org/spreadsheetml/2006/main" count="1304" uniqueCount="96">
  <si>
    <t>年度</t>
    <rPh sb="0" eb="2">
      <t>ネンド</t>
    </rPh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</si>
  <si>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</si>
  <si>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</si>
  <si>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</si>
  <si>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</si>
  <si>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</si>
  <si>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</si>
  <si>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</si>
  <si>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</si>
  <si>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</si>
  <si>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</si>
  <si>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</si>
  <si>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</si>
  <si>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平成２１年度</t>
    <rPh sb="0" eb="2">
      <t>ヘイセイ</t>
    </rPh>
    <rPh sb="4" eb="6">
      <t>ネンド</t>
    </rPh>
    <phoneticPr fontId="2"/>
  </si>
  <si>
    <t>離島行フェリー乗車人数
（稚内～利尻・礼文）</t>
    <rPh sb="0" eb="2">
      <t>リトウ</t>
    </rPh>
    <rPh sb="2" eb="3">
      <t>ユ</t>
    </rPh>
    <rPh sb="7" eb="9">
      <t>ジョウシャ</t>
    </rPh>
    <rPh sb="9" eb="11">
      <t>ニンズウ</t>
    </rPh>
    <rPh sb="13" eb="15">
      <t>ワッカナイ</t>
    </rPh>
    <rPh sb="16" eb="18">
      <t>リシリ</t>
    </rPh>
    <rPh sb="19" eb="21">
      <t>レブン</t>
    </rPh>
    <phoneticPr fontId="2"/>
  </si>
  <si>
    <t>【道央圏域】</t>
    <rPh sb="1" eb="3">
      <t>ドウオウ</t>
    </rPh>
    <rPh sb="3" eb="5">
      <t>ケンイキ</t>
    </rPh>
    <phoneticPr fontId="2"/>
  </si>
  <si>
    <t>【道南圏域】</t>
    <rPh sb="1" eb="3">
      <t>ドウナン</t>
    </rPh>
    <rPh sb="3" eb="5">
      <t>ケンイキ</t>
    </rPh>
    <phoneticPr fontId="2"/>
  </si>
  <si>
    <t>【道北圏域】</t>
    <rPh sb="1" eb="3">
      <t>ドウホク</t>
    </rPh>
    <rPh sb="3" eb="5">
      <t>ケンイキ</t>
    </rPh>
    <phoneticPr fontId="2"/>
  </si>
  <si>
    <t>【オホーツク圏域】</t>
    <rPh sb="6" eb="8">
      <t>ケンイキ</t>
    </rPh>
    <phoneticPr fontId="2"/>
  </si>
  <si>
    <t>【十勝圏域】</t>
    <rPh sb="1" eb="3">
      <t>トカチ</t>
    </rPh>
    <rPh sb="3" eb="5">
      <t>ケンイキ</t>
    </rPh>
    <phoneticPr fontId="2"/>
  </si>
  <si>
    <t>【釧路・根室圏域】</t>
    <rPh sb="1" eb="3">
      <t>クシロ</t>
    </rPh>
    <rPh sb="4" eb="6">
      <t>ネムロ</t>
    </rPh>
    <rPh sb="6" eb="8">
      <t>ケンイキ</t>
    </rPh>
    <phoneticPr fontId="2"/>
  </si>
  <si>
    <t>（北海道経済部観光局）</t>
    <rPh sb="1" eb="4">
      <t>ホッカイドウ</t>
    </rPh>
    <rPh sb="4" eb="7">
      <t>ケイザイブ</t>
    </rPh>
    <rPh sb="7" eb="10">
      <t>カンコウキョク</t>
    </rPh>
    <phoneticPr fontId="2"/>
  </si>
  <si>
    <t>（単位：人）</t>
    <rPh sb="1" eb="3">
      <t>タンイ</t>
    </rPh>
    <rPh sb="4" eb="5">
      <t>ニン</t>
    </rPh>
    <phoneticPr fontId="2"/>
  </si>
  <si>
    <t>年度計</t>
    <rPh sb="0" eb="2">
      <t>ネンド</t>
    </rPh>
    <rPh sb="2" eb="3">
      <t>ケイ</t>
    </rPh>
    <phoneticPr fontId="2"/>
  </si>
  <si>
    <t>4～6月</t>
    <rPh sb="3" eb="4">
      <t>ガツ</t>
    </rPh>
    <phoneticPr fontId="2"/>
  </si>
  <si>
    <t>7～9月</t>
    <rPh sb="3" eb="4">
      <t>ガツ</t>
    </rPh>
    <phoneticPr fontId="2"/>
  </si>
  <si>
    <t>10～12月</t>
    <rPh sb="5" eb="6">
      <t>ガツ</t>
    </rPh>
    <phoneticPr fontId="2"/>
  </si>
  <si>
    <t>1～3月</t>
    <rPh sb="3" eb="4">
      <t>ガツ</t>
    </rPh>
    <phoneticPr fontId="2"/>
  </si>
  <si>
    <t>平成２２年度</t>
    <rPh sb="0" eb="2">
      <t>ヘイセイ</t>
    </rPh>
    <rPh sb="4" eb="6">
      <t>ネンド</t>
    </rPh>
    <phoneticPr fontId="2"/>
  </si>
  <si>
    <t>平成２０年度</t>
    <rPh sb="0" eb="2">
      <t>ヘイセイ</t>
    </rPh>
    <rPh sb="4" eb="6">
      <t>ネンド</t>
    </rPh>
    <phoneticPr fontId="2"/>
  </si>
  <si>
    <t>平成２３年度</t>
    <rPh sb="0" eb="2">
      <t>ヘイセイ</t>
    </rPh>
    <rPh sb="4" eb="6">
      <t>ネンド</t>
    </rPh>
    <phoneticPr fontId="2"/>
  </si>
  <si>
    <t>道　央　圏　域</t>
    <rPh sb="0" eb="1">
      <t>ミチ</t>
    </rPh>
    <rPh sb="2" eb="3">
      <t>ヒサシ</t>
    </rPh>
    <rPh sb="4" eb="5">
      <t>ケン</t>
    </rPh>
    <rPh sb="6" eb="7">
      <t>イキ</t>
    </rPh>
    <phoneticPr fontId="2"/>
  </si>
  <si>
    <t>道　南　圏　域</t>
    <rPh sb="0" eb="1">
      <t>ミチ</t>
    </rPh>
    <rPh sb="2" eb="3">
      <t>ミナミ</t>
    </rPh>
    <rPh sb="4" eb="5">
      <t>ケン</t>
    </rPh>
    <rPh sb="6" eb="7">
      <t>イキ</t>
    </rPh>
    <phoneticPr fontId="2"/>
  </si>
  <si>
    <t>（７地点）</t>
    <rPh sb="2" eb="4">
      <t>チテン</t>
    </rPh>
    <phoneticPr fontId="2"/>
  </si>
  <si>
    <t>全　　　　道</t>
    <rPh sb="0" eb="1">
      <t>ゼン</t>
    </rPh>
    <rPh sb="5" eb="6">
      <t>ミチ</t>
    </rPh>
    <phoneticPr fontId="2"/>
  </si>
  <si>
    <t>（４地点）</t>
    <rPh sb="2" eb="4">
      <t>チテン</t>
    </rPh>
    <phoneticPr fontId="2"/>
  </si>
  <si>
    <t>道　北　圏　域</t>
    <rPh sb="0" eb="1">
      <t>ミチ</t>
    </rPh>
    <rPh sb="2" eb="3">
      <t>キタ</t>
    </rPh>
    <rPh sb="4" eb="5">
      <t>ケン</t>
    </rPh>
    <rPh sb="6" eb="7">
      <t>イキ</t>
    </rPh>
    <phoneticPr fontId="2"/>
  </si>
  <si>
    <t>オホーツク　圏　域</t>
    <rPh sb="6" eb="7">
      <t>ケン</t>
    </rPh>
    <rPh sb="8" eb="9">
      <t>イキ</t>
    </rPh>
    <phoneticPr fontId="2"/>
  </si>
  <si>
    <t>十　勝　圏　域</t>
    <rPh sb="0" eb="1">
      <t>ジュウ</t>
    </rPh>
    <rPh sb="2" eb="3">
      <t>カツ</t>
    </rPh>
    <rPh sb="4" eb="5">
      <t>ケン</t>
    </rPh>
    <rPh sb="6" eb="7">
      <t>イキ</t>
    </rPh>
    <phoneticPr fontId="2"/>
  </si>
  <si>
    <t>釧　路・根　室　圏　域</t>
    <rPh sb="0" eb="1">
      <t>セン</t>
    </rPh>
    <rPh sb="2" eb="3">
      <t>ロ</t>
    </rPh>
    <rPh sb="4" eb="5">
      <t>ネ</t>
    </rPh>
    <rPh sb="6" eb="7">
      <t>シツ</t>
    </rPh>
    <rPh sb="8" eb="9">
      <t>ケン</t>
    </rPh>
    <rPh sb="10" eb="11">
      <t>イキ</t>
    </rPh>
    <phoneticPr fontId="2"/>
  </si>
  <si>
    <t>（３地点）</t>
    <rPh sb="2" eb="4">
      <t>チテン</t>
    </rPh>
    <phoneticPr fontId="2"/>
  </si>
  <si>
    <t>平成２４年度</t>
    <rPh sb="0" eb="2">
      <t>ヘイセイ</t>
    </rPh>
    <rPh sb="4" eb="6">
      <t>ネンド</t>
    </rPh>
    <phoneticPr fontId="2"/>
  </si>
  <si>
    <t>平成２５年度</t>
    <rPh sb="0" eb="2">
      <t>ヘイセイ</t>
    </rPh>
    <rPh sb="4" eb="6">
      <t>ネンド</t>
    </rPh>
    <phoneticPr fontId="2"/>
  </si>
  <si>
    <t>道の駅ライスランドふかがわ
（深川市）</t>
    <rPh sb="0" eb="1">
      <t>ミチ</t>
    </rPh>
    <rPh sb="2" eb="3">
      <t>エキ</t>
    </rPh>
    <rPh sb="15" eb="17">
      <t>フカガワ</t>
    </rPh>
    <rPh sb="17" eb="18">
      <t>シ</t>
    </rPh>
    <phoneticPr fontId="2"/>
  </si>
  <si>
    <t>平成２６年度</t>
    <rPh sb="0" eb="2">
      <t>ヘイセイ</t>
    </rPh>
    <rPh sb="4" eb="6">
      <t>ネンド</t>
    </rPh>
    <phoneticPr fontId="2"/>
  </si>
  <si>
    <t>＊</t>
    <phoneticPr fontId="2"/>
  </si>
  <si>
    <t>道の駅サラブレッドロード新冠
（新冠町）</t>
    <rPh sb="0" eb="1">
      <t>ミチ</t>
    </rPh>
    <rPh sb="2" eb="3">
      <t>エキ</t>
    </rPh>
    <rPh sb="12" eb="14">
      <t>ニイカップ</t>
    </rPh>
    <rPh sb="16" eb="18">
      <t>ニイカップ</t>
    </rPh>
    <rPh sb="18" eb="19">
      <t>マチ</t>
    </rPh>
    <phoneticPr fontId="2"/>
  </si>
  <si>
    <t>北海道庁赤レンガ庁舎
（札幌市）</t>
    <rPh sb="0" eb="3">
      <t>ホッカイドウ</t>
    </rPh>
    <rPh sb="3" eb="4">
      <t>チョウ</t>
    </rPh>
    <rPh sb="4" eb="5">
      <t>アカ</t>
    </rPh>
    <rPh sb="8" eb="10">
      <t>チョウシャ</t>
    </rPh>
    <rPh sb="12" eb="15">
      <t>サッポロシ</t>
    </rPh>
    <phoneticPr fontId="2"/>
  </si>
  <si>
    <t>札幌市円山動物園
（札幌市）</t>
    <rPh sb="0" eb="3">
      <t>サッポロシ</t>
    </rPh>
    <rPh sb="3" eb="5">
      <t>エンザン</t>
    </rPh>
    <rPh sb="5" eb="8">
      <t>ドウブツエン</t>
    </rPh>
    <rPh sb="10" eb="13">
      <t>サッポロシ</t>
    </rPh>
    <phoneticPr fontId="2"/>
  </si>
  <si>
    <t>小樽駅前観光案内所
（小樽市）</t>
    <rPh sb="0" eb="2">
      <t>オタル</t>
    </rPh>
    <rPh sb="2" eb="4">
      <t>エキマエ</t>
    </rPh>
    <rPh sb="4" eb="6">
      <t>カンコウ</t>
    </rPh>
    <rPh sb="6" eb="9">
      <t>アンナイジョ</t>
    </rPh>
    <rPh sb="11" eb="14">
      <t>オタルシ</t>
    </rPh>
    <phoneticPr fontId="2"/>
  </si>
  <si>
    <t>運河プラザ観光案内所
（小樽市）</t>
    <rPh sb="0" eb="2">
      <t>ウンガ</t>
    </rPh>
    <rPh sb="5" eb="7">
      <t>カンコウ</t>
    </rPh>
    <rPh sb="7" eb="10">
      <t>アンナイジョ</t>
    </rPh>
    <rPh sb="12" eb="15">
      <t>オタルシ</t>
    </rPh>
    <phoneticPr fontId="2"/>
  </si>
  <si>
    <t>浅草橋街園観光案内所
（小樽市）</t>
    <rPh sb="0" eb="2">
      <t>アサクサ</t>
    </rPh>
    <rPh sb="2" eb="3">
      <t>ハシ</t>
    </rPh>
    <rPh sb="3" eb="4">
      <t>マチ</t>
    </rPh>
    <rPh sb="4" eb="5">
      <t>エン</t>
    </rPh>
    <rPh sb="5" eb="7">
      <t>カンコウ</t>
    </rPh>
    <rPh sb="7" eb="10">
      <t>アンナイジョ</t>
    </rPh>
    <rPh sb="12" eb="15">
      <t>オタルシ</t>
    </rPh>
    <phoneticPr fontId="2"/>
  </si>
  <si>
    <t>中山峠
（喜茂別町）</t>
    <rPh sb="0" eb="2">
      <t>ナカヤマ</t>
    </rPh>
    <rPh sb="2" eb="3">
      <t>トウゲ</t>
    </rPh>
    <rPh sb="5" eb="9">
      <t>キモベツチョウ</t>
    </rPh>
    <phoneticPr fontId="2"/>
  </si>
  <si>
    <t>登別温泉
（登別市）</t>
    <rPh sb="0" eb="2">
      <t>ノボリベツ</t>
    </rPh>
    <rPh sb="2" eb="4">
      <t>オンセン</t>
    </rPh>
    <rPh sb="6" eb="9">
      <t>ノボ</t>
    </rPh>
    <phoneticPr fontId="2"/>
  </si>
  <si>
    <t>洞爺湖温泉
（洞爺湖町）</t>
    <rPh sb="0" eb="3">
      <t>トウヤコ</t>
    </rPh>
    <rPh sb="3" eb="5">
      <t>オンセン</t>
    </rPh>
    <rPh sb="7" eb="10">
      <t>トウヤコ</t>
    </rPh>
    <rPh sb="10" eb="11">
      <t>マチ</t>
    </rPh>
    <phoneticPr fontId="2"/>
  </si>
  <si>
    <t>湯の川温泉
（函館市）</t>
    <rPh sb="7" eb="10">
      <t>ハコダテシ</t>
    </rPh>
    <phoneticPr fontId="2"/>
  </si>
  <si>
    <t>函館駅観光案内所
（函館市）</t>
    <rPh sb="10" eb="13">
      <t>ハコダテシ</t>
    </rPh>
    <phoneticPr fontId="2"/>
  </si>
  <si>
    <t>元町観光案内所
（函館市）</t>
    <rPh sb="9" eb="12">
      <t>ハコダテシ</t>
    </rPh>
    <phoneticPr fontId="2"/>
  </si>
  <si>
    <t>江差追分会館
（江差町）</t>
    <rPh sb="0" eb="2">
      <t>エサシ</t>
    </rPh>
    <rPh sb="2" eb="4">
      <t>オイワケ</t>
    </rPh>
    <rPh sb="4" eb="6">
      <t>カイカン</t>
    </rPh>
    <rPh sb="8" eb="11">
      <t>エサシチョウ</t>
    </rPh>
    <phoneticPr fontId="2"/>
  </si>
  <si>
    <t>旭山動物園
（旭川市）</t>
    <rPh sb="0" eb="2">
      <t>アサヒヤマ</t>
    </rPh>
    <rPh sb="2" eb="5">
      <t>ドウブツエン</t>
    </rPh>
    <rPh sb="7" eb="10">
      <t>アサヒカワシ</t>
    </rPh>
    <phoneticPr fontId="2"/>
  </si>
  <si>
    <t>幌延町トナカイ観光牧場
（幌延町）</t>
    <phoneticPr fontId="2"/>
  </si>
  <si>
    <t>お勝手屋「萌」
（留萌市）</t>
    <phoneticPr fontId="2"/>
  </si>
  <si>
    <t>道の駅てしお
（天塩町）</t>
    <rPh sb="8" eb="11">
      <t>テシオチョウ</t>
    </rPh>
    <phoneticPr fontId="2"/>
  </si>
  <si>
    <t>層雲峡温泉
（上川町）</t>
    <rPh sb="0" eb="3">
      <t>ソウウンキョウ</t>
    </rPh>
    <rPh sb="3" eb="5">
      <t>オンセン</t>
    </rPh>
    <rPh sb="7" eb="10">
      <t>カミカワチョウ</t>
    </rPh>
    <phoneticPr fontId="2"/>
  </si>
  <si>
    <t>博物館網走監獄
（網走市）</t>
    <rPh sb="0" eb="3">
      <t>ハクブツカン</t>
    </rPh>
    <rPh sb="3" eb="5">
      <t>アバシリ</t>
    </rPh>
    <rPh sb="5" eb="7">
      <t>カンゴク</t>
    </rPh>
    <rPh sb="9" eb="12">
      <t>アバシリシ</t>
    </rPh>
    <phoneticPr fontId="2"/>
  </si>
  <si>
    <t>ウトロ温泉
（斜里町）</t>
    <rPh sb="3" eb="5">
      <t>オンセン</t>
    </rPh>
    <rPh sb="7" eb="10">
      <t>シャリチョウ</t>
    </rPh>
    <phoneticPr fontId="2"/>
  </si>
  <si>
    <t>北海道立オホーツク流氷科学センター
（紋別市）</t>
    <phoneticPr fontId="2"/>
  </si>
  <si>
    <t>道の駅　なかさつない
（中札内村）</t>
    <phoneticPr fontId="2"/>
  </si>
  <si>
    <t>十勝川温泉
(音更町）</t>
    <rPh sb="0" eb="3">
      <t>トカチガワ</t>
    </rPh>
    <rPh sb="3" eb="5">
      <t>オンセン</t>
    </rPh>
    <rPh sb="7" eb="10">
      <t>オトフケチョウ</t>
    </rPh>
    <phoneticPr fontId="2"/>
  </si>
  <si>
    <t>池田ワイン城
（池田町）</t>
    <rPh sb="0" eb="2">
      <t>イケダ</t>
    </rPh>
    <rPh sb="5" eb="6">
      <t>ジョウ</t>
    </rPh>
    <rPh sb="8" eb="11">
      <t>イケダチョウ</t>
    </rPh>
    <phoneticPr fontId="2"/>
  </si>
  <si>
    <t>阿寒湖温泉
（釧路市）</t>
    <phoneticPr fontId="2"/>
  </si>
  <si>
    <t>道の駅　知床・らうす
（羅臼町）</t>
    <rPh sb="0" eb="1">
      <t>ミチ</t>
    </rPh>
    <rPh sb="2" eb="3">
      <t>エキ</t>
    </rPh>
    <rPh sb="4" eb="6">
      <t>シレトコ</t>
    </rPh>
    <rPh sb="12" eb="15">
      <t>ラウスチョウ</t>
    </rPh>
    <phoneticPr fontId="2"/>
  </si>
  <si>
    <t>道の駅　スワン４４ねむろ
(白鳥台センター）
（根室市）</t>
    <rPh sb="0" eb="1">
      <t>ミチ</t>
    </rPh>
    <rPh sb="2" eb="3">
      <t>エキ</t>
    </rPh>
    <rPh sb="14" eb="17">
      <t>ハクチョウダイ</t>
    </rPh>
    <rPh sb="24" eb="27">
      <t>ネムロシ</t>
    </rPh>
    <phoneticPr fontId="2"/>
  </si>
  <si>
    <t>川湯温泉
（弟子屈町）</t>
    <rPh sb="6" eb="10">
      <t>テシカガチョウ</t>
    </rPh>
    <phoneticPr fontId="2"/>
  </si>
  <si>
    <t>道の駅おだいとう
（別海町）</t>
    <phoneticPr fontId="2"/>
  </si>
  <si>
    <t>※各月の入込客数を把握している平成２２年４月分から計上</t>
    <rPh sb="1" eb="3">
      <t>カクツキ</t>
    </rPh>
    <rPh sb="4" eb="6">
      <t>イリコミ</t>
    </rPh>
    <rPh sb="6" eb="7">
      <t>キャク</t>
    </rPh>
    <rPh sb="7" eb="8">
      <t>スウ</t>
    </rPh>
    <rPh sb="9" eb="11">
      <t>ハアク</t>
    </rPh>
    <rPh sb="15" eb="17">
      <t>ヘイセイ</t>
    </rPh>
    <rPh sb="19" eb="20">
      <t>ネン</t>
    </rPh>
    <rPh sb="21" eb="22">
      <t>ガツ</t>
    </rPh>
    <rPh sb="22" eb="23">
      <t>ブン</t>
    </rPh>
    <rPh sb="25" eb="27">
      <t>ケイジョウ</t>
    </rPh>
    <phoneticPr fontId="2"/>
  </si>
  <si>
    <t>（１１地点）</t>
    <rPh sb="3" eb="5">
      <t>チテン</t>
    </rPh>
    <phoneticPr fontId="2"/>
  </si>
  <si>
    <t>（５地点）</t>
    <rPh sb="2" eb="4">
      <t>チテン</t>
    </rPh>
    <phoneticPr fontId="2"/>
  </si>
  <si>
    <t>（３４地点）</t>
    <rPh sb="3" eb="5">
      <t>チテン</t>
    </rPh>
    <phoneticPr fontId="2"/>
  </si>
  <si>
    <t>道の駅ニセコビュープラザ
（ニセコ町）</t>
    <rPh sb="0" eb="1">
      <t>ミチ</t>
    </rPh>
    <rPh sb="2" eb="3">
      <t>エキ</t>
    </rPh>
    <rPh sb="17" eb="18">
      <t>チョウ</t>
    </rPh>
    <phoneticPr fontId="2"/>
  </si>
  <si>
    <t>道の駅　南ふらの物産センター
（南富良野町）</t>
    <phoneticPr fontId="2"/>
  </si>
  <si>
    <t>※各月の入込客数を把握している平成２４年７月分から計上</t>
    <rPh sb="1" eb="3">
      <t>カクツキ</t>
    </rPh>
    <rPh sb="4" eb="6">
      <t>イリコミ</t>
    </rPh>
    <rPh sb="6" eb="7">
      <t>キャク</t>
    </rPh>
    <rPh sb="7" eb="8">
      <t>スウ</t>
    </rPh>
    <rPh sb="9" eb="11">
      <t>ハアク</t>
    </rPh>
    <rPh sb="15" eb="17">
      <t>ヘイセイ</t>
    </rPh>
    <rPh sb="19" eb="20">
      <t>ネン</t>
    </rPh>
    <rPh sb="21" eb="22">
      <t>ガツ</t>
    </rPh>
    <rPh sb="22" eb="23">
      <t>ブン</t>
    </rPh>
    <rPh sb="25" eb="27">
      <t>ケイジョウ</t>
    </rPh>
    <phoneticPr fontId="2"/>
  </si>
  <si>
    <t>※各月の入込客数を把握している平成２２年４月分から計上</t>
    <phoneticPr fontId="2"/>
  </si>
  <si>
    <t>平成２７年度</t>
    <rPh sb="0" eb="2">
      <t>ヘイセイ</t>
    </rPh>
    <rPh sb="4" eb="6">
      <t>ネンド</t>
    </rPh>
    <phoneticPr fontId="2"/>
  </si>
  <si>
    <t>（「おんねゆ温泉・山の水族館」から名称変更）</t>
    <rPh sb="17" eb="19">
      <t>メイショウ</t>
    </rPh>
    <rPh sb="19" eb="21">
      <t>ヘンコウ</t>
    </rPh>
    <phoneticPr fontId="2"/>
  </si>
  <si>
    <t>おんねゆ温泉 北の大地の水族館
山の水族館
（北見市）</t>
    <rPh sb="16" eb="17">
      <t>ヤマ</t>
    </rPh>
    <rPh sb="18" eb="21">
      <t>スイゾクカン</t>
    </rPh>
    <phoneticPr fontId="2"/>
  </si>
  <si>
    <t>平成２８年度</t>
    <rPh sb="0" eb="2">
      <t>ヘイセイ</t>
    </rPh>
    <rPh sb="4" eb="6">
      <t>ネンド</t>
    </rPh>
    <phoneticPr fontId="2"/>
  </si>
  <si>
    <t>平成２９年度</t>
    <rPh sb="0" eb="2">
      <t>ヘイセイ</t>
    </rPh>
    <rPh sb="4" eb="6">
      <t>ネンド</t>
    </rPh>
    <phoneticPr fontId="2"/>
  </si>
  <si>
    <t>平成３０年度</t>
    <rPh sb="0" eb="2">
      <t>ヘイセイ</t>
    </rPh>
    <rPh sb="4" eb="6">
      <t>ネンド</t>
    </rPh>
    <phoneticPr fontId="2"/>
  </si>
  <si>
    <t>H30/H29</t>
    <phoneticPr fontId="2"/>
  </si>
  <si>
    <t>（H30判明地点のH29数値）</t>
    <rPh sb="12" eb="14">
      <t>スウチ</t>
    </rPh>
    <phoneticPr fontId="2"/>
  </si>
  <si>
    <t>H30判明地点数</t>
    <rPh sb="3" eb="5">
      <t>ハンメイ</t>
    </rPh>
    <rPh sb="5" eb="7">
      <t>チテン</t>
    </rPh>
    <rPh sb="7" eb="8">
      <t>スウ</t>
    </rPh>
    <phoneticPr fontId="2"/>
  </si>
  <si>
    <t>観光地点動向調査（平成２０～３０年度）</t>
    <rPh sb="0" eb="2">
      <t>カンコウ</t>
    </rPh>
    <rPh sb="2" eb="4">
      <t>チテン</t>
    </rPh>
    <rPh sb="4" eb="6">
      <t>ドウコウ</t>
    </rPh>
    <rPh sb="6" eb="8">
      <t>チョウサ</t>
    </rPh>
    <rPh sb="9" eb="11">
      <t>ヘイセイ</t>
    </rPh>
    <rPh sb="16" eb="18">
      <t>ネンド</t>
    </rPh>
    <phoneticPr fontId="2"/>
  </si>
  <si>
    <r>
      <t>「</t>
    </r>
    <r>
      <rPr>
        <sz val="12"/>
        <color theme="1"/>
        <rFont val="ＭＳ Ｐゴシック"/>
        <family val="3"/>
        <charset val="128"/>
      </rPr>
      <t>＊</t>
    </r>
    <r>
      <rPr>
        <sz val="11"/>
        <color theme="1"/>
        <rFont val="ＭＳ Ｐゴシック"/>
        <family val="3"/>
        <charset val="128"/>
      </rPr>
      <t>」は、平成２６年度からの追加調査地点である。</t>
    </r>
    <rPh sb="5" eb="7">
      <t>ヘイセイ</t>
    </rPh>
    <rPh sb="9" eb="11">
      <t>ネンド</t>
    </rPh>
    <rPh sb="14" eb="16">
      <t>ツイカ</t>
    </rPh>
    <rPh sb="16" eb="18">
      <t>チョウサ</t>
    </rPh>
    <rPh sb="18" eb="20">
      <t>チテン</t>
    </rPh>
    <phoneticPr fontId="2"/>
  </si>
  <si>
    <t>(注)　平成23年度以前は登別市の数値、平成24年度以降は登別温泉地区の数値である。</t>
    <rPh sb="1" eb="2">
      <t>チュウ</t>
    </rPh>
    <rPh sb="4" eb="6">
      <t>ヘイセイ</t>
    </rPh>
    <rPh sb="8" eb="10">
      <t>ネンド</t>
    </rPh>
    <rPh sb="10" eb="12">
      <t>イゼン</t>
    </rPh>
    <rPh sb="13" eb="16">
      <t>ノボリベツシ</t>
    </rPh>
    <rPh sb="17" eb="19">
      <t>スウチ</t>
    </rPh>
    <rPh sb="20" eb="22">
      <t>ヘイセイ</t>
    </rPh>
    <rPh sb="24" eb="26">
      <t>ネンド</t>
    </rPh>
    <rPh sb="26" eb="28">
      <t>イコウ</t>
    </rPh>
    <rPh sb="29" eb="31">
      <t>ノボリベツ</t>
    </rPh>
    <rPh sb="31" eb="33">
      <t>オンセン</t>
    </rPh>
    <rPh sb="33" eb="35">
      <t>チク</t>
    </rPh>
    <rPh sb="36" eb="38">
      <t>スウチ</t>
    </rPh>
    <phoneticPr fontId="2"/>
  </si>
  <si>
    <t>Ｈ31年2月25日現在</t>
    <rPh sb="3" eb="4">
      <t>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</si>
</sst>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%"/>
    <numFmt numFmtId="177" formatCode="#,##0_ "/>
    <numFmt numFmtId="178" formatCode="#,##0_ ;[Red]\-#,##0\ "/>
    <numFmt numFmtId="179" formatCode="#,##0_);[Red]\(#,##0\)"/>
    <numFmt numFmtId="180" formatCode="\(#,##0\)"/>
    <numFmt numFmtId="181" formatCode="#,##0_ ;\-#,##0_ ;\ &quot; &quot;"/>
    <numFmt numFmtId="182" formatCode="0\ &quot;箇&quot;&quot;所&quot;;\ ;&quot;&quot;"/>
    <numFmt numFmtId="183" formatCode="#,##0;&quot;▲&quot;#,##0;&quot;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HG正楷書体-PRO"/>
      <family val="4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177" fontId="3" fillId="0" borderId="1" xfId="0" applyNumberFormat="1" applyFont="1" applyFill="1" applyBorder="1" applyAlignment="1">
      <alignment horizontal="right" vertical="center"/>
    </xf>
    <xf numFmtId="179" fontId="3" fillId="0" borderId="1" xfId="0" applyNumberFormat="1" applyFont="1" applyFill="1" applyBorder="1" applyAlignment="1">
      <alignment horizontal="right" vertical="center"/>
    </xf>
    <xf numFmtId="177" fontId="3" fillId="0" borderId="1" xfId="0" applyNumberFormat="1" applyFont="1" applyFill="1" applyBorder="1">
      <alignment vertical="center"/>
    </xf>
    <xf numFmtId="181" fontId="3" fillId="0" borderId="1" xfId="0" applyNumberFormat="1" applyFont="1" applyFill="1" applyBorder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180" fontId="3" fillId="0" borderId="0" xfId="0" applyNumberFormat="1" applyFont="1" applyFill="1" applyBorder="1">
      <alignment vertical="center"/>
    </xf>
    <xf numFmtId="0" fontId="3" fillId="0" borderId="0" xfId="0" applyFont="1" applyFill="1" applyAlignment="1">
      <alignment horizontal="right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shrinkToFit="1"/>
    </xf>
    <xf numFmtId="181" fontId="3" fillId="0" borderId="1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shrinkToFit="1"/>
    </xf>
    <xf numFmtId="182" fontId="3" fillId="0" borderId="1" xfId="0" applyNumberFormat="1" applyFont="1" applyFill="1" applyBorder="1">
      <alignment vertical="center"/>
    </xf>
    <xf numFmtId="176" fontId="3" fillId="0" borderId="0" xfId="0" applyNumberFormat="1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shrinkToFit="1"/>
    </xf>
    <xf numFmtId="176" fontId="3" fillId="0" borderId="0" xfId="1" applyNumberFormat="1" applyFont="1" applyFill="1" applyBorder="1">
      <alignment vertical="center"/>
    </xf>
    <xf numFmtId="0" fontId="8" fillId="0" borderId="4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left" vertical="top"/>
    </xf>
    <xf numFmtId="176" fontId="3" fillId="0" borderId="0" xfId="0" applyNumberFormat="1" applyFont="1" applyFill="1" applyBorder="1" applyAlignment="1">
      <alignment horizontal="right" vertical="center"/>
    </xf>
    <xf numFmtId="178" fontId="3" fillId="0" borderId="1" xfId="1" applyNumberFormat="1" applyFont="1" applyFill="1" applyBorder="1">
      <alignment vertical="center"/>
    </xf>
    <xf numFmtId="179" fontId="3" fillId="0" borderId="1" xfId="1" applyNumberFormat="1" applyFont="1" applyBorder="1" applyAlignment="1">
      <alignment horizontal="right" vertical="center"/>
    </xf>
    <xf numFmtId="179" fontId="3" fillId="0" borderId="1" xfId="1" applyNumberFormat="1" applyFont="1" applyFill="1" applyBorder="1">
      <alignment vertical="center"/>
    </xf>
    <xf numFmtId="179" fontId="3" fillId="0" borderId="1" xfId="0" applyNumberFormat="1" applyFont="1" applyFill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>
      <alignment vertical="center"/>
    </xf>
    <xf numFmtId="0" fontId="3" fillId="0" borderId="8" xfId="0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left" vertical="center"/>
    </xf>
    <xf numFmtId="176" fontId="3" fillId="0" borderId="8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>
      <alignment vertical="center"/>
    </xf>
    <xf numFmtId="176" fontId="3" fillId="0" borderId="9" xfId="0" applyNumberFormat="1" applyFont="1" applyFill="1" applyBorder="1" applyAlignment="1">
      <alignment horizontal="right" vertical="center"/>
    </xf>
    <xf numFmtId="177" fontId="3" fillId="0" borderId="1" xfId="0" applyNumberFormat="1" applyFont="1" applyBorder="1">
      <alignment vertical="center"/>
    </xf>
    <xf numFmtId="0" fontId="3" fillId="0" borderId="0" xfId="0" applyFont="1" applyFill="1" applyBorder="1" applyAlignment="1">
      <alignment horizontal="left" vertical="center" wrapText="1"/>
    </xf>
    <xf numFmtId="183" fontId="3" fillId="0" borderId="1" xfId="0" applyNumberFormat="1" applyFont="1" applyFill="1" applyBorder="1" applyAlignment="1">
      <alignment horizontal="right" vertical="center"/>
    </xf>
    <xf numFmtId="179" fontId="3" fillId="0" borderId="1" xfId="1" applyNumberFormat="1" applyFont="1" applyFill="1" applyBorder="1" applyAlignment="1">
      <alignment horizontal="right" vertical="center"/>
    </xf>
    <xf numFmtId="179" fontId="3" fillId="3" borderId="1" xfId="0" applyNumberFormat="1" applyFont="1" applyFill="1" applyBorder="1">
      <alignment vertical="center"/>
    </xf>
    <xf numFmtId="179" fontId="3" fillId="3" borderId="1" xfId="1" applyNumberFormat="1" applyFont="1" applyFill="1" applyBorder="1">
      <alignment vertical="center"/>
    </xf>
    <xf numFmtId="178" fontId="3" fillId="3" borderId="1" xfId="1" applyNumberFormat="1" applyFont="1" applyFill="1" applyBorder="1">
      <alignment vertical="center"/>
    </xf>
    <xf numFmtId="177" fontId="3" fillId="3" borderId="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177" fontId="3" fillId="0" borderId="0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178" fontId="3" fillId="0" borderId="2" xfId="1" applyNumberFormat="1" applyFont="1" applyFill="1" applyBorder="1" applyAlignment="1" applyProtection="1">
      <alignment vertical="center"/>
    </xf>
    <xf numFmtId="177" fontId="3" fillId="0" borderId="2" xfId="0" applyNumberFormat="1" applyFont="1" applyFill="1" applyBorder="1" applyAlignment="1">
      <alignment horizontal="right" vertical="center"/>
    </xf>
    <xf numFmtId="179" fontId="3" fillId="0" borderId="2" xfId="0" applyNumberFormat="1" applyFont="1" applyFill="1" applyBorder="1" applyAlignment="1">
      <alignment horizontal="right" vertical="center"/>
    </xf>
    <xf numFmtId="179" fontId="3" fillId="0" borderId="2" xfId="0" applyNumberFormat="1" applyFont="1" applyFill="1" applyBorder="1">
      <alignment vertical="center"/>
    </xf>
    <xf numFmtId="179" fontId="3" fillId="2" borderId="2" xfId="0" applyNumberFormat="1" applyFont="1" applyFill="1" applyBorder="1">
      <alignment vertical="center"/>
    </xf>
    <xf numFmtId="38" fontId="3" fillId="0" borderId="1" xfId="1" applyFont="1" applyBorder="1">
      <alignment vertical="center"/>
    </xf>
    <xf numFmtId="177" fontId="3" fillId="3" borderId="1" xfId="0" applyNumberFormat="1" applyFont="1" applyFill="1" applyBorder="1">
      <alignment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CCCC"/>
      <rgbColor rgb="00FFFF99"/>
      <rgbColor rgb="0099FF99"/>
      <rgbColor rgb="0066FFFF"/>
      <rgbColor rgb="0099CCFF"/>
      <rgbColor rgb="00FF99FF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CC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0"/>
  <sheetViews>
    <sheetView tabSelected="1" view="pageBreakPreview" zoomScale="70" zoomScaleNormal="80" zoomScaleSheetLayoutView="70" workbookViewId="0">
      <pane xSplit="3" topLeftCell="D1" activePane="topRight" state="frozen"/>
      <selection activeCell="A25" sqref="A25"/>
      <selection pane="topRight" activeCell="C2" sqref="C2"/>
    </sheetView>
  </sheetViews>
  <sheetFormatPr defaultRowHeight="17.25" x14ac:dyDescent="0.15"/>
  <cols>
    <col min="1" max="1" width="3.375" style="5" customWidth="1"/>
    <col min="2" max="2" width="30" style="6" customWidth="1"/>
    <col min="3" max="3" width="12.875" style="6" customWidth="1"/>
    <col min="4" max="15" width="9.875" style="6" customWidth="1"/>
    <col min="16" max="20" width="11" style="6" customWidth="1"/>
    <col min="21" max="21" width="1.875" style="6" customWidth="1"/>
    <col min="22" max="16384" width="9" style="6"/>
  </cols>
  <sheetData>
    <row r="1" spans="2:20" ht="20.25" customHeight="1" x14ac:dyDescent="0.15">
      <c r="B1" s="76" t="s">
        <v>92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</row>
    <row r="2" spans="2:20" ht="15" customHeight="1" x14ac:dyDescent="0.15">
      <c r="B2" s="7" t="s">
        <v>95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T2" s="9" t="s">
        <v>21</v>
      </c>
    </row>
    <row r="3" spans="2:20" ht="15.75" customHeight="1" x14ac:dyDescent="0.15">
      <c r="D3" s="10"/>
      <c r="T3" s="11" t="s">
        <v>22</v>
      </c>
    </row>
    <row r="4" spans="2:20" ht="15" customHeight="1" x14ac:dyDescent="0.15">
      <c r="B4" s="12"/>
      <c r="C4" s="13" t="s">
        <v>0</v>
      </c>
      <c r="D4" s="14" t="s">
        <v>1</v>
      </c>
      <c r="E4" s="14" t="s">
        <v>2</v>
      </c>
      <c r="F4" s="14" t="s">
        <v>3</v>
      </c>
      <c r="G4" s="14" t="s">
        <v>4</v>
      </c>
      <c r="H4" s="14" t="s">
        <v>5</v>
      </c>
      <c r="I4" s="14" t="s">
        <v>6</v>
      </c>
      <c r="J4" s="14" t="s">
        <v>7</v>
      </c>
      <c r="K4" s="14" t="s">
        <v>8</v>
      </c>
      <c r="L4" s="14" t="s">
        <v>9</v>
      </c>
      <c r="M4" s="14" t="s">
        <v>10</v>
      </c>
      <c r="N4" s="14" t="s">
        <v>11</v>
      </c>
      <c r="O4" s="14" t="s">
        <v>12</v>
      </c>
      <c r="P4" s="14" t="s">
        <v>23</v>
      </c>
      <c r="Q4" s="14" t="s">
        <v>24</v>
      </c>
      <c r="R4" s="14" t="s">
        <v>25</v>
      </c>
      <c r="S4" s="14" t="s">
        <v>26</v>
      </c>
      <c r="T4" s="14" t="s">
        <v>27</v>
      </c>
    </row>
    <row r="5" spans="2:20" ht="15" customHeight="1" x14ac:dyDescent="0.15">
      <c r="B5" s="15"/>
      <c r="C5" s="16" t="s">
        <v>29</v>
      </c>
      <c r="D5" s="17">
        <f t="shared" ref="D5:O15" si="0">D21+D37+D53+D69+D85+D101</f>
        <v>856088.4</v>
      </c>
      <c r="E5" s="17">
        <f t="shared" si="0"/>
        <v>1715582.9</v>
      </c>
      <c r="F5" s="17">
        <f t="shared" si="0"/>
        <v>1529537</v>
      </c>
      <c r="G5" s="17">
        <f t="shared" si="0"/>
        <v>1777281.6</v>
      </c>
      <c r="H5" s="17">
        <f t="shared" si="0"/>
        <v>2313954</v>
      </c>
      <c r="I5" s="17">
        <f t="shared" si="0"/>
        <v>1826046.2</v>
      </c>
      <c r="J5" s="17">
        <f t="shared" si="0"/>
        <v>1561382.9</v>
      </c>
      <c r="K5" s="17">
        <f t="shared" si="0"/>
        <v>904678.1</v>
      </c>
      <c r="L5" s="17">
        <f t="shared" si="0"/>
        <v>630389.5</v>
      </c>
      <c r="M5" s="17">
        <f t="shared" si="0"/>
        <v>692840.2</v>
      </c>
      <c r="N5" s="17">
        <f t="shared" si="0"/>
        <v>759560.2</v>
      </c>
      <c r="O5" s="17">
        <f t="shared" si="0"/>
        <v>893847.1</v>
      </c>
      <c r="P5" s="1">
        <f t="shared" ref="P5:P15" si="1">IF(D5*E5*F5*G5*H5*I5*J5*K5*L5*M5*N5*O5&gt;0,SUM(D5:O5),0)</f>
        <v>15461188.099999998</v>
      </c>
      <c r="Q5" s="1">
        <f t="shared" ref="Q5:Q15" si="2">IF(D5*E5*F5&gt;0,SUM(D5:F5),0)</f>
        <v>4101208.3</v>
      </c>
      <c r="R5" s="1">
        <f t="shared" ref="R5:R15" si="3">IF(G5*H5*I5&gt;0,SUM(G5:I5),0)</f>
        <v>5917281.7999999998</v>
      </c>
      <c r="S5" s="1">
        <f t="shared" ref="S5:S15" si="4">IF(J5*K5*L5&gt;0,SUM(J5:L5),0)</f>
        <v>3096450.5</v>
      </c>
      <c r="T5" s="1">
        <f t="shared" ref="T5:T15" si="5">IF(M5*N5*O5&gt;0,SUM(M5:O5),0)</f>
        <v>2346247.5</v>
      </c>
    </row>
    <row r="6" spans="2:20" ht="15" customHeight="1" x14ac:dyDescent="0.15">
      <c r="B6" s="18" t="s">
        <v>34</v>
      </c>
      <c r="C6" s="19" t="s">
        <v>13</v>
      </c>
      <c r="D6" s="17">
        <f t="shared" si="0"/>
        <v>743533.2</v>
      </c>
      <c r="E6" s="17">
        <f t="shared" si="0"/>
        <v>1690856.4</v>
      </c>
      <c r="F6" s="17">
        <f t="shared" si="0"/>
        <v>1376694</v>
      </c>
      <c r="G6" s="17">
        <f t="shared" si="0"/>
        <v>1661488</v>
      </c>
      <c r="H6" s="17">
        <f t="shared" si="0"/>
        <v>2188901.2000000002</v>
      </c>
      <c r="I6" s="17">
        <f t="shared" si="0"/>
        <v>1857755.9</v>
      </c>
      <c r="J6" s="17">
        <f t="shared" si="0"/>
        <v>1393252</v>
      </c>
      <c r="K6" s="17">
        <f t="shared" si="0"/>
        <v>787177</v>
      </c>
      <c r="L6" s="17">
        <f t="shared" si="0"/>
        <v>628596</v>
      </c>
      <c r="M6" s="17">
        <f t="shared" si="0"/>
        <v>674574.9</v>
      </c>
      <c r="N6" s="17">
        <f t="shared" si="0"/>
        <v>820754.7</v>
      </c>
      <c r="O6" s="17">
        <f t="shared" si="0"/>
        <v>813687.2</v>
      </c>
      <c r="P6" s="1">
        <f t="shared" si="1"/>
        <v>14637270.499999998</v>
      </c>
      <c r="Q6" s="1">
        <f t="shared" si="2"/>
        <v>3811083.5999999996</v>
      </c>
      <c r="R6" s="1">
        <f t="shared" si="3"/>
        <v>5708145.0999999996</v>
      </c>
      <c r="S6" s="1">
        <f t="shared" si="4"/>
        <v>2809025</v>
      </c>
      <c r="T6" s="1">
        <f t="shared" si="5"/>
        <v>2309016.7999999998</v>
      </c>
    </row>
    <row r="7" spans="2:20" ht="15" customHeight="1" x14ac:dyDescent="0.15">
      <c r="B7" s="15"/>
      <c r="C7" s="19" t="s">
        <v>28</v>
      </c>
      <c r="D7" s="17">
        <f t="shared" si="0"/>
        <v>664420</v>
      </c>
      <c r="E7" s="17">
        <f t="shared" si="0"/>
        <v>1592257</v>
      </c>
      <c r="F7" s="17">
        <f t="shared" si="0"/>
        <v>1360145</v>
      </c>
      <c r="G7" s="17">
        <f t="shared" si="0"/>
        <v>1611918</v>
      </c>
      <c r="H7" s="17">
        <f t="shared" si="0"/>
        <v>2054023</v>
      </c>
      <c r="I7" s="17">
        <f t="shared" si="0"/>
        <v>1644310</v>
      </c>
      <c r="J7" s="17">
        <f t="shared" si="0"/>
        <v>1381762</v>
      </c>
      <c r="K7" s="17">
        <f t="shared" si="0"/>
        <v>727008</v>
      </c>
      <c r="L7" s="17">
        <f t="shared" si="0"/>
        <v>566742</v>
      </c>
      <c r="M7" s="17">
        <f t="shared" si="0"/>
        <v>576341</v>
      </c>
      <c r="N7" s="17">
        <f t="shared" si="0"/>
        <v>756412</v>
      </c>
      <c r="O7" s="17">
        <f t="shared" si="0"/>
        <v>570273</v>
      </c>
      <c r="P7" s="1">
        <f t="shared" si="1"/>
        <v>13505611</v>
      </c>
      <c r="Q7" s="1">
        <f t="shared" si="2"/>
        <v>3616822</v>
      </c>
      <c r="R7" s="1">
        <f t="shared" si="3"/>
        <v>5310251</v>
      </c>
      <c r="S7" s="1">
        <f t="shared" si="4"/>
        <v>2675512</v>
      </c>
      <c r="T7" s="1">
        <f t="shared" si="5"/>
        <v>1903026</v>
      </c>
    </row>
    <row r="8" spans="2:20" ht="15" customHeight="1" x14ac:dyDescent="0.15">
      <c r="B8" s="15" t="s">
        <v>78</v>
      </c>
      <c r="C8" s="19" t="s">
        <v>30</v>
      </c>
      <c r="D8" s="17">
        <f t="shared" si="0"/>
        <v>592264</v>
      </c>
      <c r="E8" s="17">
        <f t="shared" si="0"/>
        <v>1283697</v>
      </c>
      <c r="F8" s="17">
        <f t="shared" si="0"/>
        <v>1210055</v>
      </c>
      <c r="G8" s="17">
        <f t="shared" si="0"/>
        <v>1524998</v>
      </c>
      <c r="H8" s="17">
        <f t="shared" si="0"/>
        <v>2075417</v>
      </c>
      <c r="I8" s="17">
        <f t="shared" si="0"/>
        <v>1507727</v>
      </c>
      <c r="J8" s="17">
        <f t="shared" si="0"/>
        <v>1338931</v>
      </c>
      <c r="K8" s="17">
        <f t="shared" si="0"/>
        <v>704388</v>
      </c>
      <c r="L8" s="17">
        <f t="shared" si="0"/>
        <v>558568</v>
      </c>
      <c r="M8" s="17">
        <f t="shared" si="0"/>
        <v>648865</v>
      </c>
      <c r="N8" s="17">
        <f t="shared" si="0"/>
        <v>672263</v>
      </c>
      <c r="O8" s="17">
        <f t="shared" si="0"/>
        <v>684252</v>
      </c>
      <c r="P8" s="1">
        <f t="shared" si="1"/>
        <v>12801425</v>
      </c>
      <c r="Q8" s="1">
        <f t="shared" si="2"/>
        <v>3086016</v>
      </c>
      <c r="R8" s="1">
        <f t="shared" si="3"/>
        <v>5108142</v>
      </c>
      <c r="S8" s="1">
        <f t="shared" si="4"/>
        <v>2601887</v>
      </c>
      <c r="T8" s="1">
        <f t="shared" si="5"/>
        <v>2005380</v>
      </c>
    </row>
    <row r="9" spans="2:20" ht="15" customHeight="1" x14ac:dyDescent="0.15">
      <c r="B9" s="15"/>
      <c r="C9" s="14" t="s">
        <v>41</v>
      </c>
      <c r="D9" s="17">
        <f t="shared" si="0"/>
        <v>729073</v>
      </c>
      <c r="E9" s="17">
        <f t="shared" si="0"/>
        <v>1258776</v>
      </c>
      <c r="F9" s="17">
        <f t="shared" si="0"/>
        <v>1289685</v>
      </c>
      <c r="G9" s="17">
        <f t="shared" si="0"/>
        <v>1603894</v>
      </c>
      <c r="H9" s="17">
        <f t="shared" si="0"/>
        <v>2065768</v>
      </c>
      <c r="I9" s="17">
        <f t="shared" si="0"/>
        <v>1507195</v>
      </c>
      <c r="J9" s="17">
        <f t="shared" si="0"/>
        <v>1407412</v>
      </c>
      <c r="K9" s="17">
        <f t="shared" si="0"/>
        <v>699734</v>
      </c>
      <c r="L9" s="17">
        <f t="shared" si="0"/>
        <v>551611</v>
      </c>
      <c r="M9" s="17">
        <f t="shared" si="0"/>
        <v>629580</v>
      </c>
      <c r="N9" s="17">
        <f t="shared" si="0"/>
        <v>710858</v>
      </c>
      <c r="O9" s="17">
        <f t="shared" si="0"/>
        <v>707205</v>
      </c>
      <c r="P9" s="4">
        <f t="shared" si="1"/>
        <v>13160791</v>
      </c>
      <c r="Q9" s="4">
        <f t="shared" si="2"/>
        <v>3277534</v>
      </c>
      <c r="R9" s="4">
        <f t="shared" si="3"/>
        <v>5176857</v>
      </c>
      <c r="S9" s="4">
        <f t="shared" si="4"/>
        <v>2658757</v>
      </c>
      <c r="T9" s="4">
        <f t="shared" si="5"/>
        <v>2047643</v>
      </c>
    </row>
    <row r="10" spans="2:20" ht="15" customHeight="1" x14ac:dyDescent="0.15">
      <c r="B10" s="15"/>
      <c r="C10" s="14" t="s">
        <v>42</v>
      </c>
      <c r="D10" s="17">
        <f t="shared" si="0"/>
        <v>722368</v>
      </c>
      <c r="E10" s="17">
        <f t="shared" si="0"/>
        <v>1375525</v>
      </c>
      <c r="F10" s="17">
        <f t="shared" si="0"/>
        <v>1445763</v>
      </c>
      <c r="G10" s="17">
        <f t="shared" si="0"/>
        <v>1635702</v>
      </c>
      <c r="H10" s="17">
        <f t="shared" si="0"/>
        <v>2101597</v>
      </c>
      <c r="I10" s="17">
        <f t="shared" si="0"/>
        <v>1576210</v>
      </c>
      <c r="J10" s="17">
        <f t="shared" si="0"/>
        <v>1384290</v>
      </c>
      <c r="K10" s="17">
        <f t="shared" si="0"/>
        <v>764806</v>
      </c>
      <c r="L10" s="17">
        <f t="shared" si="0"/>
        <v>623779</v>
      </c>
      <c r="M10" s="17">
        <f t="shared" si="0"/>
        <v>669611</v>
      </c>
      <c r="N10" s="17">
        <f t="shared" si="0"/>
        <v>735028</v>
      </c>
      <c r="O10" s="17">
        <f t="shared" si="0"/>
        <v>751194</v>
      </c>
      <c r="P10" s="4">
        <f t="shared" si="1"/>
        <v>13785873</v>
      </c>
      <c r="Q10" s="4">
        <f t="shared" si="2"/>
        <v>3543656</v>
      </c>
      <c r="R10" s="4">
        <f t="shared" si="3"/>
        <v>5313509</v>
      </c>
      <c r="S10" s="4">
        <f t="shared" si="4"/>
        <v>2772875</v>
      </c>
      <c r="T10" s="4">
        <f t="shared" si="5"/>
        <v>2155833</v>
      </c>
    </row>
    <row r="11" spans="2:20" ht="15" customHeight="1" x14ac:dyDescent="0.15">
      <c r="B11" s="15"/>
      <c r="C11" s="14" t="s">
        <v>44</v>
      </c>
      <c r="D11" s="17">
        <f t="shared" si="0"/>
        <v>767495</v>
      </c>
      <c r="E11" s="17">
        <f t="shared" si="0"/>
        <v>1408762</v>
      </c>
      <c r="F11" s="17">
        <f t="shared" si="0"/>
        <v>1277284</v>
      </c>
      <c r="G11" s="17">
        <f t="shared" si="0"/>
        <v>1577027</v>
      </c>
      <c r="H11" s="17">
        <f t="shared" si="0"/>
        <v>2057654</v>
      </c>
      <c r="I11" s="17">
        <f t="shared" si="0"/>
        <v>1571594</v>
      </c>
      <c r="J11" s="17">
        <f t="shared" si="0"/>
        <v>1358111</v>
      </c>
      <c r="K11" s="17">
        <f t="shared" si="0"/>
        <v>808960</v>
      </c>
      <c r="L11" s="17">
        <f t="shared" si="0"/>
        <v>617930</v>
      </c>
      <c r="M11" s="17">
        <f t="shared" si="0"/>
        <v>674097</v>
      </c>
      <c r="N11" s="17">
        <f t="shared" si="0"/>
        <v>808968</v>
      </c>
      <c r="O11" s="17">
        <f t="shared" si="0"/>
        <v>817619</v>
      </c>
      <c r="P11" s="4">
        <f t="shared" si="1"/>
        <v>13745501</v>
      </c>
      <c r="Q11" s="4">
        <f t="shared" si="2"/>
        <v>3453541</v>
      </c>
      <c r="R11" s="4">
        <f t="shared" si="3"/>
        <v>5206275</v>
      </c>
      <c r="S11" s="4">
        <f t="shared" si="4"/>
        <v>2785001</v>
      </c>
      <c r="T11" s="4">
        <f t="shared" si="5"/>
        <v>2300684</v>
      </c>
    </row>
    <row r="12" spans="2:20" ht="15" customHeight="1" x14ac:dyDescent="0.15">
      <c r="B12" s="15"/>
      <c r="C12" s="14" t="s">
        <v>83</v>
      </c>
      <c r="D12" s="17">
        <f t="shared" si="0"/>
        <v>851325</v>
      </c>
      <c r="E12" s="17">
        <f t="shared" si="0"/>
        <v>1562039</v>
      </c>
      <c r="F12" s="17">
        <f t="shared" si="0"/>
        <v>1295999</v>
      </c>
      <c r="G12" s="17">
        <f t="shared" si="0"/>
        <v>1600322</v>
      </c>
      <c r="H12" s="17">
        <f t="shared" si="0"/>
        <v>1995478</v>
      </c>
      <c r="I12" s="17">
        <f t="shared" si="0"/>
        <v>1594178</v>
      </c>
      <c r="J12" s="17">
        <f t="shared" si="0"/>
        <v>1294501</v>
      </c>
      <c r="K12" s="17">
        <f t="shared" si="0"/>
        <v>825824</v>
      </c>
      <c r="L12" s="17">
        <f t="shared" si="0"/>
        <v>693099</v>
      </c>
      <c r="M12" s="17">
        <f t="shared" si="0"/>
        <v>760375</v>
      </c>
      <c r="N12" s="17">
        <f t="shared" si="0"/>
        <v>835042</v>
      </c>
      <c r="O12" s="17">
        <f t="shared" si="0"/>
        <v>803073</v>
      </c>
      <c r="P12" s="4">
        <f t="shared" si="1"/>
        <v>14111255</v>
      </c>
      <c r="Q12" s="4">
        <f t="shared" si="2"/>
        <v>3709363</v>
      </c>
      <c r="R12" s="4">
        <f t="shared" si="3"/>
        <v>5189978</v>
      </c>
      <c r="S12" s="4">
        <f t="shared" si="4"/>
        <v>2813424</v>
      </c>
      <c r="T12" s="4">
        <f t="shared" si="5"/>
        <v>2398490</v>
      </c>
    </row>
    <row r="13" spans="2:20" ht="15" customHeight="1" x14ac:dyDescent="0.15">
      <c r="B13" s="15"/>
      <c r="C13" s="14" t="s">
        <v>86</v>
      </c>
      <c r="D13" s="17">
        <f t="shared" si="0"/>
        <v>786094</v>
      </c>
      <c r="E13" s="17">
        <f t="shared" si="0"/>
        <v>1521111</v>
      </c>
      <c r="F13" s="17">
        <f t="shared" si="0"/>
        <v>1287476</v>
      </c>
      <c r="G13" s="17">
        <f t="shared" si="0"/>
        <v>1631007</v>
      </c>
      <c r="H13" s="17">
        <f t="shared" si="0"/>
        <v>1906777</v>
      </c>
      <c r="I13" s="17">
        <f t="shared" si="0"/>
        <v>1467835</v>
      </c>
      <c r="J13" s="17">
        <f t="shared" si="0"/>
        <v>1309381</v>
      </c>
      <c r="K13" s="17">
        <f t="shared" si="0"/>
        <v>726094</v>
      </c>
      <c r="L13" s="17">
        <f t="shared" si="0"/>
        <v>664915</v>
      </c>
      <c r="M13" s="17">
        <f t="shared" si="0"/>
        <v>764065</v>
      </c>
      <c r="N13" s="17">
        <f t="shared" si="0"/>
        <v>817388</v>
      </c>
      <c r="O13" s="17">
        <f t="shared" si="0"/>
        <v>831510</v>
      </c>
      <c r="P13" s="4">
        <f t="shared" si="1"/>
        <v>13713653</v>
      </c>
      <c r="Q13" s="4">
        <f t="shared" si="2"/>
        <v>3594681</v>
      </c>
      <c r="R13" s="4">
        <f t="shared" si="3"/>
        <v>5005619</v>
      </c>
      <c r="S13" s="4">
        <f t="shared" si="4"/>
        <v>2700390</v>
      </c>
      <c r="T13" s="4">
        <f t="shared" si="5"/>
        <v>2412963</v>
      </c>
    </row>
    <row r="14" spans="2:20" ht="15" customHeight="1" x14ac:dyDescent="0.15">
      <c r="B14" s="15"/>
      <c r="C14" s="14" t="s">
        <v>87</v>
      </c>
      <c r="D14" s="17">
        <f t="shared" si="0"/>
        <v>820082</v>
      </c>
      <c r="E14" s="17">
        <f t="shared" si="0"/>
        <v>1491761</v>
      </c>
      <c r="F14" s="17">
        <f t="shared" si="0"/>
        <v>1287111</v>
      </c>
      <c r="G14" s="17">
        <f t="shared" si="0"/>
        <v>1624653</v>
      </c>
      <c r="H14" s="17">
        <f t="shared" si="0"/>
        <v>2014473</v>
      </c>
      <c r="I14" s="17">
        <f t="shared" si="0"/>
        <v>1452442</v>
      </c>
      <c r="J14" s="17">
        <f t="shared" si="0"/>
        <v>1310187</v>
      </c>
      <c r="K14" s="17">
        <f t="shared" si="0"/>
        <v>763604</v>
      </c>
      <c r="L14" s="17">
        <f t="shared" si="0"/>
        <v>677259</v>
      </c>
      <c r="M14" s="17">
        <f t="shared" si="0"/>
        <v>744234</v>
      </c>
      <c r="N14" s="17">
        <f t="shared" si="0"/>
        <v>825506</v>
      </c>
      <c r="O14" s="17">
        <f t="shared" si="0"/>
        <v>852542</v>
      </c>
      <c r="P14" s="4">
        <f t="shared" si="1"/>
        <v>13863854</v>
      </c>
      <c r="Q14" s="4">
        <f t="shared" si="2"/>
        <v>3598954</v>
      </c>
      <c r="R14" s="4">
        <f t="shared" si="3"/>
        <v>5091568</v>
      </c>
      <c r="S14" s="4">
        <f t="shared" si="4"/>
        <v>2751050</v>
      </c>
      <c r="T14" s="4">
        <f t="shared" si="5"/>
        <v>2422282</v>
      </c>
    </row>
    <row r="15" spans="2:20" ht="15" customHeight="1" x14ac:dyDescent="0.15">
      <c r="B15" s="15"/>
      <c r="C15" s="14" t="s">
        <v>88</v>
      </c>
      <c r="D15" s="17">
        <f t="shared" si="0"/>
        <v>909819</v>
      </c>
      <c r="E15" s="17">
        <f t="shared" si="0"/>
        <v>1379658</v>
      </c>
      <c r="F15" s="17">
        <f t="shared" si="0"/>
        <v>1328206</v>
      </c>
      <c r="G15" s="17">
        <f t="shared" si="0"/>
        <v>1557077</v>
      </c>
      <c r="H15" s="17">
        <f t="shared" si="0"/>
        <v>1915684</v>
      </c>
      <c r="I15" s="17">
        <f t="shared" si="0"/>
        <v>1151242</v>
      </c>
      <c r="J15" s="17">
        <f t="shared" si="0"/>
        <v>1158522</v>
      </c>
      <c r="K15" s="17">
        <f t="shared" si="0"/>
        <v>775924</v>
      </c>
      <c r="L15" s="17">
        <f t="shared" si="0"/>
        <v>726233</v>
      </c>
      <c r="M15" s="17">
        <f t="shared" si="0"/>
        <v>0</v>
      </c>
      <c r="N15" s="17">
        <f t="shared" si="0"/>
        <v>0</v>
      </c>
      <c r="O15" s="17">
        <f t="shared" si="0"/>
        <v>0</v>
      </c>
      <c r="P15" s="4">
        <f t="shared" si="1"/>
        <v>0</v>
      </c>
      <c r="Q15" s="4">
        <f t="shared" si="2"/>
        <v>3617683</v>
      </c>
      <c r="R15" s="4">
        <f t="shared" si="3"/>
        <v>4624003</v>
      </c>
      <c r="S15" s="4">
        <f t="shared" si="4"/>
        <v>2660679</v>
      </c>
      <c r="T15" s="4">
        <f t="shared" si="5"/>
        <v>0</v>
      </c>
    </row>
    <row r="16" spans="2:20" ht="15" customHeight="1" x14ac:dyDescent="0.15">
      <c r="B16" s="20"/>
      <c r="C16" s="14" t="str">
        <f>C32</f>
        <v>H30/H29</v>
      </c>
      <c r="D16" s="21">
        <f t="shared" ref="D16:T16" si="6">IF(D18=0,"",D15/D18)</f>
        <v>1.1094244234113173</v>
      </c>
      <c r="E16" s="21">
        <f t="shared" si="6"/>
        <v>0.92485190322042199</v>
      </c>
      <c r="F16" s="21">
        <f t="shared" si="6"/>
        <v>1.0319280932258368</v>
      </c>
      <c r="G16" s="21">
        <f t="shared" si="6"/>
        <v>0.95840588728793163</v>
      </c>
      <c r="H16" s="21">
        <f t="shared" si="6"/>
        <v>0.95096037524454291</v>
      </c>
      <c r="I16" s="21">
        <f t="shared" si="6"/>
        <v>0.79262510998718017</v>
      </c>
      <c r="J16" s="21">
        <f t="shared" si="6"/>
        <v>0.88424171511394933</v>
      </c>
      <c r="K16" s="21">
        <f t="shared" si="6"/>
        <v>1.0161340171083442</v>
      </c>
      <c r="L16" s="21">
        <f t="shared" si="6"/>
        <v>1.0723120696808754</v>
      </c>
      <c r="M16" s="21" t="str">
        <f t="shared" si="6"/>
        <v/>
      </c>
      <c r="N16" s="21" t="str">
        <f t="shared" si="6"/>
        <v/>
      </c>
      <c r="O16" s="21" t="str">
        <f t="shared" si="6"/>
        <v/>
      </c>
      <c r="P16" s="21" t="str">
        <f t="shared" si="6"/>
        <v/>
      </c>
      <c r="Q16" s="21">
        <f t="shared" si="6"/>
        <v>1.0052040120546137</v>
      </c>
      <c r="R16" s="21">
        <f t="shared" si="6"/>
        <v>0.90816876058612983</v>
      </c>
      <c r="S16" s="21">
        <f t="shared" si="6"/>
        <v>0.96715036077134187</v>
      </c>
      <c r="T16" s="21" t="str">
        <f t="shared" si="6"/>
        <v/>
      </c>
    </row>
    <row r="17" spans="2:20" ht="15" customHeight="1" x14ac:dyDescent="0.15">
      <c r="C17" s="22" t="str">
        <f>C33</f>
        <v>H30判明地点数</v>
      </c>
      <c r="D17" s="23">
        <f t="shared" ref="D17:O18" si="7">D33+D49+D65+D81+D97+D113</f>
        <v>34</v>
      </c>
      <c r="E17" s="23">
        <f t="shared" si="7"/>
        <v>34</v>
      </c>
      <c r="F17" s="23">
        <f t="shared" si="7"/>
        <v>34</v>
      </c>
      <c r="G17" s="23">
        <f t="shared" si="7"/>
        <v>34</v>
      </c>
      <c r="H17" s="23">
        <f t="shared" si="7"/>
        <v>34</v>
      </c>
      <c r="I17" s="23">
        <f t="shared" si="7"/>
        <v>34</v>
      </c>
      <c r="J17" s="23">
        <f t="shared" si="7"/>
        <v>34</v>
      </c>
      <c r="K17" s="23">
        <f t="shared" si="7"/>
        <v>34</v>
      </c>
      <c r="L17" s="23">
        <f t="shared" si="7"/>
        <v>34</v>
      </c>
      <c r="M17" s="23">
        <f t="shared" si="7"/>
        <v>0</v>
      </c>
      <c r="N17" s="23">
        <f t="shared" si="7"/>
        <v>0</v>
      </c>
      <c r="O17" s="23">
        <f t="shared" si="7"/>
        <v>0</v>
      </c>
      <c r="P17" s="24"/>
      <c r="Q17" s="24"/>
      <c r="R17" s="24"/>
      <c r="S17" s="24"/>
      <c r="T17" s="24"/>
    </row>
    <row r="18" spans="2:20" ht="19.5" customHeight="1" x14ac:dyDescent="0.15">
      <c r="B18" s="25"/>
      <c r="C18" s="26" t="str">
        <f>C34</f>
        <v>（H30判明地点のH29数値）</v>
      </c>
      <c r="D18" s="10">
        <f t="shared" si="7"/>
        <v>820082</v>
      </c>
      <c r="E18" s="10">
        <f t="shared" si="7"/>
        <v>1491761</v>
      </c>
      <c r="F18" s="10">
        <f t="shared" si="7"/>
        <v>1287111</v>
      </c>
      <c r="G18" s="10">
        <f t="shared" si="7"/>
        <v>1624653</v>
      </c>
      <c r="H18" s="10">
        <f t="shared" si="7"/>
        <v>2014473</v>
      </c>
      <c r="I18" s="10">
        <f t="shared" si="7"/>
        <v>1452442</v>
      </c>
      <c r="J18" s="10">
        <f t="shared" si="7"/>
        <v>1310187</v>
      </c>
      <c r="K18" s="10">
        <f t="shared" si="7"/>
        <v>763604</v>
      </c>
      <c r="L18" s="10">
        <f t="shared" si="7"/>
        <v>677259</v>
      </c>
      <c r="M18" s="10">
        <f t="shared" si="7"/>
        <v>0</v>
      </c>
      <c r="N18" s="10">
        <f t="shared" si="7"/>
        <v>0</v>
      </c>
      <c r="O18" s="10">
        <f t="shared" si="7"/>
        <v>0</v>
      </c>
      <c r="P18" s="10">
        <f>IF(D18*E18*F18*G18*H18*I18*J18*K18*L18*M18*N18*O18&gt;0,SUM(D18:O18),0)</f>
        <v>0</v>
      </c>
      <c r="Q18" s="10">
        <f>IF(D18*E18*F18&gt;0,SUM(D18:F18),0)</f>
        <v>3598954</v>
      </c>
      <c r="R18" s="10">
        <f>IF(G18*H18*I18&gt;0,SUM(G18:I18),0)</f>
        <v>5091568</v>
      </c>
      <c r="S18" s="10">
        <f>IF(J18*K18*L18&gt;0,SUM(J18:L18),0)</f>
        <v>2751050</v>
      </c>
      <c r="T18" s="10">
        <f>IF(M18*N18*O18&gt;0,SUM(M18:O18),0)</f>
        <v>0</v>
      </c>
    </row>
    <row r="19" spans="2:20" ht="15" customHeight="1" x14ac:dyDescent="0.15">
      <c r="B19" s="25"/>
      <c r="C19" s="27"/>
      <c r="D19" s="24"/>
      <c r="E19" s="24"/>
      <c r="F19" s="24"/>
      <c r="G19" s="28"/>
      <c r="H19" s="28"/>
      <c r="I19" s="28"/>
      <c r="J19" s="28"/>
      <c r="K19" s="28"/>
      <c r="L19" s="28"/>
      <c r="M19" s="28"/>
      <c r="N19" s="28"/>
      <c r="O19" s="28"/>
      <c r="P19" s="24"/>
      <c r="Q19" s="24"/>
      <c r="R19" s="24"/>
      <c r="S19" s="24"/>
      <c r="T19" s="11"/>
    </row>
    <row r="20" spans="2:20" ht="15" customHeight="1" x14ac:dyDescent="0.15">
      <c r="B20" s="12"/>
      <c r="C20" s="13" t="s">
        <v>0</v>
      </c>
      <c r="D20" s="14" t="s">
        <v>1</v>
      </c>
      <c r="E20" s="14" t="s">
        <v>2</v>
      </c>
      <c r="F20" s="14" t="s">
        <v>3</v>
      </c>
      <c r="G20" s="14" t="s">
        <v>4</v>
      </c>
      <c r="H20" s="14" t="s">
        <v>5</v>
      </c>
      <c r="I20" s="14" t="s">
        <v>6</v>
      </c>
      <c r="J20" s="14" t="s">
        <v>7</v>
      </c>
      <c r="K20" s="14" t="s">
        <v>8</v>
      </c>
      <c r="L20" s="14" t="s">
        <v>9</v>
      </c>
      <c r="M20" s="14" t="s">
        <v>10</v>
      </c>
      <c r="N20" s="14" t="s">
        <v>11</v>
      </c>
      <c r="O20" s="14" t="s">
        <v>12</v>
      </c>
      <c r="P20" s="14" t="s">
        <v>23</v>
      </c>
      <c r="Q20" s="14" t="s">
        <v>24</v>
      </c>
      <c r="R20" s="14" t="s">
        <v>25</v>
      </c>
      <c r="S20" s="14" t="s">
        <v>26</v>
      </c>
      <c r="T20" s="14" t="s">
        <v>27</v>
      </c>
    </row>
    <row r="21" spans="2:20" ht="15" customHeight="1" x14ac:dyDescent="0.15">
      <c r="B21" s="15"/>
      <c r="C21" s="16" t="s">
        <v>29</v>
      </c>
      <c r="D21" s="1">
        <f t="shared" ref="D21:O31" si="8">D118+D132+D146+D160+D174+D188+D202+D216+D230+D245+D259</f>
        <v>452167</v>
      </c>
      <c r="E21" s="1">
        <f t="shared" si="8"/>
        <v>794977</v>
      </c>
      <c r="F21" s="1">
        <f t="shared" si="8"/>
        <v>613251</v>
      </c>
      <c r="G21" s="1">
        <f t="shared" si="8"/>
        <v>694262</v>
      </c>
      <c r="H21" s="1">
        <f t="shared" si="8"/>
        <v>895152</v>
      </c>
      <c r="I21" s="1">
        <f t="shared" si="8"/>
        <v>704030</v>
      </c>
      <c r="J21" s="1">
        <f t="shared" si="8"/>
        <v>685276</v>
      </c>
      <c r="K21" s="1">
        <f t="shared" si="8"/>
        <v>389767</v>
      </c>
      <c r="L21" s="1">
        <f t="shared" si="8"/>
        <v>293929</v>
      </c>
      <c r="M21" s="1">
        <f t="shared" si="8"/>
        <v>308392</v>
      </c>
      <c r="N21" s="1">
        <f t="shared" si="8"/>
        <v>277395</v>
      </c>
      <c r="O21" s="1">
        <f t="shared" si="8"/>
        <v>380641</v>
      </c>
      <c r="P21" s="1">
        <f t="shared" ref="P21:P31" si="9">IF(D21*E21*F21*G21*H21*I21*J21*K21*L21*M21*N21*O21&gt;0,SUM(D21:O21),0)</f>
        <v>6489239</v>
      </c>
      <c r="Q21" s="1">
        <f t="shared" ref="Q21:Q31" si="10">IF(D21*E21*F21&gt;0,SUM(D21:F21),0)</f>
        <v>1860395</v>
      </c>
      <c r="R21" s="1">
        <f t="shared" ref="R21:R31" si="11">IF(G21*H21*I21&gt;0,SUM(G21:I21),0)</f>
        <v>2293444</v>
      </c>
      <c r="S21" s="1">
        <f t="shared" ref="S21:S31" si="12">IF(J21*K21*L21&gt;0,SUM(J21:L21),0)</f>
        <v>1368972</v>
      </c>
      <c r="T21" s="1">
        <f t="shared" ref="T21:T31" si="13">IF(M21*N21*O21&gt;0,SUM(M21:O21),0)</f>
        <v>966428</v>
      </c>
    </row>
    <row r="22" spans="2:20" ht="15" customHeight="1" x14ac:dyDescent="0.15">
      <c r="B22" s="29" t="s">
        <v>31</v>
      </c>
      <c r="C22" s="19" t="s">
        <v>13</v>
      </c>
      <c r="D22" s="1">
        <f t="shared" si="8"/>
        <v>390513</v>
      </c>
      <c r="E22" s="1">
        <f t="shared" si="8"/>
        <v>766580</v>
      </c>
      <c r="F22" s="1">
        <f t="shared" si="8"/>
        <v>572233</v>
      </c>
      <c r="G22" s="1">
        <f t="shared" si="8"/>
        <v>684537</v>
      </c>
      <c r="H22" s="1">
        <f t="shared" si="8"/>
        <v>909520</v>
      </c>
      <c r="I22" s="1">
        <f t="shared" si="8"/>
        <v>759010</v>
      </c>
      <c r="J22" s="1">
        <f t="shared" si="8"/>
        <v>650037</v>
      </c>
      <c r="K22" s="1">
        <f t="shared" si="8"/>
        <v>347614</v>
      </c>
      <c r="L22" s="1">
        <f t="shared" si="8"/>
        <v>301562</v>
      </c>
      <c r="M22" s="1">
        <f t="shared" si="8"/>
        <v>313495</v>
      </c>
      <c r="N22" s="1">
        <f t="shared" si="8"/>
        <v>317202</v>
      </c>
      <c r="O22" s="1">
        <f t="shared" si="8"/>
        <v>336594</v>
      </c>
      <c r="P22" s="1">
        <f t="shared" si="9"/>
        <v>6348897</v>
      </c>
      <c r="Q22" s="1">
        <f t="shared" si="10"/>
        <v>1729326</v>
      </c>
      <c r="R22" s="1">
        <f t="shared" si="11"/>
        <v>2353067</v>
      </c>
      <c r="S22" s="1">
        <f t="shared" si="12"/>
        <v>1299213</v>
      </c>
      <c r="T22" s="1">
        <f t="shared" si="13"/>
        <v>967291</v>
      </c>
    </row>
    <row r="23" spans="2:20" ht="15" customHeight="1" x14ac:dyDescent="0.15">
      <c r="B23" s="15"/>
      <c r="C23" s="19" t="s">
        <v>28</v>
      </c>
      <c r="D23" s="1">
        <f t="shared" si="8"/>
        <v>344107</v>
      </c>
      <c r="E23" s="1">
        <f t="shared" si="8"/>
        <v>742694</v>
      </c>
      <c r="F23" s="1">
        <f t="shared" si="8"/>
        <v>574731</v>
      </c>
      <c r="G23" s="1">
        <f t="shared" si="8"/>
        <v>645467</v>
      </c>
      <c r="H23" s="1">
        <f t="shared" si="8"/>
        <v>847801</v>
      </c>
      <c r="I23" s="1">
        <f t="shared" si="8"/>
        <v>701463</v>
      </c>
      <c r="J23" s="1">
        <f t="shared" si="8"/>
        <v>659206</v>
      </c>
      <c r="K23" s="1">
        <f t="shared" si="8"/>
        <v>327164</v>
      </c>
      <c r="L23" s="1">
        <f t="shared" si="8"/>
        <v>274024</v>
      </c>
      <c r="M23" s="1">
        <f t="shared" si="8"/>
        <v>240859</v>
      </c>
      <c r="N23" s="1">
        <f t="shared" si="8"/>
        <v>284870</v>
      </c>
      <c r="O23" s="1">
        <f t="shared" si="8"/>
        <v>224395</v>
      </c>
      <c r="P23" s="1">
        <f t="shared" si="9"/>
        <v>5866781</v>
      </c>
      <c r="Q23" s="1">
        <f t="shared" si="10"/>
        <v>1661532</v>
      </c>
      <c r="R23" s="1">
        <f t="shared" si="11"/>
        <v>2194731</v>
      </c>
      <c r="S23" s="1">
        <f t="shared" si="12"/>
        <v>1260394</v>
      </c>
      <c r="T23" s="1">
        <f t="shared" si="13"/>
        <v>750124</v>
      </c>
    </row>
    <row r="24" spans="2:20" ht="15" customHeight="1" x14ac:dyDescent="0.15">
      <c r="B24" s="15" t="s">
        <v>76</v>
      </c>
      <c r="C24" s="19" t="s">
        <v>30</v>
      </c>
      <c r="D24" s="1">
        <f t="shared" si="8"/>
        <v>307367</v>
      </c>
      <c r="E24" s="1">
        <f t="shared" si="8"/>
        <v>584055</v>
      </c>
      <c r="F24" s="1">
        <f t="shared" si="8"/>
        <v>527532</v>
      </c>
      <c r="G24" s="1">
        <f t="shared" si="8"/>
        <v>654559</v>
      </c>
      <c r="H24" s="1">
        <f t="shared" si="8"/>
        <v>908520</v>
      </c>
      <c r="I24" s="1">
        <f t="shared" si="8"/>
        <v>642273</v>
      </c>
      <c r="J24" s="1">
        <f t="shared" si="8"/>
        <v>632495</v>
      </c>
      <c r="K24" s="1">
        <f t="shared" si="8"/>
        <v>353087</v>
      </c>
      <c r="L24" s="1">
        <f t="shared" si="8"/>
        <v>275226</v>
      </c>
      <c r="M24" s="1">
        <f t="shared" si="8"/>
        <v>308514</v>
      </c>
      <c r="N24" s="1">
        <f t="shared" si="8"/>
        <v>276495</v>
      </c>
      <c r="O24" s="1">
        <f t="shared" si="8"/>
        <v>313803</v>
      </c>
      <c r="P24" s="1">
        <f t="shared" si="9"/>
        <v>5783926</v>
      </c>
      <c r="Q24" s="1">
        <f t="shared" si="10"/>
        <v>1418954</v>
      </c>
      <c r="R24" s="1">
        <f t="shared" si="11"/>
        <v>2205352</v>
      </c>
      <c r="S24" s="1">
        <f t="shared" si="12"/>
        <v>1260808</v>
      </c>
      <c r="T24" s="1">
        <f t="shared" si="13"/>
        <v>898812</v>
      </c>
    </row>
    <row r="25" spans="2:20" ht="15" customHeight="1" x14ac:dyDescent="0.15">
      <c r="B25" s="15"/>
      <c r="C25" s="14" t="s">
        <v>41</v>
      </c>
      <c r="D25" s="17">
        <f t="shared" si="8"/>
        <v>373005</v>
      </c>
      <c r="E25" s="17">
        <f t="shared" si="8"/>
        <v>535206</v>
      </c>
      <c r="F25" s="17">
        <f t="shared" si="8"/>
        <v>560249</v>
      </c>
      <c r="G25" s="17">
        <f t="shared" si="8"/>
        <v>643116</v>
      </c>
      <c r="H25" s="17">
        <f t="shared" si="8"/>
        <v>843340</v>
      </c>
      <c r="I25" s="17">
        <f t="shared" si="8"/>
        <v>611216</v>
      </c>
      <c r="J25" s="17">
        <f t="shared" si="8"/>
        <v>619252</v>
      </c>
      <c r="K25" s="17">
        <f t="shared" si="8"/>
        <v>331869</v>
      </c>
      <c r="L25" s="17">
        <f t="shared" si="8"/>
        <v>273358</v>
      </c>
      <c r="M25" s="17">
        <f t="shared" si="8"/>
        <v>311271</v>
      </c>
      <c r="N25" s="17">
        <f t="shared" si="8"/>
        <v>293028</v>
      </c>
      <c r="O25" s="17">
        <f t="shared" si="8"/>
        <v>324000</v>
      </c>
      <c r="P25" s="4">
        <f t="shared" si="9"/>
        <v>5718910</v>
      </c>
      <c r="Q25" s="4">
        <f t="shared" si="10"/>
        <v>1468460</v>
      </c>
      <c r="R25" s="4">
        <f t="shared" si="11"/>
        <v>2097672</v>
      </c>
      <c r="S25" s="4">
        <f t="shared" si="12"/>
        <v>1224479</v>
      </c>
      <c r="T25" s="4">
        <f t="shared" si="13"/>
        <v>928299</v>
      </c>
    </row>
    <row r="26" spans="2:20" ht="15" customHeight="1" x14ac:dyDescent="0.15">
      <c r="B26" s="15"/>
      <c r="C26" s="14" t="s">
        <v>42</v>
      </c>
      <c r="D26" s="17">
        <f t="shared" si="8"/>
        <v>347625</v>
      </c>
      <c r="E26" s="17">
        <f t="shared" si="8"/>
        <v>630100</v>
      </c>
      <c r="F26" s="17">
        <f t="shared" si="8"/>
        <v>635428</v>
      </c>
      <c r="G26" s="17">
        <f t="shared" si="8"/>
        <v>673197</v>
      </c>
      <c r="H26" s="17">
        <f t="shared" si="8"/>
        <v>889141</v>
      </c>
      <c r="I26" s="17">
        <f t="shared" si="8"/>
        <v>694569</v>
      </c>
      <c r="J26" s="17">
        <f t="shared" si="8"/>
        <v>628246</v>
      </c>
      <c r="K26" s="17">
        <f t="shared" si="8"/>
        <v>360626</v>
      </c>
      <c r="L26" s="17">
        <f t="shared" si="8"/>
        <v>305749</v>
      </c>
      <c r="M26" s="17">
        <f t="shared" si="8"/>
        <v>318742</v>
      </c>
      <c r="N26" s="17">
        <f t="shared" si="8"/>
        <v>317736</v>
      </c>
      <c r="O26" s="17">
        <f t="shared" si="8"/>
        <v>349916</v>
      </c>
      <c r="P26" s="4">
        <f t="shared" si="9"/>
        <v>6151075</v>
      </c>
      <c r="Q26" s="4">
        <f t="shared" si="10"/>
        <v>1613153</v>
      </c>
      <c r="R26" s="4">
        <f t="shared" si="11"/>
        <v>2256907</v>
      </c>
      <c r="S26" s="4">
        <f t="shared" si="12"/>
        <v>1294621</v>
      </c>
      <c r="T26" s="4">
        <f t="shared" si="13"/>
        <v>986394</v>
      </c>
    </row>
    <row r="27" spans="2:20" ht="15" customHeight="1" x14ac:dyDescent="0.15">
      <c r="B27" s="15"/>
      <c r="C27" s="14" t="s">
        <v>44</v>
      </c>
      <c r="D27" s="17">
        <f t="shared" si="8"/>
        <v>390884</v>
      </c>
      <c r="E27" s="17">
        <f t="shared" si="8"/>
        <v>648940</v>
      </c>
      <c r="F27" s="17">
        <f t="shared" si="8"/>
        <v>542822</v>
      </c>
      <c r="G27" s="17">
        <f t="shared" si="8"/>
        <v>646472</v>
      </c>
      <c r="H27" s="17">
        <f t="shared" si="8"/>
        <v>873512</v>
      </c>
      <c r="I27" s="17">
        <f t="shared" si="8"/>
        <v>690516</v>
      </c>
      <c r="J27" s="17">
        <f t="shared" si="8"/>
        <v>641384</v>
      </c>
      <c r="K27" s="17">
        <f t="shared" si="8"/>
        <v>392750</v>
      </c>
      <c r="L27" s="17">
        <f t="shared" si="8"/>
        <v>315133</v>
      </c>
      <c r="M27" s="17">
        <f t="shared" si="8"/>
        <v>346482</v>
      </c>
      <c r="N27" s="17">
        <f t="shared" si="8"/>
        <v>364711</v>
      </c>
      <c r="O27" s="17">
        <f t="shared" si="8"/>
        <v>405264</v>
      </c>
      <c r="P27" s="4">
        <f t="shared" si="9"/>
        <v>6258870</v>
      </c>
      <c r="Q27" s="4">
        <f t="shared" si="10"/>
        <v>1582646</v>
      </c>
      <c r="R27" s="4">
        <f t="shared" si="11"/>
        <v>2210500</v>
      </c>
      <c r="S27" s="4">
        <f t="shared" si="12"/>
        <v>1349267</v>
      </c>
      <c r="T27" s="4">
        <f t="shared" si="13"/>
        <v>1116457</v>
      </c>
    </row>
    <row r="28" spans="2:20" ht="15" customHeight="1" x14ac:dyDescent="0.15">
      <c r="B28" s="15"/>
      <c r="C28" s="14" t="s">
        <v>83</v>
      </c>
      <c r="D28" s="17">
        <f t="shared" si="8"/>
        <v>482918</v>
      </c>
      <c r="E28" s="17">
        <f t="shared" si="8"/>
        <v>751728</v>
      </c>
      <c r="F28" s="17">
        <f t="shared" si="8"/>
        <v>583976</v>
      </c>
      <c r="G28" s="17">
        <f t="shared" si="8"/>
        <v>684097</v>
      </c>
      <c r="H28" s="17">
        <f t="shared" si="8"/>
        <v>894487</v>
      </c>
      <c r="I28" s="17">
        <f t="shared" si="8"/>
        <v>716955</v>
      </c>
      <c r="J28" s="17">
        <f t="shared" si="8"/>
        <v>621359</v>
      </c>
      <c r="K28" s="17">
        <f t="shared" si="8"/>
        <v>421662</v>
      </c>
      <c r="L28" s="17">
        <f t="shared" si="8"/>
        <v>366649</v>
      </c>
      <c r="M28" s="17">
        <f t="shared" si="8"/>
        <v>404411</v>
      </c>
      <c r="N28" s="17">
        <f t="shared" si="8"/>
        <v>387132</v>
      </c>
      <c r="O28" s="17">
        <f t="shared" si="8"/>
        <v>409220</v>
      </c>
      <c r="P28" s="4">
        <f t="shared" si="9"/>
        <v>6724594</v>
      </c>
      <c r="Q28" s="4">
        <f t="shared" si="10"/>
        <v>1818622</v>
      </c>
      <c r="R28" s="4">
        <f t="shared" si="11"/>
        <v>2295539</v>
      </c>
      <c r="S28" s="4">
        <f t="shared" si="12"/>
        <v>1409670</v>
      </c>
      <c r="T28" s="4">
        <f t="shared" si="13"/>
        <v>1200763</v>
      </c>
    </row>
    <row r="29" spans="2:20" ht="15" customHeight="1" x14ac:dyDescent="0.15">
      <c r="B29" s="15"/>
      <c r="C29" s="14" t="s">
        <v>86</v>
      </c>
      <c r="D29" s="17">
        <f t="shared" si="8"/>
        <v>426272</v>
      </c>
      <c r="E29" s="17">
        <f t="shared" si="8"/>
        <v>744170</v>
      </c>
      <c r="F29" s="17">
        <f t="shared" si="8"/>
        <v>597859</v>
      </c>
      <c r="G29" s="17">
        <f t="shared" si="8"/>
        <v>712365</v>
      </c>
      <c r="H29" s="17">
        <f t="shared" si="8"/>
        <v>844384</v>
      </c>
      <c r="I29" s="17">
        <f t="shared" si="8"/>
        <v>722968</v>
      </c>
      <c r="J29" s="17">
        <f t="shared" si="8"/>
        <v>655028</v>
      </c>
      <c r="K29" s="17">
        <f t="shared" si="8"/>
        <v>371461</v>
      </c>
      <c r="L29" s="17">
        <f t="shared" si="8"/>
        <v>356364</v>
      </c>
      <c r="M29" s="17">
        <f t="shared" si="8"/>
        <v>401946</v>
      </c>
      <c r="N29" s="17">
        <f t="shared" si="8"/>
        <v>385317</v>
      </c>
      <c r="O29" s="17">
        <f t="shared" si="8"/>
        <v>425078</v>
      </c>
      <c r="P29" s="4">
        <f t="shared" si="9"/>
        <v>6643212</v>
      </c>
      <c r="Q29" s="4">
        <f t="shared" si="10"/>
        <v>1768301</v>
      </c>
      <c r="R29" s="4">
        <f t="shared" si="11"/>
        <v>2279717</v>
      </c>
      <c r="S29" s="4">
        <f t="shared" si="12"/>
        <v>1382853</v>
      </c>
      <c r="T29" s="4">
        <f t="shared" si="13"/>
        <v>1212341</v>
      </c>
    </row>
    <row r="30" spans="2:20" ht="15" customHeight="1" x14ac:dyDescent="0.15">
      <c r="B30" s="15"/>
      <c r="C30" s="14" t="s">
        <v>87</v>
      </c>
      <c r="D30" s="17">
        <f t="shared" si="8"/>
        <v>445623</v>
      </c>
      <c r="E30" s="17">
        <f t="shared" si="8"/>
        <v>715162</v>
      </c>
      <c r="F30" s="17">
        <f t="shared" si="8"/>
        <v>601999</v>
      </c>
      <c r="G30" s="17">
        <f t="shared" si="8"/>
        <v>714495</v>
      </c>
      <c r="H30" s="17">
        <f t="shared" si="8"/>
        <v>923675</v>
      </c>
      <c r="I30" s="17">
        <f t="shared" si="8"/>
        <v>704666</v>
      </c>
      <c r="J30" s="17">
        <f t="shared" si="8"/>
        <v>649673</v>
      </c>
      <c r="K30" s="17">
        <f t="shared" si="8"/>
        <v>398979</v>
      </c>
      <c r="L30" s="17">
        <f t="shared" si="8"/>
        <v>363690</v>
      </c>
      <c r="M30" s="17">
        <f t="shared" si="8"/>
        <v>394158</v>
      </c>
      <c r="N30" s="17">
        <f t="shared" si="8"/>
        <v>383696</v>
      </c>
      <c r="O30" s="17">
        <f t="shared" si="8"/>
        <v>452479</v>
      </c>
      <c r="P30" s="4">
        <f t="shared" si="9"/>
        <v>6748295</v>
      </c>
      <c r="Q30" s="4">
        <f t="shared" si="10"/>
        <v>1762784</v>
      </c>
      <c r="R30" s="4">
        <f t="shared" si="11"/>
        <v>2342836</v>
      </c>
      <c r="S30" s="4">
        <f t="shared" si="12"/>
        <v>1412342</v>
      </c>
      <c r="T30" s="4">
        <f t="shared" si="13"/>
        <v>1230333</v>
      </c>
    </row>
    <row r="31" spans="2:20" ht="15" customHeight="1" x14ac:dyDescent="0.15">
      <c r="B31" s="15"/>
      <c r="C31" s="14" t="s">
        <v>88</v>
      </c>
      <c r="D31" s="17">
        <f t="shared" si="8"/>
        <v>515969</v>
      </c>
      <c r="E31" s="17">
        <f t="shared" si="8"/>
        <v>692063</v>
      </c>
      <c r="F31" s="17">
        <f t="shared" si="8"/>
        <v>647901</v>
      </c>
      <c r="G31" s="17">
        <f t="shared" si="8"/>
        <v>717190</v>
      </c>
      <c r="H31" s="17">
        <f t="shared" si="8"/>
        <v>881034</v>
      </c>
      <c r="I31" s="17">
        <f t="shared" si="8"/>
        <v>559028</v>
      </c>
      <c r="J31" s="17">
        <f t="shared" si="8"/>
        <v>591604</v>
      </c>
      <c r="K31" s="17">
        <f t="shared" si="8"/>
        <v>418189</v>
      </c>
      <c r="L31" s="17">
        <f t="shared" si="8"/>
        <v>386725</v>
      </c>
      <c r="M31" s="17">
        <f t="shared" si="8"/>
        <v>0</v>
      </c>
      <c r="N31" s="17">
        <f t="shared" si="8"/>
        <v>0</v>
      </c>
      <c r="O31" s="17">
        <f t="shared" si="8"/>
        <v>0</v>
      </c>
      <c r="P31" s="4">
        <f t="shared" si="9"/>
        <v>0</v>
      </c>
      <c r="Q31" s="4">
        <f t="shared" si="10"/>
        <v>1855933</v>
      </c>
      <c r="R31" s="4">
        <f t="shared" si="11"/>
        <v>2157252</v>
      </c>
      <c r="S31" s="4">
        <f t="shared" si="12"/>
        <v>1396518</v>
      </c>
      <c r="T31" s="4">
        <f t="shared" si="13"/>
        <v>0</v>
      </c>
    </row>
    <row r="32" spans="2:20" ht="15" customHeight="1" x14ac:dyDescent="0.15">
      <c r="B32" s="20"/>
      <c r="C32" s="14" t="s">
        <v>89</v>
      </c>
      <c r="D32" s="21">
        <f t="shared" ref="D32:T32" si="14">IF(D34=0,"",D31/D34)</f>
        <v>1.1578598950233718</v>
      </c>
      <c r="E32" s="21">
        <f t="shared" si="14"/>
        <v>0.96770102438328653</v>
      </c>
      <c r="F32" s="21">
        <f t="shared" si="14"/>
        <v>1.0762492960951762</v>
      </c>
      <c r="G32" s="21">
        <f t="shared" si="14"/>
        <v>1.0037718948348133</v>
      </c>
      <c r="H32" s="21">
        <f t="shared" si="14"/>
        <v>0.95383549408612334</v>
      </c>
      <c r="I32" s="21">
        <f t="shared" si="14"/>
        <v>0.79332336170611328</v>
      </c>
      <c r="J32" s="21">
        <f t="shared" si="14"/>
        <v>0.91061811095735856</v>
      </c>
      <c r="K32" s="21">
        <f t="shared" si="14"/>
        <v>1.0481478975083902</v>
      </c>
      <c r="L32" s="21">
        <f t="shared" si="14"/>
        <v>1.0633369078060986</v>
      </c>
      <c r="M32" s="21" t="str">
        <f t="shared" si="14"/>
        <v/>
      </c>
      <c r="N32" s="21" t="str">
        <f t="shared" si="14"/>
        <v/>
      </c>
      <c r="O32" s="21" t="str">
        <f t="shared" si="14"/>
        <v/>
      </c>
      <c r="P32" s="21" t="str">
        <f t="shared" si="14"/>
        <v/>
      </c>
      <c r="Q32" s="21">
        <f t="shared" si="14"/>
        <v>1.0528419817742842</v>
      </c>
      <c r="R32" s="21">
        <f t="shared" si="14"/>
        <v>0.92078660222055664</v>
      </c>
      <c r="S32" s="21">
        <f t="shared" si="14"/>
        <v>0.98879591487047758</v>
      </c>
      <c r="T32" s="21" t="str">
        <f t="shared" si="14"/>
        <v/>
      </c>
    </row>
    <row r="33" spans="2:20" ht="15" customHeight="1" x14ac:dyDescent="0.15">
      <c r="B33" s="25"/>
      <c r="C33" s="22" t="s">
        <v>91</v>
      </c>
      <c r="D33" s="23">
        <f t="shared" ref="D33:O33" si="15">IF(D128&gt;0,1,0)+IF(D142&gt;0,1,0)+IF(D156&gt;0,1,0)+IF(D170&gt;0,1,0)+IF(D184&gt;0,1,0)+IF(D198&gt;0,1,0)+IF(D212&gt;0,1,0)+IF(D226&gt;0,1,0)+IF(D240&gt;0,1,0)+IF(D255&gt;0,1,0)+IF(D269&gt;0,1,0)</f>
        <v>11</v>
      </c>
      <c r="E33" s="23">
        <f t="shared" si="15"/>
        <v>11</v>
      </c>
      <c r="F33" s="23">
        <f t="shared" si="15"/>
        <v>11</v>
      </c>
      <c r="G33" s="23">
        <f t="shared" si="15"/>
        <v>11</v>
      </c>
      <c r="H33" s="23">
        <f t="shared" si="15"/>
        <v>11</v>
      </c>
      <c r="I33" s="23">
        <f t="shared" si="15"/>
        <v>11</v>
      </c>
      <c r="J33" s="23">
        <f t="shared" si="15"/>
        <v>11</v>
      </c>
      <c r="K33" s="23">
        <f t="shared" si="15"/>
        <v>11</v>
      </c>
      <c r="L33" s="23">
        <f t="shared" si="15"/>
        <v>11</v>
      </c>
      <c r="M33" s="23">
        <f t="shared" si="15"/>
        <v>0</v>
      </c>
      <c r="N33" s="23">
        <f t="shared" si="15"/>
        <v>0</v>
      </c>
      <c r="O33" s="23">
        <f t="shared" si="15"/>
        <v>0</v>
      </c>
      <c r="P33" s="24"/>
      <c r="Q33" s="24"/>
      <c r="R33" s="24"/>
      <c r="S33" s="24"/>
      <c r="T33" s="24"/>
    </row>
    <row r="34" spans="2:20" ht="15.75" customHeight="1" x14ac:dyDescent="0.15">
      <c r="B34" s="25"/>
      <c r="C34" s="26" t="s">
        <v>90</v>
      </c>
      <c r="D34" s="10">
        <f t="shared" ref="D34:T34" si="16">IF(D128&gt;0,D127,0)+IF(D142&gt;0,D141,0)+IF(D156&gt;0,D155,0)+IF(D170&gt;0,D169,0)+IF(D184&gt;0,D183,0)+IF(D198&gt;0,D197,0)+IF(D212&gt;0,D211,0)+IF(D226&gt;0,D225,0)+IF(D240&gt;0,D239,0)+IF(D255&gt;0,D254,0)+IF(D269&gt;0,D268,0)</f>
        <v>445623</v>
      </c>
      <c r="E34" s="10">
        <f t="shared" si="16"/>
        <v>715162</v>
      </c>
      <c r="F34" s="10">
        <f t="shared" si="16"/>
        <v>601999</v>
      </c>
      <c r="G34" s="10">
        <f t="shared" si="16"/>
        <v>714495</v>
      </c>
      <c r="H34" s="10">
        <f t="shared" si="16"/>
        <v>923675</v>
      </c>
      <c r="I34" s="10">
        <f t="shared" si="16"/>
        <v>704666</v>
      </c>
      <c r="J34" s="10">
        <f t="shared" si="16"/>
        <v>649673</v>
      </c>
      <c r="K34" s="10">
        <f t="shared" si="16"/>
        <v>398979</v>
      </c>
      <c r="L34" s="10">
        <f t="shared" si="16"/>
        <v>363690</v>
      </c>
      <c r="M34" s="10">
        <f t="shared" si="16"/>
        <v>0</v>
      </c>
      <c r="N34" s="10">
        <f t="shared" si="16"/>
        <v>0</v>
      </c>
      <c r="O34" s="10">
        <f t="shared" si="16"/>
        <v>0</v>
      </c>
      <c r="P34" s="10">
        <f t="shared" si="16"/>
        <v>0</v>
      </c>
      <c r="Q34" s="10">
        <f t="shared" si="16"/>
        <v>1762784</v>
      </c>
      <c r="R34" s="10">
        <f t="shared" si="16"/>
        <v>2342836</v>
      </c>
      <c r="S34" s="10">
        <f t="shared" si="16"/>
        <v>1412342</v>
      </c>
      <c r="T34" s="10">
        <f t="shared" si="16"/>
        <v>0</v>
      </c>
    </row>
    <row r="35" spans="2:20" ht="15" customHeight="1" x14ac:dyDescent="0.15">
      <c r="D35" s="10"/>
    </row>
    <row r="36" spans="2:20" ht="15" customHeight="1" x14ac:dyDescent="0.15">
      <c r="B36" s="12"/>
      <c r="C36" s="13" t="s">
        <v>0</v>
      </c>
      <c r="D36" s="14" t="s">
        <v>1</v>
      </c>
      <c r="E36" s="14" t="s">
        <v>2</v>
      </c>
      <c r="F36" s="14" t="s">
        <v>3</v>
      </c>
      <c r="G36" s="14" t="s">
        <v>4</v>
      </c>
      <c r="H36" s="14" t="s">
        <v>5</v>
      </c>
      <c r="I36" s="14" t="s">
        <v>6</v>
      </c>
      <c r="J36" s="14" t="s">
        <v>7</v>
      </c>
      <c r="K36" s="14" t="s">
        <v>8</v>
      </c>
      <c r="L36" s="14" t="s">
        <v>9</v>
      </c>
      <c r="M36" s="14" t="s">
        <v>10</v>
      </c>
      <c r="N36" s="14" t="s">
        <v>11</v>
      </c>
      <c r="O36" s="14" t="s">
        <v>12</v>
      </c>
      <c r="P36" s="14" t="s">
        <v>23</v>
      </c>
      <c r="Q36" s="14" t="s">
        <v>24</v>
      </c>
      <c r="R36" s="14" t="s">
        <v>25</v>
      </c>
      <c r="S36" s="14" t="s">
        <v>26</v>
      </c>
      <c r="T36" s="14" t="s">
        <v>27</v>
      </c>
    </row>
    <row r="37" spans="2:20" ht="15" customHeight="1" x14ac:dyDescent="0.15">
      <c r="B37" s="15"/>
      <c r="C37" s="16" t="s">
        <v>29</v>
      </c>
      <c r="D37" s="17">
        <f t="shared" ref="D37:O47" si="17">D274+D288+D302+D316</f>
        <v>91379</v>
      </c>
      <c r="E37" s="17">
        <f t="shared" si="17"/>
        <v>136058</v>
      </c>
      <c r="F37" s="17">
        <f t="shared" si="17"/>
        <v>133309</v>
      </c>
      <c r="G37" s="17">
        <f t="shared" si="17"/>
        <v>124857</v>
      </c>
      <c r="H37" s="17">
        <f t="shared" si="17"/>
        <v>162657</v>
      </c>
      <c r="I37" s="17">
        <f t="shared" si="17"/>
        <v>149636</v>
      </c>
      <c r="J37" s="17">
        <f t="shared" si="17"/>
        <v>135593</v>
      </c>
      <c r="K37" s="17">
        <f t="shared" si="17"/>
        <v>97041</v>
      </c>
      <c r="L37" s="17">
        <f t="shared" si="17"/>
        <v>93378</v>
      </c>
      <c r="M37" s="17">
        <f t="shared" si="17"/>
        <v>73023</v>
      </c>
      <c r="N37" s="17">
        <f t="shared" si="17"/>
        <v>69250</v>
      </c>
      <c r="O37" s="17">
        <f t="shared" si="17"/>
        <v>88886</v>
      </c>
      <c r="P37" s="1">
        <f t="shared" ref="P37:P40" si="18">IF(D37*E37*F37*G37*H37*I37*J37*K37*L37*M37*N37*O37&gt;0,SUM(D37:O37),0)</f>
        <v>1355067</v>
      </c>
      <c r="Q37" s="1">
        <f t="shared" ref="Q37:Q47" si="19">IF(D37*E37*F37&gt;0,SUM(D37:F37),0)</f>
        <v>360746</v>
      </c>
      <c r="R37" s="1">
        <f t="shared" ref="R37:R47" si="20">IF(G37*H37*I37&gt;0,SUM(G37:I37),0)</f>
        <v>437150</v>
      </c>
      <c r="S37" s="1">
        <f t="shared" ref="S37:S47" si="21">IF(J37*K37*L37&gt;0,SUM(J37:L37),0)</f>
        <v>326012</v>
      </c>
      <c r="T37" s="1">
        <f t="shared" ref="T37:T40" si="22">IF(M37*N37*O37&gt;0,SUM(M37:O37),0)</f>
        <v>231159</v>
      </c>
    </row>
    <row r="38" spans="2:20" ht="15" customHeight="1" x14ac:dyDescent="0.15">
      <c r="B38" s="29" t="s">
        <v>32</v>
      </c>
      <c r="C38" s="19" t="s">
        <v>13</v>
      </c>
      <c r="D38" s="17">
        <f t="shared" si="17"/>
        <v>74000</v>
      </c>
      <c r="E38" s="17">
        <f t="shared" si="17"/>
        <v>121866</v>
      </c>
      <c r="F38" s="17">
        <f t="shared" si="17"/>
        <v>98637</v>
      </c>
      <c r="G38" s="17">
        <f t="shared" si="17"/>
        <v>111425</v>
      </c>
      <c r="H38" s="17">
        <f t="shared" si="17"/>
        <v>142756</v>
      </c>
      <c r="I38" s="17">
        <f t="shared" si="17"/>
        <v>144597</v>
      </c>
      <c r="J38" s="17">
        <f t="shared" si="17"/>
        <v>122709</v>
      </c>
      <c r="K38" s="17">
        <f t="shared" si="17"/>
        <v>97884</v>
      </c>
      <c r="L38" s="17">
        <f t="shared" si="17"/>
        <v>92680</v>
      </c>
      <c r="M38" s="17">
        <f t="shared" si="17"/>
        <v>78632</v>
      </c>
      <c r="N38" s="17">
        <f t="shared" si="17"/>
        <v>73727</v>
      </c>
      <c r="O38" s="17">
        <f t="shared" si="17"/>
        <v>100097</v>
      </c>
      <c r="P38" s="1">
        <f t="shared" si="18"/>
        <v>1259010</v>
      </c>
      <c r="Q38" s="1">
        <f t="shared" si="19"/>
        <v>294503</v>
      </c>
      <c r="R38" s="1">
        <f t="shared" si="20"/>
        <v>398778</v>
      </c>
      <c r="S38" s="1">
        <f t="shared" si="21"/>
        <v>313273</v>
      </c>
      <c r="T38" s="1">
        <f t="shared" si="22"/>
        <v>252456</v>
      </c>
    </row>
    <row r="39" spans="2:20" ht="15" customHeight="1" x14ac:dyDescent="0.15">
      <c r="B39" s="15"/>
      <c r="C39" s="19" t="s">
        <v>28</v>
      </c>
      <c r="D39" s="17">
        <f t="shared" si="17"/>
        <v>85913</v>
      </c>
      <c r="E39" s="17">
        <f t="shared" si="17"/>
        <v>131858</v>
      </c>
      <c r="F39" s="17">
        <f t="shared" si="17"/>
        <v>119313</v>
      </c>
      <c r="G39" s="17">
        <f t="shared" si="17"/>
        <v>126725</v>
      </c>
      <c r="H39" s="17">
        <f t="shared" si="17"/>
        <v>148090</v>
      </c>
      <c r="I39" s="17">
        <f t="shared" si="17"/>
        <v>130562</v>
      </c>
      <c r="J39" s="17">
        <f t="shared" si="17"/>
        <v>120000</v>
      </c>
      <c r="K39" s="17">
        <f t="shared" si="17"/>
        <v>84516</v>
      </c>
      <c r="L39" s="17">
        <f t="shared" si="17"/>
        <v>89479</v>
      </c>
      <c r="M39" s="17">
        <f t="shared" si="17"/>
        <v>83204</v>
      </c>
      <c r="N39" s="17">
        <f t="shared" si="17"/>
        <v>77328</v>
      </c>
      <c r="O39" s="17">
        <f t="shared" si="17"/>
        <v>57752</v>
      </c>
      <c r="P39" s="1">
        <f t="shared" si="18"/>
        <v>1254740</v>
      </c>
      <c r="Q39" s="1">
        <f t="shared" si="19"/>
        <v>337084</v>
      </c>
      <c r="R39" s="1">
        <f t="shared" si="20"/>
        <v>405377</v>
      </c>
      <c r="S39" s="1">
        <f t="shared" si="21"/>
        <v>293995</v>
      </c>
      <c r="T39" s="1">
        <f t="shared" si="22"/>
        <v>218284</v>
      </c>
    </row>
    <row r="40" spans="2:20" ht="15" customHeight="1" x14ac:dyDescent="0.15">
      <c r="B40" s="15" t="s">
        <v>35</v>
      </c>
      <c r="C40" s="19" t="s">
        <v>30</v>
      </c>
      <c r="D40" s="17">
        <f t="shared" si="17"/>
        <v>46694</v>
      </c>
      <c r="E40" s="17">
        <f t="shared" si="17"/>
        <v>108609</v>
      </c>
      <c r="F40" s="17">
        <f t="shared" si="17"/>
        <v>87252</v>
      </c>
      <c r="G40" s="17">
        <f t="shared" si="17"/>
        <v>105084</v>
      </c>
      <c r="H40" s="17">
        <f t="shared" si="17"/>
        <v>152230</v>
      </c>
      <c r="I40" s="17">
        <f t="shared" si="17"/>
        <v>134417</v>
      </c>
      <c r="J40" s="17">
        <f t="shared" si="17"/>
        <v>121571</v>
      </c>
      <c r="K40" s="17">
        <f t="shared" si="17"/>
        <v>81685</v>
      </c>
      <c r="L40" s="17">
        <f t="shared" si="17"/>
        <v>90914</v>
      </c>
      <c r="M40" s="17">
        <f t="shared" si="17"/>
        <v>72830</v>
      </c>
      <c r="N40" s="17">
        <f t="shared" si="17"/>
        <v>59425</v>
      </c>
      <c r="O40" s="17">
        <f t="shared" si="17"/>
        <v>84779</v>
      </c>
      <c r="P40" s="1">
        <f t="shared" si="18"/>
        <v>1145490</v>
      </c>
      <c r="Q40" s="1">
        <f t="shared" si="19"/>
        <v>242555</v>
      </c>
      <c r="R40" s="1">
        <f t="shared" si="20"/>
        <v>391731</v>
      </c>
      <c r="S40" s="1">
        <f t="shared" si="21"/>
        <v>294170</v>
      </c>
      <c r="T40" s="1">
        <f t="shared" si="22"/>
        <v>217034</v>
      </c>
    </row>
    <row r="41" spans="2:20" ht="15" customHeight="1" x14ac:dyDescent="0.15">
      <c r="B41" s="15"/>
      <c r="C41" s="14" t="s">
        <v>41</v>
      </c>
      <c r="D41" s="17">
        <f t="shared" si="17"/>
        <v>76508</v>
      </c>
      <c r="E41" s="17">
        <f t="shared" si="17"/>
        <v>128234</v>
      </c>
      <c r="F41" s="17">
        <f t="shared" si="17"/>
        <v>113315</v>
      </c>
      <c r="G41" s="17">
        <f t="shared" si="17"/>
        <v>110711</v>
      </c>
      <c r="H41" s="17">
        <f t="shared" si="17"/>
        <v>159226</v>
      </c>
      <c r="I41" s="17">
        <f t="shared" si="17"/>
        <v>133411</v>
      </c>
      <c r="J41" s="17">
        <f t="shared" si="17"/>
        <v>125097</v>
      </c>
      <c r="K41" s="17">
        <f t="shared" si="17"/>
        <v>85035</v>
      </c>
      <c r="L41" s="17">
        <f t="shared" si="17"/>
        <v>83181</v>
      </c>
      <c r="M41" s="17">
        <f t="shared" si="17"/>
        <v>66380</v>
      </c>
      <c r="N41" s="17">
        <f t="shared" si="17"/>
        <v>62238</v>
      </c>
      <c r="O41" s="17">
        <f t="shared" si="17"/>
        <v>82590</v>
      </c>
      <c r="P41" s="4">
        <f t="shared" ref="P41:P47" si="23">IF(D41*E41*F41*G41*H41*I41*J41*K41*L41*M41*N41*O41&gt;0,SUM(D41:O41),0)</f>
        <v>1225926</v>
      </c>
      <c r="Q41" s="4">
        <f t="shared" si="19"/>
        <v>318057</v>
      </c>
      <c r="R41" s="4">
        <f t="shared" si="20"/>
        <v>403348</v>
      </c>
      <c r="S41" s="4">
        <f t="shared" si="21"/>
        <v>293313</v>
      </c>
      <c r="T41" s="4">
        <f t="shared" ref="T41:T46" si="24">IF(M41*N41*O41&gt;0,SUM(M41:O41),0)</f>
        <v>211208</v>
      </c>
    </row>
    <row r="42" spans="2:20" ht="15" customHeight="1" x14ac:dyDescent="0.15">
      <c r="B42" s="15"/>
      <c r="C42" s="14" t="s">
        <v>42</v>
      </c>
      <c r="D42" s="17">
        <f t="shared" si="17"/>
        <v>86227</v>
      </c>
      <c r="E42" s="17">
        <f t="shared" si="17"/>
        <v>132575</v>
      </c>
      <c r="F42" s="17">
        <f t="shared" si="17"/>
        <v>123535</v>
      </c>
      <c r="G42" s="17">
        <f t="shared" si="17"/>
        <v>122435</v>
      </c>
      <c r="H42" s="17">
        <f t="shared" si="17"/>
        <v>157259</v>
      </c>
      <c r="I42" s="17">
        <f t="shared" si="17"/>
        <v>135132</v>
      </c>
      <c r="J42" s="17">
        <f t="shared" si="17"/>
        <v>121656</v>
      </c>
      <c r="K42" s="17">
        <f t="shared" si="17"/>
        <v>87943</v>
      </c>
      <c r="L42" s="17">
        <f t="shared" si="17"/>
        <v>91471</v>
      </c>
      <c r="M42" s="17">
        <f t="shared" si="17"/>
        <v>74854</v>
      </c>
      <c r="N42" s="17">
        <f t="shared" si="17"/>
        <v>66291</v>
      </c>
      <c r="O42" s="17">
        <f t="shared" si="17"/>
        <v>84475</v>
      </c>
      <c r="P42" s="4">
        <f t="shared" si="23"/>
        <v>1283853</v>
      </c>
      <c r="Q42" s="4">
        <f t="shared" si="19"/>
        <v>342337</v>
      </c>
      <c r="R42" s="4">
        <f t="shared" si="20"/>
        <v>414826</v>
      </c>
      <c r="S42" s="4">
        <f t="shared" si="21"/>
        <v>301070</v>
      </c>
      <c r="T42" s="4">
        <f t="shared" si="24"/>
        <v>225620</v>
      </c>
    </row>
    <row r="43" spans="2:20" ht="15" customHeight="1" x14ac:dyDescent="0.15">
      <c r="B43" s="15"/>
      <c r="C43" s="14" t="s">
        <v>44</v>
      </c>
      <c r="D43" s="17">
        <f t="shared" si="17"/>
        <v>83500</v>
      </c>
      <c r="E43" s="17">
        <f t="shared" si="17"/>
        <v>126539</v>
      </c>
      <c r="F43" s="17">
        <f t="shared" si="17"/>
        <v>109697</v>
      </c>
      <c r="G43" s="17">
        <f t="shared" si="17"/>
        <v>113115</v>
      </c>
      <c r="H43" s="17">
        <f t="shared" si="17"/>
        <v>144425</v>
      </c>
      <c r="I43" s="17">
        <f t="shared" si="17"/>
        <v>129635</v>
      </c>
      <c r="J43" s="17">
        <f t="shared" si="17"/>
        <v>123425</v>
      </c>
      <c r="K43" s="17">
        <f t="shared" si="17"/>
        <v>99115</v>
      </c>
      <c r="L43" s="17">
        <f t="shared" si="17"/>
        <v>98027</v>
      </c>
      <c r="M43" s="17">
        <f t="shared" si="17"/>
        <v>81688</v>
      </c>
      <c r="N43" s="17">
        <f t="shared" si="17"/>
        <v>78547</v>
      </c>
      <c r="O43" s="17">
        <f t="shared" si="17"/>
        <v>95968</v>
      </c>
      <c r="P43" s="4">
        <f t="shared" si="23"/>
        <v>1283681</v>
      </c>
      <c r="Q43" s="4">
        <f t="shared" si="19"/>
        <v>319736</v>
      </c>
      <c r="R43" s="4">
        <f t="shared" si="20"/>
        <v>387175</v>
      </c>
      <c r="S43" s="4">
        <f t="shared" si="21"/>
        <v>320567</v>
      </c>
      <c r="T43" s="4">
        <f t="shared" si="24"/>
        <v>256203</v>
      </c>
    </row>
    <row r="44" spans="2:20" ht="15" customHeight="1" x14ac:dyDescent="0.15">
      <c r="B44" s="15"/>
      <c r="C44" s="14" t="s">
        <v>83</v>
      </c>
      <c r="D44" s="17">
        <f t="shared" si="17"/>
        <v>94111</v>
      </c>
      <c r="E44" s="17">
        <f t="shared" si="17"/>
        <v>121552</v>
      </c>
      <c r="F44" s="17">
        <f t="shared" si="17"/>
        <v>105561</v>
      </c>
      <c r="G44" s="17">
        <f t="shared" si="17"/>
        <v>122298</v>
      </c>
      <c r="H44" s="17">
        <f t="shared" si="17"/>
        <v>149414</v>
      </c>
      <c r="I44" s="17">
        <f t="shared" si="17"/>
        <v>129362</v>
      </c>
      <c r="J44" s="17">
        <f t="shared" si="17"/>
        <v>119191</v>
      </c>
      <c r="K44" s="17">
        <f t="shared" si="17"/>
        <v>92114</v>
      </c>
      <c r="L44" s="17">
        <f t="shared" si="17"/>
        <v>94959</v>
      </c>
      <c r="M44" s="17">
        <f t="shared" si="17"/>
        <v>81409</v>
      </c>
      <c r="N44" s="17">
        <f t="shared" si="17"/>
        <v>76432</v>
      </c>
      <c r="O44" s="17">
        <f t="shared" si="17"/>
        <v>88235</v>
      </c>
      <c r="P44" s="4">
        <f t="shared" si="23"/>
        <v>1274638</v>
      </c>
      <c r="Q44" s="4">
        <f t="shared" si="19"/>
        <v>321224</v>
      </c>
      <c r="R44" s="4">
        <f t="shared" si="20"/>
        <v>401074</v>
      </c>
      <c r="S44" s="4">
        <f t="shared" si="21"/>
        <v>306264</v>
      </c>
      <c r="T44" s="4">
        <f t="shared" si="24"/>
        <v>246076</v>
      </c>
    </row>
    <row r="45" spans="2:20" ht="15" customHeight="1" x14ac:dyDescent="0.15">
      <c r="B45" s="15"/>
      <c r="C45" s="14" t="s">
        <v>86</v>
      </c>
      <c r="D45" s="17">
        <f t="shared" si="17"/>
        <v>94628</v>
      </c>
      <c r="E45" s="17">
        <f t="shared" si="17"/>
        <v>133204</v>
      </c>
      <c r="F45" s="17">
        <f t="shared" si="17"/>
        <v>131161</v>
      </c>
      <c r="G45" s="17">
        <f t="shared" si="17"/>
        <v>140740</v>
      </c>
      <c r="H45" s="17">
        <f t="shared" si="17"/>
        <v>164702</v>
      </c>
      <c r="I45" s="17">
        <f t="shared" si="17"/>
        <v>138280</v>
      </c>
      <c r="J45" s="17">
        <f t="shared" si="17"/>
        <v>129270</v>
      </c>
      <c r="K45" s="17">
        <f t="shared" si="17"/>
        <v>91207</v>
      </c>
      <c r="L45" s="17">
        <f t="shared" si="17"/>
        <v>88863</v>
      </c>
      <c r="M45" s="17">
        <f t="shared" si="17"/>
        <v>78624</v>
      </c>
      <c r="N45" s="17">
        <f t="shared" si="17"/>
        <v>72143</v>
      </c>
      <c r="O45" s="17">
        <f t="shared" si="17"/>
        <v>92513</v>
      </c>
      <c r="P45" s="4">
        <f t="shared" si="23"/>
        <v>1355335</v>
      </c>
      <c r="Q45" s="4">
        <f t="shared" si="19"/>
        <v>358993</v>
      </c>
      <c r="R45" s="4">
        <f t="shared" si="20"/>
        <v>443722</v>
      </c>
      <c r="S45" s="4">
        <f t="shared" si="21"/>
        <v>309340</v>
      </c>
      <c r="T45" s="4">
        <f t="shared" si="24"/>
        <v>243280</v>
      </c>
    </row>
    <row r="46" spans="2:20" ht="15" customHeight="1" x14ac:dyDescent="0.15">
      <c r="B46" s="15"/>
      <c r="C46" s="14" t="s">
        <v>87</v>
      </c>
      <c r="D46" s="17">
        <f t="shared" si="17"/>
        <v>83998</v>
      </c>
      <c r="E46" s="17">
        <f t="shared" si="17"/>
        <v>116692</v>
      </c>
      <c r="F46" s="17">
        <f t="shared" si="17"/>
        <v>111155</v>
      </c>
      <c r="G46" s="17">
        <f t="shared" si="17"/>
        <v>124477</v>
      </c>
      <c r="H46" s="17">
        <f t="shared" si="17"/>
        <v>146786</v>
      </c>
      <c r="I46" s="17">
        <f t="shared" si="17"/>
        <v>120411</v>
      </c>
      <c r="J46" s="17">
        <f t="shared" si="17"/>
        <v>115116</v>
      </c>
      <c r="K46" s="17">
        <f t="shared" si="17"/>
        <v>84436</v>
      </c>
      <c r="L46" s="17">
        <f t="shared" si="17"/>
        <v>87132</v>
      </c>
      <c r="M46" s="17">
        <f t="shared" si="17"/>
        <v>71101</v>
      </c>
      <c r="N46" s="17">
        <f t="shared" si="17"/>
        <v>67580</v>
      </c>
      <c r="O46" s="17">
        <f t="shared" si="17"/>
        <v>80865</v>
      </c>
      <c r="P46" s="4">
        <f t="shared" si="23"/>
        <v>1209749</v>
      </c>
      <c r="Q46" s="4">
        <f t="shared" si="19"/>
        <v>311845</v>
      </c>
      <c r="R46" s="4">
        <f t="shared" si="20"/>
        <v>391674</v>
      </c>
      <c r="S46" s="4">
        <f t="shared" si="21"/>
        <v>286684</v>
      </c>
      <c r="T46" s="4">
        <f t="shared" si="24"/>
        <v>219546</v>
      </c>
    </row>
    <row r="47" spans="2:20" ht="15" customHeight="1" x14ac:dyDescent="0.15">
      <c r="B47" s="15"/>
      <c r="C47" s="14" t="s">
        <v>88</v>
      </c>
      <c r="D47" s="17">
        <f t="shared" si="17"/>
        <v>80086</v>
      </c>
      <c r="E47" s="17">
        <f t="shared" si="17"/>
        <v>107197</v>
      </c>
      <c r="F47" s="17">
        <f t="shared" si="17"/>
        <v>102506</v>
      </c>
      <c r="G47" s="17">
        <f t="shared" si="17"/>
        <v>111675</v>
      </c>
      <c r="H47" s="17">
        <f t="shared" si="17"/>
        <v>139365</v>
      </c>
      <c r="I47" s="17">
        <f t="shared" si="17"/>
        <v>82705</v>
      </c>
      <c r="J47" s="17">
        <f t="shared" si="17"/>
        <v>98125</v>
      </c>
      <c r="K47" s="17">
        <f t="shared" si="17"/>
        <v>83970</v>
      </c>
      <c r="L47" s="17">
        <f t="shared" si="17"/>
        <v>91821</v>
      </c>
      <c r="M47" s="17">
        <f t="shared" si="17"/>
        <v>0</v>
      </c>
      <c r="N47" s="17">
        <f t="shared" si="17"/>
        <v>0</v>
      </c>
      <c r="O47" s="17">
        <f t="shared" si="17"/>
        <v>0</v>
      </c>
      <c r="P47" s="4">
        <f t="shared" si="23"/>
        <v>0</v>
      </c>
      <c r="Q47" s="4">
        <f t="shared" si="19"/>
        <v>289789</v>
      </c>
      <c r="R47" s="4">
        <f t="shared" si="20"/>
        <v>333745</v>
      </c>
      <c r="S47" s="4">
        <f t="shared" si="21"/>
        <v>273916</v>
      </c>
      <c r="T47" s="4">
        <f t="shared" ref="T47" si="25">IF(M47*N47*O47&gt;0,SUM(M47:O47),0)</f>
        <v>0</v>
      </c>
    </row>
    <row r="48" spans="2:20" ht="15" customHeight="1" x14ac:dyDescent="0.15">
      <c r="B48" s="20"/>
      <c r="C48" s="14" t="str">
        <f>C32</f>
        <v>H30/H29</v>
      </c>
      <c r="D48" s="21">
        <f t="shared" ref="D48:T48" si="26">IF(D50=0,"",D47/D50)</f>
        <v>0.95342746255863231</v>
      </c>
      <c r="E48" s="21">
        <f t="shared" si="26"/>
        <v>0.91863195420422994</v>
      </c>
      <c r="F48" s="21">
        <f t="shared" si="26"/>
        <v>0.9221897350546534</v>
      </c>
      <c r="G48" s="21">
        <f t="shared" si="26"/>
        <v>0.89715369104332532</v>
      </c>
      <c r="H48" s="21">
        <f t="shared" si="26"/>
        <v>0.94944340740942601</v>
      </c>
      <c r="I48" s="21">
        <f t="shared" si="26"/>
        <v>0.68685585204009603</v>
      </c>
      <c r="J48" s="21">
        <f t="shared" si="26"/>
        <v>0.85240105632579311</v>
      </c>
      <c r="K48" s="21">
        <f t="shared" si="26"/>
        <v>0.99448102705007346</v>
      </c>
      <c r="L48" s="21">
        <f t="shared" si="26"/>
        <v>1.053814901528715</v>
      </c>
      <c r="M48" s="21" t="str">
        <f t="shared" si="26"/>
        <v/>
      </c>
      <c r="N48" s="21" t="str">
        <f t="shared" si="26"/>
        <v/>
      </c>
      <c r="O48" s="21" t="str">
        <f t="shared" si="26"/>
        <v/>
      </c>
      <c r="P48" s="21" t="str">
        <f t="shared" si="26"/>
        <v/>
      </c>
      <c r="Q48" s="21">
        <f t="shared" si="26"/>
        <v>0.92927255527585817</v>
      </c>
      <c r="R48" s="21">
        <f t="shared" si="26"/>
        <v>0.85209893942411286</v>
      </c>
      <c r="S48" s="21">
        <f t="shared" si="26"/>
        <v>0.95546315804160675</v>
      </c>
      <c r="T48" s="21" t="str">
        <f t="shared" si="26"/>
        <v/>
      </c>
    </row>
    <row r="49" spans="2:20" ht="15" customHeight="1" x14ac:dyDescent="0.15">
      <c r="B49" s="25"/>
      <c r="C49" s="22" t="str">
        <f>C33</f>
        <v>H30判明地点数</v>
      </c>
      <c r="D49" s="23">
        <f t="shared" ref="D49:O49" si="27">(IF(D284&gt;0,1,0)+IF(D298&gt;0,1,0)+IF(D312&gt;0,1,0)+IF(D326&gt;0,1,0))</f>
        <v>4</v>
      </c>
      <c r="E49" s="23">
        <f t="shared" si="27"/>
        <v>4</v>
      </c>
      <c r="F49" s="23">
        <f t="shared" si="27"/>
        <v>4</v>
      </c>
      <c r="G49" s="23">
        <f t="shared" si="27"/>
        <v>4</v>
      </c>
      <c r="H49" s="23">
        <f t="shared" si="27"/>
        <v>4</v>
      </c>
      <c r="I49" s="23">
        <f t="shared" si="27"/>
        <v>4</v>
      </c>
      <c r="J49" s="23">
        <f t="shared" si="27"/>
        <v>4</v>
      </c>
      <c r="K49" s="23">
        <f t="shared" si="27"/>
        <v>4</v>
      </c>
      <c r="L49" s="23">
        <f t="shared" si="27"/>
        <v>4</v>
      </c>
      <c r="M49" s="23">
        <f t="shared" si="27"/>
        <v>0</v>
      </c>
      <c r="N49" s="23">
        <f t="shared" si="27"/>
        <v>0</v>
      </c>
      <c r="O49" s="23">
        <f t="shared" si="27"/>
        <v>0</v>
      </c>
      <c r="P49" s="24"/>
      <c r="Q49" s="24"/>
      <c r="R49" s="24"/>
      <c r="S49" s="24"/>
      <c r="T49" s="24"/>
    </row>
    <row r="50" spans="2:20" ht="15.75" customHeight="1" x14ac:dyDescent="0.15">
      <c r="B50" s="25"/>
      <c r="C50" s="26" t="s">
        <v>90</v>
      </c>
      <c r="D50" s="10">
        <f t="shared" ref="D50:T50" si="28">(IF(D284&gt;0,D283,0)+IF(D298&gt;0,D297,0)+IF(D312&gt;0,D311,0)+IF(D326&gt;0,D325,0))</f>
        <v>83998</v>
      </c>
      <c r="E50" s="10">
        <f t="shared" si="28"/>
        <v>116692</v>
      </c>
      <c r="F50" s="10">
        <f t="shared" si="28"/>
        <v>111155</v>
      </c>
      <c r="G50" s="10">
        <f t="shared" si="28"/>
        <v>124477</v>
      </c>
      <c r="H50" s="10">
        <f t="shared" si="28"/>
        <v>146786</v>
      </c>
      <c r="I50" s="10">
        <f t="shared" si="28"/>
        <v>120411</v>
      </c>
      <c r="J50" s="10">
        <f t="shared" si="28"/>
        <v>115116</v>
      </c>
      <c r="K50" s="10">
        <f t="shared" si="28"/>
        <v>84436</v>
      </c>
      <c r="L50" s="10">
        <f t="shared" si="28"/>
        <v>87132</v>
      </c>
      <c r="M50" s="10">
        <f t="shared" si="28"/>
        <v>0</v>
      </c>
      <c r="N50" s="10">
        <f t="shared" si="28"/>
        <v>0</v>
      </c>
      <c r="O50" s="10">
        <f t="shared" si="28"/>
        <v>0</v>
      </c>
      <c r="P50" s="10">
        <f t="shared" si="28"/>
        <v>0</v>
      </c>
      <c r="Q50" s="10">
        <f t="shared" si="28"/>
        <v>311845</v>
      </c>
      <c r="R50" s="10">
        <f t="shared" si="28"/>
        <v>391674</v>
      </c>
      <c r="S50" s="10">
        <f t="shared" si="28"/>
        <v>286684</v>
      </c>
      <c r="T50" s="10">
        <f t="shared" si="28"/>
        <v>0</v>
      </c>
    </row>
    <row r="51" spans="2:20" ht="15" customHeight="1" x14ac:dyDescent="0.15">
      <c r="B51" s="25"/>
      <c r="C51" s="27"/>
      <c r="D51" s="10"/>
      <c r="E51" s="24"/>
      <c r="F51" s="24"/>
      <c r="G51" s="28"/>
      <c r="H51" s="28"/>
      <c r="I51" s="28"/>
      <c r="J51" s="28"/>
      <c r="K51" s="28"/>
      <c r="L51" s="28"/>
      <c r="M51" s="28"/>
      <c r="N51" s="28"/>
      <c r="O51" s="28"/>
      <c r="P51" s="24"/>
      <c r="Q51" s="24"/>
      <c r="R51" s="24"/>
      <c r="S51" s="24"/>
      <c r="T51" s="24"/>
    </row>
    <row r="52" spans="2:20" ht="15" customHeight="1" x14ac:dyDescent="0.15">
      <c r="B52" s="12"/>
      <c r="C52" s="13" t="s">
        <v>0</v>
      </c>
      <c r="D52" s="14" t="s">
        <v>1</v>
      </c>
      <c r="E52" s="14" t="s">
        <v>2</v>
      </c>
      <c r="F52" s="14" t="s">
        <v>3</v>
      </c>
      <c r="G52" s="14" t="s">
        <v>4</v>
      </c>
      <c r="H52" s="14" t="s">
        <v>5</v>
      </c>
      <c r="I52" s="14" t="s">
        <v>6</v>
      </c>
      <c r="J52" s="14" t="s">
        <v>7</v>
      </c>
      <c r="K52" s="14" t="s">
        <v>8</v>
      </c>
      <c r="L52" s="14" t="s">
        <v>9</v>
      </c>
      <c r="M52" s="14" t="s">
        <v>10</v>
      </c>
      <c r="N52" s="14" t="s">
        <v>11</v>
      </c>
      <c r="O52" s="14" t="s">
        <v>12</v>
      </c>
      <c r="P52" s="14" t="s">
        <v>23</v>
      </c>
      <c r="Q52" s="14" t="s">
        <v>24</v>
      </c>
      <c r="R52" s="14" t="s">
        <v>25</v>
      </c>
      <c r="S52" s="14" t="s">
        <v>26</v>
      </c>
      <c r="T52" s="14" t="s">
        <v>27</v>
      </c>
    </row>
    <row r="53" spans="2:20" ht="15" customHeight="1" x14ac:dyDescent="0.15">
      <c r="B53" s="15"/>
      <c r="C53" s="16" t="s">
        <v>29</v>
      </c>
      <c r="D53" s="17">
        <f t="shared" ref="D53:O63" si="29">D331+D345+D359+D373+D387+D401+D415</f>
        <v>132070</v>
      </c>
      <c r="E53" s="17">
        <f t="shared" si="29"/>
        <v>424274</v>
      </c>
      <c r="F53" s="17">
        <f t="shared" si="29"/>
        <v>444443</v>
      </c>
      <c r="G53" s="17">
        <f t="shared" si="29"/>
        <v>560953</v>
      </c>
      <c r="H53" s="17">
        <f t="shared" si="29"/>
        <v>728504</v>
      </c>
      <c r="I53" s="17">
        <f t="shared" si="29"/>
        <v>528396</v>
      </c>
      <c r="J53" s="17">
        <f t="shared" si="29"/>
        <v>361592</v>
      </c>
      <c r="K53" s="17">
        <f t="shared" si="29"/>
        <v>219720</v>
      </c>
      <c r="L53" s="17">
        <f t="shared" si="29"/>
        <v>134209</v>
      </c>
      <c r="M53" s="17">
        <f t="shared" si="29"/>
        <v>168208</v>
      </c>
      <c r="N53" s="17">
        <f t="shared" si="29"/>
        <v>230990</v>
      </c>
      <c r="O53" s="17">
        <f t="shared" si="29"/>
        <v>251806</v>
      </c>
      <c r="P53" s="1">
        <f t="shared" ref="P53:P56" si="30">IF(D53*E53*F53*G53*H53*I53*J53*K53*L53*M53*N53*O53&gt;0,SUM(D53:O53),0)</f>
        <v>4185165</v>
      </c>
      <c r="Q53" s="1">
        <f t="shared" ref="Q53:Q63" si="31">IF(D53*E53*F53&gt;0,SUM(D53:F53),0)</f>
        <v>1000787</v>
      </c>
      <c r="R53" s="1">
        <f t="shared" ref="R53:R63" si="32">IF(G53*H53*I53&gt;0,SUM(G53:I53),0)</f>
        <v>1817853</v>
      </c>
      <c r="S53" s="1">
        <f t="shared" ref="S53:S63" si="33">IF(J53*K53*L53&gt;0,SUM(J53:L53),0)</f>
        <v>715521</v>
      </c>
      <c r="T53" s="1">
        <f t="shared" ref="T53:T63" si="34">IF(M53*N53*O53&gt;0,SUM(M53:O53),0)</f>
        <v>651004</v>
      </c>
    </row>
    <row r="54" spans="2:20" ht="15" customHeight="1" x14ac:dyDescent="0.15">
      <c r="B54" s="29" t="s">
        <v>36</v>
      </c>
      <c r="C54" s="19" t="s">
        <v>13</v>
      </c>
      <c r="D54" s="17">
        <f t="shared" si="29"/>
        <v>104196</v>
      </c>
      <c r="E54" s="17">
        <f t="shared" si="29"/>
        <v>414934</v>
      </c>
      <c r="F54" s="17">
        <f t="shared" si="29"/>
        <v>417938</v>
      </c>
      <c r="G54" s="17">
        <f t="shared" si="29"/>
        <v>512216</v>
      </c>
      <c r="H54" s="17">
        <f t="shared" si="29"/>
        <v>654561</v>
      </c>
      <c r="I54" s="17">
        <f t="shared" si="29"/>
        <v>546501</v>
      </c>
      <c r="J54" s="17">
        <f t="shared" si="29"/>
        <v>294264</v>
      </c>
      <c r="K54" s="17">
        <f t="shared" si="29"/>
        <v>177823</v>
      </c>
      <c r="L54" s="17">
        <f t="shared" si="29"/>
        <v>127606</v>
      </c>
      <c r="M54" s="17">
        <f t="shared" si="29"/>
        <v>148769</v>
      </c>
      <c r="N54" s="17">
        <f t="shared" si="29"/>
        <v>236294</v>
      </c>
      <c r="O54" s="17">
        <f t="shared" si="29"/>
        <v>216472</v>
      </c>
      <c r="P54" s="1">
        <f t="shared" si="30"/>
        <v>3851574</v>
      </c>
      <c r="Q54" s="1">
        <f t="shared" si="31"/>
        <v>937068</v>
      </c>
      <c r="R54" s="1">
        <f t="shared" si="32"/>
        <v>1713278</v>
      </c>
      <c r="S54" s="1">
        <f t="shared" si="33"/>
        <v>599693</v>
      </c>
      <c r="T54" s="1">
        <f t="shared" si="34"/>
        <v>601535</v>
      </c>
    </row>
    <row r="55" spans="2:20" ht="15" customHeight="1" x14ac:dyDescent="0.15">
      <c r="B55" s="15"/>
      <c r="C55" s="19" t="s">
        <v>28</v>
      </c>
      <c r="D55" s="17">
        <f t="shared" si="29"/>
        <v>84915</v>
      </c>
      <c r="E55" s="17">
        <f t="shared" si="29"/>
        <v>375934</v>
      </c>
      <c r="F55" s="17">
        <f t="shared" si="29"/>
        <v>384412</v>
      </c>
      <c r="G55" s="17">
        <f t="shared" si="29"/>
        <v>480812</v>
      </c>
      <c r="H55" s="17">
        <f t="shared" si="29"/>
        <v>594450</v>
      </c>
      <c r="I55" s="17">
        <f t="shared" si="29"/>
        <v>453042</v>
      </c>
      <c r="J55" s="17">
        <f t="shared" si="29"/>
        <v>272725</v>
      </c>
      <c r="K55" s="17">
        <f t="shared" si="29"/>
        <v>154372</v>
      </c>
      <c r="L55" s="17">
        <f t="shared" si="29"/>
        <v>105481</v>
      </c>
      <c r="M55" s="17">
        <f t="shared" si="29"/>
        <v>127548</v>
      </c>
      <c r="N55" s="17">
        <f t="shared" si="29"/>
        <v>219116</v>
      </c>
      <c r="O55" s="17">
        <f t="shared" si="29"/>
        <v>162074</v>
      </c>
      <c r="P55" s="1">
        <f t="shared" si="30"/>
        <v>3414881</v>
      </c>
      <c r="Q55" s="1">
        <f t="shared" si="31"/>
        <v>845261</v>
      </c>
      <c r="R55" s="1">
        <f t="shared" si="32"/>
        <v>1528304</v>
      </c>
      <c r="S55" s="1">
        <f t="shared" si="33"/>
        <v>532578</v>
      </c>
      <c r="T55" s="1">
        <f t="shared" si="34"/>
        <v>508738</v>
      </c>
    </row>
    <row r="56" spans="2:20" ht="15" customHeight="1" x14ac:dyDescent="0.15">
      <c r="B56" s="15" t="s">
        <v>33</v>
      </c>
      <c r="C56" s="19" t="s">
        <v>30</v>
      </c>
      <c r="D56" s="17">
        <f t="shared" si="29"/>
        <v>86724</v>
      </c>
      <c r="E56" s="17">
        <f t="shared" si="29"/>
        <v>286219</v>
      </c>
      <c r="F56" s="17">
        <f t="shared" si="29"/>
        <v>312752</v>
      </c>
      <c r="G56" s="17">
        <f t="shared" si="29"/>
        <v>406952</v>
      </c>
      <c r="H56" s="17">
        <f t="shared" si="29"/>
        <v>545409</v>
      </c>
      <c r="I56" s="17">
        <f t="shared" si="29"/>
        <v>387070</v>
      </c>
      <c r="J56" s="17">
        <f t="shared" si="29"/>
        <v>286470</v>
      </c>
      <c r="K56" s="17">
        <f t="shared" si="29"/>
        <v>108302</v>
      </c>
      <c r="L56" s="17">
        <f t="shared" si="29"/>
        <v>94950</v>
      </c>
      <c r="M56" s="17">
        <f t="shared" si="29"/>
        <v>133206</v>
      </c>
      <c r="N56" s="17">
        <f t="shared" si="29"/>
        <v>176746</v>
      </c>
      <c r="O56" s="17">
        <f t="shared" si="29"/>
        <v>163301</v>
      </c>
      <c r="P56" s="1">
        <f t="shared" si="30"/>
        <v>2988101</v>
      </c>
      <c r="Q56" s="1">
        <f t="shared" si="31"/>
        <v>685695</v>
      </c>
      <c r="R56" s="1">
        <f t="shared" si="32"/>
        <v>1339431</v>
      </c>
      <c r="S56" s="1">
        <f t="shared" si="33"/>
        <v>489722</v>
      </c>
      <c r="T56" s="1">
        <f t="shared" si="34"/>
        <v>473253</v>
      </c>
    </row>
    <row r="57" spans="2:20" ht="15" customHeight="1" x14ac:dyDescent="0.15">
      <c r="B57" s="15"/>
      <c r="C57" s="14" t="s">
        <v>41</v>
      </c>
      <c r="D57" s="17">
        <f t="shared" si="29"/>
        <v>108534</v>
      </c>
      <c r="E57" s="17">
        <f t="shared" si="29"/>
        <v>288139</v>
      </c>
      <c r="F57" s="17">
        <f t="shared" si="29"/>
        <v>314295</v>
      </c>
      <c r="G57" s="17">
        <f t="shared" si="29"/>
        <v>423008</v>
      </c>
      <c r="H57" s="17">
        <f t="shared" si="29"/>
        <v>523210</v>
      </c>
      <c r="I57" s="17">
        <f t="shared" si="29"/>
        <v>356654</v>
      </c>
      <c r="J57" s="17">
        <f t="shared" si="29"/>
        <v>291683</v>
      </c>
      <c r="K57" s="17">
        <f t="shared" si="29"/>
        <v>100554</v>
      </c>
      <c r="L57" s="17">
        <f t="shared" si="29"/>
        <v>91575</v>
      </c>
      <c r="M57" s="17">
        <f t="shared" si="29"/>
        <v>117364</v>
      </c>
      <c r="N57" s="17">
        <f t="shared" si="29"/>
        <v>179760</v>
      </c>
      <c r="O57" s="17">
        <f t="shared" si="29"/>
        <v>154892</v>
      </c>
      <c r="P57" s="4">
        <f t="shared" ref="P57:P63" si="35">IF(D57*E57*F57*G57*H57*I57*J57*K57*L57*M57*N57*O57&gt;0,SUM(D57:O57),0)</f>
        <v>2949668</v>
      </c>
      <c r="Q57" s="4">
        <f t="shared" si="31"/>
        <v>710968</v>
      </c>
      <c r="R57" s="4">
        <f t="shared" si="32"/>
        <v>1302872</v>
      </c>
      <c r="S57" s="4">
        <f t="shared" si="33"/>
        <v>483812</v>
      </c>
      <c r="T57" s="4">
        <f t="shared" si="34"/>
        <v>452016</v>
      </c>
    </row>
    <row r="58" spans="2:20" ht="15" customHeight="1" x14ac:dyDescent="0.15">
      <c r="B58" s="15"/>
      <c r="C58" s="14" t="s">
        <v>42</v>
      </c>
      <c r="D58" s="17">
        <f t="shared" si="29"/>
        <v>102670</v>
      </c>
      <c r="E58" s="17">
        <f t="shared" si="29"/>
        <v>281382</v>
      </c>
      <c r="F58" s="17">
        <f t="shared" si="29"/>
        <v>324389</v>
      </c>
      <c r="G58" s="17">
        <f t="shared" si="29"/>
        <v>421378</v>
      </c>
      <c r="H58" s="17">
        <f t="shared" si="29"/>
        <v>512837</v>
      </c>
      <c r="I58" s="17">
        <f t="shared" si="29"/>
        <v>344030</v>
      </c>
      <c r="J58" s="17">
        <f t="shared" si="29"/>
        <v>271808</v>
      </c>
      <c r="K58" s="17">
        <f t="shared" si="29"/>
        <v>124085</v>
      </c>
      <c r="L58" s="17">
        <f t="shared" si="29"/>
        <v>123686</v>
      </c>
      <c r="M58" s="17">
        <f t="shared" si="29"/>
        <v>138318</v>
      </c>
      <c r="N58" s="17">
        <f t="shared" si="29"/>
        <v>184884</v>
      </c>
      <c r="O58" s="17">
        <f t="shared" si="29"/>
        <v>173943</v>
      </c>
      <c r="P58" s="4">
        <f t="shared" si="35"/>
        <v>3003410</v>
      </c>
      <c r="Q58" s="4">
        <f t="shared" si="31"/>
        <v>708441</v>
      </c>
      <c r="R58" s="4">
        <f t="shared" si="32"/>
        <v>1278245</v>
      </c>
      <c r="S58" s="4">
        <f t="shared" si="33"/>
        <v>519579</v>
      </c>
      <c r="T58" s="4">
        <f t="shared" si="34"/>
        <v>497145</v>
      </c>
    </row>
    <row r="59" spans="2:20" ht="15" customHeight="1" x14ac:dyDescent="0.15">
      <c r="B59" s="15"/>
      <c r="C59" s="14" t="s">
        <v>44</v>
      </c>
      <c r="D59" s="17">
        <f t="shared" si="29"/>
        <v>111805</v>
      </c>
      <c r="E59" s="17">
        <f t="shared" si="29"/>
        <v>296157</v>
      </c>
      <c r="F59" s="17">
        <f t="shared" si="29"/>
        <v>305453</v>
      </c>
      <c r="G59" s="17">
        <f t="shared" si="29"/>
        <v>409741</v>
      </c>
      <c r="H59" s="17">
        <f t="shared" si="29"/>
        <v>520490</v>
      </c>
      <c r="I59" s="17">
        <f t="shared" si="29"/>
        <v>339737</v>
      </c>
      <c r="J59" s="17">
        <f t="shared" si="29"/>
        <v>255248</v>
      </c>
      <c r="K59" s="17">
        <f t="shared" si="29"/>
        <v>127379</v>
      </c>
      <c r="L59" s="17">
        <f t="shared" si="29"/>
        <v>104865</v>
      </c>
      <c r="M59" s="17">
        <f t="shared" si="29"/>
        <v>124395</v>
      </c>
      <c r="N59" s="17">
        <f t="shared" si="29"/>
        <v>192687</v>
      </c>
      <c r="O59" s="17">
        <f t="shared" si="29"/>
        <v>163055</v>
      </c>
      <c r="P59" s="4">
        <f t="shared" si="35"/>
        <v>2951012</v>
      </c>
      <c r="Q59" s="4">
        <f t="shared" si="31"/>
        <v>713415</v>
      </c>
      <c r="R59" s="4">
        <f t="shared" si="32"/>
        <v>1269968</v>
      </c>
      <c r="S59" s="4">
        <f t="shared" si="33"/>
        <v>487492</v>
      </c>
      <c r="T59" s="4">
        <f t="shared" si="34"/>
        <v>480137</v>
      </c>
    </row>
    <row r="60" spans="2:20" ht="15" customHeight="1" x14ac:dyDescent="0.15">
      <c r="B60" s="15"/>
      <c r="C60" s="14" t="s">
        <v>83</v>
      </c>
      <c r="D60" s="17">
        <f t="shared" si="29"/>
        <v>88639</v>
      </c>
      <c r="E60" s="17">
        <f t="shared" si="29"/>
        <v>306870</v>
      </c>
      <c r="F60" s="17">
        <f t="shared" si="29"/>
        <v>286542</v>
      </c>
      <c r="G60" s="17">
        <f t="shared" si="29"/>
        <v>391295</v>
      </c>
      <c r="H60" s="17">
        <f t="shared" si="29"/>
        <v>464414</v>
      </c>
      <c r="I60" s="17">
        <f t="shared" si="29"/>
        <v>344135</v>
      </c>
      <c r="J60" s="17">
        <f t="shared" si="29"/>
        <v>228938</v>
      </c>
      <c r="K60" s="17">
        <f t="shared" si="29"/>
        <v>119482</v>
      </c>
      <c r="L60" s="17">
        <f t="shared" si="29"/>
        <v>113794</v>
      </c>
      <c r="M60" s="17">
        <f t="shared" si="29"/>
        <v>137009</v>
      </c>
      <c r="N60" s="17">
        <f t="shared" si="29"/>
        <v>182485</v>
      </c>
      <c r="O60" s="17">
        <f t="shared" si="29"/>
        <v>152809</v>
      </c>
      <c r="P60" s="4">
        <f t="shared" si="35"/>
        <v>2816412</v>
      </c>
      <c r="Q60" s="4">
        <f t="shared" si="31"/>
        <v>682051</v>
      </c>
      <c r="R60" s="4">
        <f t="shared" si="32"/>
        <v>1199844</v>
      </c>
      <c r="S60" s="4">
        <f t="shared" si="33"/>
        <v>462214</v>
      </c>
      <c r="T60" s="4">
        <f t="shared" si="34"/>
        <v>472303</v>
      </c>
    </row>
    <row r="61" spans="2:20" ht="15" customHeight="1" x14ac:dyDescent="0.15">
      <c r="B61" s="15"/>
      <c r="C61" s="14" t="s">
        <v>86</v>
      </c>
      <c r="D61" s="17">
        <f t="shared" si="29"/>
        <v>84483</v>
      </c>
      <c r="E61" s="17">
        <f t="shared" si="29"/>
        <v>279135</v>
      </c>
      <c r="F61" s="17">
        <f t="shared" si="29"/>
        <v>268400</v>
      </c>
      <c r="G61" s="17">
        <f t="shared" si="29"/>
        <v>385050</v>
      </c>
      <c r="H61" s="17">
        <f t="shared" si="29"/>
        <v>444399</v>
      </c>
      <c r="I61" s="17">
        <f t="shared" si="29"/>
        <v>275830</v>
      </c>
      <c r="J61" s="17">
        <f t="shared" si="29"/>
        <v>212564</v>
      </c>
      <c r="K61" s="17">
        <f t="shared" si="29"/>
        <v>96493</v>
      </c>
      <c r="L61" s="17">
        <f t="shared" si="29"/>
        <v>107735</v>
      </c>
      <c r="M61" s="17">
        <f t="shared" si="29"/>
        <v>143654</v>
      </c>
      <c r="N61" s="17">
        <f t="shared" si="29"/>
        <v>180666</v>
      </c>
      <c r="O61" s="17">
        <f t="shared" si="29"/>
        <v>158784</v>
      </c>
      <c r="P61" s="4">
        <f t="shared" si="35"/>
        <v>2637193</v>
      </c>
      <c r="Q61" s="4">
        <f t="shared" si="31"/>
        <v>632018</v>
      </c>
      <c r="R61" s="4">
        <f t="shared" si="32"/>
        <v>1105279</v>
      </c>
      <c r="S61" s="4">
        <f t="shared" si="33"/>
        <v>416792</v>
      </c>
      <c r="T61" s="4">
        <f t="shared" si="34"/>
        <v>483104</v>
      </c>
    </row>
    <row r="62" spans="2:20" ht="15" customHeight="1" x14ac:dyDescent="0.15">
      <c r="B62" s="15"/>
      <c r="C62" s="14" t="s">
        <v>87</v>
      </c>
      <c r="D62" s="17">
        <f t="shared" si="29"/>
        <v>94046</v>
      </c>
      <c r="E62" s="17">
        <f t="shared" si="29"/>
        <v>288021</v>
      </c>
      <c r="F62" s="17">
        <f t="shared" si="29"/>
        <v>258034</v>
      </c>
      <c r="G62" s="17">
        <f t="shared" si="29"/>
        <v>370594</v>
      </c>
      <c r="H62" s="17">
        <f t="shared" si="29"/>
        <v>455283</v>
      </c>
      <c r="I62" s="17">
        <f t="shared" si="29"/>
        <v>278558</v>
      </c>
      <c r="J62" s="17">
        <f t="shared" si="29"/>
        <v>231619</v>
      </c>
      <c r="K62" s="17">
        <f t="shared" si="29"/>
        <v>100472</v>
      </c>
      <c r="L62" s="17">
        <f t="shared" si="29"/>
        <v>110517</v>
      </c>
      <c r="M62" s="17">
        <f t="shared" si="29"/>
        <v>141836</v>
      </c>
      <c r="N62" s="17">
        <f t="shared" si="29"/>
        <v>189536</v>
      </c>
      <c r="O62" s="17">
        <f t="shared" si="29"/>
        <v>155714</v>
      </c>
      <c r="P62" s="4">
        <f t="shared" si="35"/>
        <v>2674230</v>
      </c>
      <c r="Q62" s="4">
        <f t="shared" si="31"/>
        <v>640101</v>
      </c>
      <c r="R62" s="4">
        <f t="shared" si="32"/>
        <v>1104435</v>
      </c>
      <c r="S62" s="4">
        <f t="shared" si="33"/>
        <v>442608</v>
      </c>
      <c r="T62" s="4">
        <f t="shared" si="34"/>
        <v>487086</v>
      </c>
    </row>
    <row r="63" spans="2:20" ht="15" customHeight="1" x14ac:dyDescent="0.15">
      <c r="B63" s="15"/>
      <c r="C63" s="14" t="s">
        <v>88</v>
      </c>
      <c r="D63" s="17">
        <f t="shared" si="29"/>
        <v>111132</v>
      </c>
      <c r="E63" s="17">
        <f t="shared" si="29"/>
        <v>247914</v>
      </c>
      <c r="F63" s="17">
        <f t="shared" si="29"/>
        <v>265862</v>
      </c>
      <c r="G63" s="17">
        <f t="shared" si="29"/>
        <v>344647</v>
      </c>
      <c r="H63" s="17">
        <f t="shared" si="29"/>
        <v>419408</v>
      </c>
      <c r="I63" s="17">
        <f t="shared" si="29"/>
        <v>219633</v>
      </c>
      <c r="J63" s="17">
        <f t="shared" si="29"/>
        <v>184336</v>
      </c>
      <c r="K63" s="17">
        <f t="shared" si="29"/>
        <v>96255</v>
      </c>
      <c r="L63" s="17">
        <f t="shared" si="29"/>
        <v>122154</v>
      </c>
      <c r="M63" s="17">
        <f t="shared" si="29"/>
        <v>0</v>
      </c>
      <c r="N63" s="17">
        <f t="shared" si="29"/>
        <v>0</v>
      </c>
      <c r="O63" s="17">
        <f t="shared" si="29"/>
        <v>0</v>
      </c>
      <c r="P63" s="4">
        <f t="shared" si="35"/>
        <v>0</v>
      </c>
      <c r="Q63" s="4">
        <f t="shared" si="31"/>
        <v>624908</v>
      </c>
      <c r="R63" s="4">
        <f t="shared" si="32"/>
        <v>983688</v>
      </c>
      <c r="S63" s="4">
        <f t="shared" si="33"/>
        <v>402745</v>
      </c>
      <c r="T63" s="4">
        <f t="shared" si="34"/>
        <v>0</v>
      </c>
    </row>
    <row r="64" spans="2:20" ht="15" customHeight="1" x14ac:dyDescent="0.15">
      <c r="B64" s="20"/>
      <c r="C64" s="14" t="str">
        <f>C32</f>
        <v>H30/H29</v>
      </c>
      <c r="D64" s="21">
        <f t="shared" ref="D64:T64" si="36">IF(D66=0,"",D63/D66)</f>
        <v>1.1816770516555728</v>
      </c>
      <c r="E64" s="21">
        <f t="shared" si="36"/>
        <v>0.8607497369983439</v>
      </c>
      <c r="F64" s="21">
        <f t="shared" si="36"/>
        <v>1.0303370873605804</v>
      </c>
      <c r="G64" s="21">
        <f t="shared" si="36"/>
        <v>0.92998537483067722</v>
      </c>
      <c r="H64" s="21">
        <f t="shared" si="36"/>
        <v>0.92120285624545617</v>
      </c>
      <c r="I64" s="21">
        <f t="shared" si="36"/>
        <v>0.78846416186216151</v>
      </c>
      <c r="J64" s="21">
        <f t="shared" si="36"/>
        <v>0.79585871625384796</v>
      </c>
      <c r="K64" s="21">
        <f t="shared" si="36"/>
        <v>0.95802810733338639</v>
      </c>
      <c r="L64" s="21">
        <f t="shared" si="36"/>
        <v>1.1052960178072151</v>
      </c>
      <c r="M64" s="21" t="str">
        <f t="shared" si="36"/>
        <v/>
      </c>
      <c r="N64" s="21" t="str">
        <f t="shared" si="36"/>
        <v/>
      </c>
      <c r="O64" s="21" t="str">
        <f t="shared" si="36"/>
        <v/>
      </c>
      <c r="P64" s="21" t="str">
        <f t="shared" si="36"/>
        <v/>
      </c>
      <c r="Q64" s="21">
        <f t="shared" si="36"/>
        <v>0.97626468322967785</v>
      </c>
      <c r="R64" s="21">
        <f t="shared" si="36"/>
        <v>0.89067079547460914</v>
      </c>
      <c r="S64" s="21">
        <f t="shared" si="36"/>
        <v>0.90993610598995045</v>
      </c>
      <c r="T64" s="21" t="str">
        <f t="shared" si="36"/>
        <v/>
      </c>
    </row>
    <row r="65" spans="2:20" ht="15" customHeight="1" x14ac:dyDescent="0.15">
      <c r="B65" s="25"/>
      <c r="C65" s="22" t="str">
        <f>C33</f>
        <v>H30判明地点数</v>
      </c>
      <c r="D65" s="23">
        <f t="shared" ref="D65:O65" si="37">(IF(D341&gt;0,1,0)+IF(D355&gt;0,1,0)+IF(D369&gt;0,1,0)+IF(D383&gt;0,1,0)+IF(D397&gt;0,1,0)+IF(D411&gt;0,1,0))+IF(D425&gt;0,1,0)</f>
        <v>7</v>
      </c>
      <c r="E65" s="23">
        <f t="shared" si="37"/>
        <v>7</v>
      </c>
      <c r="F65" s="23">
        <f t="shared" si="37"/>
        <v>7</v>
      </c>
      <c r="G65" s="23">
        <f t="shared" si="37"/>
        <v>7</v>
      </c>
      <c r="H65" s="23">
        <f t="shared" si="37"/>
        <v>7</v>
      </c>
      <c r="I65" s="23">
        <f t="shared" si="37"/>
        <v>7</v>
      </c>
      <c r="J65" s="23">
        <f t="shared" si="37"/>
        <v>7</v>
      </c>
      <c r="K65" s="23">
        <f t="shared" si="37"/>
        <v>7</v>
      </c>
      <c r="L65" s="23">
        <f t="shared" si="37"/>
        <v>7</v>
      </c>
      <c r="M65" s="23">
        <f t="shared" si="37"/>
        <v>0</v>
      </c>
      <c r="N65" s="23">
        <f t="shared" si="37"/>
        <v>0</v>
      </c>
      <c r="O65" s="23">
        <f t="shared" si="37"/>
        <v>0</v>
      </c>
      <c r="P65" s="24"/>
      <c r="Q65" s="24"/>
      <c r="R65" s="24"/>
      <c r="S65" s="24"/>
      <c r="T65" s="24"/>
    </row>
    <row r="66" spans="2:20" ht="15.75" customHeight="1" x14ac:dyDescent="0.15">
      <c r="B66" s="25"/>
      <c r="C66" s="26" t="str">
        <f>C34</f>
        <v>（H30判明地点のH29数値）</v>
      </c>
      <c r="D66" s="10">
        <f t="shared" ref="D66:T66" si="38">(IF(D341&gt;0,D340,0)+IF(D355&gt;0,D354,0)+IF(D369&gt;0,D368,0)+IF(D383&gt;0,D382,0)+IF(D397&gt;0,D396,0)+IF(D411&gt;0,D410,0))+IF(D425&gt;0,D424,0)</f>
        <v>94046</v>
      </c>
      <c r="E66" s="10">
        <f t="shared" si="38"/>
        <v>288021</v>
      </c>
      <c r="F66" s="10">
        <f t="shared" si="38"/>
        <v>258034</v>
      </c>
      <c r="G66" s="10">
        <f t="shared" si="38"/>
        <v>370594</v>
      </c>
      <c r="H66" s="10">
        <f t="shared" si="38"/>
        <v>455283</v>
      </c>
      <c r="I66" s="10">
        <f t="shared" si="38"/>
        <v>278558</v>
      </c>
      <c r="J66" s="10">
        <f t="shared" si="38"/>
        <v>231619</v>
      </c>
      <c r="K66" s="10">
        <f t="shared" si="38"/>
        <v>100472</v>
      </c>
      <c r="L66" s="10">
        <f t="shared" si="38"/>
        <v>110517</v>
      </c>
      <c r="M66" s="10">
        <f t="shared" si="38"/>
        <v>0</v>
      </c>
      <c r="N66" s="10">
        <f t="shared" si="38"/>
        <v>0</v>
      </c>
      <c r="O66" s="10">
        <f t="shared" si="38"/>
        <v>0</v>
      </c>
      <c r="P66" s="10">
        <f t="shared" si="38"/>
        <v>0</v>
      </c>
      <c r="Q66" s="10">
        <f t="shared" si="38"/>
        <v>640101</v>
      </c>
      <c r="R66" s="10">
        <f t="shared" si="38"/>
        <v>1104435</v>
      </c>
      <c r="S66" s="10">
        <f t="shared" si="38"/>
        <v>442608</v>
      </c>
      <c r="T66" s="10">
        <f t="shared" si="38"/>
        <v>0</v>
      </c>
    </row>
    <row r="67" spans="2:20" ht="15" customHeight="1" x14ac:dyDescent="0.15">
      <c r="B67" s="25"/>
      <c r="C67" s="27"/>
      <c r="D67" s="10"/>
      <c r="E67" s="24"/>
      <c r="F67" s="24"/>
      <c r="G67" s="28"/>
      <c r="H67" s="28"/>
      <c r="I67" s="28"/>
      <c r="J67" s="28"/>
      <c r="K67" s="28"/>
      <c r="L67" s="28"/>
      <c r="M67" s="28"/>
      <c r="N67" s="28"/>
      <c r="O67" s="28"/>
      <c r="P67" s="24"/>
      <c r="Q67" s="24"/>
      <c r="R67" s="24"/>
      <c r="S67" s="24"/>
      <c r="T67" s="24"/>
    </row>
    <row r="68" spans="2:20" ht="15" customHeight="1" x14ac:dyDescent="0.15">
      <c r="B68" s="12"/>
      <c r="C68" s="13" t="s">
        <v>0</v>
      </c>
      <c r="D68" s="14" t="s">
        <v>1</v>
      </c>
      <c r="E68" s="14" t="s">
        <v>2</v>
      </c>
      <c r="F68" s="14" t="s">
        <v>3</v>
      </c>
      <c r="G68" s="14" t="s">
        <v>4</v>
      </c>
      <c r="H68" s="14" t="s">
        <v>5</v>
      </c>
      <c r="I68" s="14" t="s">
        <v>6</v>
      </c>
      <c r="J68" s="14" t="s">
        <v>7</v>
      </c>
      <c r="K68" s="14" t="s">
        <v>8</v>
      </c>
      <c r="L68" s="14" t="s">
        <v>9</v>
      </c>
      <c r="M68" s="14" t="s">
        <v>10</v>
      </c>
      <c r="N68" s="14" t="s">
        <v>11</v>
      </c>
      <c r="O68" s="14" t="s">
        <v>12</v>
      </c>
      <c r="P68" s="14" t="s">
        <v>23</v>
      </c>
      <c r="Q68" s="14" t="s">
        <v>24</v>
      </c>
      <c r="R68" s="14" t="s">
        <v>25</v>
      </c>
      <c r="S68" s="14" t="s">
        <v>26</v>
      </c>
      <c r="T68" s="14" t="s">
        <v>27</v>
      </c>
    </row>
    <row r="69" spans="2:20" ht="15" customHeight="1" x14ac:dyDescent="0.15">
      <c r="B69" s="15"/>
      <c r="C69" s="16" t="s">
        <v>29</v>
      </c>
      <c r="D69" s="17">
        <f t="shared" ref="D69:O79" si="39">D430+D444+D458+D473</f>
        <v>25565</v>
      </c>
      <c r="E69" s="17">
        <f t="shared" si="39"/>
        <v>75347</v>
      </c>
      <c r="F69" s="17">
        <f t="shared" si="39"/>
        <v>85734</v>
      </c>
      <c r="G69" s="17">
        <f t="shared" si="39"/>
        <v>97173</v>
      </c>
      <c r="H69" s="17">
        <f t="shared" si="39"/>
        <v>129752</v>
      </c>
      <c r="I69" s="17">
        <f t="shared" si="39"/>
        <v>100374</v>
      </c>
      <c r="J69" s="17">
        <f t="shared" si="39"/>
        <v>83077</v>
      </c>
      <c r="K69" s="17">
        <f t="shared" si="39"/>
        <v>41819</v>
      </c>
      <c r="L69" s="17">
        <f t="shared" si="39"/>
        <v>18030</v>
      </c>
      <c r="M69" s="17">
        <f t="shared" si="39"/>
        <v>20822</v>
      </c>
      <c r="N69" s="17">
        <f t="shared" si="39"/>
        <v>45692</v>
      </c>
      <c r="O69" s="17">
        <f t="shared" si="39"/>
        <v>38903</v>
      </c>
      <c r="P69" s="1">
        <f t="shared" ref="P69:P72" si="40">IF(D69*E69*F69*G69*H69*I69*J69*K69*L69*M69*N69*O69&gt;0,SUM(D69:O69),0)</f>
        <v>762288</v>
      </c>
      <c r="Q69" s="1">
        <f t="shared" ref="Q69:Q79" si="41">IF(D69*E69*F69&gt;0,SUM(D69:F69),0)</f>
        <v>186646</v>
      </c>
      <c r="R69" s="1">
        <f t="shared" ref="R69:R79" si="42">IF(G69*H69*I69&gt;0,SUM(G69:I69),0)</f>
        <v>327299</v>
      </c>
      <c r="S69" s="1">
        <f t="shared" ref="S69:S79" si="43">IF(J69*K69*L69&gt;0,SUM(J69:L69),0)</f>
        <v>142926</v>
      </c>
      <c r="T69" s="1">
        <f t="shared" ref="T69:T79" si="44">IF(M69*N69*O69&gt;0,SUM(M69:O69),0)</f>
        <v>105417</v>
      </c>
    </row>
    <row r="70" spans="2:20" ht="15" customHeight="1" x14ac:dyDescent="0.15">
      <c r="B70" s="29" t="s">
        <v>37</v>
      </c>
      <c r="C70" s="19" t="s">
        <v>13</v>
      </c>
      <c r="D70" s="17">
        <f t="shared" si="39"/>
        <v>21128</v>
      </c>
      <c r="E70" s="17">
        <f t="shared" si="39"/>
        <v>64277</v>
      </c>
      <c r="F70" s="17">
        <f t="shared" si="39"/>
        <v>66676</v>
      </c>
      <c r="G70" s="17">
        <f t="shared" si="39"/>
        <v>84391</v>
      </c>
      <c r="H70" s="17">
        <f t="shared" si="39"/>
        <v>110511</v>
      </c>
      <c r="I70" s="17">
        <f t="shared" si="39"/>
        <v>92484</v>
      </c>
      <c r="J70" s="17">
        <f t="shared" si="39"/>
        <v>65162</v>
      </c>
      <c r="K70" s="17">
        <f t="shared" si="39"/>
        <v>31245</v>
      </c>
      <c r="L70" s="17">
        <f t="shared" si="39"/>
        <v>18989</v>
      </c>
      <c r="M70" s="17">
        <f t="shared" si="39"/>
        <v>23347</v>
      </c>
      <c r="N70" s="17">
        <f t="shared" si="39"/>
        <v>53879</v>
      </c>
      <c r="O70" s="17">
        <f t="shared" si="39"/>
        <v>36524</v>
      </c>
      <c r="P70" s="1">
        <f t="shared" si="40"/>
        <v>668613</v>
      </c>
      <c r="Q70" s="1">
        <f t="shared" si="41"/>
        <v>152081</v>
      </c>
      <c r="R70" s="1">
        <f t="shared" si="42"/>
        <v>287386</v>
      </c>
      <c r="S70" s="1">
        <f t="shared" si="43"/>
        <v>115396</v>
      </c>
      <c r="T70" s="1">
        <f t="shared" si="44"/>
        <v>113750</v>
      </c>
    </row>
    <row r="71" spans="2:20" ht="15" customHeight="1" x14ac:dyDescent="0.15">
      <c r="B71" s="15"/>
      <c r="C71" s="19" t="s">
        <v>28</v>
      </c>
      <c r="D71" s="17">
        <f t="shared" si="39"/>
        <v>19824</v>
      </c>
      <c r="E71" s="17">
        <f t="shared" si="39"/>
        <v>62160</v>
      </c>
      <c r="F71" s="17">
        <f t="shared" si="39"/>
        <v>64491</v>
      </c>
      <c r="G71" s="17">
        <f t="shared" si="39"/>
        <v>89276</v>
      </c>
      <c r="H71" s="17">
        <f t="shared" si="39"/>
        <v>119627</v>
      </c>
      <c r="I71" s="17">
        <f t="shared" si="39"/>
        <v>90206</v>
      </c>
      <c r="J71" s="17">
        <f t="shared" si="39"/>
        <v>66576</v>
      </c>
      <c r="K71" s="17">
        <f t="shared" si="39"/>
        <v>27669</v>
      </c>
      <c r="L71" s="17">
        <f t="shared" si="39"/>
        <v>14460</v>
      </c>
      <c r="M71" s="17">
        <f t="shared" si="39"/>
        <v>18991</v>
      </c>
      <c r="N71" s="17">
        <f t="shared" si="39"/>
        <v>47747</v>
      </c>
      <c r="O71" s="17">
        <f t="shared" si="39"/>
        <v>27661</v>
      </c>
      <c r="P71" s="1">
        <f t="shared" si="40"/>
        <v>648688</v>
      </c>
      <c r="Q71" s="1">
        <f t="shared" si="41"/>
        <v>146475</v>
      </c>
      <c r="R71" s="1">
        <f t="shared" si="42"/>
        <v>299109</v>
      </c>
      <c r="S71" s="1">
        <f t="shared" si="43"/>
        <v>108705</v>
      </c>
      <c r="T71" s="1">
        <f t="shared" si="44"/>
        <v>94399</v>
      </c>
    </row>
    <row r="72" spans="2:20" ht="15" customHeight="1" x14ac:dyDescent="0.15">
      <c r="B72" s="15" t="s">
        <v>35</v>
      </c>
      <c r="C72" s="19" t="s">
        <v>30</v>
      </c>
      <c r="D72" s="17">
        <f t="shared" si="39"/>
        <v>18478</v>
      </c>
      <c r="E72" s="17">
        <f t="shared" si="39"/>
        <v>50796</v>
      </c>
      <c r="F72" s="17">
        <f t="shared" si="39"/>
        <v>59798</v>
      </c>
      <c r="G72" s="17">
        <f t="shared" si="39"/>
        <v>76448</v>
      </c>
      <c r="H72" s="17">
        <f t="shared" si="39"/>
        <v>115886</v>
      </c>
      <c r="I72" s="17">
        <f t="shared" si="39"/>
        <v>84389</v>
      </c>
      <c r="J72" s="17">
        <f t="shared" si="39"/>
        <v>61217</v>
      </c>
      <c r="K72" s="17">
        <f t="shared" si="39"/>
        <v>27479</v>
      </c>
      <c r="L72" s="17">
        <f t="shared" si="39"/>
        <v>15784</v>
      </c>
      <c r="M72" s="17">
        <f t="shared" si="39"/>
        <v>22554</v>
      </c>
      <c r="N72" s="17">
        <f t="shared" si="39"/>
        <v>44142</v>
      </c>
      <c r="O72" s="17">
        <f t="shared" si="39"/>
        <v>25127</v>
      </c>
      <c r="P72" s="1">
        <f t="shared" si="40"/>
        <v>602098</v>
      </c>
      <c r="Q72" s="1">
        <f t="shared" si="41"/>
        <v>129072</v>
      </c>
      <c r="R72" s="1">
        <f t="shared" si="42"/>
        <v>276723</v>
      </c>
      <c r="S72" s="1">
        <f t="shared" si="43"/>
        <v>104480</v>
      </c>
      <c r="T72" s="1">
        <f t="shared" si="44"/>
        <v>91823</v>
      </c>
    </row>
    <row r="73" spans="2:20" ht="15" customHeight="1" x14ac:dyDescent="0.15">
      <c r="B73" s="15"/>
      <c r="C73" s="14" t="s">
        <v>41</v>
      </c>
      <c r="D73" s="17">
        <f t="shared" si="39"/>
        <v>18509</v>
      </c>
      <c r="E73" s="17">
        <f t="shared" si="39"/>
        <v>54709</v>
      </c>
      <c r="F73" s="17">
        <f t="shared" si="39"/>
        <v>63479</v>
      </c>
      <c r="G73" s="17">
        <f t="shared" si="39"/>
        <v>120991</v>
      </c>
      <c r="H73" s="17">
        <f t="shared" si="39"/>
        <v>179863</v>
      </c>
      <c r="I73" s="17">
        <f t="shared" si="39"/>
        <v>112785</v>
      </c>
      <c r="J73" s="17">
        <f t="shared" si="39"/>
        <v>100224</v>
      </c>
      <c r="K73" s="17">
        <f t="shared" si="39"/>
        <v>42392</v>
      </c>
      <c r="L73" s="17">
        <f t="shared" si="39"/>
        <v>19046</v>
      </c>
      <c r="M73" s="17">
        <f t="shared" si="39"/>
        <v>30436</v>
      </c>
      <c r="N73" s="17">
        <f t="shared" si="39"/>
        <v>52166</v>
      </c>
      <c r="O73" s="17">
        <f t="shared" si="39"/>
        <v>38144</v>
      </c>
      <c r="P73" s="4">
        <f t="shared" ref="P73:P79" si="45">IF(D73*E73*F73*G73*H73*I73*J73*K73*L73*M73*N73*O73&gt;0,SUM(D73:O73),0)</f>
        <v>832744</v>
      </c>
      <c r="Q73" s="4">
        <f t="shared" si="41"/>
        <v>136697</v>
      </c>
      <c r="R73" s="4">
        <f t="shared" si="42"/>
        <v>413639</v>
      </c>
      <c r="S73" s="4">
        <f t="shared" si="43"/>
        <v>161662</v>
      </c>
      <c r="T73" s="4">
        <f t="shared" si="44"/>
        <v>120746</v>
      </c>
    </row>
    <row r="74" spans="2:20" ht="15" customHeight="1" x14ac:dyDescent="0.15">
      <c r="B74" s="15"/>
      <c r="C74" s="14" t="s">
        <v>42</v>
      </c>
      <c r="D74" s="17">
        <f t="shared" si="39"/>
        <v>39356</v>
      </c>
      <c r="E74" s="17">
        <f t="shared" si="39"/>
        <v>89424</v>
      </c>
      <c r="F74" s="17">
        <f t="shared" si="39"/>
        <v>97551</v>
      </c>
      <c r="G74" s="17">
        <f t="shared" si="39"/>
        <v>123091</v>
      </c>
      <c r="H74" s="17">
        <f t="shared" si="39"/>
        <v>182839</v>
      </c>
      <c r="I74" s="17">
        <f t="shared" si="39"/>
        <v>117109</v>
      </c>
      <c r="J74" s="17">
        <f t="shared" si="39"/>
        <v>95736</v>
      </c>
      <c r="K74" s="17">
        <f t="shared" si="39"/>
        <v>43500</v>
      </c>
      <c r="L74" s="17">
        <f t="shared" si="39"/>
        <v>17674</v>
      </c>
      <c r="M74" s="17">
        <f t="shared" si="39"/>
        <v>27569</v>
      </c>
      <c r="N74" s="17">
        <f t="shared" si="39"/>
        <v>45436</v>
      </c>
      <c r="O74" s="17">
        <f t="shared" si="39"/>
        <v>37075</v>
      </c>
      <c r="P74" s="4">
        <f t="shared" si="45"/>
        <v>916360</v>
      </c>
      <c r="Q74" s="4">
        <f t="shared" si="41"/>
        <v>226331</v>
      </c>
      <c r="R74" s="4">
        <f t="shared" si="42"/>
        <v>423039</v>
      </c>
      <c r="S74" s="4">
        <f t="shared" si="43"/>
        <v>156910</v>
      </c>
      <c r="T74" s="4">
        <f t="shared" si="44"/>
        <v>110080</v>
      </c>
    </row>
    <row r="75" spans="2:20" ht="15" customHeight="1" x14ac:dyDescent="0.15">
      <c r="B75" s="15"/>
      <c r="C75" s="14" t="s">
        <v>44</v>
      </c>
      <c r="D75" s="17">
        <f t="shared" si="39"/>
        <v>26930</v>
      </c>
      <c r="E75" s="17">
        <f t="shared" si="39"/>
        <v>74853</v>
      </c>
      <c r="F75" s="17">
        <f t="shared" si="39"/>
        <v>75011</v>
      </c>
      <c r="G75" s="17">
        <f t="shared" si="39"/>
        <v>111923</v>
      </c>
      <c r="H75" s="17">
        <f t="shared" si="39"/>
        <v>163674</v>
      </c>
      <c r="I75" s="17">
        <f t="shared" si="39"/>
        <v>105548</v>
      </c>
      <c r="J75" s="17">
        <f t="shared" si="39"/>
        <v>77497</v>
      </c>
      <c r="K75" s="17">
        <f t="shared" si="39"/>
        <v>38001</v>
      </c>
      <c r="L75" s="17">
        <f t="shared" si="39"/>
        <v>18568</v>
      </c>
      <c r="M75" s="17">
        <f t="shared" si="39"/>
        <v>23257</v>
      </c>
      <c r="N75" s="17">
        <f t="shared" si="39"/>
        <v>48761</v>
      </c>
      <c r="O75" s="17">
        <f t="shared" si="39"/>
        <v>36335</v>
      </c>
      <c r="P75" s="4">
        <f t="shared" si="45"/>
        <v>800358</v>
      </c>
      <c r="Q75" s="4">
        <f t="shared" si="41"/>
        <v>176794</v>
      </c>
      <c r="R75" s="4">
        <f t="shared" si="42"/>
        <v>381145</v>
      </c>
      <c r="S75" s="4">
        <f t="shared" si="43"/>
        <v>134066</v>
      </c>
      <c r="T75" s="4">
        <f t="shared" si="44"/>
        <v>108353</v>
      </c>
    </row>
    <row r="76" spans="2:20" ht="15" customHeight="1" x14ac:dyDescent="0.15">
      <c r="B76" s="15"/>
      <c r="C76" s="14" t="s">
        <v>83</v>
      </c>
      <c r="D76" s="17">
        <f t="shared" si="39"/>
        <v>27659</v>
      </c>
      <c r="E76" s="17">
        <f t="shared" si="39"/>
        <v>84825</v>
      </c>
      <c r="F76" s="17">
        <f t="shared" si="39"/>
        <v>73854</v>
      </c>
      <c r="G76" s="17">
        <f t="shared" si="39"/>
        <v>106015</v>
      </c>
      <c r="H76" s="17">
        <f t="shared" si="39"/>
        <v>147559</v>
      </c>
      <c r="I76" s="17">
        <f t="shared" si="39"/>
        <v>111925</v>
      </c>
      <c r="J76" s="17">
        <f t="shared" si="39"/>
        <v>76762</v>
      </c>
      <c r="K76" s="17">
        <f t="shared" si="39"/>
        <v>40245</v>
      </c>
      <c r="L76" s="17">
        <f t="shared" si="39"/>
        <v>23232</v>
      </c>
      <c r="M76" s="17">
        <f t="shared" si="39"/>
        <v>28648</v>
      </c>
      <c r="N76" s="17">
        <f t="shared" si="39"/>
        <v>55017</v>
      </c>
      <c r="O76" s="17">
        <f t="shared" si="39"/>
        <v>36303</v>
      </c>
      <c r="P76" s="4">
        <f t="shared" si="45"/>
        <v>812044</v>
      </c>
      <c r="Q76" s="4">
        <f t="shared" si="41"/>
        <v>186338</v>
      </c>
      <c r="R76" s="4">
        <f t="shared" si="42"/>
        <v>365499</v>
      </c>
      <c r="S76" s="4">
        <f t="shared" si="43"/>
        <v>140239</v>
      </c>
      <c r="T76" s="4">
        <f t="shared" si="44"/>
        <v>119968</v>
      </c>
    </row>
    <row r="77" spans="2:20" ht="15" customHeight="1" x14ac:dyDescent="0.15">
      <c r="B77" s="15"/>
      <c r="C77" s="14" t="s">
        <v>86</v>
      </c>
      <c r="D77" s="17">
        <f t="shared" si="39"/>
        <v>31992</v>
      </c>
      <c r="E77" s="17">
        <f t="shared" si="39"/>
        <v>82225</v>
      </c>
      <c r="F77" s="17">
        <f t="shared" si="39"/>
        <v>70726</v>
      </c>
      <c r="G77" s="17">
        <f t="shared" si="39"/>
        <v>103847</v>
      </c>
      <c r="H77" s="17">
        <f t="shared" si="39"/>
        <v>138942</v>
      </c>
      <c r="I77" s="17">
        <f t="shared" si="39"/>
        <v>89252</v>
      </c>
      <c r="J77" s="17">
        <f t="shared" si="39"/>
        <v>69958</v>
      </c>
      <c r="K77" s="17">
        <f t="shared" si="39"/>
        <v>34367</v>
      </c>
      <c r="L77" s="17">
        <f t="shared" si="39"/>
        <v>21990</v>
      </c>
      <c r="M77" s="17">
        <f t="shared" si="39"/>
        <v>30786</v>
      </c>
      <c r="N77" s="17">
        <f t="shared" si="39"/>
        <v>49409</v>
      </c>
      <c r="O77" s="17">
        <f t="shared" si="39"/>
        <v>38319</v>
      </c>
      <c r="P77" s="4">
        <f t="shared" si="45"/>
        <v>761813</v>
      </c>
      <c r="Q77" s="4">
        <f t="shared" si="41"/>
        <v>184943</v>
      </c>
      <c r="R77" s="4">
        <f t="shared" si="42"/>
        <v>332041</v>
      </c>
      <c r="S77" s="4">
        <f t="shared" si="43"/>
        <v>126315</v>
      </c>
      <c r="T77" s="4">
        <f t="shared" si="44"/>
        <v>118514</v>
      </c>
    </row>
    <row r="78" spans="2:20" ht="15" customHeight="1" x14ac:dyDescent="0.15">
      <c r="B78" s="15"/>
      <c r="C78" s="14" t="s">
        <v>87</v>
      </c>
      <c r="D78" s="17">
        <f t="shared" si="39"/>
        <v>30329</v>
      </c>
      <c r="E78" s="17">
        <f t="shared" si="39"/>
        <v>84824</v>
      </c>
      <c r="F78" s="17">
        <f t="shared" si="39"/>
        <v>73625</v>
      </c>
      <c r="G78" s="17">
        <f t="shared" si="39"/>
        <v>107406</v>
      </c>
      <c r="H78" s="17">
        <f t="shared" si="39"/>
        <v>150417</v>
      </c>
      <c r="I78" s="17">
        <f t="shared" si="39"/>
        <v>92018</v>
      </c>
      <c r="J78" s="17">
        <f t="shared" si="39"/>
        <v>73926</v>
      </c>
      <c r="K78" s="17">
        <f t="shared" si="39"/>
        <v>39816</v>
      </c>
      <c r="L78" s="17">
        <f t="shared" si="39"/>
        <v>24624</v>
      </c>
      <c r="M78" s="17">
        <f t="shared" si="39"/>
        <v>29032</v>
      </c>
      <c r="N78" s="17">
        <f t="shared" si="39"/>
        <v>52728</v>
      </c>
      <c r="O78" s="17">
        <f t="shared" si="39"/>
        <v>40982</v>
      </c>
      <c r="P78" s="4">
        <f t="shared" si="45"/>
        <v>799727</v>
      </c>
      <c r="Q78" s="4">
        <f t="shared" si="41"/>
        <v>188778</v>
      </c>
      <c r="R78" s="4">
        <f t="shared" si="42"/>
        <v>349841</v>
      </c>
      <c r="S78" s="4">
        <f t="shared" si="43"/>
        <v>138366</v>
      </c>
      <c r="T78" s="4">
        <f t="shared" si="44"/>
        <v>122742</v>
      </c>
    </row>
    <row r="79" spans="2:20" ht="15" customHeight="1" x14ac:dyDescent="0.15">
      <c r="B79" s="15"/>
      <c r="C79" s="14" t="s">
        <v>88</v>
      </c>
      <c r="D79" s="17">
        <f t="shared" si="39"/>
        <v>35345</v>
      </c>
      <c r="E79" s="17">
        <f t="shared" si="39"/>
        <v>77198</v>
      </c>
      <c r="F79" s="17">
        <f t="shared" si="39"/>
        <v>75498</v>
      </c>
      <c r="G79" s="17">
        <f t="shared" si="39"/>
        <v>104088</v>
      </c>
      <c r="H79" s="17">
        <f t="shared" si="39"/>
        <v>146667</v>
      </c>
      <c r="I79" s="17">
        <f t="shared" si="39"/>
        <v>73002</v>
      </c>
      <c r="J79" s="17">
        <f t="shared" si="39"/>
        <v>63914</v>
      </c>
      <c r="K79" s="17">
        <f>K440+K454+K468+K483</f>
        <v>33242</v>
      </c>
      <c r="L79" s="17">
        <f t="shared" si="39"/>
        <v>26113</v>
      </c>
      <c r="M79" s="17">
        <f t="shared" si="39"/>
        <v>0</v>
      </c>
      <c r="N79" s="17">
        <f t="shared" si="39"/>
        <v>0</v>
      </c>
      <c r="O79" s="17">
        <f t="shared" si="39"/>
        <v>0</v>
      </c>
      <c r="P79" s="4">
        <f t="shared" si="45"/>
        <v>0</v>
      </c>
      <c r="Q79" s="4">
        <f t="shared" si="41"/>
        <v>188041</v>
      </c>
      <c r="R79" s="4">
        <f t="shared" si="42"/>
        <v>323757</v>
      </c>
      <c r="S79" s="4">
        <f t="shared" si="43"/>
        <v>123269</v>
      </c>
      <c r="T79" s="4">
        <f t="shared" si="44"/>
        <v>0</v>
      </c>
    </row>
    <row r="80" spans="2:20" ht="15" customHeight="1" x14ac:dyDescent="0.15">
      <c r="B80" s="20"/>
      <c r="C80" s="14" t="str">
        <f t="shared" ref="C80:C81" si="46">C32</f>
        <v>H30/H29</v>
      </c>
      <c r="D80" s="21">
        <f t="shared" ref="D80:T80" si="47">IF(D82=0,"",D79/D82)</f>
        <v>1.1653862639717762</v>
      </c>
      <c r="E80" s="21">
        <f t="shared" si="47"/>
        <v>0.91009619918890883</v>
      </c>
      <c r="F80" s="21">
        <f t="shared" si="47"/>
        <v>1.0254397283531409</v>
      </c>
      <c r="G80" s="21">
        <f t="shared" si="47"/>
        <v>0.96910787106865537</v>
      </c>
      <c r="H80" s="21">
        <f t="shared" si="47"/>
        <v>0.97506930732563468</v>
      </c>
      <c r="I80" s="21">
        <f t="shared" si="47"/>
        <v>0.7933447803690582</v>
      </c>
      <c r="J80" s="21">
        <f t="shared" si="47"/>
        <v>0.86456726997267541</v>
      </c>
      <c r="K80" s="21">
        <f t="shared" si="47"/>
        <v>0.83489049628290135</v>
      </c>
      <c r="L80" s="21">
        <f t="shared" si="47"/>
        <v>1.060469460688759</v>
      </c>
      <c r="M80" s="21" t="str">
        <f t="shared" si="47"/>
        <v/>
      </c>
      <c r="N80" s="21" t="str">
        <f t="shared" si="47"/>
        <v/>
      </c>
      <c r="O80" s="21" t="str">
        <f t="shared" si="47"/>
        <v/>
      </c>
      <c r="P80" s="21" t="str">
        <f t="shared" si="47"/>
        <v/>
      </c>
      <c r="Q80" s="21">
        <f t="shared" si="47"/>
        <v>0.99609594338323326</v>
      </c>
      <c r="R80" s="21">
        <f t="shared" si="47"/>
        <v>0.92544041435966629</v>
      </c>
      <c r="S80" s="21">
        <f t="shared" si="47"/>
        <v>0.89089082578089995</v>
      </c>
      <c r="T80" s="21" t="str">
        <f t="shared" si="47"/>
        <v/>
      </c>
    </row>
    <row r="81" spans="2:20" ht="15" customHeight="1" x14ac:dyDescent="0.15">
      <c r="B81" s="25"/>
      <c r="C81" s="22" t="str">
        <f t="shared" si="46"/>
        <v>H30判明地点数</v>
      </c>
      <c r="D81" s="23">
        <f t="shared" ref="D81:O81" si="48">IF(D440&gt;0,1,0)+IF(D454&gt;0,1,0)+IF(D468&gt;0,1,0)+IF(D483&gt;0,1,0)</f>
        <v>4</v>
      </c>
      <c r="E81" s="23">
        <f t="shared" si="48"/>
        <v>4</v>
      </c>
      <c r="F81" s="23">
        <f t="shared" si="48"/>
        <v>4</v>
      </c>
      <c r="G81" s="23">
        <f t="shared" si="48"/>
        <v>4</v>
      </c>
      <c r="H81" s="23">
        <f t="shared" si="48"/>
        <v>4</v>
      </c>
      <c r="I81" s="23">
        <f t="shared" si="48"/>
        <v>4</v>
      </c>
      <c r="J81" s="23">
        <f t="shared" si="48"/>
        <v>4</v>
      </c>
      <c r="K81" s="23">
        <f>IF(K440&gt;0,1,0)+IF(K454&gt;0,1,0)+IF(K468&gt;0,1,0)+IF(K483&gt;0,1,0)</f>
        <v>4</v>
      </c>
      <c r="L81" s="23">
        <f t="shared" si="48"/>
        <v>4</v>
      </c>
      <c r="M81" s="23">
        <f t="shared" si="48"/>
        <v>0</v>
      </c>
      <c r="N81" s="23">
        <f t="shared" si="48"/>
        <v>0</v>
      </c>
      <c r="O81" s="23">
        <f t="shared" si="48"/>
        <v>0</v>
      </c>
      <c r="P81" s="24"/>
      <c r="Q81" s="24"/>
      <c r="R81" s="24"/>
      <c r="S81" s="24"/>
      <c r="T81" s="24"/>
    </row>
    <row r="82" spans="2:20" ht="17.25" customHeight="1" x14ac:dyDescent="0.15">
      <c r="B82" s="25"/>
      <c r="C82" s="26" t="str">
        <f>C34</f>
        <v>（H30判明地点のH29数値）</v>
      </c>
      <c r="D82" s="10">
        <f t="shared" ref="D82:T82" si="49">IF(D440&gt;0,D439,0)+IF(D454&gt;0,D453,0)+IF(D468&gt;0,D467,0)+IF(D483&gt;0,D482,0)</f>
        <v>30329</v>
      </c>
      <c r="E82" s="10">
        <f t="shared" si="49"/>
        <v>84824</v>
      </c>
      <c r="F82" s="10">
        <f t="shared" si="49"/>
        <v>73625</v>
      </c>
      <c r="G82" s="10">
        <f t="shared" si="49"/>
        <v>107406</v>
      </c>
      <c r="H82" s="10">
        <f t="shared" si="49"/>
        <v>150417</v>
      </c>
      <c r="I82" s="10">
        <f t="shared" si="49"/>
        <v>92018</v>
      </c>
      <c r="J82" s="10">
        <f t="shared" si="49"/>
        <v>73926</v>
      </c>
      <c r="K82" s="10">
        <f>IF(K440&gt;0,K439,0)+IF(K454&gt;0,K453,0)+IF(K468&gt;0,K467,0)+IF(K483&gt;0,K482,0)</f>
        <v>39816</v>
      </c>
      <c r="L82" s="10">
        <f t="shared" si="49"/>
        <v>24624</v>
      </c>
      <c r="M82" s="10">
        <f t="shared" si="49"/>
        <v>0</v>
      </c>
      <c r="N82" s="10">
        <f t="shared" si="49"/>
        <v>0</v>
      </c>
      <c r="O82" s="10">
        <f t="shared" si="49"/>
        <v>0</v>
      </c>
      <c r="P82" s="10">
        <f t="shared" si="49"/>
        <v>0</v>
      </c>
      <c r="Q82" s="10">
        <f t="shared" si="49"/>
        <v>188778</v>
      </c>
      <c r="R82" s="10">
        <f t="shared" si="49"/>
        <v>349841</v>
      </c>
      <c r="S82" s="10">
        <f t="shared" si="49"/>
        <v>138366</v>
      </c>
      <c r="T82" s="10">
        <f t="shared" si="49"/>
        <v>0</v>
      </c>
    </row>
    <row r="83" spans="2:20" ht="15" customHeight="1" x14ac:dyDescent="0.15">
      <c r="B83" s="25"/>
      <c r="C83" s="27"/>
      <c r="D83" s="10"/>
      <c r="E83" s="24"/>
      <c r="F83" s="24"/>
      <c r="G83" s="28"/>
      <c r="H83" s="28"/>
      <c r="I83" s="28"/>
      <c r="J83" s="28"/>
      <c r="K83" s="28"/>
      <c r="L83" s="28"/>
      <c r="M83" s="28"/>
      <c r="N83" s="28"/>
      <c r="O83" s="28"/>
      <c r="P83" s="24"/>
      <c r="Q83" s="24"/>
      <c r="R83" s="24"/>
      <c r="S83" s="24"/>
      <c r="T83" s="24"/>
    </row>
    <row r="84" spans="2:20" ht="15" customHeight="1" x14ac:dyDescent="0.15">
      <c r="B84" s="12"/>
      <c r="C84" s="13" t="s">
        <v>0</v>
      </c>
      <c r="D84" s="14" t="s">
        <v>1</v>
      </c>
      <c r="E84" s="14" t="s">
        <v>2</v>
      </c>
      <c r="F84" s="14" t="s">
        <v>3</v>
      </c>
      <c r="G84" s="14" t="s">
        <v>4</v>
      </c>
      <c r="H84" s="14" t="s">
        <v>5</v>
      </c>
      <c r="I84" s="14" t="s">
        <v>6</v>
      </c>
      <c r="J84" s="14" t="s">
        <v>7</v>
      </c>
      <c r="K84" s="14" t="s">
        <v>8</v>
      </c>
      <c r="L84" s="14" t="s">
        <v>9</v>
      </c>
      <c r="M84" s="14" t="s">
        <v>10</v>
      </c>
      <c r="N84" s="14" t="s">
        <v>11</v>
      </c>
      <c r="O84" s="14" t="s">
        <v>12</v>
      </c>
      <c r="P84" s="14" t="s">
        <v>23</v>
      </c>
      <c r="Q84" s="14" t="s">
        <v>24</v>
      </c>
      <c r="R84" s="14" t="s">
        <v>25</v>
      </c>
      <c r="S84" s="14" t="s">
        <v>26</v>
      </c>
      <c r="T84" s="14" t="s">
        <v>27</v>
      </c>
    </row>
    <row r="85" spans="2:20" ht="15" customHeight="1" x14ac:dyDescent="0.15">
      <c r="B85" s="15"/>
      <c r="C85" s="16" t="s">
        <v>29</v>
      </c>
      <c r="D85" s="17">
        <f t="shared" ref="D85:O95" si="50">D488+D502+D516</f>
        <v>89126.399999999994</v>
      </c>
      <c r="E85" s="17">
        <f t="shared" si="50"/>
        <v>163638.9</v>
      </c>
      <c r="F85" s="17">
        <f t="shared" si="50"/>
        <v>139006</v>
      </c>
      <c r="G85" s="17">
        <f t="shared" si="50"/>
        <v>173513.60000000001</v>
      </c>
      <c r="H85" s="17">
        <f t="shared" si="50"/>
        <v>226751</v>
      </c>
      <c r="I85" s="17">
        <f t="shared" si="50"/>
        <v>193006.2</v>
      </c>
      <c r="J85" s="17">
        <f t="shared" si="50"/>
        <v>160312.9</v>
      </c>
      <c r="K85" s="17">
        <f t="shared" si="50"/>
        <v>85684.1</v>
      </c>
      <c r="L85" s="17">
        <f t="shared" si="50"/>
        <v>48674.5</v>
      </c>
      <c r="M85" s="17">
        <f t="shared" si="50"/>
        <v>52998.200000000004</v>
      </c>
      <c r="N85" s="17">
        <f t="shared" si="50"/>
        <v>52438.200000000004</v>
      </c>
      <c r="O85" s="17">
        <f t="shared" si="50"/>
        <v>57385.100000000006</v>
      </c>
      <c r="P85" s="1">
        <f t="shared" ref="P85:P88" si="51">IF(D85*E85*F85*G85*H85*I85*J85*K85*L85*M85*N85*O85&gt;0,SUM(D85:O85),0)</f>
        <v>1442535.1</v>
      </c>
      <c r="Q85" s="1">
        <f t="shared" ref="Q85:Q88" si="52">IF(D85*E85*F85&gt;0,SUM(D85:F85),0)</f>
        <v>391771.3</v>
      </c>
      <c r="R85" s="1">
        <f t="shared" ref="R85:R88" si="53">IF(G85*H85*I85&gt;0,SUM(G85:I85),0)</f>
        <v>593270.80000000005</v>
      </c>
      <c r="S85" s="1">
        <f t="shared" ref="S85:S88" si="54">IF(J85*K85*L85&gt;0,SUM(J85:L85),0)</f>
        <v>294671.5</v>
      </c>
      <c r="T85" s="1">
        <f t="shared" ref="T85:T88" si="55">IF(M85*N85*O85&gt;0,SUM(M85:O85),0)</f>
        <v>162821.5</v>
      </c>
    </row>
    <row r="86" spans="2:20" ht="15" customHeight="1" x14ac:dyDescent="0.15">
      <c r="B86" s="29" t="s">
        <v>38</v>
      </c>
      <c r="C86" s="19" t="s">
        <v>13</v>
      </c>
      <c r="D86" s="17">
        <f t="shared" si="50"/>
        <v>88618.2</v>
      </c>
      <c r="E86" s="17">
        <f t="shared" si="50"/>
        <v>214754.4</v>
      </c>
      <c r="F86" s="17">
        <f t="shared" si="50"/>
        <v>124497</v>
      </c>
      <c r="G86" s="17">
        <f t="shared" si="50"/>
        <v>151087</v>
      </c>
      <c r="H86" s="17">
        <f t="shared" si="50"/>
        <v>218187.2</v>
      </c>
      <c r="I86" s="17">
        <f t="shared" si="50"/>
        <v>180103.9</v>
      </c>
      <c r="J86" s="17">
        <f t="shared" si="50"/>
        <v>149330</v>
      </c>
      <c r="K86" s="17">
        <f t="shared" si="50"/>
        <v>71339</v>
      </c>
      <c r="L86" s="17">
        <f t="shared" si="50"/>
        <v>43432</v>
      </c>
      <c r="M86" s="17">
        <f t="shared" si="50"/>
        <v>46065.9</v>
      </c>
      <c r="N86" s="17">
        <f t="shared" si="50"/>
        <v>53738.700000000004</v>
      </c>
      <c r="O86" s="17">
        <f t="shared" si="50"/>
        <v>53917.200000000004</v>
      </c>
      <c r="P86" s="1">
        <f t="shared" si="51"/>
        <v>1395070.5</v>
      </c>
      <c r="Q86" s="1">
        <f t="shared" si="52"/>
        <v>427869.6</v>
      </c>
      <c r="R86" s="1">
        <f t="shared" si="53"/>
        <v>549378.1</v>
      </c>
      <c r="S86" s="1">
        <f t="shared" si="54"/>
        <v>264101</v>
      </c>
      <c r="T86" s="1">
        <f t="shared" si="55"/>
        <v>153721.80000000002</v>
      </c>
    </row>
    <row r="87" spans="2:20" ht="15" customHeight="1" x14ac:dyDescent="0.15">
      <c r="B87" s="15"/>
      <c r="C87" s="19" t="s">
        <v>28</v>
      </c>
      <c r="D87" s="17">
        <f t="shared" si="50"/>
        <v>76035</v>
      </c>
      <c r="E87" s="17">
        <f t="shared" si="50"/>
        <v>180698</v>
      </c>
      <c r="F87" s="17">
        <f t="shared" si="50"/>
        <v>127389</v>
      </c>
      <c r="G87" s="17">
        <f t="shared" si="50"/>
        <v>163961</v>
      </c>
      <c r="H87" s="17">
        <f t="shared" si="50"/>
        <v>209607</v>
      </c>
      <c r="I87" s="17">
        <f t="shared" si="50"/>
        <v>149160</v>
      </c>
      <c r="J87" s="17">
        <f t="shared" si="50"/>
        <v>158764</v>
      </c>
      <c r="K87" s="17">
        <f t="shared" si="50"/>
        <v>79811</v>
      </c>
      <c r="L87" s="17">
        <f t="shared" si="50"/>
        <v>45266</v>
      </c>
      <c r="M87" s="17">
        <f t="shared" si="50"/>
        <v>44676</v>
      </c>
      <c r="N87" s="17">
        <f t="shared" si="50"/>
        <v>48249</v>
      </c>
      <c r="O87" s="17">
        <f t="shared" si="50"/>
        <v>41269</v>
      </c>
      <c r="P87" s="1">
        <f t="shared" si="51"/>
        <v>1324885</v>
      </c>
      <c r="Q87" s="1">
        <f t="shared" si="52"/>
        <v>384122</v>
      </c>
      <c r="R87" s="1">
        <f t="shared" si="53"/>
        <v>522728</v>
      </c>
      <c r="S87" s="1">
        <f t="shared" si="54"/>
        <v>283841</v>
      </c>
      <c r="T87" s="1">
        <f t="shared" si="55"/>
        <v>134194</v>
      </c>
    </row>
    <row r="88" spans="2:20" ht="15" customHeight="1" x14ac:dyDescent="0.15">
      <c r="B88" s="15" t="s">
        <v>40</v>
      </c>
      <c r="C88" s="19" t="s">
        <v>30</v>
      </c>
      <c r="D88" s="17">
        <f t="shared" si="50"/>
        <v>86084</v>
      </c>
      <c r="E88" s="17">
        <f t="shared" si="50"/>
        <v>172221</v>
      </c>
      <c r="F88" s="17">
        <f t="shared" si="50"/>
        <v>140415</v>
      </c>
      <c r="G88" s="17">
        <f t="shared" si="50"/>
        <v>178818</v>
      </c>
      <c r="H88" s="17">
        <f t="shared" si="50"/>
        <v>223246</v>
      </c>
      <c r="I88" s="17">
        <f t="shared" si="50"/>
        <v>140747</v>
      </c>
      <c r="J88" s="17">
        <f t="shared" si="50"/>
        <v>143573</v>
      </c>
      <c r="K88" s="17">
        <f t="shared" si="50"/>
        <v>82555</v>
      </c>
      <c r="L88" s="17">
        <f t="shared" si="50"/>
        <v>42813</v>
      </c>
      <c r="M88" s="17">
        <f t="shared" si="50"/>
        <v>49439</v>
      </c>
      <c r="N88" s="17">
        <f t="shared" si="50"/>
        <v>45286</v>
      </c>
      <c r="O88" s="17">
        <f t="shared" si="50"/>
        <v>40194</v>
      </c>
      <c r="P88" s="1">
        <f t="shared" si="51"/>
        <v>1345391</v>
      </c>
      <c r="Q88" s="1">
        <f t="shared" si="52"/>
        <v>398720</v>
      </c>
      <c r="R88" s="1">
        <f t="shared" si="53"/>
        <v>542811</v>
      </c>
      <c r="S88" s="1">
        <f t="shared" si="54"/>
        <v>268941</v>
      </c>
      <c r="T88" s="1">
        <f t="shared" si="55"/>
        <v>134919</v>
      </c>
    </row>
    <row r="89" spans="2:20" ht="15" customHeight="1" x14ac:dyDescent="0.15">
      <c r="B89" s="15"/>
      <c r="C89" s="14" t="s">
        <v>41</v>
      </c>
      <c r="D89" s="17">
        <f t="shared" si="50"/>
        <v>100238</v>
      </c>
      <c r="E89" s="17">
        <f t="shared" si="50"/>
        <v>159535</v>
      </c>
      <c r="F89" s="17">
        <f t="shared" si="50"/>
        <v>131659</v>
      </c>
      <c r="G89" s="17">
        <f t="shared" si="50"/>
        <v>179629</v>
      </c>
      <c r="H89" s="17">
        <f t="shared" si="50"/>
        <v>193219</v>
      </c>
      <c r="I89" s="17">
        <f t="shared" si="50"/>
        <v>150710</v>
      </c>
      <c r="J89" s="17">
        <f t="shared" si="50"/>
        <v>146998</v>
      </c>
      <c r="K89" s="17">
        <f t="shared" si="50"/>
        <v>83934</v>
      </c>
      <c r="L89" s="17">
        <f t="shared" si="50"/>
        <v>37807</v>
      </c>
      <c r="M89" s="17">
        <f t="shared" si="50"/>
        <v>40856</v>
      </c>
      <c r="N89" s="17">
        <f t="shared" si="50"/>
        <v>42333</v>
      </c>
      <c r="O89" s="17">
        <f t="shared" si="50"/>
        <v>43212</v>
      </c>
      <c r="P89" s="4">
        <f t="shared" ref="P89:P95" si="56">IF(D89*E89*F89*G89*H89*I89*J89*K89*L89*M89*N89*O89&gt;0,SUM(D89:O89),0)</f>
        <v>1310130</v>
      </c>
      <c r="Q89" s="4">
        <f>IF(D89*E89*F89&gt;0,SUM(D89:F89),0)</f>
        <v>391432</v>
      </c>
      <c r="R89" s="4">
        <f>IF(G89*H89*I89&gt;0,SUM(G89:I89),0)</f>
        <v>523558</v>
      </c>
      <c r="S89" s="4">
        <f>IF(J89*K89*L89&gt;0,SUM(J89:L89),0)</f>
        <v>268739</v>
      </c>
      <c r="T89" s="4">
        <f>IF(M89*N89*O89&gt;0,SUM(M89:O89),0)</f>
        <v>126401</v>
      </c>
    </row>
    <row r="90" spans="2:20" ht="15" customHeight="1" x14ac:dyDescent="0.15">
      <c r="B90" s="15"/>
      <c r="C90" s="14" t="s">
        <v>42</v>
      </c>
      <c r="D90" s="17">
        <f t="shared" si="50"/>
        <v>88906</v>
      </c>
      <c r="E90" s="17">
        <f t="shared" si="50"/>
        <v>155599</v>
      </c>
      <c r="F90" s="17">
        <f t="shared" si="50"/>
        <v>157652</v>
      </c>
      <c r="G90" s="17">
        <f t="shared" si="50"/>
        <v>171329</v>
      </c>
      <c r="H90" s="17">
        <f t="shared" si="50"/>
        <v>200158</v>
      </c>
      <c r="I90" s="17">
        <f t="shared" si="50"/>
        <v>152740</v>
      </c>
      <c r="J90" s="17">
        <f t="shared" si="50"/>
        <v>151013</v>
      </c>
      <c r="K90" s="17">
        <f t="shared" si="50"/>
        <v>87722</v>
      </c>
      <c r="L90" s="17">
        <f t="shared" si="50"/>
        <v>41578</v>
      </c>
      <c r="M90" s="17">
        <f t="shared" si="50"/>
        <v>41778</v>
      </c>
      <c r="N90" s="17">
        <f t="shared" si="50"/>
        <v>45174</v>
      </c>
      <c r="O90" s="17">
        <f t="shared" si="50"/>
        <v>44243</v>
      </c>
      <c r="P90" s="4">
        <f t="shared" si="56"/>
        <v>1337892</v>
      </c>
      <c r="Q90" s="4">
        <f>IF(D90*E90*F90&gt;0,SUM(D90:F90),0)</f>
        <v>402157</v>
      </c>
      <c r="R90" s="4">
        <f>IF(G90*H90*I90&gt;0,SUM(G90:I90),0)</f>
        <v>524227</v>
      </c>
      <c r="S90" s="4">
        <f>IF(J90*K90*L90&gt;0,SUM(J90:L90),0)</f>
        <v>280313</v>
      </c>
      <c r="T90" s="4">
        <f>IF(M90*N90*O90&gt;0,SUM(M90:O90),0)</f>
        <v>131195</v>
      </c>
    </row>
    <row r="91" spans="2:20" ht="15" customHeight="1" x14ac:dyDescent="0.15">
      <c r="B91" s="15"/>
      <c r="C91" s="14" t="s">
        <v>44</v>
      </c>
      <c r="D91" s="17">
        <f t="shared" si="50"/>
        <v>98408</v>
      </c>
      <c r="E91" s="17">
        <f t="shared" si="50"/>
        <v>166673</v>
      </c>
      <c r="F91" s="17">
        <f t="shared" si="50"/>
        <v>139985</v>
      </c>
      <c r="G91" s="17">
        <f t="shared" si="50"/>
        <v>169276</v>
      </c>
      <c r="H91" s="17">
        <f t="shared" si="50"/>
        <v>201399</v>
      </c>
      <c r="I91" s="17">
        <f t="shared" si="50"/>
        <v>177999</v>
      </c>
      <c r="J91" s="17">
        <f t="shared" si="50"/>
        <v>148395</v>
      </c>
      <c r="K91" s="17">
        <f t="shared" si="50"/>
        <v>86267</v>
      </c>
      <c r="L91" s="17">
        <f t="shared" si="50"/>
        <v>38087</v>
      </c>
      <c r="M91" s="17">
        <f t="shared" si="50"/>
        <v>42043</v>
      </c>
      <c r="N91" s="17">
        <f t="shared" si="50"/>
        <v>51659</v>
      </c>
      <c r="O91" s="17">
        <f t="shared" si="50"/>
        <v>51616</v>
      </c>
      <c r="P91" s="4">
        <f t="shared" si="56"/>
        <v>1371807</v>
      </c>
      <c r="Q91" s="4">
        <f>IF(D91*E91*F91&gt;0,SUM(D91:F91),0)</f>
        <v>405066</v>
      </c>
      <c r="R91" s="4">
        <f>IF(G91*H91*I91&gt;0,SUM(G91:I91),0)</f>
        <v>548674</v>
      </c>
      <c r="S91" s="4">
        <f>IF(J91*K91*L91&gt;0,SUM(J91:L91),0)</f>
        <v>272749</v>
      </c>
      <c r="T91" s="4">
        <f>IF(M91*N91*O91&gt;0,SUM(M91:O91),0)</f>
        <v>145318</v>
      </c>
    </row>
    <row r="92" spans="2:20" ht="15" customHeight="1" x14ac:dyDescent="0.15">
      <c r="B92" s="15"/>
      <c r="C92" s="14" t="s">
        <v>83</v>
      </c>
      <c r="D92" s="17">
        <f t="shared" si="50"/>
        <v>99036</v>
      </c>
      <c r="E92" s="17">
        <f t="shared" si="50"/>
        <v>193960</v>
      </c>
      <c r="F92" s="17">
        <f t="shared" si="50"/>
        <v>144324</v>
      </c>
      <c r="G92" s="17">
        <f t="shared" si="50"/>
        <v>167836</v>
      </c>
      <c r="H92" s="17">
        <f t="shared" si="50"/>
        <v>192401</v>
      </c>
      <c r="I92" s="17">
        <f t="shared" si="50"/>
        <v>162317</v>
      </c>
      <c r="J92" s="17">
        <f t="shared" si="50"/>
        <v>147688</v>
      </c>
      <c r="K92" s="17">
        <f t="shared" si="50"/>
        <v>85223</v>
      </c>
      <c r="L92" s="17">
        <f t="shared" si="50"/>
        <v>45306</v>
      </c>
      <c r="M92" s="17">
        <f t="shared" si="50"/>
        <v>48481</v>
      </c>
      <c r="N92" s="17">
        <f t="shared" si="50"/>
        <v>59472</v>
      </c>
      <c r="O92" s="17">
        <f t="shared" si="50"/>
        <v>52563</v>
      </c>
      <c r="P92" s="4">
        <f t="shared" si="56"/>
        <v>1398607</v>
      </c>
      <c r="Q92" s="4">
        <f t="shared" ref="Q92:Q95" si="57">IF(D92*E92*F92&gt;0,SUM(D92:F92),0)</f>
        <v>437320</v>
      </c>
      <c r="R92" s="4">
        <f t="shared" ref="R92:R95" si="58">IF(G92*H92*I92&gt;0,SUM(G92:I92),0)</f>
        <v>522554</v>
      </c>
      <c r="S92" s="4">
        <f t="shared" ref="S92:S95" si="59">IF(J92*K92*L92&gt;0,SUM(J92:L92),0)</f>
        <v>278217</v>
      </c>
      <c r="T92" s="4">
        <f t="shared" ref="T92:T95" si="60">IF(M92*N92*O92&gt;0,SUM(M92:O92),0)</f>
        <v>160516</v>
      </c>
    </row>
    <row r="93" spans="2:20" ht="15" customHeight="1" x14ac:dyDescent="0.15">
      <c r="B93" s="15"/>
      <c r="C93" s="14" t="s">
        <v>86</v>
      </c>
      <c r="D93" s="17">
        <f t="shared" si="50"/>
        <v>89129</v>
      </c>
      <c r="E93" s="17">
        <f t="shared" si="50"/>
        <v>177559</v>
      </c>
      <c r="F93" s="17">
        <f t="shared" si="50"/>
        <v>123227</v>
      </c>
      <c r="G93" s="17">
        <f t="shared" si="50"/>
        <v>165514</v>
      </c>
      <c r="H93" s="17">
        <f t="shared" si="50"/>
        <v>171866</v>
      </c>
      <c r="I93" s="17">
        <f t="shared" si="50"/>
        <v>131069</v>
      </c>
      <c r="J93" s="17">
        <f t="shared" si="50"/>
        <v>145091</v>
      </c>
      <c r="K93" s="17">
        <f t="shared" si="50"/>
        <v>69990</v>
      </c>
      <c r="L93" s="17">
        <f t="shared" si="50"/>
        <v>44422</v>
      </c>
      <c r="M93" s="17">
        <f t="shared" si="50"/>
        <v>48419</v>
      </c>
      <c r="N93" s="17">
        <f t="shared" si="50"/>
        <v>57964</v>
      </c>
      <c r="O93" s="17">
        <f t="shared" si="50"/>
        <v>56483</v>
      </c>
      <c r="P93" s="4">
        <f t="shared" si="56"/>
        <v>1280733</v>
      </c>
      <c r="Q93" s="4">
        <f t="shared" si="57"/>
        <v>389915</v>
      </c>
      <c r="R93" s="4">
        <f t="shared" si="58"/>
        <v>468449</v>
      </c>
      <c r="S93" s="4">
        <f t="shared" si="59"/>
        <v>259503</v>
      </c>
      <c r="T93" s="4">
        <f t="shared" si="60"/>
        <v>162866</v>
      </c>
    </row>
    <row r="94" spans="2:20" ht="15" customHeight="1" x14ac:dyDescent="0.15">
      <c r="B94" s="15"/>
      <c r="C94" s="14" t="s">
        <v>87</v>
      </c>
      <c r="D94" s="17">
        <f t="shared" si="50"/>
        <v>106845</v>
      </c>
      <c r="E94" s="17">
        <f t="shared" si="50"/>
        <v>181805</v>
      </c>
      <c r="F94" s="17">
        <f t="shared" si="50"/>
        <v>144024</v>
      </c>
      <c r="G94" s="17">
        <f t="shared" si="50"/>
        <v>179191</v>
      </c>
      <c r="H94" s="17">
        <f t="shared" si="50"/>
        <v>187793</v>
      </c>
      <c r="I94" s="17">
        <f t="shared" si="50"/>
        <v>144211</v>
      </c>
      <c r="J94" s="17">
        <f t="shared" si="50"/>
        <v>140351</v>
      </c>
      <c r="K94" s="17">
        <f t="shared" si="50"/>
        <v>76343</v>
      </c>
      <c r="L94" s="17">
        <f t="shared" si="50"/>
        <v>41574</v>
      </c>
      <c r="M94" s="17">
        <f t="shared" si="50"/>
        <v>45165</v>
      </c>
      <c r="N94" s="17">
        <f t="shared" si="50"/>
        <v>54829</v>
      </c>
      <c r="O94" s="17">
        <f t="shared" si="50"/>
        <v>55924</v>
      </c>
      <c r="P94" s="4">
        <f t="shared" si="56"/>
        <v>1358055</v>
      </c>
      <c r="Q94" s="4">
        <f t="shared" si="57"/>
        <v>432674</v>
      </c>
      <c r="R94" s="4">
        <f t="shared" si="58"/>
        <v>511195</v>
      </c>
      <c r="S94" s="4">
        <f t="shared" si="59"/>
        <v>258268</v>
      </c>
      <c r="T94" s="4">
        <f t="shared" si="60"/>
        <v>155918</v>
      </c>
    </row>
    <row r="95" spans="2:20" ht="15" customHeight="1" x14ac:dyDescent="0.15">
      <c r="B95" s="15"/>
      <c r="C95" s="14" t="s">
        <v>88</v>
      </c>
      <c r="D95" s="17">
        <f t="shared" si="50"/>
        <v>103957</v>
      </c>
      <c r="E95" s="17">
        <f t="shared" si="50"/>
        <v>157494</v>
      </c>
      <c r="F95" s="17">
        <f t="shared" si="50"/>
        <v>138869</v>
      </c>
      <c r="G95" s="17">
        <f t="shared" si="50"/>
        <v>157944</v>
      </c>
      <c r="H95" s="17">
        <f t="shared" si="50"/>
        <v>179024</v>
      </c>
      <c r="I95" s="17">
        <f t="shared" si="50"/>
        <v>126702</v>
      </c>
      <c r="J95" s="17">
        <f t="shared" si="50"/>
        <v>130934</v>
      </c>
      <c r="K95" s="17">
        <f t="shared" si="50"/>
        <v>87719</v>
      </c>
      <c r="L95" s="17">
        <f t="shared" si="50"/>
        <v>47843</v>
      </c>
      <c r="M95" s="17">
        <f t="shared" si="50"/>
        <v>0</v>
      </c>
      <c r="N95" s="17">
        <f t="shared" si="50"/>
        <v>0</v>
      </c>
      <c r="O95" s="17">
        <f t="shared" si="50"/>
        <v>0</v>
      </c>
      <c r="P95" s="4">
        <f t="shared" si="56"/>
        <v>0</v>
      </c>
      <c r="Q95" s="4">
        <f t="shared" si="57"/>
        <v>400320</v>
      </c>
      <c r="R95" s="4">
        <f t="shared" si="58"/>
        <v>463670</v>
      </c>
      <c r="S95" s="4">
        <f t="shared" si="59"/>
        <v>266496</v>
      </c>
      <c r="T95" s="4">
        <f t="shared" si="60"/>
        <v>0</v>
      </c>
    </row>
    <row r="96" spans="2:20" ht="15" customHeight="1" x14ac:dyDescent="0.15">
      <c r="B96" s="20"/>
      <c r="C96" s="14" t="str">
        <f t="shared" ref="C96:C97" si="61">C32</f>
        <v>H30/H29</v>
      </c>
      <c r="D96" s="21">
        <f t="shared" ref="D96:T96" si="62">IF(D98=0,"",D95/D98)</f>
        <v>0.97297019046281996</v>
      </c>
      <c r="E96" s="21">
        <f t="shared" si="62"/>
        <v>0.86627980528588322</v>
      </c>
      <c r="F96" s="21">
        <f t="shared" si="62"/>
        <v>0.96420735432983395</v>
      </c>
      <c r="G96" s="21">
        <f t="shared" si="62"/>
        <v>0.88142819672863038</v>
      </c>
      <c r="H96" s="21">
        <f t="shared" si="62"/>
        <v>0.953304968768804</v>
      </c>
      <c r="I96" s="21">
        <f t="shared" si="62"/>
        <v>0.87858762507714394</v>
      </c>
      <c r="J96" s="21">
        <f t="shared" si="62"/>
        <v>0.932903933709058</v>
      </c>
      <c r="K96" s="21">
        <f t="shared" si="62"/>
        <v>1.1490116972086504</v>
      </c>
      <c r="L96" s="21">
        <f t="shared" si="62"/>
        <v>1.1507913599846058</v>
      </c>
      <c r="M96" s="21" t="str">
        <f t="shared" si="62"/>
        <v/>
      </c>
      <c r="N96" s="21" t="str">
        <f t="shared" si="62"/>
        <v/>
      </c>
      <c r="O96" s="21" t="str">
        <f t="shared" si="62"/>
        <v/>
      </c>
      <c r="P96" s="21" t="str">
        <f t="shared" si="62"/>
        <v/>
      </c>
      <c r="Q96" s="21">
        <f t="shared" si="62"/>
        <v>0.92522314721938459</v>
      </c>
      <c r="R96" s="21">
        <f t="shared" si="62"/>
        <v>0.90703156329776313</v>
      </c>
      <c r="S96" s="21">
        <f t="shared" si="62"/>
        <v>1.0318583796676322</v>
      </c>
      <c r="T96" s="21" t="str">
        <f t="shared" si="62"/>
        <v/>
      </c>
    </row>
    <row r="97" spans="2:20" ht="15" customHeight="1" x14ac:dyDescent="0.15">
      <c r="B97" s="25"/>
      <c r="C97" s="22" t="str">
        <f t="shared" si="61"/>
        <v>H30判明地点数</v>
      </c>
      <c r="D97" s="23">
        <f t="shared" ref="D97:O97" si="63">IF(D498&gt;0,1,0)+IF(D512&gt;0,1,0)+IF(D526&gt;0,1,0)</f>
        <v>3</v>
      </c>
      <c r="E97" s="23">
        <f t="shared" si="63"/>
        <v>3</v>
      </c>
      <c r="F97" s="23">
        <f t="shared" si="63"/>
        <v>3</v>
      </c>
      <c r="G97" s="23">
        <f t="shared" si="63"/>
        <v>3</v>
      </c>
      <c r="H97" s="23">
        <f t="shared" si="63"/>
        <v>3</v>
      </c>
      <c r="I97" s="23">
        <f t="shared" si="63"/>
        <v>3</v>
      </c>
      <c r="J97" s="23">
        <f t="shared" si="63"/>
        <v>3</v>
      </c>
      <c r="K97" s="23">
        <f t="shared" si="63"/>
        <v>3</v>
      </c>
      <c r="L97" s="23">
        <f t="shared" si="63"/>
        <v>3</v>
      </c>
      <c r="M97" s="23">
        <f t="shared" si="63"/>
        <v>0</v>
      </c>
      <c r="N97" s="23">
        <f t="shared" si="63"/>
        <v>0</v>
      </c>
      <c r="O97" s="23">
        <f t="shared" si="63"/>
        <v>0</v>
      </c>
      <c r="P97" s="24"/>
      <c r="Q97" s="24"/>
      <c r="R97" s="24"/>
      <c r="S97" s="24"/>
      <c r="T97" s="24"/>
    </row>
    <row r="98" spans="2:20" ht="14.25" customHeight="1" x14ac:dyDescent="0.15">
      <c r="B98" s="25"/>
      <c r="C98" s="26" t="str">
        <f>C34</f>
        <v>（H30判明地点のH29数値）</v>
      </c>
      <c r="D98" s="10">
        <f t="shared" ref="D98:T98" si="64">(IF(D498&gt;0,D497,0)+IF(D512&gt;0,D511,0))+IF(D526&gt;0,D525,0)</f>
        <v>106845</v>
      </c>
      <c r="E98" s="10">
        <f t="shared" si="64"/>
        <v>181805</v>
      </c>
      <c r="F98" s="10">
        <f t="shared" si="64"/>
        <v>144024</v>
      </c>
      <c r="G98" s="10">
        <f t="shared" si="64"/>
        <v>179191</v>
      </c>
      <c r="H98" s="10">
        <f t="shared" si="64"/>
        <v>187793</v>
      </c>
      <c r="I98" s="10">
        <f t="shared" si="64"/>
        <v>144211</v>
      </c>
      <c r="J98" s="10">
        <f t="shared" si="64"/>
        <v>140351</v>
      </c>
      <c r="K98" s="10">
        <f t="shared" si="64"/>
        <v>76343</v>
      </c>
      <c r="L98" s="10">
        <f t="shared" si="64"/>
        <v>41574</v>
      </c>
      <c r="M98" s="10">
        <f t="shared" si="64"/>
        <v>0</v>
      </c>
      <c r="N98" s="10">
        <f t="shared" si="64"/>
        <v>0</v>
      </c>
      <c r="O98" s="10">
        <f t="shared" si="64"/>
        <v>0</v>
      </c>
      <c r="P98" s="10">
        <f t="shared" si="64"/>
        <v>0</v>
      </c>
      <c r="Q98" s="10">
        <f t="shared" si="64"/>
        <v>432674</v>
      </c>
      <c r="R98" s="10">
        <f t="shared" si="64"/>
        <v>511195</v>
      </c>
      <c r="S98" s="10">
        <f t="shared" si="64"/>
        <v>258268</v>
      </c>
      <c r="T98" s="10">
        <f t="shared" si="64"/>
        <v>0</v>
      </c>
    </row>
    <row r="99" spans="2:20" ht="15" customHeight="1" x14ac:dyDescent="0.15">
      <c r="B99" s="25"/>
      <c r="C99" s="27"/>
      <c r="D99" s="10"/>
      <c r="E99" s="24"/>
      <c r="F99" s="24"/>
      <c r="G99" s="28"/>
      <c r="H99" s="28"/>
      <c r="I99" s="28"/>
      <c r="J99" s="28"/>
      <c r="K99" s="28"/>
      <c r="L99" s="28"/>
      <c r="M99" s="28"/>
      <c r="N99" s="28"/>
      <c r="O99" s="28"/>
      <c r="P99" s="24"/>
      <c r="Q99" s="24"/>
      <c r="R99" s="24"/>
      <c r="S99" s="24"/>
      <c r="T99" s="24"/>
    </row>
    <row r="100" spans="2:20" ht="15" customHeight="1" x14ac:dyDescent="0.15">
      <c r="B100" s="12"/>
      <c r="C100" s="13" t="s">
        <v>0</v>
      </c>
      <c r="D100" s="14" t="s">
        <v>1</v>
      </c>
      <c r="E100" s="14" t="s">
        <v>2</v>
      </c>
      <c r="F100" s="14" t="s">
        <v>3</v>
      </c>
      <c r="G100" s="14" t="s">
        <v>4</v>
      </c>
      <c r="H100" s="14" t="s">
        <v>5</v>
      </c>
      <c r="I100" s="14" t="s">
        <v>6</v>
      </c>
      <c r="J100" s="14" t="s">
        <v>7</v>
      </c>
      <c r="K100" s="14" t="s">
        <v>8</v>
      </c>
      <c r="L100" s="14" t="s">
        <v>9</v>
      </c>
      <c r="M100" s="14" t="s">
        <v>10</v>
      </c>
      <c r="N100" s="14" t="s">
        <v>11</v>
      </c>
      <c r="O100" s="14" t="s">
        <v>12</v>
      </c>
      <c r="P100" s="14" t="s">
        <v>23</v>
      </c>
      <c r="Q100" s="14" t="s">
        <v>24</v>
      </c>
      <c r="R100" s="14" t="s">
        <v>25</v>
      </c>
      <c r="S100" s="14" t="s">
        <v>26</v>
      </c>
      <c r="T100" s="14" t="s">
        <v>27</v>
      </c>
    </row>
    <row r="101" spans="2:20" ht="15" customHeight="1" x14ac:dyDescent="0.15">
      <c r="B101" s="15"/>
      <c r="C101" s="16" t="s">
        <v>29</v>
      </c>
      <c r="D101" s="17">
        <f t="shared" ref="D101:O111" si="65">D531+D545+D560+D574+D588</f>
        <v>65781</v>
      </c>
      <c r="E101" s="17">
        <f t="shared" si="65"/>
        <v>121288</v>
      </c>
      <c r="F101" s="17">
        <f t="shared" si="65"/>
        <v>113794</v>
      </c>
      <c r="G101" s="17">
        <f t="shared" si="65"/>
        <v>126523</v>
      </c>
      <c r="H101" s="17">
        <f t="shared" si="65"/>
        <v>171138</v>
      </c>
      <c r="I101" s="17">
        <f t="shared" si="65"/>
        <v>150604</v>
      </c>
      <c r="J101" s="17">
        <f t="shared" si="65"/>
        <v>135532</v>
      </c>
      <c r="K101" s="17">
        <f t="shared" si="65"/>
        <v>70647</v>
      </c>
      <c r="L101" s="17">
        <f t="shared" si="65"/>
        <v>42169</v>
      </c>
      <c r="M101" s="17">
        <f t="shared" si="65"/>
        <v>69397</v>
      </c>
      <c r="N101" s="17">
        <f t="shared" si="65"/>
        <v>83795</v>
      </c>
      <c r="O101" s="17">
        <f t="shared" si="65"/>
        <v>76226</v>
      </c>
      <c r="P101" s="1">
        <f t="shared" ref="P101:P111" si="66">IF(D101*E101*F101*G101*H101*I101*J101*K101*L101*M101*N101*O101&gt;0,SUM(D101:O101),0)</f>
        <v>1226894</v>
      </c>
      <c r="Q101" s="1">
        <f t="shared" ref="Q101:Q104" si="67">IF(D101*E101*F101&gt;0,SUM(D101:F101),0)</f>
        <v>300863</v>
      </c>
      <c r="R101" s="1">
        <f t="shared" ref="R101:R111" si="68">IF(G101*H101*I101&gt;0,SUM(G101:I101),0)</f>
        <v>448265</v>
      </c>
      <c r="S101" s="1">
        <f t="shared" ref="S101:S111" si="69">IF(J101*K101*L101&gt;0,SUM(J101:L101),0)</f>
        <v>248348</v>
      </c>
      <c r="T101" s="1">
        <f t="shared" ref="T101:T111" si="70">IF(M101*N101*O101&gt;0,SUM(M101:O101),0)</f>
        <v>229418</v>
      </c>
    </row>
    <row r="102" spans="2:20" ht="15" customHeight="1" x14ac:dyDescent="0.15">
      <c r="B102" s="29" t="s">
        <v>39</v>
      </c>
      <c r="C102" s="19" t="s">
        <v>13</v>
      </c>
      <c r="D102" s="17">
        <f t="shared" si="65"/>
        <v>65078</v>
      </c>
      <c r="E102" s="17">
        <f t="shared" si="65"/>
        <v>108445</v>
      </c>
      <c r="F102" s="17">
        <f t="shared" si="65"/>
        <v>96713</v>
      </c>
      <c r="G102" s="17">
        <f t="shared" si="65"/>
        <v>117832</v>
      </c>
      <c r="H102" s="17">
        <f t="shared" si="65"/>
        <v>153366</v>
      </c>
      <c r="I102" s="17">
        <f t="shared" si="65"/>
        <v>135060</v>
      </c>
      <c r="J102" s="17">
        <f t="shared" si="65"/>
        <v>111750</v>
      </c>
      <c r="K102" s="17">
        <f t="shared" si="65"/>
        <v>61272</v>
      </c>
      <c r="L102" s="17">
        <f t="shared" si="65"/>
        <v>44327</v>
      </c>
      <c r="M102" s="17">
        <f t="shared" si="65"/>
        <v>64266</v>
      </c>
      <c r="N102" s="17">
        <f t="shared" si="65"/>
        <v>85914</v>
      </c>
      <c r="O102" s="17">
        <f t="shared" si="65"/>
        <v>70083</v>
      </c>
      <c r="P102" s="1">
        <f t="shared" si="66"/>
        <v>1114106</v>
      </c>
      <c r="Q102" s="1">
        <f t="shared" si="67"/>
        <v>270236</v>
      </c>
      <c r="R102" s="1">
        <f t="shared" si="68"/>
        <v>406258</v>
      </c>
      <c r="S102" s="1">
        <f t="shared" si="69"/>
        <v>217349</v>
      </c>
      <c r="T102" s="1">
        <f t="shared" si="70"/>
        <v>220263</v>
      </c>
    </row>
    <row r="103" spans="2:20" ht="15" customHeight="1" x14ac:dyDescent="0.15">
      <c r="B103" s="15"/>
      <c r="C103" s="19" t="s">
        <v>28</v>
      </c>
      <c r="D103" s="17">
        <f t="shared" si="65"/>
        <v>53626</v>
      </c>
      <c r="E103" s="17">
        <f t="shared" si="65"/>
        <v>98913</v>
      </c>
      <c r="F103" s="17">
        <f t="shared" si="65"/>
        <v>89809</v>
      </c>
      <c r="G103" s="17">
        <f t="shared" si="65"/>
        <v>105677</v>
      </c>
      <c r="H103" s="17">
        <f t="shared" si="65"/>
        <v>134448</v>
      </c>
      <c r="I103" s="17">
        <f t="shared" si="65"/>
        <v>119877</v>
      </c>
      <c r="J103" s="17">
        <f t="shared" si="65"/>
        <v>104491</v>
      </c>
      <c r="K103" s="17">
        <f t="shared" si="65"/>
        <v>53476</v>
      </c>
      <c r="L103" s="17">
        <f t="shared" si="65"/>
        <v>38032</v>
      </c>
      <c r="M103" s="17">
        <f t="shared" si="65"/>
        <v>61063</v>
      </c>
      <c r="N103" s="17">
        <f t="shared" si="65"/>
        <v>79102</v>
      </c>
      <c r="O103" s="17">
        <f t="shared" si="65"/>
        <v>57122</v>
      </c>
      <c r="P103" s="1">
        <f t="shared" si="66"/>
        <v>995636</v>
      </c>
      <c r="Q103" s="1">
        <f t="shared" si="67"/>
        <v>242348</v>
      </c>
      <c r="R103" s="1">
        <f t="shared" si="68"/>
        <v>360002</v>
      </c>
      <c r="S103" s="1">
        <f t="shared" si="69"/>
        <v>195999</v>
      </c>
      <c r="T103" s="1">
        <f t="shared" si="70"/>
        <v>197287</v>
      </c>
    </row>
    <row r="104" spans="2:20" ht="15" customHeight="1" x14ac:dyDescent="0.15">
      <c r="B104" s="15" t="s">
        <v>77</v>
      </c>
      <c r="C104" s="19" t="s">
        <v>30</v>
      </c>
      <c r="D104" s="17">
        <f t="shared" si="65"/>
        <v>46917</v>
      </c>
      <c r="E104" s="17">
        <f t="shared" si="65"/>
        <v>81797</v>
      </c>
      <c r="F104" s="17">
        <f t="shared" si="65"/>
        <v>82306</v>
      </c>
      <c r="G104" s="17">
        <f t="shared" si="65"/>
        <v>103137</v>
      </c>
      <c r="H104" s="17">
        <f t="shared" si="65"/>
        <v>130126</v>
      </c>
      <c r="I104" s="17">
        <f t="shared" si="65"/>
        <v>118831</v>
      </c>
      <c r="J104" s="17">
        <f t="shared" si="65"/>
        <v>93605</v>
      </c>
      <c r="K104" s="17">
        <f t="shared" si="65"/>
        <v>51280</v>
      </c>
      <c r="L104" s="17">
        <f t="shared" si="65"/>
        <v>38881</v>
      </c>
      <c r="M104" s="17">
        <f t="shared" si="65"/>
        <v>62322</v>
      </c>
      <c r="N104" s="17">
        <f t="shared" si="65"/>
        <v>70169</v>
      </c>
      <c r="O104" s="17">
        <f t="shared" si="65"/>
        <v>57048</v>
      </c>
      <c r="P104" s="1">
        <f t="shared" si="66"/>
        <v>936419</v>
      </c>
      <c r="Q104" s="1">
        <f t="shared" si="67"/>
        <v>211020</v>
      </c>
      <c r="R104" s="1">
        <f t="shared" si="68"/>
        <v>352094</v>
      </c>
      <c r="S104" s="1">
        <f t="shared" si="69"/>
        <v>183766</v>
      </c>
      <c r="T104" s="1">
        <f t="shared" si="70"/>
        <v>189539</v>
      </c>
    </row>
    <row r="105" spans="2:20" ht="15" customHeight="1" x14ac:dyDescent="0.15">
      <c r="B105" s="15"/>
      <c r="C105" s="14" t="s">
        <v>41</v>
      </c>
      <c r="D105" s="17">
        <f t="shared" si="65"/>
        <v>52279</v>
      </c>
      <c r="E105" s="17">
        <f t="shared" si="65"/>
        <v>92953</v>
      </c>
      <c r="F105" s="17">
        <f t="shared" si="65"/>
        <v>106688</v>
      </c>
      <c r="G105" s="17">
        <f t="shared" si="65"/>
        <v>126439</v>
      </c>
      <c r="H105" s="17">
        <f t="shared" si="65"/>
        <v>166910</v>
      </c>
      <c r="I105" s="17">
        <f t="shared" si="65"/>
        <v>142419</v>
      </c>
      <c r="J105" s="17">
        <f t="shared" si="65"/>
        <v>124158</v>
      </c>
      <c r="K105" s="17">
        <f t="shared" si="65"/>
        <v>55950</v>
      </c>
      <c r="L105" s="17">
        <f t="shared" si="65"/>
        <v>46644</v>
      </c>
      <c r="M105" s="17">
        <f t="shared" si="65"/>
        <v>63273</v>
      </c>
      <c r="N105" s="17">
        <f t="shared" si="65"/>
        <v>81333</v>
      </c>
      <c r="O105" s="17">
        <f t="shared" si="65"/>
        <v>64367</v>
      </c>
      <c r="P105" s="4">
        <f t="shared" si="66"/>
        <v>1123413</v>
      </c>
      <c r="Q105" s="4">
        <f t="shared" ref="Q105:Q111" si="71">IF(D105*E105*F105&gt;0,SUM(D105:F105),0)</f>
        <v>251920</v>
      </c>
      <c r="R105" s="4">
        <f t="shared" si="68"/>
        <v>435768</v>
      </c>
      <c r="S105" s="4">
        <f t="shared" si="69"/>
        <v>226752</v>
      </c>
      <c r="T105" s="4">
        <f t="shared" si="70"/>
        <v>208973</v>
      </c>
    </row>
    <row r="106" spans="2:20" ht="15" customHeight="1" x14ac:dyDescent="0.15">
      <c r="B106" s="15"/>
      <c r="C106" s="14" t="s">
        <v>42</v>
      </c>
      <c r="D106" s="17">
        <f t="shared" si="65"/>
        <v>57584</v>
      </c>
      <c r="E106" s="17">
        <f t="shared" si="65"/>
        <v>86445</v>
      </c>
      <c r="F106" s="17">
        <f t="shared" si="65"/>
        <v>107208</v>
      </c>
      <c r="G106" s="17">
        <f t="shared" si="65"/>
        <v>124272</v>
      </c>
      <c r="H106" s="17">
        <f t="shared" si="65"/>
        <v>159363</v>
      </c>
      <c r="I106" s="17">
        <f t="shared" si="65"/>
        <v>132630</v>
      </c>
      <c r="J106" s="17">
        <f t="shared" si="65"/>
        <v>115831</v>
      </c>
      <c r="K106" s="17">
        <f t="shared" si="65"/>
        <v>60930</v>
      </c>
      <c r="L106" s="17">
        <f t="shared" si="65"/>
        <v>43621</v>
      </c>
      <c r="M106" s="17">
        <f t="shared" si="65"/>
        <v>68350</v>
      </c>
      <c r="N106" s="17">
        <f t="shared" si="65"/>
        <v>75507</v>
      </c>
      <c r="O106" s="17">
        <f t="shared" si="65"/>
        <v>61542</v>
      </c>
      <c r="P106" s="4">
        <f t="shared" si="66"/>
        <v>1093283</v>
      </c>
      <c r="Q106" s="4">
        <f t="shared" si="71"/>
        <v>251237</v>
      </c>
      <c r="R106" s="4">
        <f t="shared" si="68"/>
        <v>416265</v>
      </c>
      <c r="S106" s="4">
        <f t="shared" si="69"/>
        <v>220382</v>
      </c>
      <c r="T106" s="4">
        <f t="shared" si="70"/>
        <v>205399</v>
      </c>
    </row>
    <row r="107" spans="2:20" ht="15" customHeight="1" x14ac:dyDescent="0.15">
      <c r="B107" s="15"/>
      <c r="C107" s="14" t="s">
        <v>44</v>
      </c>
      <c r="D107" s="17">
        <f t="shared" si="65"/>
        <v>55968</v>
      </c>
      <c r="E107" s="17">
        <f t="shared" si="65"/>
        <v>95600</v>
      </c>
      <c r="F107" s="17">
        <f t="shared" si="65"/>
        <v>104316</v>
      </c>
      <c r="G107" s="17">
        <f t="shared" si="65"/>
        <v>126500</v>
      </c>
      <c r="H107" s="17">
        <f t="shared" si="65"/>
        <v>154154</v>
      </c>
      <c r="I107" s="17">
        <f t="shared" si="65"/>
        <v>128159</v>
      </c>
      <c r="J107" s="17">
        <f t="shared" si="65"/>
        <v>112162</v>
      </c>
      <c r="K107" s="17">
        <f t="shared" si="65"/>
        <v>65448</v>
      </c>
      <c r="L107" s="17">
        <f t="shared" si="65"/>
        <v>43250</v>
      </c>
      <c r="M107" s="17">
        <f t="shared" si="65"/>
        <v>56232</v>
      </c>
      <c r="N107" s="17">
        <f t="shared" si="65"/>
        <v>72603</v>
      </c>
      <c r="O107" s="17">
        <f t="shared" si="65"/>
        <v>65381</v>
      </c>
      <c r="P107" s="4">
        <f t="shared" si="66"/>
        <v>1079773</v>
      </c>
      <c r="Q107" s="4">
        <f t="shared" si="71"/>
        <v>255884</v>
      </c>
      <c r="R107" s="4">
        <f t="shared" si="68"/>
        <v>408813</v>
      </c>
      <c r="S107" s="4">
        <f t="shared" si="69"/>
        <v>220860</v>
      </c>
      <c r="T107" s="4">
        <f t="shared" si="70"/>
        <v>194216</v>
      </c>
    </row>
    <row r="108" spans="2:20" ht="15" customHeight="1" x14ac:dyDescent="0.15">
      <c r="B108" s="15"/>
      <c r="C108" s="14" t="s">
        <v>83</v>
      </c>
      <c r="D108" s="17">
        <f t="shared" si="65"/>
        <v>58962</v>
      </c>
      <c r="E108" s="17">
        <f t="shared" si="65"/>
        <v>103104</v>
      </c>
      <c r="F108" s="17">
        <f t="shared" si="65"/>
        <v>101742</v>
      </c>
      <c r="G108" s="17">
        <f t="shared" si="65"/>
        <v>128781</v>
      </c>
      <c r="H108" s="17">
        <f t="shared" si="65"/>
        <v>147203</v>
      </c>
      <c r="I108" s="17">
        <f t="shared" si="65"/>
        <v>129484</v>
      </c>
      <c r="J108" s="17">
        <f t="shared" si="65"/>
        <v>100563</v>
      </c>
      <c r="K108" s="17">
        <f t="shared" si="65"/>
        <v>67098</v>
      </c>
      <c r="L108" s="17">
        <f t="shared" si="65"/>
        <v>49159</v>
      </c>
      <c r="M108" s="17">
        <f t="shared" si="65"/>
        <v>60417</v>
      </c>
      <c r="N108" s="17">
        <f t="shared" si="65"/>
        <v>74504</v>
      </c>
      <c r="O108" s="17">
        <f t="shared" si="65"/>
        <v>63943</v>
      </c>
      <c r="P108" s="4">
        <f t="shared" si="66"/>
        <v>1084960</v>
      </c>
      <c r="Q108" s="4">
        <f t="shared" si="71"/>
        <v>263808</v>
      </c>
      <c r="R108" s="4">
        <f t="shared" si="68"/>
        <v>405468</v>
      </c>
      <c r="S108" s="4">
        <f t="shared" si="69"/>
        <v>216820</v>
      </c>
      <c r="T108" s="4">
        <f t="shared" si="70"/>
        <v>198864</v>
      </c>
    </row>
    <row r="109" spans="2:20" ht="15" customHeight="1" x14ac:dyDescent="0.15">
      <c r="B109" s="15"/>
      <c r="C109" s="14" t="s">
        <v>86</v>
      </c>
      <c r="D109" s="17">
        <f t="shared" si="65"/>
        <v>59590</v>
      </c>
      <c r="E109" s="17">
        <f t="shared" si="65"/>
        <v>104818</v>
      </c>
      <c r="F109" s="17">
        <f t="shared" si="65"/>
        <v>96103</v>
      </c>
      <c r="G109" s="17">
        <f t="shared" si="65"/>
        <v>123491</v>
      </c>
      <c r="H109" s="17">
        <f t="shared" si="65"/>
        <v>142484</v>
      </c>
      <c r="I109" s="17">
        <f t="shared" si="65"/>
        <v>110436</v>
      </c>
      <c r="J109" s="17">
        <f t="shared" si="65"/>
        <v>97470</v>
      </c>
      <c r="K109" s="17">
        <f t="shared" si="65"/>
        <v>62576</v>
      </c>
      <c r="L109" s="17">
        <f t="shared" si="65"/>
        <v>45541</v>
      </c>
      <c r="M109" s="17">
        <f t="shared" si="65"/>
        <v>60636</v>
      </c>
      <c r="N109" s="17">
        <f t="shared" si="65"/>
        <v>71889</v>
      </c>
      <c r="O109" s="17">
        <f t="shared" si="65"/>
        <v>60333</v>
      </c>
      <c r="P109" s="4">
        <f t="shared" si="66"/>
        <v>1035367</v>
      </c>
      <c r="Q109" s="4">
        <f t="shared" si="71"/>
        <v>260511</v>
      </c>
      <c r="R109" s="4">
        <f t="shared" si="68"/>
        <v>376411</v>
      </c>
      <c r="S109" s="4">
        <f t="shared" si="69"/>
        <v>205587</v>
      </c>
      <c r="T109" s="4">
        <f t="shared" si="70"/>
        <v>192858</v>
      </c>
    </row>
    <row r="110" spans="2:20" ht="15" customHeight="1" x14ac:dyDescent="0.15">
      <c r="B110" s="15"/>
      <c r="C110" s="14" t="s">
        <v>87</v>
      </c>
      <c r="D110" s="17">
        <f t="shared" si="65"/>
        <v>59241</v>
      </c>
      <c r="E110" s="17">
        <f t="shared" si="65"/>
        <v>105257</v>
      </c>
      <c r="F110" s="17">
        <f t="shared" si="65"/>
        <v>98274</v>
      </c>
      <c r="G110" s="17">
        <f t="shared" si="65"/>
        <v>128490</v>
      </c>
      <c r="H110" s="17">
        <f t="shared" si="65"/>
        <v>150519</v>
      </c>
      <c r="I110" s="17">
        <f t="shared" si="65"/>
        <v>112578</v>
      </c>
      <c r="J110" s="17">
        <f t="shared" si="65"/>
        <v>99502</v>
      </c>
      <c r="K110" s="17">
        <f t="shared" si="65"/>
        <v>63558</v>
      </c>
      <c r="L110" s="17">
        <f t="shared" si="65"/>
        <v>49722</v>
      </c>
      <c r="M110" s="17">
        <f t="shared" si="65"/>
        <v>62942</v>
      </c>
      <c r="N110" s="17">
        <f t="shared" si="65"/>
        <v>77137</v>
      </c>
      <c r="O110" s="17">
        <f t="shared" si="65"/>
        <v>66578</v>
      </c>
      <c r="P110" s="4">
        <f t="shared" si="66"/>
        <v>1073798</v>
      </c>
      <c r="Q110" s="4">
        <f t="shared" si="71"/>
        <v>262772</v>
      </c>
      <c r="R110" s="4">
        <f t="shared" si="68"/>
        <v>391587</v>
      </c>
      <c r="S110" s="4">
        <f t="shared" si="69"/>
        <v>212782</v>
      </c>
      <c r="T110" s="4">
        <f t="shared" si="70"/>
        <v>206657</v>
      </c>
    </row>
    <row r="111" spans="2:20" ht="15" customHeight="1" x14ac:dyDescent="0.15">
      <c r="B111" s="15"/>
      <c r="C111" s="14" t="s">
        <v>88</v>
      </c>
      <c r="D111" s="17">
        <f t="shared" si="65"/>
        <v>63330</v>
      </c>
      <c r="E111" s="17">
        <f t="shared" si="65"/>
        <v>97792</v>
      </c>
      <c r="F111" s="17">
        <f t="shared" si="65"/>
        <v>97570</v>
      </c>
      <c r="G111" s="17">
        <f t="shared" si="65"/>
        <v>121533</v>
      </c>
      <c r="H111" s="17">
        <f t="shared" si="65"/>
        <v>150186</v>
      </c>
      <c r="I111" s="17">
        <f t="shared" si="65"/>
        <v>90172</v>
      </c>
      <c r="J111" s="17">
        <f t="shared" si="65"/>
        <v>89609</v>
      </c>
      <c r="K111" s="17">
        <f t="shared" si="65"/>
        <v>56549</v>
      </c>
      <c r="L111" s="17">
        <f t="shared" si="65"/>
        <v>51577</v>
      </c>
      <c r="M111" s="17">
        <f t="shared" si="65"/>
        <v>0</v>
      </c>
      <c r="N111" s="17">
        <f t="shared" si="65"/>
        <v>0</v>
      </c>
      <c r="O111" s="17">
        <f t="shared" si="65"/>
        <v>0</v>
      </c>
      <c r="P111" s="4">
        <f t="shared" si="66"/>
        <v>0</v>
      </c>
      <c r="Q111" s="4">
        <f t="shared" si="71"/>
        <v>258692</v>
      </c>
      <c r="R111" s="4">
        <f t="shared" si="68"/>
        <v>361891</v>
      </c>
      <c r="S111" s="4">
        <f t="shared" si="69"/>
        <v>197735</v>
      </c>
      <c r="T111" s="4">
        <f t="shared" si="70"/>
        <v>0</v>
      </c>
    </row>
    <row r="112" spans="2:20" ht="15" customHeight="1" x14ac:dyDescent="0.15">
      <c r="B112" s="20"/>
      <c r="C112" s="14" t="str">
        <f t="shared" ref="C112:C113" si="72">C32</f>
        <v>H30/H29</v>
      </c>
      <c r="D112" s="21">
        <f t="shared" ref="D112:T112" si="73">IF(D114=0,"",D111/D114)</f>
        <v>1.0690231427558616</v>
      </c>
      <c r="E112" s="21">
        <f t="shared" si="73"/>
        <v>0.92907835108353842</v>
      </c>
      <c r="F112" s="21">
        <f t="shared" si="73"/>
        <v>0.99283635549585847</v>
      </c>
      <c r="G112" s="21">
        <f t="shared" si="73"/>
        <v>0.94585570861545643</v>
      </c>
      <c r="H112" s="21">
        <f t="shared" si="73"/>
        <v>0.99778765471468722</v>
      </c>
      <c r="I112" s="21">
        <f t="shared" si="73"/>
        <v>0.80097354722947645</v>
      </c>
      <c r="J112" s="21">
        <f t="shared" si="73"/>
        <v>0.90057486281682775</v>
      </c>
      <c r="K112" s="21">
        <f t="shared" si="73"/>
        <v>0.88972277290034296</v>
      </c>
      <c r="L112" s="21">
        <f t="shared" si="73"/>
        <v>1.0373074293069466</v>
      </c>
      <c r="M112" s="21" t="str">
        <f t="shared" si="73"/>
        <v/>
      </c>
      <c r="N112" s="21" t="str">
        <f t="shared" si="73"/>
        <v/>
      </c>
      <c r="O112" s="21" t="str">
        <f t="shared" si="73"/>
        <v/>
      </c>
      <c r="P112" s="21" t="str">
        <f t="shared" si="73"/>
        <v/>
      </c>
      <c r="Q112" s="21">
        <f t="shared" si="73"/>
        <v>0.98447323154674016</v>
      </c>
      <c r="R112" s="21">
        <f t="shared" si="73"/>
        <v>0.92416500037028804</v>
      </c>
      <c r="S112" s="21">
        <f t="shared" si="73"/>
        <v>0.9292844319538307</v>
      </c>
      <c r="T112" s="21" t="str">
        <f t="shared" si="73"/>
        <v/>
      </c>
    </row>
    <row r="113" spans="1:20" ht="15" customHeight="1" x14ac:dyDescent="0.15">
      <c r="B113" s="25"/>
      <c r="C113" s="22" t="str">
        <f t="shared" si="72"/>
        <v>H30判明地点数</v>
      </c>
      <c r="D113" s="23">
        <f t="shared" ref="D113:O113" si="74">IF(D541&gt;0,1,0)+IF(D555&gt;0,1,0)+IF(D570&gt;0,1,0)+IF(D584&gt;0,1,0)+IF(D598&gt;0,1,0)</f>
        <v>5</v>
      </c>
      <c r="E113" s="23">
        <f t="shared" si="74"/>
        <v>5</v>
      </c>
      <c r="F113" s="23">
        <f t="shared" si="74"/>
        <v>5</v>
      </c>
      <c r="G113" s="23">
        <f t="shared" si="74"/>
        <v>5</v>
      </c>
      <c r="H113" s="23">
        <f t="shared" si="74"/>
        <v>5</v>
      </c>
      <c r="I113" s="23">
        <f t="shared" si="74"/>
        <v>5</v>
      </c>
      <c r="J113" s="23">
        <f t="shared" si="74"/>
        <v>5</v>
      </c>
      <c r="K113" s="23">
        <f t="shared" si="74"/>
        <v>5</v>
      </c>
      <c r="L113" s="23">
        <f t="shared" si="74"/>
        <v>5</v>
      </c>
      <c r="M113" s="23">
        <f t="shared" si="74"/>
        <v>0</v>
      </c>
      <c r="N113" s="23">
        <f t="shared" si="74"/>
        <v>0</v>
      </c>
      <c r="O113" s="23">
        <f t="shared" si="74"/>
        <v>0</v>
      </c>
      <c r="P113" s="24"/>
      <c r="Q113" s="24"/>
      <c r="R113" s="24"/>
      <c r="S113" s="24"/>
      <c r="T113" s="24"/>
    </row>
    <row r="114" spans="1:20" ht="17.25" customHeight="1" x14ac:dyDescent="0.15">
      <c r="B114" s="25"/>
      <c r="C114" s="26" t="str">
        <f>C34</f>
        <v>（H30判明地点のH29数値）</v>
      </c>
      <c r="D114" s="10">
        <f t="shared" ref="D114:T114" si="75">IF(D541&gt;0,D540,0)+IF(D555&gt;0,D554,0)+IF(D570&gt;0,D569,0)+IF(D584&gt;0,D583,0)+IF(D598&gt;0,D597,0)</f>
        <v>59241</v>
      </c>
      <c r="E114" s="10">
        <f t="shared" si="75"/>
        <v>105257</v>
      </c>
      <c r="F114" s="10">
        <f t="shared" si="75"/>
        <v>98274</v>
      </c>
      <c r="G114" s="10">
        <f t="shared" si="75"/>
        <v>128490</v>
      </c>
      <c r="H114" s="10">
        <f t="shared" si="75"/>
        <v>150519</v>
      </c>
      <c r="I114" s="10">
        <f t="shared" si="75"/>
        <v>112578</v>
      </c>
      <c r="J114" s="10">
        <f t="shared" si="75"/>
        <v>99502</v>
      </c>
      <c r="K114" s="10">
        <f t="shared" si="75"/>
        <v>63558</v>
      </c>
      <c r="L114" s="10">
        <f t="shared" si="75"/>
        <v>49722</v>
      </c>
      <c r="M114" s="10">
        <f t="shared" si="75"/>
        <v>0</v>
      </c>
      <c r="N114" s="10">
        <f t="shared" si="75"/>
        <v>0</v>
      </c>
      <c r="O114" s="10">
        <f t="shared" si="75"/>
        <v>0</v>
      </c>
      <c r="P114" s="10">
        <f t="shared" si="75"/>
        <v>0</v>
      </c>
      <c r="Q114" s="10">
        <f t="shared" si="75"/>
        <v>262772</v>
      </c>
      <c r="R114" s="10">
        <f t="shared" si="75"/>
        <v>391587</v>
      </c>
      <c r="S114" s="10">
        <f t="shared" si="75"/>
        <v>212782</v>
      </c>
      <c r="T114" s="10">
        <f t="shared" si="75"/>
        <v>0</v>
      </c>
    </row>
    <row r="115" spans="1:20" ht="15" customHeight="1" x14ac:dyDescent="0.15">
      <c r="B115" s="7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T115" s="9"/>
    </row>
    <row r="116" spans="1:20" s="31" customFormat="1" ht="15" customHeight="1" x14ac:dyDescent="0.2">
      <c r="A116" s="30"/>
      <c r="B116" s="31" t="s">
        <v>15</v>
      </c>
      <c r="T116" s="11" t="s">
        <v>22</v>
      </c>
    </row>
    <row r="117" spans="1:20" s="31" customFormat="1" ht="15" customHeight="1" x14ac:dyDescent="0.2">
      <c r="A117" s="30"/>
      <c r="B117" s="75" t="s">
        <v>43</v>
      </c>
      <c r="C117" s="14" t="s">
        <v>0</v>
      </c>
      <c r="D117" s="14" t="s">
        <v>1</v>
      </c>
      <c r="E117" s="14" t="s">
        <v>2</v>
      </c>
      <c r="F117" s="14" t="s">
        <v>3</v>
      </c>
      <c r="G117" s="14" t="s">
        <v>4</v>
      </c>
      <c r="H117" s="14" t="s">
        <v>5</v>
      </c>
      <c r="I117" s="14" t="s">
        <v>6</v>
      </c>
      <c r="J117" s="14" t="s">
        <v>7</v>
      </c>
      <c r="K117" s="14" t="s">
        <v>8</v>
      </c>
      <c r="L117" s="14" t="s">
        <v>9</v>
      </c>
      <c r="M117" s="14" t="s">
        <v>10</v>
      </c>
      <c r="N117" s="14" t="s">
        <v>11</v>
      </c>
      <c r="O117" s="14" t="s">
        <v>12</v>
      </c>
      <c r="P117" s="14" t="s">
        <v>23</v>
      </c>
      <c r="Q117" s="14" t="s">
        <v>24</v>
      </c>
      <c r="R117" s="14" t="s">
        <v>25</v>
      </c>
      <c r="S117" s="14" t="s">
        <v>26</v>
      </c>
      <c r="T117" s="14" t="s">
        <v>27</v>
      </c>
    </row>
    <row r="118" spans="1:20" s="31" customFormat="1" ht="15" customHeight="1" x14ac:dyDescent="0.2">
      <c r="A118" s="30"/>
      <c r="B118" s="77"/>
      <c r="C118" s="14" t="s">
        <v>29</v>
      </c>
      <c r="D118" s="3">
        <v>70593</v>
      </c>
      <c r="E118" s="3">
        <v>106212</v>
      </c>
      <c r="F118" s="3">
        <v>81897</v>
      </c>
      <c r="G118" s="3">
        <v>116057</v>
      </c>
      <c r="H118" s="3">
        <v>155044</v>
      </c>
      <c r="I118" s="3">
        <v>106361</v>
      </c>
      <c r="J118" s="3">
        <v>101742</v>
      </c>
      <c r="K118" s="3">
        <v>63878</v>
      </c>
      <c r="L118" s="3">
        <v>46955</v>
      </c>
      <c r="M118" s="3">
        <v>50397</v>
      </c>
      <c r="N118" s="3">
        <v>44351</v>
      </c>
      <c r="O118" s="3">
        <v>62660</v>
      </c>
      <c r="P118" s="3">
        <f>SUM(D118:O118)</f>
        <v>1006147</v>
      </c>
      <c r="Q118" s="3">
        <f>SUM(D118:F118)</f>
        <v>258702</v>
      </c>
      <c r="R118" s="3">
        <f>SUM(G118:I118)</f>
        <v>377462</v>
      </c>
      <c r="S118" s="3">
        <f>SUM(J118:L118)</f>
        <v>212575</v>
      </c>
      <c r="T118" s="3">
        <f>SUM(M118:O118)</f>
        <v>157408</v>
      </c>
    </row>
    <row r="119" spans="1:20" s="31" customFormat="1" ht="15" customHeight="1" x14ac:dyDescent="0.2">
      <c r="A119" s="30"/>
      <c r="B119" s="77"/>
      <c r="C119" s="14" t="s">
        <v>13</v>
      </c>
      <c r="D119" s="3">
        <v>68707</v>
      </c>
      <c r="E119" s="3">
        <v>114254</v>
      </c>
      <c r="F119" s="3">
        <v>88868</v>
      </c>
      <c r="G119" s="3">
        <v>117924</v>
      </c>
      <c r="H119" s="3">
        <v>148412</v>
      </c>
      <c r="I119" s="3">
        <v>113584</v>
      </c>
      <c r="J119" s="3">
        <v>91864</v>
      </c>
      <c r="K119" s="3">
        <v>57611</v>
      </c>
      <c r="L119" s="3">
        <v>43120</v>
      </c>
      <c r="M119" s="3">
        <v>45320</v>
      </c>
      <c r="N119" s="3">
        <v>38948</v>
      </c>
      <c r="O119" s="3">
        <v>53731</v>
      </c>
      <c r="P119" s="3">
        <f>SUM(D119:O119)</f>
        <v>982343</v>
      </c>
      <c r="Q119" s="3">
        <f>SUM(D119:F119)</f>
        <v>271829</v>
      </c>
      <c r="R119" s="3">
        <f>SUM(G119:I119)</f>
        <v>379920</v>
      </c>
      <c r="S119" s="3">
        <f>SUM(J119:L119)</f>
        <v>192595</v>
      </c>
      <c r="T119" s="3">
        <f>SUM(M119:O119)</f>
        <v>137999</v>
      </c>
    </row>
    <row r="120" spans="1:20" s="31" customFormat="1" ht="15" customHeight="1" x14ac:dyDescent="0.2">
      <c r="A120" s="30"/>
      <c r="B120" s="77"/>
      <c r="C120" s="14" t="s">
        <v>28</v>
      </c>
      <c r="D120" s="1">
        <v>60440</v>
      </c>
      <c r="E120" s="1">
        <v>105241</v>
      </c>
      <c r="F120" s="1">
        <v>88836</v>
      </c>
      <c r="G120" s="1">
        <v>99147</v>
      </c>
      <c r="H120" s="1">
        <v>120162</v>
      </c>
      <c r="I120" s="1">
        <v>78690</v>
      </c>
      <c r="J120" s="1">
        <v>89341</v>
      </c>
      <c r="K120" s="1">
        <v>48684</v>
      </c>
      <c r="L120" s="1">
        <v>33592</v>
      </c>
      <c r="M120" s="1">
        <v>35376</v>
      </c>
      <c r="N120" s="1">
        <v>33410</v>
      </c>
      <c r="O120" s="1">
        <v>42231</v>
      </c>
      <c r="P120" s="3">
        <f>SUM(D120:O120)</f>
        <v>835150</v>
      </c>
      <c r="Q120" s="3">
        <f>SUM(D120:F120)</f>
        <v>254517</v>
      </c>
      <c r="R120" s="3">
        <f>SUM(G120:I120)</f>
        <v>297999</v>
      </c>
      <c r="S120" s="3">
        <f>SUM(J120:L120)</f>
        <v>171617</v>
      </c>
      <c r="T120" s="3">
        <f>SUM(M120:O120)</f>
        <v>111017</v>
      </c>
    </row>
    <row r="121" spans="1:20" s="31" customFormat="1" ht="15" customHeight="1" x14ac:dyDescent="0.2">
      <c r="A121" s="30" t="s">
        <v>45</v>
      </c>
      <c r="B121" s="77"/>
      <c r="C121" s="14" t="s">
        <v>30</v>
      </c>
      <c r="D121" s="1">
        <v>50402</v>
      </c>
      <c r="E121" s="1">
        <v>84573</v>
      </c>
      <c r="F121" s="1">
        <v>80679</v>
      </c>
      <c r="G121" s="1">
        <v>115292</v>
      </c>
      <c r="H121" s="1">
        <v>142681</v>
      </c>
      <c r="I121" s="1">
        <v>95543</v>
      </c>
      <c r="J121" s="1">
        <v>100552</v>
      </c>
      <c r="K121" s="1">
        <v>61558</v>
      </c>
      <c r="L121" s="1">
        <v>40872</v>
      </c>
      <c r="M121" s="1">
        <v>39645</v>
      </c>
      <c r="N121" s="1">
        <v>41181</v>
      </c>
      <c r="O121" s="1">
        <v>53188</v>
      </c>
      <c r="P121" s="3">
        <f>SUM(D121:O121)</f>
        <v>906166</v>
      </c>
      <c r="Q121" s="3">
        <f>SUM(D121:F121)</f>
        <v>215654</v>
      </c>
      <c r="R121" s="3">
        <f>SUM(G121:I121)</f>
        <v>353516</v>
      </c>
      <c r="S121" s="3">
        <f>SUM(J121:L121)</f>
        <v>202982</v>
      </c>
      <c r="T121" s="3">
        <f>SUM(M121:O121)</f>
        <v>134014</v>
      </c>
    </row>
    <row r="122" spans="1:20" s="31" customFormat="1" ht="15" customHeight="1" x14ac:dyDescent="0.2">
      <c r="A122" s="30"/>
      <c r="B122" s="77"/>
      <c r="C122" s="14" t="s">
        <v>41</v>
      </c>
      <c r="D122" s="1">
        <v>66306</v>
      </c>
      <c r="E122" s="1">
        <v>101703</v>
      </c>
      <c r="F122" s="1">
        <v>92004</v>
      </c>
      <c r="G122" s="1">
        <v>116529</v>
      </c>
      <c r="H122" s="1">
        <v>139984</v>
      </c>
      <c r="I122" s="1">
        <v>92768</v>
      </c>
      <c r="J122" s="1">
        <v>104217</v>
      </c>
      <c r="K122" s="1">
        <v>58851</v>
      </c>
      <c r="L122" s="1">
        <v>41217</v>
      </c>
      <c r="M122" s="1">
        <v>43906</v>
      </c>
      <c r="N122" s="1">
        <v>37147</v>
      </c>
      <c r="O122" s="1">
        <v>49696</v>
      </c>
      <c r="P122" s="4">
        <f t="shared" ref="P122:P127" si="76">IF(D122*E122*F122*G122*H122*I122*J122*K122*L122*M122*N122*O122&gt;0,SUM(D122:O122),0)</f>
        <v>944328</v>
      </c>
      <c r="Q122" s="4">
        <f t="shared" ref="Q122:Q128" si="77">IF(D122*E122*F122&gt;0,SUM(D122:F122),0)</f>
        <v>260013</v>
      </c>
      <c r="R122" s="4">
        <f t="shared" ref="R122:R128" si="78">IF(G122*H122*I122&gt;0,SUM(G122:I122),0)</f>
        <v>349281</v>
      </c>
      <c r="S122" s="4">
        <f t="shared" ref="S122:S128" si="79">IF(J122*K122*L122&gt;0,SUM(J122:L122),0)</f>
        <v>204285</v>
      </c>
      <c r="T122" s="4">
        <f t="shared" ref="T122:T128" si="80">IF(M122*N122*O122&gt;0,SUM(M122:O122),0)</f>
        <v>130749</v>
      </c>
    </row>
    <row r="123" spans="1:20" s="31" customFormat="1" ht="15" customHeight="1" x14ac:dyDescent="0.2">
      <c r="A123" s="30"/>
      <c r="B123" s="77"/>
      <c r="C123" s="14" t="s">
        <v>42</v>
      </c>
      <c r="D123" s="1">
        <v>65557</v>
      </c>
      <c r="E123" s="1">
        <v>102823</v>
      </c>
      <c r="F123" s="1">
        <v>102771</v>
      </c>
      <c r="G123" s="1">
        <v>125648</v>
      </c>
      <c r="H123" s="1">
        <v>146662</v>
      </c>
      <c r="I123" s="1">
        <v>108433</v>
      </c>
      <c r="J123" s="1">
        <v>100658</v>
      </c>
      <c r="K123" s="1">
        <v>49389</v>
      </c>
      <c r="L123" s="1">
        <v>40029</v>
      </c>
      <c r="M123" s="1">
        <v>40795</v>
      </c>
      <c r="N123" s="1">
        <v>33545</v>
      </c>
      <c r="O123" s="1">
        <v>47592</v>
      </c>
      <c r="P123" s="4">
        <f t="shared" si="76"/>
        <v>963902</v>
      </c>
      <c r="Q123" s="4">
        <f t="shared" si="77"/>
        <v>271151</v>
      </c>
      <c r="R123" s="4">
        <f t="shared" si="78"/>
        <v>380743</v>
      </c>
      <c r="S123" s="4">
        <f t="shared" si="79"/>
        <v>190076</v>
      </c>
      <c r="T123" s="4">
        <f t="shared" si="80"/>
        <v>121932</v>
      </c>
    </row>
    <row r="124" spans="1:20" s="31" customFormat="1" ht="15" customHeight="1" x14ac:dyDescent="0.2">
      <c r="A124" s="30"/>
      <c r="B124" s="77"/>
      <c r="C124" s="14" t="s">
        <v>44</v>
      </c>
      <c r="D124" s="1">
        <v>66536</v>
      </c>
      <c r="E124" s="1">
        <v>104618</v>
      </c>
      <c r="F124" s="1">
        <v>86497</v>
      </c>
      <c r="G124" s="1">
        <v>106897</v>
      </c>
      <c r="H124" s="1">
        <v>128894</v>
      </c>
      <c r="I124" s="1">
        <v>101646</v>
      </c>
      <c r="J124" s="1">
        <v>95284</v>
      </c>
      <c r="K124" s="1">
        <v>64194</v>
      </c>
      <c r="L124" s="1">
        <v>40092</v>
      </c>
      <c r="M124" s="1">
        <v>43661</v>
      </c>
      <c r="N124" s="1">
        <v>39822</v>
      </c>
      <c r="O124" s="1">
        <v>57094</v>
      </c>
      <c r="P124" s="4">
        <f t="shared" si="76"/>
        <v>935235</v>
      </c>
      <c r="Q124" s="4">
        <f t="shared" si="77"/>
        <v>257651</v>
      </c>
      <c r="R124" s="4">
        <f t="shared" si="78"/>
        <v>337437</v>
      </c>
      <c r="S124" s="4">
        <f t="shared" si="79"/>
        <v>199570</v>
      </c>
      <c r="T124" s="4">
        <f t="shared" si="80"/>
        <v>140577</v>
      </c>
    </row>
    <row r="125" spans="1:20" s="31" customFormat="1" ht="15" customHeight="1" x14ac:dyDescent="0.2">
      <c r="A125" s="30"/>
      <c r="B125" s="77"/>
      <c r="C125" s="14" t="s">
        <v>83</v>
      </c>
      <c r="D125" s="1">
        <v>64650</v>
      </c>
      <c r="E125" s="1">
        <v>106402</v>
      </c>
      <c r="F125" s="1">
        <v>83665</v>
      </c>
      <c r="G125" s="1">
        <v>107253</v>
      </c>
      <c r="H125" s="1">
        <v>126753</v>
      </c>
      <c r="I125" s="1">
        <v>101647</v>
      </c>
      <c r="J125" s="1">
        <v>93838</v>
      </c>
      <c r="K125" s="1">
        <v>60350</v>
      </c>
      <c r="L125" s="1">
        <v>42746</v>
      </c>
      <c r="M125" s="1">
        <v>42560</v>
      </c>
      <c r="N125" s="1">
        <v>38580</v>
      </c>
      <c r="O125" s="1">
        <v>55068</v>
      </c>
      <c r="P125" s="4">
        <f t="shared" si="76"/>
        <v>923512</v>
      </c>
      <c r="Q125" s="4">
        <f t="shared" si="77"/>
        <v>254717</v>
      </c>
      <c r="R125" s="4">
        <f t="shared" si="78"/>
        <v>335653</v>
      </c>
      <c r="S125" s="4">
        <f t="shared" si="79"/>
        <v>196934</v>
      </c>
      <c r="T125" s="4">
        <f t="shared" si="80"/>
        <v>136208</v>
      </c>
    </row>
    <row r="126" spans="1:20" s="31" customFormat="1" ht="15" customHeight="1" x14ac:dyDescent="0.2">
      <c r="A126" s="30"/>
      <c r="B126" s="77"/>
      <c r="C126" s="14" t="s">
        <v>86</v>
      </c>
      <c r="D126" s="17">
        <v>72898</v>
      </c>
      <c r="E126" s="17">
        <v>101597</v>
      </c>
      <c r="F126" s="17">
        <v>84486</v>
      </c>
      <c r="G126" s="17">
        <v>111415</v>
      </c>
      <c r="H126" s="17">
        <v>120075</v>
      </c>
      <c r="I126" s="17">
        <v>100129</v>
      </c>
      <c r="J126" s="17">
        <v>91819</v>
      </c>
      <c r="K126" s="17">
        <v>49242</v>
      </c>
      <c r="L126" s="17">
        <v>40053</v>
      </c>
      <c r="M126" s="17">
        <v>41476</v>
      </c>
      <c r="N126" s="17">
        <v>38369</v>
      </c>
      <c r="O126" s="17">
        <v>59245</v>
      </c>
      <c r="P126" s="4">
        <f t="shared" si="76"/>
        <v>910804</v>
      </c>
      <c r="Q126" s="4">
        <f t="shared" si="77"/>
        <v>258981</v>
      </c>
      <c r="R126" s="4">
        <f t="shared" si="78"/>
        <v>331619</v>
      </c>
      <c r="S126" s="4">
        <f t="shared" si="79"/>
        <v>181114</v>
      </c>
      <c r="T126" s="4">
        <f t="shared" si="80"/>
        <v>139090</v>
      </c>
    </row>
    <row r="127" spans="1:20" s="31" customFormat="1" ht="15" customHeight="1" x14ac:dyDescent="0.2">
      <c r="A127" s="30"/>
      <c r="B127" s="77"/>
      <c r="C127" s="14" t="s">
        <v>87</v>
      </c>
      <c r="D127" s="17">
        <v>71721</v>
      </c>
      <c r="E127" s="17">
        <v>102536</v>
      </c>
      <c r="F127" s="17">
        <v>86666</v>
      </c>
      <c r="G127" s="17">
        <v>112785</v>
      </c>
      <c r="H127" s="17">
        <v>131018</v>
      </c>
      <c r="I127" s="17">
        <v>102347</v>
      </c>
      <c r="J127" s="17">
        <v>100667</v>
      </c>
      <c r="K127" s="17">
        <v>57613</v>
      </c>
      <c r="L127" s="17">
        <v>41735</v>
      </c>
      <c r="M127" s="17">
        <v>44954</v>
      </c>
      <c r="N127" s="17">
        <v>39805</v>
      </c>
      <c r="O127" s="17">
        <v>55876</v>
      </c>
      <c r="P127" s="4">
        <f t="shared" si="76"/>
        <v>947723</v>
      </c>
      <c r="Q127" s="4">
        <f t="shared" si="77"/>
        <v>260923</v>
      </c>
      <c r="R127" s="4">
        <f t="shared" si="78"/>
        <v>346150</v>
      </c>
      <c r="S127" s="4">
        <f t="shared" si="79"/>
        <v>200015</v>
      </c>
      <c r="T127" s="4">
        <f t="shared" si="80"/>
        <v>140635</v>
      </c>
    </row>
    <row r="128" spans="1:20" s="31" customFormat="1" ht="15" customHeight="1" x14ac:dyDescent="0.2">
      <c r="A128" s="30"/>
      <c r="B128" s="77"/>
      <c r="C128" s="14" t="s">
        <v>88</v>
      </c>
      <c r="D128" s="17">
        <v>71454</v>
      </c>
      <c r="E128" s="17">
        <v>92908</v>
      </c>
      <c r="F128" s="17">
        <v>88208</v>
      </c>
      <c r="G128" s="17">
        <v>105670</v>
      </c>
      <c r="H128" s="17">
        <v>123388</v>
      </c>
      <c r="I128" s="17">
        <v>94824</v>
      </c>
      <c r="J128" s="17">
        <v>88934</v>
      </c>
      <c r="K128" s="17">
        <v>62105</v>
      </c>
      <c r="L128" s="17">
        <v>42609</v>
      </c>
      <c r="M128" s="17"/>
      <c r="N128" s="17"/>
      <c r="O128" s="17"/>
      <c r="P128" s="4">
        <f t="shared" ref="P128" si="81">IF(D128*E128*F128*G128*H128*I128*J128*K128*L128*M128*N128*O128&gt;0,SUM(D128:O128),0)</f>
        <v>0</v>
      </c>
      <c r="Q128" s="4">
        <f t="shared" si="77"/>
        <v>252570</v>
      </c>
      <c r="R128" s="4">
        <f t="shared" si="78"/>
        <v>323882</v>
      </c>
      <c r="S128" s="4">
        <f t="shared" si="79"/>
        <v>193648</v>
      </c>
      <c r="T128" s="4">
        <f t="shared" si="80"/>
        <v>0</v>
      </c>
    </row>
    <row r="129" spans="1:20" s="31" customFormat="1" ht="15" customHeight="1" x14ac:dyDescent="0.2">
      <c r="A129" s="30"/>
      <c r="B129" s="77"/>
      <c r="C129" s="14" t="s">
        <v>89</v>
      </c>
      <c r="D129" s="21">
        <f>IF(D128&gt;0,D128/D127," ")</f>
        <v>0.99627724097544657</v>
      </c>
      <c r="E129" s="21">
        <f t="shared" ref="E129:T129" si="82">IF(E128&gt;0,E128/E127," ")</f>
        <v>0.90610127174845911</v>
      </c>
      <c r="F129" s="21">
        <f t="shared" si="82"/>
        <v>1.0177924445572659</v>
      </c>
      <c r="G129" s="21">
        <f t="shared" si="82"/>
        <v>0.93691536995167801</v>
      </c>
      <c r="H129" s="21">
        <f t="shared" si="82"/>
        <v>0.94176372712146428</v>
      </c>
      <c r="I129" s="21">
        <f t="shared" si="82"/>
        <v>0.92649515862702381</v>
      </c>
      <c r="J129" s="21">
        <f t="shared" si="82"/>
        <v>0.88344740580329206</v>
      </c>
      <c r="K129" s="21">
        <f t="shared" si="82"/>
        <v>1.0779685140506483</v>
      </c>
      <c r="L129" s="21">
        <f t="shared" si="82"/>
        <v>1.0209416556846771</v>
      </c>
      <c r="M129" s="21" t="str">
        <f t="shared" si="82"/>
        <v xml:space="preserve"> </v>
      </c>
      <c r="N129" s="21" t="str">
        <f t="shared" si="82"/>
        <v xml:space="preserve"> </v>
      </c>
      <c r="O129" s="21" t="str">
        <f t="shared" si="82"/>
        <v xml:space="preserve"> </v>
      </c>
      <c r="P129" s="21" t="str">
        <f t="shared" si="82"/>
        <v xml:space="preserve"> </v>
      </c>
      <c r="Q129" s="21">
        <f t="shared" si="82"/>
        <v>0.96798672405268993</v>
      </c>
      <c r="R129" s="21">
        <f t="shared" si="82"/>
        <v>0.93566950743897159</v>
      </c>
      <c r="S129" s="21">
        <f t="shared" si="82"/>
        <v>0.96816738744594155</v>
      </c>
      <c r="T129" s="21" t="str">
        <f t="shared" si="82"/>
        <v xml:space="preserve"> </v>
      </c>
    </row>
    <row r="130" spans="1:20" s="31" customFormat="1" ht="24.75" customHeight="1" x14ac:dyDescent="0.15">
      <c r="A130" s="32" t="s">
        <v>93</v>
      </c>
      <c r="T130" s="11"/>
    </row>
    <row r="131" spans="1:20" ht="15" customHeight="1" x14ac:dyDescent="0.15">
      <c r="B131" s="75" t="s">
        <v>47</v>
      </c>
      <c r="C131" s="14" t="s">
        <v>0</v>
      </c>
      <c r="D131" s="14" t="s">
        <v>1</v>
      </c>
      <c r="E131" s="14" t="s">
        <v>2</v>
      </c>
      <c r="F131" s="14" t="s">
        <v>3</v>
      </c>
      <c r="G131" s="14" t="s">
        <v>4</v>
      </c>
      <c r="H131" s="14" t="s">
        <v>5</v>
      </c>
      <c r="I131" s="14" t="s">
        <v>6</v>
      </c>
      <c r="J131" s="14" t="s">
        <v>7</v>
      </c>
      <c r="K131" s="14" t="s">
        <v>8</v>
      </c>
      <c r="L131" s="14" t="s">
        <v>9</v>
      </c>
      <c r="M131" s="14" t="s">
        <v>10</v>
      </c>
      <c r="N131" s="14" t="s">
        <v>11</v>
      </c>
      <c r="O131" s="14" t="s">
        <v>12</v>
      </c>
      <c r="P131" s="14" t="s">
        <v>23</v>
      </c>
      <c r="Q131" s="14" t="s">
        <v>24</v>
      </c>
      <c r="R131" s="14" t="s">
        <v>25</v>
      </c>
      <c r="S131" s="14" t="s">
        <v>26</v>
      </c>
      <c r="T131" s="14" t="s">
        <v>27</v>
      </c>
    </row>
    <row r="132" spans="1:20" ht="15" customHeight="1" x14ac:dyDescent="0.15">
      <c r="B132" s="77"/>
      <c r="C132" s="14" t="s">
        <v>29</v>
      </c>
      <c r="D132" s="3">
        <v>26028</v>
      </c>
      <c r="E132" s="3">
        <v>39214</v>
      </c>
      <c r="F132" s="3">
        <v>39609</v>
      </c>
      <c r="G132" s="3">
        <v>49810</v>
      </c>
      <c r="H132" s="3">
        <v>62684</v>
      </c>
      <c r="I132" s="3">
        <v>45456</v>
      </c>
      <c r="J132" s="3">
        <v>40087</v>
      </c>
      <c r="K132" s="3">
        <v>25027</v>
      </c>
      <c r="L132" s="3">
        <v>19029</v>
      </c>
      <c r="M132" s="3">
        <v>18861</v>
      </c>
      <c r="N132" s="3">
        <v>22753</v>
      </c>
      <c r="O132" s="3">
        <v>23291</v>
      </c>
      <c r="P132" s="3">
        <f>SUM(D132:O132)</f>
        <v>411849</v>
      </c>
      <c r="Q132" s="3">
        <f>SUM(D132:F132)</f>
        <v>104851</v>
      </c>
      <c r="R132" s="3">
        <f>SUM(G132:I132)</f>
        <v>157950</v>
      </c>
      <c r="S132" s="3">
        <f>SUM(J132:L132)</f>
        <v>84143</v>
      </c>
      <c r="T132" s="3">
        <f>SUM(M132:O132)</f>
        <v>64905</v>
      </c>
    </row>
    <row r="133" spans="1:20" ht="15" customHeight="1" x14ac:dyDescent="0.15">
      <c r="B133" s="77"/>
      <c r="C133" s="14" t="s">
        <v>13</v>
      </c>
      <c r="D133" s="3">
        <v>18487</v>
      </c>
      <c r="E133" s="3">
        <v>30894</v>
      </c>
      <c r="F133" s="3">
        <v>27196</v>
      </c>
      <c r="G133" s="3">
        <v>38015</v>
      </c>
      <c r="H133" s="3">
        <v>52200</v>
      </c>
      <c r="I133" s="3">
        <v>41862</v>
      </c>
      <c r="J133" s="3">
        <v>36941</v>
      </c>
      <c r="K133" s="3">
        <v>24764</v>
      </c>
      <c r="L133" s="3">
        <v>21407</v>
      </c>
      <c r="M133" s="3">
        <v>20063</v>
      </c>
      <c r="N133" s="3">
        <v>28711</v>
      </c>
      <c r="O133" s="3">
        <v>21135</v>
      </c>
      <c r="P133" s="3">
        <f>SUM(D133:O133)</f>
        <v>361675</v>
      </c>
      <c r="Q133" s="3">
        <f>SUM(D133:F133)</f>
        <v>76577</v>
      </c>
      <c r="R133" s="3">
        <f>SUM(G133:I133)</f>
        <v>132077</v>
      </c>
      <c r="S133" s="3">
        <f>SUM(J133:L133)</f>
        <v>83112</v>
      </c>
      <c r="T133" s="3">
        <f>SUM(M133:O133)</f>
        <v>69909</v>
      </c>
    </row>
    <row r="134" spans="1:20" ht="15" customHeight="1" x14ac:dyDescent="0.15">
      <c r="B134" s="77"/>
      <c r="C134" s="14" t="s">
        <v>28</v>
      </c>
      <c r="D134" s="1">
        <v>21085</v>
      </c>
      <c r="E134" s="1">
        <v>37680</v>
      </c>
      <c r="F134" s="1">
        <v>36651</v>
      </c>
      <c r="G134" s="1">
        <v>46048</v>
      </c>
      <c r="H134" s="1">
        <v>60526</v>
      </c>
      <c r="I134" s="1">
        <v>45570</v>
      </c>
      <c r="J134" s="1">
        <v>35838</v>
      </c>
      <c r="K134" s="1">
        <v>22505</v>
      </c>
      <c r="L134" s="1">
        <v>18816</v>
      </c>
      <c r="M134" s="1">
        <v>19327</v>
      </c>
      <c r="N134" s="1">
        <v>34288</v>
      </c>
      <c r="O134" s="1">
        <v>13390</v>
      </c>
      <c r="P134" s="3">
        <f>SUM(D134:O134)</f>
        <v>391724</v>
      </c>
      <c r="Q134" s="3">
        <f>SUM(D134:F134)</f>
        <v>95416</v>
      </c>
      <c r="R134" s="3">
        <f>SUM(G134:I134)</f>
        <v>152144</v>
      </c>
      <c r="S134" s="3">
        <f>SUM(J134:L134)</f>
        <v>77159</v>
      </c>
      <c r="T134" s="3">
        <f>SUM(M134:O134)</f>
        <v>67005</v>
      </c>
    </row>
    <row r="135" spans="1:20" ht="15" customHeight="1" x14ac:dyDescent="0.15">
      <c r="B135" s="77"/>
      <c r="C135" s="14" t="s">
        <v>30</v>
      </c>
      <c r="D135" s="1">
        <v>7115</v>
      </c>
      <c r="E135" s="1">
        <v>18668</v>
      </c>
      <c r="F135" s="1">
        <v>22417</v>
      </c>
      <c r="G135" s="1">
        <v>34807</v>
      </c>
      <c r="H135" s="1">
        <v>52845</v>
      </c>
      <c r="I135" s="1">
        <v>37087</v>
      </c>
      <c r="J135" s="1">
        <v>32851</v>
      </c>
      <c r="K135" s="1">
        <v>21314</v>
      </c>
      <c r="L135" s="1">
        <v>18720</v>
      </c>
      <c r="M135" s="1">
        <v>22101</v>
      </c>
      <c r="N135" s="1">
        <v>26296</v>
      </c>
      <c r="O135" s="1">
        <v>23063</v>
      </c>
      <c r="P135" s="3">
        <f>SUM(D135:O135)</f>
        <v>317284</v>
      </c>
      <c r="Q135" s="3">
        <f>SUM(D135:F135)</f>
        <v>48200</v>
      </c>
      <c r="R135" s="3">
        <f>SUM(G135:I135)</f>
        <v>124739</v>
      </c>
      <c r="S135" s="3">
        <f>SUM(J135:L135)</f>
        <v>72885</v>
      </c>
      <c r="T135" s="3">
        <f>SUM(M135:O135)</f>
        <v>71460</v>
      </c>
    </row>
    <row r="136" spans="1:20" ht="15" customHeight="1" x14ac:dyDescent="0.15">
      <c r="B136" s="77"/>
      <c r="C136" s="14" t="s">
        <v>41</v>
      </c>
      <c r="D136" s="1">
        <v>22104</v>
      </c>
      <c r="E136" s="1">
        <v>34340</v>
      </c>
      <c r="F136" s="1">
        <v>34697</v>
      </c>
      <c r="G136" s="1">
        <v>50048</v>
      </c>
      <c r="H136" s="1">
        <v>61138</v>
      </c>
      <c r="I136" s="1">
        <v>42363</v>
      </c>
      <c r="J136" s="1">
        <v>36733</v>
      </c>
      <c r="K136" s="1">
        <v>23333</v>
      </c>
      <c r="L136" s="1">
        <v>20230</v>
      </c>
      <c r="M136" s="1">
        <v>18785</v>
      </c>
      <c r="N136" s="1">
        <v>30257</v>
      </c>
      <c r="O136" s="1">
        <v>23345</v>
      </c>
      <c r="P136" s="4">
        <f t="shared" ref="P136:P142" si="83">IF(D136*E136*F136*G136*H136*I136*J136*K136*L136*M136*N136*O136&gt;0,SUM(D136:O136),0)</f>
        <v>397373</v>
      </c>
      <c r="Q136" s="4">
        <f t="shared" ref="Q136:Q142" si="84">IF(D136*E136*F136&gt;0,SUM(D136:F136),0)</f>
        <v>91141</v>
      </c>
      <c r="R136" s="4">
        <f t="shared" ref="R136:R142" si="85">IF(G136*H136*I136&gt;0,SUM(G136:I136),0)</f>
        <v>153549</v>
      </c>
      <c r="S136" s="4">
        <f t="shared" ref="S136:S142" si="86">IF(J136*K136*L136&gt;0,SUM(J136:L136),0)</f>
        <v>80296</v>
      </c>
      <c r="T136" s="4">
        <f t="shared" ref="T136:T142" si="87">IF(M136*N136*O136&gt;0,SUM(M136:O136),0)</f>
        <v>72387</v>
      </c>
    </row>
    <row r="137" spans="1:20" ht="15" customHeight="1" x14ac:dyDescent="0.15">
      <c r="B137" s="77"/>
      <c r="C137" s="14" t="s">
        <v>42</v>
      </c>
      <c r="D137" s="1">
        <v>18384</v>
      </c>
      <c r="E137" s="1">
        <v>32277</v>
      </c>
      <c r="F137" s="1">
        <v>40056</v>
      </c>
      <c r="G137" s="1">
        <v>46250</v>
      </c>
      <c r="H137" s="1">
        <v>63035</v>
      </c>
      <c r="I137" s="1">
        <v>42657</v>
      </c>
      <c r="J137" s="1">
        <v>37782</v>
      </c>
      <c r="K137" s="1">
        <v>23876</v>
      </c>
      <c r="L137" s="1">
        <v>23220</v>
      </c>
      <c r="M137" s="1">
        <v>20425</v>
      </c>
      <c r="N137" s="1">
        <v>33543</v>
      </c>
      <c r="O137" s="1">
        <v>27037</v>
      </c>
      <c r="P137" s="4">
        <f t="shared" si="83"/>
        <v>408542</v>
      </c>
      <c r="Q137" s="4">
        <f t="shared" si="84"/>
        <v>90717</v>
      </c>
      <c r="R137" s="4">
        <f t="shared" si="85"/>
        <v>151942</v>
      </c>
      <c r="S137" s="4">
        <f t="shared" si="86"/>
        <v>84878</v>
      </c>
      <c r="T137" s="4">
        <f t="shared" si="87"/>
        <v>81005</v>
      </c>
    </row>
    <row r="138" spans="1:20" ht="15" customHeight="1" x14ac:dyDescent="0.15">
      <c r="B138" s="77"/>
      <c r="C138" s="14" t="s">
        <v>44</v>
      </c>
      <c r="D138" s="1">
        <v>23771</v>
      </c>
      <c r="E138" s="1">
        <v>36679</v>
      </c>
      <c r="F138" s="1">
        <v>35229</v>
      </c>
      <c r="G138" s="1">
        <v>59547</v>
      </c>
      <c r="H138" s="1">
        <v>71992</v>
      </c>
      <c r="I138" s="1">
        <v>60307</v>
      </c>
      <c r="J138" s="1">
        <v>49731</v>
      </c>
      <c r="K138" s="1">
        <v>34720</v>
      </c>
      <c r="L138" s="1">
        <v>27102</v>
      </c>
      <c r="M138" s="1">
        <v>27083</v>
      </c>
      <c r="N138" s="1">
        <v>47989</v>
      </c>
      <c r="O138" s="1">
        <v>36228</v>
      </c>
      <c r="P138" s="4">
        <f t="shared" si="83"/>
        <v>510378</v>
      </c>
      <c r="Q138" s="4">
        <f t="shared" si="84"/>
        <v>95679</v>
      </c>
      <c r="R138" s="4">
        <f t="shared" si="85"/>
        <v>191846</v>
      </c>
      <c r="S138" s="4">
        <f t="shared" si="86"/>
        <v>111553</v>
      </c>
      <c r="T138" s="4">
        <f t="shared" si="87"/>
        <v>111300</v>
      </c>
    </row>
    <row r="139" spans="1:20" ht="15" customHeight="1" x14ac:dyDescent="0.15">
      <c r="B139" s="77"/>
      <c r="C139" s="14" t="s">
        <v>83</v>
      </c>
      <c r="D139" s="1">
        <v>34912</v>
      </c>
      <c r="E139" s="1">
        <v>51234</v>
      </c>
      <c r="F139" s="1">
        <v>47160</v>
      </c>
      <c r="G139" s="1">
        <v>63936</v>
      </c>
      <c r="H139" s="1">
        <v>75961</v>
      </c>
      <c r="I139" s="1">
        <v>54518</v>
      </c>
      <c r="J139" s="1">
        <v>52190</v>
      </c>
      <c r="K139" s="1">
        <v>36430</v>
      </c>
      <c r="L139" s="1">
        <v>40399</v>
      </c>
      <c r="M139" s="1">
        <v>42822</v>
      </c>
      <c r="N139" s="1">
        <v>60625</v>
      </c>
      <c r="O139" s="1">
        <v>50032</v>
      </c>
      <c r="P139" s="4">
        <f t="shared" si="83"/>
        <v>610219</v>
      </c>
      <c r="Q139" s="4">
        <f t="shared" si="84"/>
        <v>133306</v>
      </c>
      <c r="R139" s="4">
        <f t="shared" si="85"/>
        <v>194415</v>
      </c>
      <c r="S139" s="4">
        <f t="shared" si="86"/>
        <v>129019</v>
      </c>
      <c r="T139" s="4">
        <f t="shared" si="87"/>
        <v>153479</v>
      </c>
    </row>
    <row r="140" spans="1:20" ht="15" customHeight="1" x14ac:dyDescent="0.15">
      <c r="B140" s="77"/>
      <c r="C140" s="14" t="s">
        <v>86</v>
      </c>
      <c r="D140" s="17">
        <v>41546</v>
      </c>
      <c r="E140" s="17">
        <v>55060</v>
      </c>
      <c r="F140" s="17">
        <v>54601</v>
      </c>
      <c r="G140" s="17">
        <v>67865</v>
      </c>
      <c r="H140" s="17">
        <v>79170</v>
      </c>
      <c r="I140" s="17">
        <v>61108</v>
      </c>
      <c r="J140" s="17">
        <v>59070</v>
      </c>
      <c r="K140" s="17">
        <v>41099</v>
      </c>
      <c r="L140" s="17">
        <v>37738</v>
      </c>
      <c r="M140" s="17">
        <v>46920</v>
      </c>
      <c r="N140" s="17">
        <v>56322</v>
      </c>
      <c r="O140" s="17">
        <v>49909</v>
      </c>
      <c r="P140" s="4">
        <f t="shared" si="83"/>
        <v>650408</v>
      </c>
      <c r="Q140" s="4">
        <f t="shared" si="84"/>
        <v>151207</v>
      </c>
      <c r="R140" s="4">
        <f t="shared" si="85"/>
        <v>208143</v>
      </c>
      <c r="S140" s="4">
        <f t="shared" si="86"/>
        <v>137907</v>
      </c>
      <c r="T140" s="4">
        <f t="shared" si="87"/>
        <v>153151</v>
      </c>
    </row>
    <row r="141" spans="1:20" ht="15" customHeight="1" x14ac:dyDescent="0.15">
      <c r="B141" s="77"/>
      <c r="C141" s="14" t="s">
        <v>87</v>
      </c>
      <c r="D141" s="17">
        <v>41853</v>
      </c>
      <c r="E141" s="17">
        <v>59773</v>
      </c>
      <c r="F141" s="17">
        <v>59221</v>
      </c>
      <c r="G141" s="17">
        <v>70887</v>
      </c>
      <c r="H141" s="17">
        <v>88843</v>
      </c>
      <c r="I141" s="17">
        <v>62624</v>
      </c>
      <c r="J141" s="17">
        <v>59738</v>
      </c>
      <c r="K141" s="17">
        <v>45881</v>
      </c>
      <c r="L141" s="17">
        <v>43096</v>
      </c>
      <c r="M141" s="17">
        <v>47824</v>
      </c>
      <c r="N141" s="17">
        <v>58287</v>
      </c>
      <c r="O141" s="17">
        <v>51553</v>
      </c>
      <c r="P141" s="4">
        <f t="shared" si="83"/>
        <v>689580</v>
      </c>
      <c r="Q141" s="4">
        <f t="shared" si="84"/>
        <v>160847</v>
      </c>
      <c r="R141" s="4">
        <f t="shared" si="85"/>
        <v>222354</v>
      </c>
      <c r="S141" s="4">
        <f t="shared" si="86"/>
        <v>148715</v>
      </c>
      <c r="T141" s="4">
        <f t="shared" si="87"/>
        <v>157664</v>
      </c>
    </row>
    <row r="142" spans="1:20" ht="15" customHeight="1" x14ac:dyDescent="0.15">
      <c r="B142" s="77"/>
      <c r="C142" s="14" t="s">
        <v>88</v>
      </c>
      <c r="D142" s="17">
        <v>52332</v>
      </c>
      <c r="E142" s="17">
        <v>65591</v>
      </c>
      <c r="F142" s="17">
        <v>71851</v>
      </c>
      <c r="G142" s="17">
        <v>81382</v>
      </c>
      <c r="H142" s="17">
        <v>99607</v>
      </c>
      <c r="I142" s="17">
        <v>41138</v>
      </c>
      <c r="J142" s="17">
        <v>46726</v>
      </c>
      <c r="K142" s="17">
        <v>37206</v>
      </c>
      <c r="L142" s="17">
        <v>45965</v>
      </c>
      <c r="M142" s="17"/>
      <c r="N142" s="17"/>
      <c r="O142" s="17"/>
      <c r="P142" s="4">
        <f t="shared" si="83"/>
        <v>0</v>
      </c>
      <c r="Q142" s="4">
        <f t="shared" si="84"/>
        <v>189774</v>
      </c>
      <c r="R142" s="4">
        <f t="shared" si="85"/>
        <v>222127</v>
      </c>
      <c r="S142" s="4">
        <f t="shared" si="86"/>
        <v>129897</v>
      </c>
      <c r="T142" s="4">
        <f t="shared" si="87"/>
        <v>0</v>
      </c>
    </row>
    <row r="143" spans="1:20" ht="15" customHeight="1" x14ac:dyDescent="0.15">
      <c r="B143" s="77"/>
      <c r="C143" s="14" t="s">
        <v>89</v>
      </c>
      <c r="D143" s="21">
        <f>IF(D142&gt;0,D142/D141," ")</f>
        <v>1.2503763171098845</v>
      </c>
      <c r="E143" s="21">
        <f t="shared" ref="E143:T143" si="88">IF(E142&gt;0,E142/E141," ")</f>
        <v>1.0973349171030398</v>
      </c>
      <c r="F143" s="21">
        <f t="shared" si="88"/>
        <v>1.2132689417605242</v>
      </c>
      <c r="G143" s="21">
        <f t="shared" si="88"/>
        <v>1.1480525343151777</v>
      </c>
      <c r="H143" s="21">
        <f t="shared" si="88"/>
        <v>1.1211575475839402</v>
      </c>
      <c r="I143" s="21">
        <f t="shared" si="88"/>
        <v>0.65690470107307097</v>
      </c>
      <c r="J143" s="21">
        <f t="shared" si="88"/>
        <v>0.78218219558739832</v>
      </c>
      <c r="K143" s="21">
        <f t="shared" si="88"/>
        <v>0.81092391185893942</v>
      </c>
      <c r="L143" s="21">
        <f t="shared" si="88"/>
        <v>1.0665723036940784</v>
      </c>
      <c r="M143" s="21" t="str">
        <f t="shared" si="88"/>
        <v xml:space="preserve"> </v>
      </c>
      <c r="N143" s="21" t="str">
        <f t="shared" si="88"/>
        <v xml:space="preserve"> </v>
      </c>
      <c r="O143" s="21" t="str">
        <f t="shared" si="88"/>
        <v xml:space="preserve"> </v>
      </c>
      <c r="P143" s="21" t="str">
        <f t="shared" si="88"/>
        <v xml:space="preserve"> </v>
      </c>
      <c r="Q143" s="21">
        <f t="shared" si="88"/>
        <v>1.1798417129321654</v>
      </c>
      <c r="R143" s="21">
        <f t="shared" si="88"/>
        <v>0.99897910539050339</v>
      </c>
      <c r="S143" s="21">
        <f t="shared" si="88"/>
        <v>0.87346266348384494</v>
      </c>
      <c r="T143" s="21" t="str">
        <f t="shared" si="88"/>
        <v xml:space="preserve"> </v>
      </c>
    </row>
    <row r="144" spans="1:20" ht="15" customHeight="1" x14ac:dyDescent="0.15">
      <c r="B144" s="25"/>
      <c r="C144" s="25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</row>
    <row r="145" spans="1:20" ht="15" customHeight="1" x14ac:dyDescent="0.15">
      <c r="B145" s="75" t="s">
        <v>48</v>
      </c>
      <c r="C145" s="14" t="s">
        <v>0</v>
      </c>
      <c r="D145" s="14" t="s">
        <v>1</v>
      </c>
      <c r="E145" s="14" t="s">
        <v>2</v>
      </c>
      <c r="F145" s="14" t="s">
        <v>3</v>
      </c>
      <c r="G145" s="14" t="s">
        <v>4</v>
      </c>
      <c r="H145" s="14" t="s">
        <v>5</v>
      </c>
      <c r="I145" s="14" t="s">
        <v>6</v>
      </c>
      <c r="J145" s="14" t="s">
        <v>7</v>
      </c>
      <c r="K145" s="14" t="s">
        <v>8</v>
      </c>
      <c r="L145" s="14" t="s">
        <v>9</v>
      </c>
      <c r="M145" s="14" t="s">
        <v>10</v>
      </c>
      <c r="N145" s="14" t="s">
        <v>11</v>
      </c>
      <c r="O145" s="14" t="s">
        <v>12</v>
      </c>
      <c r="P145" s="14" t="s">
        <v>23</v>
      </c>
      <c r="Q145" s="14" t="s">
        <v>24</v>
      </c>
      <c r="R145" s="14" t="s">
        <v>25</v>
      </c>
      <c r="S145" s="14" t="s">
        <v>26</v>
      </c>
      <c r="T145" s="14" t="s">
        <v>27</v>
      </c>
    </row>
    <row r="146" spans="1:20" ht="15" customHeight="1" x14ac:dyDescent="0.15">
      <c r="B146" s="77"/>
      <c r="C146" s="14" t="s">
        <v>29</v>
      </c>
      <c r="D146" s="3">
        <v>69473</v>
      </c>
      <c r="E146" s="3">
        <v>117781</v>
      </c>
      <c r="F146" s="3">
        <v>79435</v>
      </c>
      <c r="G146" s="3">
        <v>71801</v>
      </c>
      <c r="H146" s="3">
        <v>104934</v>
      </c>
      <c r="I146" s="3">
        <v>97537</v>
      </c>
      <c r="J146" s="3">
        <v>59170</v>
      </c>
      <c r="K146" s="3">
        <v>18300</v>
      </c>
      <c r="L146" s="3">
        <v>8599</v>
      </c>
      <c r="M146" s="3">
        <v>21389</v>
      </c>
      <c r="N146" s="3">
        <v>15490</v>
      </c>
      <c r="O146" s="3">
        <v>36649</v>
      </c>
      <c r="P146" s="3">
        <f>SUM(D146:O146)</f>
        <v>700558</v>
      </c>
      <c r="Q146" s="3">
        <f>SUM(D146:F146)</f>
        <v>266689</v>
      </c>
      <c r="R146" s="3">
        <f>SUM(G146:I146)</f>
        <v>274272</v>
      </c>
      <c r="S146" s="3">
        <f>SUM(J146:L146)</f>
        <v>86069</v>
      </c>
      <c r="T146" s="3">
        <f>SUM(M146:O146)</f>
        <v>73528</v>
      </c>
    </row>
    <row r="147" spans="1:20" ht="15" customHeight="1" x14ac:dyDescent="0.15">
      <c r="B147" s="77"/>
      <c r="C147" s="14" t="s">
        <v>13</v>
      </c>
      <c r="D147" s="3">
        <v>83593</v>
      </c>
      <c r="E147" s="3">
        <v>175899</v>
      </c>
      <c r="F147" s="3">
        <v>84734</v>
      </c>
      <c r="G147" s="3">
        <v>102111</v>
      </c>
      <c r="H147" s="3">
        <v>151523</v>
      </c>
      <c r="I147" s="3">
        <v>129400</v>
      </c>
      <c r="J147" s="3">
        <v>65337</v>
      </c>
      <c r="K147" s="3">
        <v>28686</v>
      </c>
      <c r="L147" s="3">
        <v>17169</v>
      </c>
      <c r="M147" s="3">
        <v>31363</v>
      </c>
      <c r="N147" s="3">
        <v>32157</v>
      </c>
      <c r="O147" s="3">
        <v>21531</v>
      </c>
      <c r="P147" s="3">
        <f>SUM(D147:O147)</f>
        <v>923503</v>
      </c>
      <c r="Q147" s="3">
        <f>SUM(D147:F147)</f>
        <v>344226</v>
      </c>
      <c r="R147" s="3">
        <f>SUM(G147:I147)</f>
        <v>383034</v>
      </c>
      <c r="S147" s="3">
        <f>SUM(J147:L147)</f>
        <v>111192</v>
      </c>
      <c r="T147" s="3">
        <f>SUM(M147:O147)</f>
        <v>85051</v>
      </c>
    </row>
    <row r="148" spans="1:20" ht="15" customHeight="1" x14ac:dyDescent="0.15">
      <c r="B148" s="77"/>
      <c r="C148" s="14" t="s">
        <v>28</v>
      </c>
      <c r="D148" s="1">
        <v>39570</v>
      </c>
      <c r="E148" s="1">
        <v>151529</v>
      </c>
      <c r="F148" s="1">
        <v>97718</v>
      </c>
      <c r="G148" s="1">
        <v>80939</v>
      </c>
      <c r="H148" s="1">
        <v>115635</v>
      </c>
      <c r="I148" s="1">
        <v>155072</v>
      </c>
      <c r="J148" s="1">
        <v>67797</v>
      </c>
      <c r="K148" s="1">
        <v>23888</v>
      </c>
      <c r="L148" s="1">
        <v>10588</v>
      </c>
      <c r="M148" s="1">
        <v>18255</v>
      </c>
      <c r="N148" s="1">
        <v>47634</v>
      </c>
      <c r="O148" s="1">
        <v>23794</v>
      </c>
      <c r="P148" s="3">
        <f>SUM(D148:O148)</f>
        <v>832419</v>
      </c>
      <c r="Q148" s="3">
        <f>SUM(D148:F148)</f>
        <v>288817</v>
      </c>
      <c r="R148" s="3">
        <f>SUM(G148:I148)</f>
        <v>351646</v>
      </c>
      <c r="S148" s="3">
        <f>SUM(J148:L148)</f>
        <v>102273</v>
      </c>
      <c r="T148" s="3">
        <f>SUM(M148:O148)</f>
        <v>89683</v>
      </c>
    </row>
    <row r="149" spans="1:20" ht="15" customHeight="1" x14ac:dyDescent="0.2">
      <c r="A149" s="30" t="s">
        <v>45</v>
      </c>
      <c r="B149" s="77"/>
      <c r="C149" s="14" t="s">
        <v>30</v>
      </c>
      <c r="D149" s="1">
        <v>72066</v>
      </c>
      <c r="E149" s="1">
        <v>127432</v>
      </c>
      <c r="F149" s="1">
        <v>103931</v>
      </c>
      <c r="G149" s="1">
        <v>100141</v>
      </c>
      <c r="H149" s="1">
        <v>126030</v>
      </c>
      <c r="I149" s="1">
        <v>92733</v>
      </c>
      <c r="J149" s="1">
        <v>51146</v>
      </c>
      <c r="K149" s="1">
        <v>33220</v>
      </c>
      <c r="L149" s="1">
        <v>11613</v>
      </c>
      <c r="M149" s="1">
        <v>28127</v>
      </c>
      <c r="N149" s="1">
        <v>23202</v>
      </c>
      <c r="O149" s="1">
        <v>22113</v>
      </c>
      <c r="P149" s="3">
        <f>SUM(D149:O149)</f>
        <v>791754</v>
      </c>
      <c r="Q149" s="3">
        <f>SUM(D149:F149)</f>
        <v>303429</v>
      </c>
      <c r="R149" s="3">
        <f>SUM(G149:I149)</f>
        <v>318904</v>
      </c>
      <c r="S149" s="3">
        <f>SUM(J149:L149)</f>
        <v>95979</v>
      </c>
      <c r="T149" s="3">
        <f>SUM(M149:O149)</f>
        <v>73442</v>
      </c>
    </row>
    <row r="150" spans="1:20" ht="15" customHeight="1" x14ac:dyDescent="0.15">
      <c r="B150" s="77"/>
      <c r="C150" s="14" t="s">
        <v>41</v>
      </c>
      <c r="D150" s="1">
        <v>61201</v>
      </c>
      <c r="E150" s="1">
        <v>90717</v>
      </c>
      <c r="F150" s="1">
        <v>79708</v>
      </c>
      <c r="G150" s="1">
        <v>78076</v>
      </c>
      <c r="H150" s="1">
        <v>119222</v>
      </c>
      <c r="I150" s="1">
        <v>84731</v>
      </c>
      <c r="J150" s="1">
        <v>60943</v>
      </c>
      <c r="K150" s="1">
        <v>22735</v>
      </c>
      <c r="L150" s="1">
        <v>17388</v>
      </c>
      <c r="M150" s="1">
        <v>50974</v>
      </c>
      <c r="N150" s="1">
        <v>41065</v>
      </c>
      <c r="O150" s="1">
        <v>41561</v>
      </c>
      <c r="P150" s="4">
        <f>IF(D150*E150*F150*G150*H150*I150*J150*K150*L150*M150*N150*O150&gt;0,SUM(D150:O150),0)</f>
        <v>748321</v>
      </c>
      <c r="Q150" s="4">
        <f>IF(D150*E150*F150&gt;0,SUM(D150:F150),0)</f>
        <v>231626</v>
      </c>
      <c r="R150" s="4">
        <f>IF(G150*H150*I150&gt;0,SUM(G150:I150),0)</f>
        <v>282029</v>
      </c>
      <c r="S150" s="4">
        <f>IF(J150*K150*L150&gt;0,SUM(J150:L150),0)</f>
        <v>101066</v>
      </c>
      <c r="T150" s="4">
        <f>IF(M150*N150*O150&gt;0,SUM(M150:O150),0)</f>
        <v>133600</v>
      </c>
    </row>
    <row r="151" spans="1:20" ht="15" customHeight="1" x14ac:dyDescent="0.15">
      <c r="B151" s="77"/>
      <c r="C151" s="14" t="s">
        <v>42</v>
      </c>
      <c r="D151" s="1">
        <v>63370</v>
      </c>
      <c r="E151" s="1">
        <v>134584</v>
      </c>
      <c r="F151" s="1">
        <v>117092</v>
      </c>
      <c r="G151" s="1">
        <v>98812</v>
      </c>
      <c r="H151" s="1">
        <v>152823</v>
      </c>
      <c r="I151" s="1">
        <v>120151</v>
      </c>
      <c r="J151" s="1">
        <v>75758</v>
      </c>
      <c r="K151" s="1">
        <v>42884</v>
      </c>
      <c r="L151" s="1">
        <v>19729</v>
      </c>
      <c r="M151" s="1">
        <v>43829</v>
      </c>
      <c r="N151" s="1">
        <v>44759</v>
      </c>
      <c r="O151" s="1">
        <v>45640</v>
      </c>
      <c r="P151" s="4">
        <f>IF(D151*E151*F151*G151*H151*I151*J151*K151*L151*M151*N151*O151&gt;0,SUM(D151:O151),0)</f>
        <v>959431</v>
      </c>
      <c r="Q151" s="4">
        <f>IF(D151*E151*F151&gt;0,SUM(D151:F151),0)</f>
        <v>315046</v>
      </c>
      <c r="R151" s="4">
        <f>IF(G151*H151*I151&gt;0,SUM(G151:I151),0)</f>
        <v>371786</v>
      </c>
      <c r="S151" s="4">
        <f>IF(J151*K151*L151&gt;0,SUM(J151:L151),0)</f>
        <v>138371</v>
      </c>
      <c r="T151" s="4">
        <f>IF(M151*N151*O151&gt;0,SUM(M151:O151),0)</f>
        <v>134228</v>
      </c>
    </row>
    <row r="152" spans="1:20" ht="15" customHeight="1" x14ac:dyDescent="0.15">
      <c r="B152" s="77"/>
      <c r="C152" s="14" t="s">
        <v>44</v>
      </c>
      <c r="D152" s="1">
        <v>69728</v>
      </c>
      <c r="E152" s="1">
        <v>122124</v>
      </c>
      <c r="F152" s="1">
        <v>82960</v>
      </c>
      <c r="G152" s="1">
        <v>79250</v>
      </c>
      <c r="H152" s="1">
        <v>149537</v>
      </c>
      <c r="I152" s="1">
        <v>106375</v>
      </c>
      <c r="J152" s="1">
        <v>69560</v>
      </c>
      <c r="K152" s="1">
        <v>35106</v>
      </c>
      <c r="L152" s="1">
        <v>14027</v>
      </c>
      <c r="M152" s="1">
        <v>53429</v>
      </c>
      <c r="N152" s="1">
        <v>40055</v>
      </c>
      <c r="O152" s="1">
        <v>49129</v>
      </c>
      <c r="P152" s="4">
        <f>IF(D152*E152*F152*G152*H152*I152*J152*K152*L152*M152*N152*O152&gt;0,SUM(D152:O152),0)</f>
        <v>871280</v>
      </c>
      <c r="Q152" s="4">
        <f>IF(D152*E152*F152&gt;0,SUM(D152:F152),0)</f>
        <v>274812</v>
      </c>
      <c r="R152" s="4">
        <f>IF(G152*H152*I152&gt;0,SUM(G152:I152),0)</f>
        <v>335162</v>
      </c>
      <c r="S152" s="4">
        <f>IF(J152*K152*L152&gt;0,SUM(J152:L152),0)</f>
        <v>118693</v>
      </c>
      <c r="T152" s="4">
        <f>IF(M152*N152*O152&gt;0,SUM(M152:O152),0)</f>
        <v>142613</v>
      </c>
    </row>
    <row r="153" spans="1:20" ht="15" customHeight="1" x14ac:dyDescent="0.15">
      <c r="B153" s="77"/>
      <c r="C153" s="14" t="s">
        <v>83</v>
      </c>
      <c r="D153" s="1">
        <v>127120</v>
      </c>
      <c r="E153" s="1">
        <v>167599</v>
      </c>
      <c r="F153" s="1">
        <v>93286</v>
      </c>
      <c r="G153" s="1">
        <v>78626</v>
      </c>
      <c r="H153" s="1">
        <v>146182</v>
      </c>
      <c r="I153" s="1">
        <v>105958</v>
      </c>
      <c r="J153" s="1">
        <v>60403</v>
      </c>
      <c r="K153" s="1">
        <v>46728</v>
      </c>
      <c r="L153" s="1">
        <v>22530</v>
      </c>
      <c r="M153" s="1">
        <v>49097</v>
      </c>
      <c r="N153" s="1">
        <v>36021</v>
      </c>
      <c r="O153" s="1">
        <v>47569</v>
      </c>
      <c r="P153" s="4">
        <f>IF(D153*E153*F153*G153*H153*I153*J153*K153*L153*M153*N153*O153&gt;0,SUM(D153:O153),0)</f>
        <v>981119</v>
      </c>
      <c r="Q153" s="4">
        <f>IF(D153*E153*F153&gt;0,SUM(D153:F153),0)</f>
        <v>388005</v>
      </c>
      <c r="R153" s="4">
        <f>IF(G153*H153*I153&gt;0,SUM(G153:I153),0)</f>
        <v>330766</v>
      </c>
      <c r="S153" s="4">
        <f>IF(J153*K153*L153&gt;0,SUM(J153:L153),0)</f>
        <v>129661</v>
      </c>
      <c r="T153" s="4">
        <f>IF(M153*N153*O153&gt;0,SUM(M153:O153),0)</f>
        <v>132687</v>
      </c>
    </row>
    <row r="154" spans="1:20" ht="15" customHeight="1" x14ac:dyDescent="0.15">
      <c r="B154" s="77"/>
      <c r="C154" s="14" t="s">
        <v>86</v>
      </c>
      <c r="D154" s="17">
        <v>48625</v>
      </c>
      <c r="E154" s="17">
        <v>132017</v>
      </c>
      <c r="F154" s="17">
        <v>68591</v>
      </c>
      <c r="G154" s="17">
        <v>86263</v>
      </c>
      <c r="H154" s="17">
        <v>118414</v>
      </c>
      <c r="I154" s="17">
        <v>114674</v>
      </c>
      <c r="J154" s="17">
        <v>72941</v>
      </c>
      <c r="K154" s="17">
        <v>23325</v>
      </c>
      <c r="L154" s="17">
        <v>16760</v>
      </c>
      <c r="M154" s="17">
        <v>32715</v>
      </c>
      <c r="N154" s="17">
        <v>32303</v>
      </c>
      <c r="O154" s="17">
        <v>44396</v>
      </c>
      <c r="P154" s="4">
        <f>IF(D154*E154*F154*G154*H154*I154*J154*K154*L154*M154*N154*O154&gt;0,SUM(D154:O154),0)</f>
        <v>791024</v>
      </c>
      <c r="Q154" s="4">
        <f>IF(D154*E154*F154&gt;0,SUM(D154:F154),0)</f>
        <v>249233</v>
      </c>
      <c r="R154" s="4">
        <f>IF(G154*H154*I154&gt;0,SUM(G154:I154),0)</f>
        <v>319351</v>
      </c>
      <c r="S154" s="4">
        <f>IF(J154*K154*L154&gt;0,SUM(J154:L154),0)</f>
        <v>113026</v>
      </c>
      <c r="T154" s="4">
        <f>IF(M154*N154*O154&gt;0,SUM(M154:O154),0)</f>
        <v>109414</v>
      </c>
    </row>
    <row r="155" spans="1:20" ht="15" customHeight="1" x14ac:dyDescent="0.15">
      <c r="B155" s="77"/>
      <c r="C155" s="14" t="s">
        <v>87</v>
      </c>
      <c r="D155" s="17">
        <v>57997</v>
      </c>
      <c r="E155" s="17">
        <v>116137</v>
      </c>
      <c r="F155" s="17">
        <v>72752</v>
      </c>
      <c r="G155" s="17">
        <v>66829</v>
      </c>
      <c r="H155" s="17">
        <v>140834</v>
      </c>
      <c r="I155" s="17">
        <v>101573</v>
      </c>
      <c r="J155" s="17">
        <v>65549</v>
      </c>
      <c r="K155" s="17">
        <v>24520</v>
      </c>
      <c r="L155" s="17">
        <v>19093</v>
      </c>
      <c r="M155" s="17">
        <v>32577</v>
      </c>
      <c r="N155" s="17">
        <v>29426</v>
      </c>
      <c r="O155" s="17">
        <v>85760</v>
      </c>
      <c r="P155" s="4">
        <f t="shared" ref="P155:P156" si="89">IF(D155*E155*F155*G155*H155*I155*J155*K155*L155*M155*N155*O155&gt;0,SUM(D155:O155),0)</f>
        <v>813047</v>
      </c>
      <c r="Q155" s="4">
        <f t="shared" ref="Q155:Q156" si="90">IF(D155*E155*F155&gt;0,SUM(D155:F155),0)</f>
        <v>246886</v>
      </c>
      <c r="R155" s="4">
        <f t="shared" ref="R155:R156" si="91">IF(G155*H155*I155&gt;0,SUM(G155:I155),0)</f>
        <v>309236</v>
      </c>
      <c r="S155" s="4">
        <f t="shared" ref="S155:S156" si="92">IF(J155*K155*L155&gt;0,SUM(J155:L155),0)</f>
        <v>109162</v>
      </c>
      <c r="T155" s="4">
        <f t="shared" ref="T155:T156" si="93">IF(M155*N155*O155&gt;0,SUM(M155:O155),0)</f>
        <v>147763</v>
      </c>
    </row>
    <row r="156" spans="1:20" ht="15" customHeight="1" x14ac:dyDescent="0.15">
      <c r="B156" s="77"/>
      <c r="C156" s="14" t="s">
        <v>88</v>
      </c>
      <c r="D156" s="17">
        <v>115292</v>
      </c>
      <c r="E156" s="17">
        <v>121537</v>
      </c>
      <c r="F156" s="17">
        <v>104696</v>
      </c>
      <c r="G156" s="17">
        <v>89590</v>
      </c>
      <c r="H156" s="17">
        <v>141008</v>
      </c>
      <c r="I156" s="17">
        <v>102136</v>
      </c>
      <c r="J156" s="17">
        <v>80921</v>
      </c>
      <c r="K156" s="17">
        <v>48033</v>
      </c>
      <c r="L156" s="17">
        <v>27570</v>
      </c>
      <c r="M156" s="17"/>
      <c r="N156" s="17"/>
      <c r="O156" s="17"/>
      <c r="P156" s="4">
        <f t="shared" si="89"/>
        <v>0</v>
      </c>
      <c r="Q156" s="4">
        <f t="shared" si="90"/>
        <v>341525</v>
      </c>
      <c r="R156" s="4">
        <f t="shared" si="91"/>
        <v>332734</v>
      </c>
      <c r="S156" s="4">
        <f t="shared" si="92"/>
        <v>156524</v>
      </c>
      <c r="T156" s="4">
        <f t="shared" si="93"/>
        <v>0</v>
      </c>
    </row>
    <row r="157" spans="1:20" ht="15" customHeight="1" x14ac:dyDescent="0.15">
      <c r="B157" s="77"/>
      <c r="C157" s="14" t="s">
        <v>89</v>
      </c>
      <c r="D157" s="21">
        <f>IF(D156&gt;0,D156/D155," ")</f>
        <v>1.9878959256513269</v>
      </c>
      <c r="E157" s="21">
        <f t="shared" ref="E157:T157" si="94">IF(E156&gt;0,E156/E155," ")</f>
        <v>1.0464968098022163</v>
      </c>
      <c r="F157" s="21">
        <f t="shared" si="94"/>
        <v>1.4390807125577303</v>
      </c>
      <c r="G157" s="21">
        <f t="shared" si="94"/>
        <v>1.3405856738840922</v>
      </c>
      <c r="H157" s="21">
        <f t="shared" si="94"/>
        <v>1.0012354971100728</v>
      </c>
      <c r="I157" s="21">
        <f t="shared" si="94"/>
        <v>1.005542811573942</v>
      </c>
      <c r="J157" s="21">
        <f t="shared" si="94"/>
        <v>1.2345115867518954</v>
      </c>
      <c r="K157" s="21">
        <f t="shared" si="94"/>
        <v>1.958931484502447</v>
      </c>
      <c r="L157" s="21">
        <f t="shared" si="94"/>
        <v>1.443984706436914</v>
      </c>
      <c r="M157" s="21" t="str">
        <f t="shared" si="94"/>
        <v xml:space="preserve"> </v>
      </c>
      <c r="N157" s="21" t="str">
        <f t="shared" si="94"/>
        <v xml:space="preserve"> </v>
      </c>
      <c r="O157" s="21" t="str">
        <f t="shared" si="94"/>
        <v xml:space="preserve"> </v>
      </c>
      <c r="P157" s="21" t="str">
        <f t="shared" si="94"/>
        <v xml:space="preserve"> </v>
      </c>
      <c r="Q157" s="21">
        <f t="shared" si="94"/>
        <v>1.3833307680467908</v>
      </c>
      <c r="R157" s="21">
        <f t="shared" si="94"/>
        <v>1.0759872718570929</v>
      </c>
      <c r="S157" s="21">
        <f t="shared" si="94"/>
        <v>1.4338689287480992</v>
      </c>
      <c r="T157" s="21" t="str">
        <f t="shared" si="94"/>
        <v xml:space="preserve"> </v>
      </c>
    </row>
    <row r="158" spans="1:20" ht="15" customHeight="1" x14ac:dyDescent="0.15"/>
    <row r="159" spans="1:20" ht="15" customHeight="1" x14ac:dyDescent="0.15">
      <c r="B159" s="70" t="s">
        <v>49</v>
      </c>
      <c r="C159" s="14" t="s">
        <v>0</v>
      </c>
      <c r="D159" s="14" t="s">
        <v>1</v>
      </c>
      <c r="E159" s="14" t="s">
        <v>2</v>
      </c>
      <c r="F159" s="14" t="s">
        <v>3</v>
      </c>
      <c r="G159" s="14" t="s">
        <v>4</v>
      </c>
      <c r="H159" s="14" t="s">
        <v>5</v>
      </c>
      <c r="I159" s="14" t="s">
        <v>6</v>
      </c>
      <c r="J159" s="14" t="s">
        <v>7</v>
      </c>
      <c r="K159" s="14" t="s">
        <v>8</v>
      </c>
      <c r="L159" s="14" t="s">
        <v>9</v>
      </c>
      <c r="M159" s="14" t="s">
        <v>10</v>
      </c>
      <c r="N159" s="14" t="s">
        <v>11</v>
      </c>
      <c r="O159" s="14" t="s">
        <v>12</v>
      </c>
      <c r="P159" s="14" t="s">
        <v>23</v>
      </c>
      <c r="Q159" s="14" t="s">
        <v>24</v>
      </c>
      <c r="R159" s="14" t="s">
        <v>25</v>
      </c>
      <c r="S159" s="14" t="s">
        <v>26</v>
      </c>
      <c r="T159" s="14" t="s">
        <v>27</v>
      </c>
    </row>
    <row r="160" spans="1:20" ht="15" customHeight="1" x14ac:dyDescent="0.15">
      <c r="B160" s="73"/>
      <c r="C160" s="14" t="s">
        <v>29</v>
      </c>
      <c r="D160" s="34">
        <v>3069</v>
      </c>
      <c r="E160" s="34">
        <v>4481</v>
      </c>
      <c r="F160" s="34">
        <v>5290</v>
      </c>
      <c r="G160" s="34">
        <v>6682</v>
      </c>
      <c r="H160" s="34">
        <v>7029</v>
      </c>
      <c r="I160" s="34">
        <v>5821</v>
      </c>
      <c r="J160" s="34">
        <v>4778</v>
      </c>
      <c r="K160" s="34">
        <v>4152</v>
      </c>
      <c r="L160" s="34">
        <v>4943</v>
      </c>
      <c r="M160" s="34">
        <v>3400</v>
      </c>
      <c r="N160" s="34">
        <v>4861</v>
      </c>
      <c r="O160" s="34">
        <v>3861</v>
      </c>
      <c r="P160" s="3">
        <f>SUM(D160:O160)</f>
        <v>58367</v>
      </c>
      <c r="Q160" s="3">
        <f>SUM(D160:F160)</f>
        <v>12840</v>
      </c>
      <c r="R160" s="3">
        <f>SUM(G160:I160)</f>
        <v>19532</v>
      </c>
      <c r="S160" s="3">
        <f>SUM(J160:L160)</f>
        <v>13873</v>
      </c>
      <c r="T160" s="3">
        <f>SUM(M160:O160)</f>
        <v>12122</v>
      </c>
    </row>
    <row r="161" spans="2:20" ht="15" customHeight="1" x14ac:dyDescent="0.15">
      <c r="B161" s="73"/>
      <c r="C161" s="14" t="s">
        <v>13</v>
      </c>
      <c r="D161" s="34">
        <v>2614</v>
      </c>
      <c r="E161" s="34">
        <v>4598</v>
      </c>
      <c r="F161" s="34">
        <v>4296</v>
      </c>
      <c r="G161" s="34">
        <v>5253</v>
      </c>
      <c r="H161" s="34">
        <v>5467</v>
      </c>
      <c r="I161" s="34">
        <v>5160</v>
      </c>
      <c r="J161" s="34">
        <v>4148</v>
      </c>
      <c r="K161" s="34">
        <v>4324</v>
      </c>
      <c r="L161" s="34">
        <v>5143</v>
      </c>
      <c r="M161" s="34">
        <v>2842</v>
      </c>
      <c r="N161" s="34">
        <v>5440</v>
      </c>
      <c r="O161" s="34">
        <v>3159</v>
      </c>
      <c r="P161" s="3">
        <f>SUM(D161:O161)</f>
        <v>52444</v>
      </c>
      <c r="Q161" s="3">
        <f>SUM(D161:F161)</f>
        <v>11508</v>
      </c>
      <c r="R161" s="3">
        <f>SUM(G161:I161)</f>
        <v>15880</v>
      </c>
      <c r="S161" s="3">
        <f>SUM(J161:L161)</f>
        <v>13615</v>
      </c>
      <c r="T161" s="3">
        <f>SUM(M161:O161)</f>
        <v>11441</v>
      </c>
    </row>
    <row r="162" spans="2:20" ht="15" customHeight="1" x14ac:dyDescent="0.15">
      <c r="B162" s="73"/>
      <c r="C162" s="14" t="s">
        <v>28</v>
      </c>
      <c r="D162" s="1">
        <v>2206</v>
      </c>
      <c r="E162" s="1">
        <v>3665</v>
      </c>
      <c r="F162" s="1">
        <v>4360</v>
      </c>
      <c r="G162" s="1">
        <v>5394</v>
      </c>
      <c r="H162" s="1">
        <v>6383</v>
      </c>
      <c r="I162" s="1">
        <v>5291</v>
      </c>
      <c r="J162" s="1">
        <v>3976</v>
      </c>
      <c r="K162" s="1">
        <v>3604</v>
      </c>
      <c r="L162" s="1">
        <v>4948</v>
      </c>
      <c r="M162" s="1">
        <v>3372</v>
      </c>
      <c r="N162" s="1">
        <v>5654</v>
      </c>
      <c r="O162" s="1">
        <v>2961</v>
      </c>
      <c r="P162" s="3">
        <f>SUM(D162:O162)</f>
        <v>51814</v>
      </c>
      <c r="Q162" s="3">
        <f>SUM(D162:F162)</f>
        <v>10231</v>
      </c>
      <c r="R162" s="3">
        <f>SUM(G162:I162)</f>
        <v>17068</v>
      </c>
      <c r="S162" s="3">
        <f>SUM(J162:L162)</f>
        <v>12528</v>
      </c>
      <c r="T162" s="3">
        <f>SUM(M162:O162)</f>
        <v>11987</v>
      </c>
    </row>
    <row r="163" spans="2:20" ht="15" customHeight="1" x14ac:dyDescent="0.15">
      <c r="B163" s="73"/>
      <c r="C163" s="14" t="s">
        <v>30</v>
      </c>
      <c r="D163" s="1">
        <v>1872</v>
      </c>
      <c r="E163" s="1">
        <v>3362</v>
      </c>
      <c r="F163" s="1">
        <v>3847</v>
      </c>
      <c r="G163" s="1">
        <v>4690</v>
      </c>
      <c r="H163" s="1">
        <v>5925</v>
      </c>
      <c r="I163" s="1">
        <v>4530</v>
      </c>
      <c r="J163" s="1">
        <v>3359</v>
      </c>
      <c r="K163" s="1">
        <v>2733</v>
      </c>
      <c r="L163" s="1">
        <v>3336</v>
      </c>
      <c r="M163" s="1">
        <v>2642</v>
      </c>
      <c r="N163" s="1">
        <v>5319</v>
      </c>
      <c r="O163" s="1">
        <v>3509</v>
      </c>
      <c r="P163" s="3">
        <f>SUM(D163:O163)</f>
        <v>45124</v>
      </c>
      <c r="Q163" s="3">
        <f>SUM(D163:F163)</f>
        <v>9081</v>
      </c>
      <c r="R163" s="3">
        <f>SUM(G163:I163)</f>
        <v>15145</v>
      </c>
      <c r="S163" s="3">
        <f>SUM(J163:L163)</f>
        <v>9428</v>
      </c>
      <c r="T163" s="3">
        <f>SUM(M163:O163)</f>
        <v>11470</v>
      </c>
    </row>
    <row r="164" spans="2:20" ht="15" customHeight="1" x14ac:dyDescent="0.15">
      <c r="B164" s="73"/>
      <c r="C164" s="14" t="s">
        <v>41</v>
      </c>
      <c r="D164" s="1">
        <v>2602</v>
      </c>
      <c r="E164" s="1">
        <v>3829</v>
      </c>
      <c r="F164" s="1">
        <v>4295</v>
      </c>
      <c r="G164" s="1">
        <v>4844</v>
      </c>
      <c r="H164" s="1">
        <v>5895</v>
      </c>
      <c r="I164" s="1">
        <v>5033</v>
      </c>
      <c r="J164" s="1">
        <v>4013</v>
      </c>
      <c r="K164" s="1">
        <v>3435</v>
      </c>
      <c r="L164" s="1">
        <v>4182</v>
      </c>
      <c r="M164" s="1">
        <v>2730</v>
      </c>
      <c r="N164" s="1">
        <v>4732</v>
      </c>
      <c r="O164" s="1">
        <v>3426</v>
      </c>
      <c r="P164" s="4">
        <f>IF(D164*E164*F164*G164*H164*I164*J164*K164*L164*M164*N164*O164&gt;0,SUM(D164:O164),0)</f>
        <v>49016</v>
      </c>
      <c r="Q164" s="4">
        <f>IF(D164*E164*F164&gt;0,SUM(D164:F164),0)</f>
        <v>10726</v>
      </c>
      <c r="R164" s="4">
        <f>IF(G164*H164*I164&gt;0,SUM(G164:I164),0)</f>
        <v>15772</v>
      </c>
      <c r="S164" s="4">
        <f>IF(J164*K164*L164&gt;0,SUM(J164:L164),0)</f>
        <v>11630</v>
      </c>
      <c r="T164" s="4">
        <f>IF(M164*N164*O164&gt;0,SUM(M164:O164),0)</f>
        <v>10888</v>
      </c>
    </row>
    <row r="165" spans="2:20" ht="15" customHeight="1" x14ac:dyDescent="0.15">
      <c r="B165" s="73"/>
      <c r="C165" s="14" t="s">
        <v>42</v>
      </c>
      <c r="D165" s="1">
        <v>2548</v>
      </c>
      <c r="E165" s="1">
        <v>4088</v>
      </c>
      <c r="F165" s="1">
        <v>4396</v>
      </c>
      <c r="G165" s="1">
        <v>5325</v>
      </c>
      <c r="H165" s="1">
        <v>5642</v>
      </c>
      <c r="I165" s="1">
        <v>4156</v>
      </c>
      <c r="J165" s="1">
        <v>3700</v>
      </c>
      <c r="K165" s="1">
        <v>2968</v>
      </c>
      <c r="L165" s="1">
        <v>3604</v>
      </c>
      <c r="M165" s="1">
        <v>2805</v>
      </c>
      <c r="N165" s="1">
        <v>4646</v>
      </c>
      <c r="O165" s="1">
        <v>3316</v>
      </c>
      <c r="P165" s="4">
        <f>IF(D165*E165*F165*G165*H165*I165*J165*K165*L165*M165*N165*O165&gt;0,SUM(D165:O165),0)</f>
        <v>47194</v>
      </c>
      <c r="Q165" s="4">
        <f>IF(D165*E165*F165&gt;0,SUM(D165:F165),0)</f>
        <v>11032</v>
      </c>
      <c r="R165" s="4">
        <f>IF(G165*H165*I165&gt;0,SUM(G165:I165),0)</f>
        <v>15123</v>
      </c>
      <c r="S165" s="4">
        <f>IF(J165*K165*L165&gt;0,SUM(J165:L165),0)</f>
        <v>10272</v>
      </c>
      <c r="T165" s="4">
        <f>IF(M165*N165*O165&gt;0,SUM(M165:O165),0)</f>
        <v>10767</v>
      </c>
    </row>
    <row r="166" spans="2:20" ht="15" customHeight="1" x14ac:dyDescent="0.15">
      <c r="B166" s="73"/>
      <c r="C166" s="14" t="s">
        <v>44</v>
      </c>
      <c r="D166" s="1">
        <v>2506</v>
      </c>
      <c r="E166" s="1">
        <v>3826</v>
      </c>
      <c r="F166" s="1">
        <v>4324</v>
      </c>
      <c r="G166" s="1">
        <v>5096</v>
      </c>
      <c r="H166" s="1">
        <v>4597</v>
      </c>
      <c r="I166" s="1">
        <v>4148</v>
      </c>
      <c r="J166" s="1">
        <v>3912</v>
      </c>
      <c r="K166" s="1">
        <v>3257</v>
      </c>
      <c r="L166" s="35">
        <v>4316</v>
      </c>
      <c r="M166" s="1">
        <v>2773</v>
      </c>
      <c r="N166" s="1">
        <v>5319</v>
      </c>
      <c r="O166" s="1">
        <v>3184</v>
      </c>
      <c r="P166" s="4">
        <f>IF(D166*E166*F166*G166*H166*I166*J166*K166*L166*M166*N166*O166&gt;0,SUM(D166:O166),0)</f>
        <v>47258</v>
      </c>
      <c r="Q166" s="4">
        <f>IF(D166*E166*F166&gt;0,SUM(D166:F166),0)</f>
        <v>10656</v>
      </c>
      <c r="R166" s="4">
        <f>IF(G166*H166*I166&gt;0,SUM(G166:I166),0)</f>
        <v>13841</v>
      </c>
      <c r="S166" s="4">
        <f>IF(J166*K166*L166&gt;0,SUM(J166:L166),0)</f>
        <v>11485</v>
      </c>
      <c r="T166" s="4">
        <f>IF(M166*N166*O166&gt;0,SUM(M166:O166),0)</f>
        <v>11276</v>
      </c>
    </row>
    <row r="167" spans="2:20" ht="15" customHeight="1" x14ac:dyDescent="0.15">
      <c r="B167" s="73"/>
      <c r="C167" s="14" t="s">
        <v>83</v>
      </c>
      <c r="D167" s="1">
        <v>2790</v>
      </c>
      <c r="E167" s="1">
        <v>4388</v>
      </c>
      <c r="F167" s="1">
        <v>4659</v>
      </c>
      <c r="G167" s="1">
        <v>5932</v>
      </c>
      <c r="H167" s="1">
        <v>5703</v>
      </c>
      <c r="I167" s="1">
        <v>4629</v>
      </c>
      <c r="J167" s="1">
        <v>4343</v>
      </c>
      <c r="K167" s="1">
        <v>5062</v>
      </c>
      <c r="L167" s="1">
        <v>9783</v>
      </c>
      <c r="M167" s="1">
        <v>8285</v>
      </c>
      <c r="N167" s="1">
        <v>6261</v>
      </c>
      <c r="O167" s="1">
        <v>3617</v>
      </c>
      <c r="P167" s="4">
        <f>IF(D167*E167*F167*G167*H167*I167*J167*K167*L167*M167*N167*O167&gt;0,SUM(D167:O167),0)</f>
        <v>65452</v>
      </c>
      <c r="Q167" s="4">
        <f>IF(D167*E167*F167&gt;0,SUM(D167:F167),0)</f>
        <v>11837</v>
      </c>
      <c r="R167" s="4">
        <f>IF(G167*H167*I167&gt;0,SUM(G167:I167),0)</f>
        <v>16264</v>
      </c>
      <c r="S167" s="4">
        <f>IF(J167*K167*L167&gt;0,SUM(J167:L167),0)</f>
        <v>19188</v>
      </c>
      <c r="T167" s="4">
        <f>IF(M167*N167*O167&gt;0,SUM(M167:O167),0)</f>
        <v>18163</v>
      </c>
    </row>
    <row r="168" spans="2:20" ht="15" customHeight="1" x14ac:dyDescent="0.15">
      <c r="B168" s="73"/>
      <c r="C168" s="14" t="s">
        <v>86</v>
      </c>
      <c r="D168" s="17">
        <v>9485</v>
      </c>
      <c r="E168" s="17">
        <v>15257</v>
      </c>
      <c r="F168" s="17">
        <v>14219</v>
      </c>
      <c r="G168" s="17">
        <v>16605</v>
      </c>
      <c r="H168" s="17">
        <v>18874</v>
      </c>
      <c r="I168" s="17">
        <v>16544</v>
      </c>
      <c r="J168" s="17">
        <v>15838</v>
      </c>
      <c r="K168" s="17">
        <v>14621</v>
      </c>
      <c r="L168" s="17">
        <v>16637</v>
      </c>
      <c r="M168" s="17">
        <v>17951</v>
      </c>
      <c r="N168" s="17">
        <v>25146</v>
      </c>
      <c r="O168" s="17">
        <v>18112</v>
      </c>
      <c r="P168" s="4">
        <f>IF(D168*E168*F168*G168*H168*I168*J168*K168*L168*M168*N168*O168&gt;0,SUM(D168:O168),0)</f>
        <v>199289</v>
      </c>
      <c r="Q168" s="4">
        <f>IF(D168*E168*F168&gt;0,SUM(D168:F168),0)</f>
        <v>38961</v>
      </c>
      <c r="R168" s="4">
        <f>IF(G168*H168*I168&gt;0,SUM(G168:I168),0)</f>
        <v>52023</v>
      </c>
      <c r="S168" s="4">
        <f>IF(J168*K168*L168&gt;0,SUM(J168:L168),0)</f>
        <v>47096</v>
      </c>
      <c r="T168" s="4">
        <f>IF(M168*N168*O168&gt;0,SUM(M168:O168),0)</f>
        <v>61209</v>
      </c>
    </row>
    <row r="169" spans="2:20" ht="15" customHeight="1" x14ac:dyDescent="0.15">
      <c r="B169" s="73"/>
      <c r="C169" s="14" t="s">
        <v>87</v>
      </c>
      <c r="D169" s="17">
        <v>14422</v>
      </c>
      <c r="E169" s="17">
        <v>18802</v>
      </c>
      <c r="F169" s="17">
        <v>14802</v>
      </c>
      <c r="G169" s="17">
        <v>16718</v>
      </c>
      <c r="H169" s="17">
        <v>17214</v>
      </c>
      <c r="I169" s="17">
        <v>15632</v>
      </c>
      <c r="J169" s="17">
        <v>7196</v>
      </c>
      <c r="K169" s="17">
        <v>6970</v>
      </c>
      <c r="L169" s="17">
        <v>9674</v>
      </c>
      <c r="M169" s="17">
        <v>8150</v>
      </c>
      <c r="N169" s="17">
        <v>9755</v>
      </c>
      <c r="O169" s="17">
        <v>7043</v>
      </c>
      <c r="P169" s="4">
        <f t="shared" ref="P169:P170" si="95">IF(D169*E169*F169*G169*H169*I169*J169*K169*L169*M169*N169*O169&gt;0,SUM(D169:O169),0)</f>
        <v>146378</v>
      </c>
      <c r="Q169" s="4">
        <f t="shared" ref="Q169:Q170" si="96">IF(D169*E169*F169&gt;0,SUM(D169:F169),0)</f>
        <v>48026</v>
      </c>
      <c r="R169" s="4">
        <f t="shared" ref="R169:R170" si="97">IF(G169*H169*I169&gt;0,SUM(G169:I169),0)</f>
        <v>49564</v>
      </c>
      <c r="S169" s="4">
        <f t="shared" ref="S169:S170" si="98">IF(J169*K169*L169&gt;0,SUM(J169:L169),0)</f>
        <v>23840</v>
      </c>
      <c r="T169" s="4">
        <f t="shared" ref="T169:T170" si="99">IF(M169*N169*O169&gt;0,SUM(M169:O169),0)</f>
        <v>24948</v>
      </c>
    </row>
    <row r="170" spans="2:20" ht="15" customHeight="1" x14ac:dyDescent="0.15">
      <c r="B170" s="73"/>
      <c r="C170" s="14" t="s">
        <v>88</v>
      </c>
      <c r="D170" s="17">
        <v>6990</v>
      </c>
      <c r="E170" s="17">
        <v>14716</v>
      </c>
      <c r="F170" s="17">
        <v>15518</v>
      </c>
      <c r="G170" s="17">
        <v>16671</v>
      </c>
      <c r="H170" s="17">
        <v>17563</v>
      </c>
      <c r="I170" s="17">
        <v>9417</v>
      </c>
      <c r="J170" s="17">
        <v>6388</v>
      </c>
      <c r="K170" s="17">
        <v>6747</v>
      </c>
      <c r="L170" s="17">
        <v>10419</v>
      </c>
      <c r="M170" s="17"/>
      <c r="N170" s="17"/>
      <c r="O170" s="17"/>
      <c r="P170" s="4">
        <f t="shared" si="95"/>
        <v>0</v>
      </c>
      <c r="Q170" s="4">
        <f t="shared" si="96"/>
        <v>37224</v>
      </c>
      <c r="R170" s="4">
        <f t="shared" si="97"/>
        <v>43651</v>
      </c>
      <c r="S170" s="4">
        <f t="shared" si="98"/>
        <v>23554</v>
      </c>
      <c r="T170" s="4">
        <f t="shared" si="99"/>
        <v>0</v>
      </c>
    </row>
    <row r="171" spans="2:20" ht="15" customHeight="1" x14ac:dyDescent="0.15">
      <c r="B171" s="74"/>
      <c r="C171" s="14" t="s">
        <v>89</v>
      </c>
      <c r="D171" s="21">
        <f>IF(D170&gt;0,D170/D169," ")</f>
        <v>0.48467618915545696</v>
      </c>
      <c r="E171" s="21">
        <f t="shared" ref="E171:T171" si="100">IF(E170&gt;0,E170/E169," ")</f>
        <v>0.78268269333049678</v>
      </c>
      <c r="F171" s="21">
        <f t="shared" si="100"/>
        <v>1.0483718416430212</v>
      </c>
      <c r="G171" s="21">
        <f t="shared" si="100"/>
        <v>0.99718865893049413</v>
      </c>
      <c r="H171" s="21">
        <f t="shared" si="100"/>
        <v>1.0202741954223307</v>
      </c>
      <c r="I171" s="21">
        <f t="shared" si="100"/>
        <v>0.60241811668372569</v>
      </c>
      <c r="J171" s="21">
        <f t="shared" si="100"/>
        <v>0.88771539744302386</v>
      </c>
      <c r="K171" s="21">
        <f t="shared" si="100"/>
        <v>0.96800573888091823</v>
      </c>
      <c r="L171" s="21">
        <f t="shared" si="100"/>
        <v>1.0770105437254496</v>
      </c>
      <c r="M171" s="21" t="str">
        <f t="shared" si="100"/>
        <v xml:space="preserve"> </v>
      </c>
      <c r="N171" s="21" t="str">
        <f t="shared" si="100"/>
        <v xml:space="preserve"> </v>
      </c>
      <c r="O171" s="21" t="str">
        <f t="shared" si="100"/>
        <v xml:space="preserve"> </v>
      </c>
      <c r="P171" s="21" t="str">
        <f t="shared" si="100"/>
        <v xml:space="preserve"> </v>
      </c>
      <c r="Q171" s="21">
        <f t="shared" si="100"/>
        <v>0.77508016491067333</v>
      </c>
      <c r="R171" s="21">
        <f t="shared" si="100"/>
        <v>0.88069970139617459</v>
      </c>
      <c r="S171" s="21">
        <f t="shared" si="100"/>
        <v>0.98800335570469799</v>
      </c>
      <c r="T171" s="21" t="str">
        <f t="shared" si="100"/>
        <v xml:space="preserve"> </v>
      </c>
    </row>
    <row r="172" spans="2:20" ht="15" customHeight="1" x14ac:dyDescent="0.15"/>
    <row r="173" spans="2:20" ht="15" customHeight="1" x14ac:dyDescent="0.15">
      <c r="B173" s="70" t="s">
        <v>50</v>
      </c>
      <c r="C173" s="14" t="s">
        <v>0</v>
      </c>
      <c r="D173" s="14" t="s">
        <v>1</v>
      </c>
      <c r="E173" s="14" t="s">
        <v>2</v>
      </c>
      <c r="F173" s="14" t="s">
        <v>3</v>
      </c>
      <c r="G173" s="14" t="s">
        <v>4</v>
      </c>
      <c r="H173" s="14" t="s">
        <v>5</v>
      </c>
      <c r="I173" s="14" t="s">
        <v>6</v>
      </c>
      <c r="J173" s="14" t="s">
        <v>7</v>
      </c>
      <c r="K173" s="14" t="s">
        <v>8</v>
      </c>
      <c r="L173" s="14" t="s">
        <v>9</v>
      </c>
      <c r="M173" s="14" t="s">
        <v>10</v>
      </c>
      <c r="N173" s="14" t="s">
        <v>11</v>
      </c>
      <c r="O173" s="14" t="s">
        <v>12</v>
      </c>
      <c r="P173" s="14" t="s">
        <v>23</v>
      </c>
      <c r="Q173" s="14" t="s">
        <v>24</v>
      </c>
      <c r="R173" s="14" t="s">
        <v>25</v>
      </c>
      <c r="S173" s="14" t="s">
        <v>26</v>
      </c>
      <c r="T173" s="14" t="s">
        <v>27</v>
      </c>
    </row>
    <row r="174" spans="2:20" ht="15" customHeight="1" x14ac:dyDescent="0.15">
      <c r="B174" s="73"/>
      <c r="C174" s="14" t="s">
        <v>29</v>
      </c>
      <c r="D174" s="34">
        <v>3803</v>
      </c>
      <c r="E174" s="34">
        <v>6925</v>
      </c>
      <c r="F174" s="34">
        <v>5859</v>
      </c>
      <c r="G174" s="34">
        <v>9599</v>
      </c>
      <c r="H174" s="34">
        <v>10724</v>
      </c>
      <c r="I174" s="34">
        <v>7680</v>
      </c>
      <c r="J174" s="34">
        <v>5759</v>
      </c>
      <c r="K174" s="34">
        <v>6071</v>
      </c>
      <c r="L174" s="34">
        <v>4499</v>
      </c>
      <c r="M174" s="34">
        <v>2699</v>
      </c>
      <c r="N174" s="34">
        <v>8745</v>
      </c>
      <c r="O174" s="34">
        <v>4928</v>
      </c>
      <c r="P174" s="3">
        <f>SUM(D174:O174)</f>
        <v>77291</v>
      </c>
      <c r="Q174" s="3">
        <f>SUM(D174:F174)</f>
        <v>16587</v>
      </c>
      <c r="R174" s="3">
        <f>SUM(G174:I174)</f>
        <v>28003</v>
      </c>
      <c r="S174" s="3">
        <f>SUM(J174:L174)</f>
        <v>16329</v>
      </c>
      <c r="T174" s="3">
        <f>SUM(M174:O174)</f>
        <v>16372</v>
      </c>
    </row>
    <row r="175" spans="2:20" ht="15" customHeight="1" x14ac:dyDescent="0.15">
      <c r="B175" s="73"/>
      <c r="C175" s="14" t="s">
        <v>13</v>
      </c>
      <c r="D175" s="34">
        <v>3254</v>
      </c>
      <c r="E175" s="34">
        <v>6642</v>
      </c>
      <c r="F175" s="34">
        <v>6045</v>
      </c>
      <c r="G175" s="34">
        <v>9250</v>
      </c>
      <c r="H175" s="34">
        <v>9711</v>
      </c>
      <c r="I175" s="34">
        <v>7968</v>
      </c>
      <c r="J175" s="34">
        <v>5605</v>
      </c>
      <c r="K175" s="34">
        <v>5769</v>
      </c>
      <c r="L175" s="34">
        <v>5554</v>
      </c>
      <c r="M175" s="34">
        <v>2558</v>
      </c>
      <c r="N175" s="34">
        <v>9645</v>
      </c>
      <c r="O175" s="34">
        <v>4194</v>
      </c>
      <c r="P175" s="3">
        <f>SUM(D175:O175)</f>
        <v>76195</v>
      </c>
      <c r="Q175" s="3">
        <f>SUM(D175:F175)</f>
        <v>15941</v>
      </c>
      <c r="R175" s="3">
        <f>SUM(G175:I175)</f>
        <v>26929</v>
      </c>
      <c r="S175" s="3">
        <f>SUM(J175:L175)</f>
        <v>16928</v>
      </c>
      <c r="T175" s="3">
        <f>SUM(M175:O175)</f>
        <v>16397</v>
      </c>
    </row>
    <row r="176" spans="2:20" ht="15" customHeight="1" x14ac:dyDescent="0.15">
      <c r="B176" s="73"/>
      <c r="C176" s="14" t="s">
        <v>28</v>
      </c>
      <c r="D176" s="1">
        <v>2813</v>
      </c>
      <c r="E176" s="1">
        <v>6937</v>
      </c>
      <c r="F176" s="1">
        <v>5734</v>
      </c>
      <c r="G176" s="1">
        <v>9526</v>
      </c>
      <c r="H176" s="1">
        <v>9482</v>
      </c>
      <c r="I176" s="1">
        <v>8676</v>
      </c>
      <c r="J176" s="1">
        <v>5506</v>
      </c>
      <c r="K176" s="1">
        <v>5663</v>
      </c>
      <c r="L176" s="1">
        <v>5471</v>
      </c>
      <c r="M176" s="1">
        <v>2402</v>
      </c>
      <c r="N176" s="1">
        <v>10105</v>
      </c>
      <c r="O176" s="1">
        <v>3446</v>
      </c>
      <c r="P176" s="3">
        <f>SUM(D176:O176)</f>
        <v>75761</v>
      </c>
      <c r="Q176" s="3">
        <f>SUM(D176:F176)</f>
        <v>15484</v>
      </c>
      <c r="R176" s="3">
        <f>SUM(G176:I176)</f>
        <v>27684</v>
      </c>
      <c r="S176" s="3">
        <f>SUM(J176:L176)</f>
        <v>16640</v>
      </c>
      <c r="T176" s="3">
        <f>SUM(M176:O176)</f>
        <v>15953</v>
      </c>
    </row>
    <row r="177" spans="2:20" ht="15" customHeight="1" x14ac:dyDescent="0.15">
      <c r="B177" s="73"/>
      <c r="C177" s="14" t="s">
        <v>30</v>
      </c>
      <c r="D177" s="1">
        <v>2921</v>
      </c>
      <c r="E177" s="1">
        <v>7380</v>
      </c>
      <c r="F177" s="1">
        <v>7694</v>
      </c>
      <c r="G177" s="1">
        <v>11401</v>
      </c>
      <c r="H177" s="1">
        <v>12698</v>
      </c>
      <c r="I177" s="1">
        <v>9995</v>
      </c>
      <c r="J177" s="1">
        <v>4700</v>
      </c>
      <c r="K177" s="1">
        <v>5732</v>
      </c>
      <c r="L177" s="1">
        <v>5870</v>
      </c>
      <c r="M177" s="1">
        <v>2219</v>
      </c>
      <c r="N177" s="1">
        <v>8798</v>
      </c>
      <c r="O177" s="1">
        <v>3903</v>
      </c>
      <c r="P177" s="3">
        <f>SUM(D177:O177)</f>
        <v>83311</v>
      </c>
      <c r="Q177" s="3">
        <f>SUM(D177:F177)</f>
        <v>17995</v>
      </c>
      <c r="R177" s="3">
        <f>SUM(G177:I177)</f>
        <v>34094</v>
      </c>
      <c r="S177" s="3">
        <f>SUM(J177:L177)</f>
        <v>16302</v>
      </c>
      <c r="T177" s="3">
        <f>SUM(M177:O177)</f>
        <v>14920</v>
      </c>
    </row>
    <row r="178" spans="2:20" ht="15" customHeight="1" x14ac:dyDescent="0.15">
      <c r="B178" s="73"/>
      <c r="C178" s="14" t="s">
        <v>41</v>
      </c>
      <c r="D178" s="1">
        <v>4681</v>
      </c>
      <c r="E178" s="1">
        <v>9880</v>
      </c>
      <c r="F178" s="1">
        <v>9140</v>
      </c>
      <c r="G178" s="1">
        <v>13179</v>
      </c>
      <c r="H178" s="1">
        <v>12166</v>
      </c>
      <c r="I178" s="1">
        <v>9638</v>
      </c>
      <c r="J178" s="1">
        <v>6951</v>
      </c>
      <c r="K178" s="1">
        <v>5566</v>
      </c>
      <c r="L178" s="1">
        <v>5880</v>
      </c>
      <c r="M178" s="1">
        <v>2524</v>
      </c>
      <c r="N178" s="1">
        <v>7780</v>
      </c>
      <c r="O178" s="1">
        <v>3190</v>
      </c>
      <c r="P178" s="4">
        <f>IF(D178*E178*F178*G178*H178*I178*J178*K178*L178*M178*N178*O178&gt;0,SUM(D178:O178),0)</f>
        <v>90575</v>
      </c>
      <c r="Q178" s="4">
        <f>IF(D178*E178*F178&gt;0,SUM(D178:F178),0)</f>
        <v>23701</v>
      </c>
      <c r="R178" s="4">
        <f>IF(G178*H178*I178&gt;0,SUM(G178:I178),0)</f>
        <v>34983</v>
      </c>
      <c r="S178" s="4">
        <f>IF(J178*K178*L178&gt;0,SUM(J178:L178),0)</f>
        <v>18397</v>
      </c>
      <c r="T178" s="4">
        <f>IF(M178*N178*O178&gt;0,SUM(M178:O178),0)</f>
        <v>13494</v>
      </c>
    </row>
    <row r="179" spans="2:20" ht="15" customHeight="1" x14ac:dyDescent="0.15">
      <c r="B179" s="73"/>
      <c r="C179" s="14" t="s">
        <v>42</v>
      </c>
      <c r="D179" s="1">
        <v>4410</v>
      </c>
      <c r="E179" s="1">
        <v>8647</v>
      </c>
      <c r="F179" s="1">
        <v>7965</v>
      </c>
      <c r="G179" s="1">
        <v>12581</v>
      </c>
      <c r="H179" s="1">
        <v>11165</v>
      </c>
      <c r="I179" s="1">
        <v>8698</v>
      </c>
      <c r="J179" s="1">
        <v>6742</v>
      </c>
      <c r="K179" s="1">
        <v>5685</v>
      </c>
      <c r="L179" s="1">
        <v>8709</v>
      </c>
      <c r="M179" s="1">
        <v>2926</v>
      </c>
      <c r="N179" s="1">
        <v>7910</v>
      </c>
      <c r="O179" s="1">
        <v>4463</v>
      </c>
      <c r="P179" s="4">
        <f>IF(D179*E179*F179*G179*H179*I179*J179*K179*L179*M179*N179*O179&gt;0,SUM(D179:O179),0)</f>
        <v>89901</v>
      </c>
      <c r="Q179" s="4">
        <f>IF(D179*E179*F179&gt;0,SUM(D179:F179),0)</f>
        <v>21022</v>
      </c>
      <c r="R179" s="4">
        <f>IF(G179*H179*I179&gt;0,SUM(G179:I179),0)</f>
        <v>32444</v>
      </c>
      <c r="S179" s="4">
        <f>IF(J179*K179*L179&gt;0,SUM(J179:L179),0)</f>
        <v>21136</v>
      </c>
      <c r="T179" s="4">
        <f>IF(M179*N179*O179&gt;0,SUM(M179:O179),0)</f>
        <v>15299</v>
      </c>
    </row>
    <row r="180" spans="2:20" ht="15" customHeight="1" x14ac:dyDescent="0.15">
      <c r="B180" s="73"/>
      <c r="C180" s="14" t="s">
        <v>44</v>
      </c>
      <c r="D180" s="1">
        <v>4528</v>
      </c>
      <c r="E180" s="1">
        <v>8865</v>
      </c>
      <c r="F180" s="1">
        <v>9152</v>
      </c>
      <c r="G180" s="1">
        <v>10022</v>
      </c>
      <c r="H180" s="1">
        <v>7701</v>
      </c>
      <c r="I180" s="1">
        <v>5426</v>
      </c>
      <c r="J180" s="1">
        <v>4178</v>
      </c>
      <c r="K180" s="1">
        <v>4711</v>
      </c>
      <c r="L180" s="1">
        <v>7107</v>
      </c>
      <c r="M180" s="1">
        <v>3166</v>
      </c>
      <c r="N180" s="1">
        <v>8604</v>
      </c>
      <c r="O180" s="1">
        <v>5610</v>
      </c>
      <c r="P180" s="4">
        <f>IF(D180*E180*F180*G180*H180*I180*J180*K180*L180*M180*N180*O180&gt;0,SUM(D180:O180),0)</f>
        <v>79070</v>
      </c>
      <c r="Q180" s="4">
        <f>IF(D180*E180*F180&gt;0,SUM(D180:F180),0)</f>
        <v>22545</v>
      </c>
      <c r="R180" s="4">
        <f>IF(G180*H180*I180&gt;0,SUM(G180:I180),0)</f>
        <v>23149</v>
      </c>
      <c r="S180" s="4">
        <f>IF(J180*K180*L180&gt;0,SUM(J180:L180),0)</f>
        <v>15996</v>
      </c>
      <c r="T180" s="4">
        <f>IF(M180*N180*O180&gt;0,SUM(M180:O180),0)</f>
        <v>17380</v>
      </c>
    </row>
    <row r="181" spans="2:20" ht="15" customHeight="1" x14ac:dyDescent="0.15">
      <c r="B181" s="73"/>
      <c r="C181" s="14" t="s">
        <v>83</v>
      </c>
      <c r="D181" s="1">
        <v>5124</v>
      </c>
      <c r="E181" s="1">
        <v>9733</v>
      </c>
      <c r="F181" s="1">
        <v>9253</v>
      </c>
      <c r="G181" s="1">
        <v>13794</v>
      </c>
      <c r="H181" s="1">
        <v>13226</v>
      </c>
      <c r="I181" s="1">
        <v>11387</v>
      </c>
      <c r="J181" s="1">
        <v>7438</v>
      </c>
      <c r="K181" s="1">
        <v>7587</v>
      </c>
      <c r="L181" s="1">
        <v>8150</v>
      </c>
      <c r="M181" s="1">
        <v>6397</v>
      </c>
      <c r="N181" s="1">
        <v>9306</v>
      </c>
      <c r="O181" s="1">
        <v>7364</v>
      </c>
      <c r="P181" s="4">
        <f>IF(D181*E181*F181*G181*H181*I181*J181*K181*L181*M181*N181*O181&gt;0,SUM(D181:O181),0)</f>
        <v>108759</v>
      </c>
      <c r="Q181" s="4">
        <f>IF(D181*E181*F181&gt;0,SUM(D181:F181),0)</f>
        <v>24110</v>
      </c>
      <c r="R181" s="4">
        <f>IF(G181*H181*I181&gt;0,SUM(G181:I181),0)</f>
        <v>38407</v>
      </c>
      <c r="S181" s="4">
        <f>IF(J181*K181*L181&gt;0,SUM(J181:L181),0)</f>
        <v>23175</v>
      </c>
      <c r="T181" s="4">
        <f>IF(M181*N181*O181&gt;0,SUM(M181:O181),0)</f>
        <v>23067</v>
      </c>
    </row>
    <row r="182" spans="2:20" ht="15" customHeight="1" x14ac:dyDescent="0.15">
      <c r="B182" s="73"/>
      <c r="C182" s="14" t="s">
        <v>86</v>
      </c>
      <c r="D182" s="17">
        <v>5643</v>
      </c>
      <c r="E182" s="17">
        <v>10888</v>
      </c>
      <c r="F182" s="17">
        <v>11709</v>
      </c>
      <c r="G182" s="17">
        <v>17410</v>
      </c>
      <c r="H182" s="17">
        <v>17687</v>
      </c>
      <c r="I182" s="17">
        <v>13402</v>
      </c>
      <c r="J182" s="17">
        <v>9116</v>
      </c>
      <c r="K182" s="17">
        <v>7780</v>
      </c>
      <c r="L182" s="17">
        <v>7341</v>
      </c>
      <c r="M182" s="17">
        <v>5969</v>
      </c>
      <c r="N182" s="17">
        <v>10522</v>
      </c>
      <c r="O182" s="17">
        <v>6967</v>
      </c>
      <c r="P182" s="4">
        <f>IF(D182*E182*F182*G182*H182*I182*J182*K182*L182*M182*N182*O182&gt;0,SUM(D182:O182),0)</f>
        <v>124434</v>
      </c>
      <c r="Q182" s="4">
        <f>IF(D182*E182*F182&gt;0,SUM(D182:F182),0)</f>
        <v>28240</v>
      </c>
      <c r="R182" s="4">
        <f>IF(G182*H182*I182&gt;0,SUM(G182:I182),0)</f>
        <v>48499</v>
      </c>
      <c r="S182" s="4">
        <f>IF(J182*K182*L182&gt;0,SUM(J182:L182),0)</f>
        <v>24237</v>
      </c>
      <c r="T182" s="4">
        <f>IF(M182*N182*O182&gt;0,SUM(M182:O182),0)</f>
        <v>23458</v>
      </c>
    </row>
    <row r="183" spans="2:20" ht="15" customHeight="1" x14ac:dyDescent="0.15">
      <c r="B183" s="73"/>
      <c r="C183" s="14" t="s">
        <v>87</v>
      </c>
      <c r="D183" s="17">
        <v>6405</v>
      </c>
      <c r="E183" s="17">
        <v>12861</v>
      </c>
      <c r="F183" s="17">
        <v>11650</v>
      </c>
      <c r="G183" s="17">
        <v>21959</v>
      </c>
      <c r="H183" s="17">
        <v>21027</v>
      </c>
      <c r="I183" s="17">
        <v>13908</v>
      </c>
      <c r="J183" s="17">
        <v>10121</v>
      </c>
      <c r="K183" s="17">
        <v>9255</v>
      </c>
      <c r="L183" s="17">
        <v>9440</v>
      </c>
      <c r="M183" s="17">
        <v>7438</v>
      </c>
      <c r="N183" s="17">
        <v>10587</v>
      </c>
      <c r="O183" s="17">
        <v>8486</v>
      </c>
      <c r="P183" s="4">
        <f t="shared" ref="P183:P184" si="101">IF(D183*E183*F183*G183*H183*I183*J183*K183*L183*M183*N183*O183&gt;0,SUM(D183:O183),0)</f>
        <v>143137</v>
      </c>
      <c r="Q183" s="4">
        <f t="shared" ref="Q183:Q184" si="102">IF(D183*E183*F183&gt;0,SUM(D183:F183),0)</f>
        <v>30916</v>
      </c>
      <c r="R183" s="4">
        <f t="shared" ref="R183:R184" si="103">IF(G183*H183*I183&gt;0,SUM(G183:I183),0)</f>
        <v>56894</v>
      </c>
      <c r="S183" s="4">
        <f t="shared" ref="S183:S184" si="104">IF(J183*K183*L183&gt;0,SUM(J183:L183),0)</f>
        <v>28816</v>
      </c>
      <c r="T183" s="4">
        <f t="shared" ref="T183:T184" si="105">IF(M183*N183*O183&gt;0,SUM(M183:O183),0)</f>
        <v>26511</v>
      </c>
    </row>
    <row r="184" spans="2:20" ht="15" customHeight="1" x14ac:dyDescent="0.15">
      <c r="B184" s="73"/>
      <c r="C184" s="14" t="s">
        <v>88</v>
      </c>
      <c r="D184" s="17">
        <v>8555</v>
      </c>
      <c r="E184" s="17">
        <v>12726</v>
      </c>
      <c r="F184" s="17">
        <v>13832</v>
      </c>
      <c r="G184" s="17">
        <v>20412</v>
      </c>
      <c r="H184" s="17">
        <v>18678</v>
      </c>
      <c r="I184" s="17">
        <v>9209</v>
      </c>
      <c r="J184" s="17">
        <v>9949</v>
      </c>
      <c r="K184" s="17">
        <v>10574</v>
      </c>
      <c r="L184" s="17">
        <v>10768</v>
      </c>
      <c r="M184" s="17"/>
      <c r="N184" s="17"/>
      <c r="O184" s="17"/>
      <c r="P184" s="4">
        <f t="shared" si="101"/>
        <v>0</v>
      </c>
      <c r="Q184" s="4">
        <f t="shared" si="102"/>
        <v>35113</v>
      </c>
      <c r="R184" s="4">
        <f t="shared" si="103"/>
        <v>48299</v>
      </c>
      <c r="S184" s="4">
        <f t="shared" si="104"/>
        <v>31291</v>
      </c>
      <c r="T184" s="4">
        <f t="shared" si="105"/>
        <v>0</v>
      </c>
    </row>
    <row r="185" spans="2:20" ht="15" customHeight="1" x14ac:dyDescent="0.15">
      <c r="B185" s="74"/>
      <c r="C185" s="14" t="s">
        <v>89</v>
      </c>
      <c r="D185" s="21">
        <f>IF(D184&gt;0,D184/D183," ")</f>
        <v>1.3356752537080405</v>
      </c>
      <c r="E185" s="21">
        <f t="shared" ref="E185:T185" si="106">IF(E184&gt;0,E184/E183," ")</f>
        <v>0.98950314905528336</v>
      </c>
      <c r="F185" s="21">
        <f t="shared" si="106"/>
        <v>1.1872961373390558</v>
      </c>
      <c r="G185" s="21">
        <f t="shared" si="106"/>
        <v>0.92955052598023591</v>
      </c>
      <c r="H185" s="21">
        <f t="shared" si="106"/>
        <v>0.88828648880011418</v>
      </c>
      <c r="I185" s="21">
        <f t="shared" si="106"/>
        <v>0.66213689962611444</v>
      </c>
      <c r="J185" s="21">
        <f t="shared" si="106"/>
        <v>0.9830056318545598</v>
      </c>
      <c r="K185" s="21">
        <f t="shared" si="106"/>
        <v>1.1425175580767153</v>
      </c>
      <c r="L185" s="21">
        <f t="shared" si="106"/>
        <v>1.1406779661016948</v>
      </c>
      <c r="M185" s="21" t="str">
        <f t="shared" si="106"/>
        <v xml:space="preserve"> </v>
      </c>
      <c r="N185" s="21" t="str">
        <f t="shared" si="106"/>
        <v xml:space="preserve"> </v>
      </c>
      <c r="O185" s="21" t="str">
        <f t="shared" si="106"/>
        <v xml:space="preserve"> </v>
      </c>
      <c r="P185" s="21" t="str">
        <f t="shared" si="106"/>
        <v xml:space="preserve"> </v>
      </c>
      <c r="Q185" s="21">
        <f t="shared" si="106"/>
        <v>1.1357549488937766</v>
      </c>
      <c r="R185" s="21">
        <f t="shared" si="106"/>
        <v>0.84892958835729604</v>
      </c>
      <c r="S185" s="21">
        <f t="shared" si="106"/>
        <v>1.085889783453637</v>
      </c>
      <c r="T185" s="21" t="str">
        <f t="shared" si="106"/>
        <v xml:space="preserve"> </v>
      </c>
    </row>
    <row r="186" spans="2:20" ht="15" customHeight="1" x14ac:dyDescent="0.15">
      <c r="B186" s="25"/>
      <c r="C186" s="25"/>
      <c r="D186" s="33"/>
      <c r="E186" s="33"/>
      <c r="F186" s="33"/>
      <c r="P186" s="33"/>
    </row>
    <row r="187" spans="2:20" ht="15" customHeight="1" x14ac:dyDescent="0.15">
      <c r="B187" s="70" t="s">
        <v>51</v>
      </c>
      <c r="C187" s="14" t="s">
        <v>0</v>
      </c>
      <c r="D187" s="14" t="s">
        <v>1</v>
      </c>
      <c r="E187" s="14" t="s">
        <v>2</v>
      </c>
      <c r="F187" s="14" t="s">
        <v>3</v>
      </c>
      <c r="G187" s="14" t="s">
        <v>4</v>
      </c>
      <c r="H187" s="14" t="s">
        <v>5</v>
      </c>
      <c r="I187" s="14" t="s">
        <v>6</v>
      </c>
      <c r="J187" s="14" t="s">
        <v>7</v>
      </c>
      <c r="K187" s="14" t="s">
        <v>8</v>
      </c>
      <c r="L187" s="14" t="s">
        <v>9</v>
      </c>
      <c r="M187" s="14" t="s">
        <v>10</v>
      </c>
      <c r="N187" s="14" t="s">
        <v>11</v>
      </c>
      <c r="O187" s="14" t="s">
        <v>12</v>
      </c>
      <c r="P187" s="14" t="s">
        <v>23</v>
      </c>
      <c r="Q187" s="14" t="s">
        <v>24</v>
      </c>
      <c r="R187" s="14" t="s">
        <v>25</v>
      </c>
      <c r="S187" s="14" t="s">
        <v>26</v>
      </c>
      <c r="T187" s="14" t="s">
        <v>27</v>
      </c>
    </row>
    <row r="188" spans="2:20" ht="15" customHeight="1" x14ac:dyDescent="0.15">
      <c r="B188" s="73"/>
      <c r="C188" s="14" t="s">
        <v>29</v>
      </c>
      <c r="D188" s="34">
        <v>5332</v>
      </c>
      <c r="E188" s="34">
        <v>8198</v>
      </c>
      <c r="F188" s="34">
        <v>2866</v>
      </c>
      <c r="G188" s="34">
        <v>6898</v>
      </c>
      <c r="H188" s="34">
        <v>8202</v>
      </c>
      <c r="I188" s="34">
        <v>5254</v>
      </c>
      <c r="J188" s="34">
        <v>3840</v>
      </c>
      <c r="K188" s="34">
        <v>2902</v>
      </c>
      <c r="L188" s="34">
        <v>3332</v>
      </c>
      <c r="M188" s="34">
        <v>2439</v>
      </c>
      <c r="N188" s="34">
        <v>2631</v>
      </c>
      <c r="O188" s="34">
        <v>2748</v>
      </c>
      <c r="P188" s="3">
        <f>SUM(D188:O188)</f>
        <v>54642</v>
      </c>
      <c r="Q188" s="3">
        <f>SUM(D188:F188)</f>
        <v>16396</v>
      </c>
      <c r="R188" s="3">
        <f>SUM(G188:I188)</f>
        <v>20354</v>
      </c>
      <c r="S188" s="3">
        <f>SUM(J188:L188)</f>
        <v>10074</v>
      </c>
      <c r="T188" s="3">
        <f>SUM(M188:O188)</f>
        <v>7818</v>
      </c>
    </row>
    <row r="189" spans="2:20" ht="15" customHeight="1" x14ac:dyDescent="0.15">
      <c r="B189" s="73"/>
      <c r="C189" s="14" t="s">
        <v>13</v>
      </c>
      <c r="D189" s="34">
        <v>2956</v>
      </c>
      <c r="E189" s="34">
        <v>4234</v>
      </c>
      <c r="F189" s="34">
        <v>3777</v>
      </c>
      <c r="G189" s="34">
        <v>6010</v>
      </c>
      <c r="H189" s="34">
        <v>8201</v>
      </c>
      <c r="I189" s="34">
        <v>6692</v>
      </c>
      <c r="J189" s="34">
        <v>4608</v>
      </c>
      <c r="K189" s="34">
        <v>4529</v>
      </c>
      <c r="L189" s="34">
        <v>4390</v>
      </c>
      <c r="M189" s="34">
        <v>2805</v>
      </c>
      <c r="N189" s="34">
        <v>4706</v>
      </c>
      <c r="O189" s="34">
        <v>2972</v>
      </c>
      <c r="P189" s="3">
        <f>SUM(D189:O189)</f>
        <v>55880</v>
      </c>
      <c r="Q189" s="3">
        <f>SUM(D189:F189)</f>
        <v>10967</v>
      </c>
      <c r="R189" s="3">
        <f>SUM(G189:I189)</f>
        <v>20903</v>
      </c>
      <c r="S189" s="3">
        <f>SUM(J189:L189)</f>
        <v>13527</v>
      </c>
      <c r="T189" s="3">
        <f>SUM(M189:O189)</f>
        <v>10483</v>
      </c>
    </row>
    <row r="190" spans="2:20" ht="15" customHeight="1" x14ac:dyDescent="0.15">
      <c r="B190" s="73"/>
      <c r="C190" s="14" t="s">
        <v>28</v>
      </c>
      <c r="D190" s="1">
        <v>2380</v>
      </c>
      <c r="E190" s="1">
        <v>5002</v>
      </c>
      <c r="F190" s="1">
        <v>5187</v>
      </c>
      <c r="G190" s="1">
        <v>6463</v>
      </c>
      <c r="H190" s="1">
        <v>6292</v>
      </c>
      <c r="I190" s="1">
        <v>3313</v>
      </c>
      <c r="J190" s="1">
        <v>3017</v>
      </c>
      <c r="K190" s="1">
        <v>3258</v>
      </c>
      <c r="L190" s="1">
        <v>3334</v>
      </c>
      <c r="M190" s="1">
        <v>2505</v>
      </c>
      <c r="N190" s="1">
        <v>4641</v>
      </c>
      <c r="O190" s="1">
        <v>2084</v>
      </c>
      <c r="P190" s="3">
        <f>SUM(D190:O190)</f>
        <v>47476</v>
      </c>
      <c r="Q190" s="3">
        <f>SUM(D190:F190)</f>
        <v>12569</v>
      </c>
      <c r="R190" s="3">
        <f>SUM(G190:I190)</f>
        <v>16068</v>
      </c>
      <c r="S190" s="3">
        <f>SUM(J190:L190)</f>
        <v>9609</v>
      </c>
      <c r="T190" s="3">
        <f>SUM(M190:O190)</f>
        <v>9230</v>
      </c>
    </row>
    <row r="191" spans="2:20" ht="15" customHeight="1" x14ac:dyDescent="0.15">
      <c r="B191" s="73"/>
      <c r="C191" s="14" t="s">
        <v>30</v>
      </c>
      <c r="D191" s="1">
        <v>1543</v>
      </c>
      <c r="E191" s="1">
        <v>3905</v>
      </c>
      <c r="F191" s="1">
        <v>4934</v>
      </c>
      <c r="G191" s="1">
        <v>7548</v>
      </c>
      <c r="H191" s="1">
        <v>10602</v>
      </c>
      <c r="I191" s="1">
        <v>5967</v>
      </c>
      <c r="J191" s="1">
        <v>5132</v>
      </c>
      <c r="K191" s="1">
        <v>4616</v>
      </c>
      <c r="L191" s="1">
        <v>4661</v>
      </c>
      <c r="M191" s="1">
        <v>4823</v>
      </c>
      <c r="N191" s="1">
        <v>5196</v>
      </c>
      <c r="O191" s="1">
        <v>4995</v>
      </c>
      <c r="P191" s="3">
        <f>SUM(D191:O191)</f>
        <v>63922</v>
      </c>
      <c r="Q191" s="3">
        <f>SUM(D191:F191)</f>
        <v>10382</v>
      </c>
      <c r="R191" s="3">
        <f>SUM(G191:I191)</f>
        <v>24117</v>
      </c>
      <c r="S191" s="3">
        <f>SUM(J191:L191)</f>
        <v>14409</v>
      </c>
      <c r="T191" s="3">
        <f>SUM(M191:O191)</f>
        <v>15014</v>
      </c>
    </row>
    <row r="192" spans="2:20" ht="15" customHeight="1" x14ac:dyDescent="0.15">
      <c r="B192" s="73"/>
      <c r="C192" s="14" t="s">
        <v>41</v>
      </c>
      <c r="D192" s="1">
        <v>5444</v>
      </c>
      <c r="E192" s="1">
        <v>7763</v>
      </c>
      <c r="F192" s="1">
        <v>6873</v>
      </c>
      <c r="G192" s="1">
        <v>9025</v>
      </c>
      <c r="H192" s="1">
        <v>10428</v>
      </c>
      <c r="I192" s="1">
        <v>7334</v>
      </c>
      <c r="J192" s="1">
        <v>5970</v>
      </c>
      <c r="K192" s="1">
        <v>3739</v>
      </c>
      <c r="L192" s="1">
        <v>3929</v>
      </c>
      <c r="M192" s="1">
        <v>2948</v>
      </c>
      <c r="N192" s="1">
        <v>4626</v>
      </c>
      <c r="O192" s="1">
        <v>3591</v>
      </c>
      <c r="P192" s="4">
        <f>IF(D192*E192*F192*G192*H192*I192*J192*K192*L192*M192*N192*O192&gt;0,SUM(D192:O192),0)</f>
        <v>71670</v>
      </c>
      <c r="Q192" s="4">
        <f>IF(D192*E192*F192&gt;0,SUM(D192:F192),0)</f>
        <v>20080</v>
      </c>
      <c r="R192" s="4">
        <f>IF(G192*H192*I192&gt;0,SUM(G192:I192),0)</f>
        <v>26787</v>
      </c>
      <c r="S192" s="4">
        <f>IF(J192*K192*L192&gt;0,SUM(J192:L192),0)</f>
        <v>13638</v>
      </c>
      <c r="T192" s="4">
        <f>IF(M192*N192*O192&gt;0,SUM(M192:O192),0)</f>
        <v>11165</v>
      </c>
    </row>
    <row r="193" spans="2:20" ht="15" customHeight="1" x14ac:dyDescent="0.15">
      <c r="B193" s="73"/>
      <c r="C193" s="14" t="s">
        <v>42</v>
      </c>
      <c r="D193" s="1">
        <v>3907</v>
      </c>
      <c r="E193" s="1">
        <v>5966</v>
      </c>
      <c r="F193" s="1">
        <v>8457</v>
      </c>
      <c r="G193" s="1">
        <v>11844</v>
      </c>
      <c r="H193" s="1">
        <v>11377</v>
      </c>
      <c r="I193" s="1">
        <v>6805</v>
      </c>
      <c r="J193" s="1">
        <v>5681</v>
      </c>
      <c r="K193" s="1">
        <v>4525</v>
      </c>
      <c r="L193" s="1">
        <v>5243</v>
      </c>
      <c r="M193" s="1">
        <v>4413</v>
      </c>
      <c r="N193" s="1">
        <v>6002</v>
      </c>
      <c r="O193" s="1">
        <v>3982</v>
      </c>
      <c r="P193" s="4">
        <f>IF(D193*E193*F193*G193*H193*I193*J193*K193*L193*M193*N193*O193&gt;0,SUM(D193:O193),0)</f>
        <v>78202</v>
      </c>
      <c r="Q193" s="4">
        <f>IF(D193*E193*F193&gt;0,SUM(D193:F193),0)</f>
        <v>18330</v>
      </c>
      <c r="R193" s="4">
        <f>IF(G193*H193*I193&gt;0,SUM(G193:I193),0)</f>
        <v>30026</v>
      </c>
      <c r="S193" s="4">
        <f>IF(J193*K193*L193&gt;0,SUM(J193:L193),0)</f>
        <v>15449</v>
      </c>
      <c r="T193" s="4">
        <f>IF(M193*N193*O193&gt;0,SUM(M193:O193),0)</f>
        <v>14397</v>
      </c>
    </row>
    <row r="194" spans="2:20" ht="15" customHeight="1" x14ac:dyDescent="0.15">
      <c r="B194" s="73"/>
      <c r="C194" s="14" t="s">
        <v>44</v>
      </c>
      <c r="D194" s="1">
        <v>4187</v>
      </c>
      <c r="E194" s="1">
        <v>6789</v>
      </c>
      <c r="F194" s="1">
        <v>7469</v>
      </c>
      <c r="G194" s="1">
        <v>11642</v>
      </c>
      <c r="H194" s="1">
        <v>10188</v>
      </c>
      <c r="I194" s="1">
        <v>6905</v>
      </c>
      <c r="J194" s="1">
        <v>6884</v>
      </c>
      <c r="K194" s="1">
        <v>5515</v>
      </c>
      <c r="L194" s="1">
        <v>6724</v>
      </c>
      <c r="M194" s="1">
        <v>4332</v>
      </c>
      <c r="N194" s="1">
        <v>7405</v>
      </c>
      <c r="O194" s="1">
        <v>5127</v>
      </c>
      <c r="P194" s="4">
        <f>IF(D194*E194*F194*G194*H194*I194*J194*K194*L194*M194*N194*O194&gt;0,SUM(D194:O194),0)</f>
        <v>83167</v>
      </c>
      <c r="Q194" s="4">
        <f>IF(D194*E194*F194&gt;0,SUM(D194:F194),0)</f>
        <v>18445</v>
      </c>
      <c r="R194" s="4">
        <f>IF(G194*H194*I194&gt;0,SUM(G194:I194),0)</f>
        <v>28735</v>
      </c>
      <c r="S194" s="4">
        <f>IF(J194*K194*L194&gt;0,SUM(J194:L194),0)</f>
        <v>19123</v>
      </c>
      <c r="T194" s="4">
        <f>IF(M194*N194*O194&gt;0,SUM(M194:O194),0)</f>
        <v>16864</v>
      </c>
    </row>
    <row r="195" spans="2:20" ht="15" customHeight="1" x14ac:dyDescent="0.15">
      <c r="B195" s="73"/>
      <c r="C195" s="14" t="s">
        <v>83</v>
      </c>
      <c r="D195" s="1">
        <v>5822</v>
      </c>
      <c r="E195" s="1">
        <v>8703</v>
      </c>
      <c r="F195" s="1">
        <v>7276</v>
      </c>
      <c r="G195" s="1">
        <v>12082</v>
      </c>
      <c r="H195" s="1">
        <v>12263</v>
      </c>
      <c r="I195" s="1">
        <v>8211</v>
      </c>
      <c r="J195" s="1">
        <v>8056</v>
      </c>
      <c r="K195" s="1">
        <v>5275</v>
      </c>
      <c r="L195" s="1">
        <v>6795</v>
      </c>
      <c r="M195" s="1">
        <v>5734</v>
      </c>
      <c r="N195" s="1">
        <v>6974</v>
      </c>
      <c r="O195" s="1">
        <v>4577</v>
      </c>
      <c r="P195" s="4">
        <f>IF(D195*E195*F195*G195*H195*I195*J195*K195*L195*M195*N195*O195&gt;0,SUM(D195:O195),0)</f>
        <v>91768</v>
      </c>
      <c r="Q195" s="4">
        <f>IF(D195*E195*F195&gt;0,SUM(D195:F195),0)</f>
        <v>21801</v>
      </c>
      <c r="R195" s="4">
        <f>IF(G195*H195*I195&gt;0,SUM(G195:I195),0)</f>
        <v>32556</v>
      </c>
      <c r="S195" s="4">
        <f>IF(J195*K195*L195&gt;0,SUM(J195:L195),0)</f>
        <v>20126</v>
      </c>
      <c r="T195" s="4">
        <f>IF(M195*N195*O195&gt;0,SUM(M195:O195),0)</f>
        <v>17285</v>
      </c>
    </row>
    <row r="196" spans="2:20" ht="15" customHeight="1" x14ac:dyDescent="0.15">
      <c r="B196" s="73"/>
      <c r="C196" s="14" t="s">
        <v>86</v>
      </c>
      <c r="D196" s="17">
        <v>5383</v>
      </c>
      <c r="E196" s="17">
        <v>8301</v>
      </c>
      <c r="F196" s="17">
        <v>8037</v>
      </c>
      <c r="G196" s="17">
        <v>12165</v>
      </c>
      <c r="H196" s="17">
        <v>12970</v>
      </c>
      <c r="I196" s="17">
        <v>9493</v>
      </c>
      <c r="J196" s="17">
        <v>8326</v>
      </c>
      <c r="K196" s="17">
        <v>5212</v>
      </c>
      <c r="L196" s="17">
        <v>6794</v>
      </c>
      <c r="M196" s="17">
        <v>6411</v>
      </c>
      <c r="N196" s="17">
        <v>5987</v>
      </c>
      <c r="O196" s="17">
        <v>5252</v>
      </c>
      <c r="P196" s="4">
        <f>IF(D196*E196*F196*G196*H196*I196*J196*K196*L196*M196*N196*O196&gt;0,SUM(D196:O196),0)</f>
        <v>94331</v>
      </c>
      <c r="Q196" s="4">
        <f>IF(D196*E196*F196&gt;0,SUM(D196:F196),0)</f>
        <v>21721</v>
      </c>
      <c r="R196" s="4">
        <f>IF(G196*H196*I196&gt;0,SUM(G196:I196),0)</f>
        <v>34628</v>
      </c>
      <c r="S196" s="4">
        <f>IF(J196*K196*L196&gt;0,SUM(J196:L196),0)</f>
        <v>20332</v>
      </c>
      <c r="T196" s="4">
        <f>IF(M196*N196*O196&gt;0,SUM(M196:O196),0)</f>
        <v>17650</v>
      </c>
    </row>
    <row r="197" spans="2:20" ht="15" customHeight="1" x14ac:dyDescent="0.15">
      <c r="B197" s="73"/>
      <c r="C197" s="14" t="s">
        <v>87</v>
      </c>
      <c r="D197" s="17">
        <v>5785</v>
      </c>
      <c r="E197" s="17">
        <v>8943</v>
      </c>
      <c r="F197" s="17">
        <v>7954</v>
      </c>
      <c r="G197" s="17">
        <v>11451</v>
      </c>
      <c r="H197" s="17">
        <v>12000</v>
      </c>
      <c r="I197" s="17">
        <v>9018</v>
      </c>
      <c r="J197" s="17">
        <v>9193</v>
      </c>
      <c r="K197" s="17">
        <v>5269</v>
      </c>
      <c r="L197" s="17">
        <v>6551</v>
      </c>
      <c r="M197" s="17">
        <v>5931</v>
      </c>
      <c r="N197" s="17">
        <v>6589</v>
      </c>
      <c r="O197" s="17">
        <v>4846</v>
      </c>
      <c r="P197" s="4">
        <f t="shared" ref="P197:P198" si="107">IF(D197*E197*F197*G197*H197*I197*J197*K197*L197*M197*N197*O197&gt;0,SUM(D197:O197),0)</f>
        <v>93530</v>
      </c>
      <c r="Q197" s="4">
        <f t="shared" ref="Q197:Q198" si="108">IF(D197*E197*F197&gt;0,SUM(D197:F197),0)</f>
        <v>22682</v>
      </c>
      <c r="R197" s="4">
        <f t="shared" ref="R197:R198" si="109">IF(G197*H197*I197&gt;0,SUM(G197:I197),0)</f>
        <v>32469</v>
      </c>
      <c r="S197" s="4">
        <f t="shared" ref="S197:S198" si="110">IF(J197*K197*L197&gt;0,SUM(J197:L197),0)</f>
        <v>21013</v>
      </c>
      <c r="T197" s="4">
        <f t="shared" ref="T197:T198" si="111">IF(M197*N197*O197&gt;0,SUM(M197:O197),0)</f>
        <v>17366</v>
      </c>
    </row>
    <row r="198" spans="2:20" ht="15" customHeight="1" x14ac:dyDescent="0.15">
      <c r="B198" s="73"/>
      <c r="C198" s="14" t="s">
        <v>88</v>
      </c>
      <c r="D198" s="17">
        <v>6042</v>
      </c>
      <c r="E198" s="17">
        <v>7969</v>
      </c>
      <c r="F198" s="17">
        <v>7864</v>
      </c>
      <c r="G198" s="17">
        <v>10667</v>
      </c>
      <c r="H198" s="17">
        <v>12386</v>
      </c>
      <c r="I198" s="17">
        <v>6563</v>
      </c>
      <c r="J198" s="17">
        <v>7922</v>
      </c>
      <c r="K198" s="17">
        <v>5678</v>
      </c>
      <c r="L198" s="17">
        <v>6658</v>
      </c>
      <c r="M198" s="17"/>
      <c r="N198" s="17"/>
      <c r="O198" s="17"/>
      <c r="P198" s="4">
        <f t="shared" si="107"/>
        <v>0</v>
      </c>
      <c r="Q198" s="4">
        <f t="shared" si="108"/>
        <v>21875</v>
      </c>
      <c r="R198" s="4">
        <f t="shared" si="109"/>
        <v>29616</v>
      </c>
      <c r="S198" s="4">
        <f t="shared" si="110"/>
        <v>20258</v>
      </c>
      <c r="T198" s="4">
        <f t="shared" si="111"/>
        <v>0</v>
      </c>
    </row>
    <row r="199" spans="2:20" ht="15" customHeight="1" x14ac:dyDescent="0.15">
      <c r="B199" s="74"/>
      <c r="C199" s="14" t="s">
        <v>89</v>
      </c>
      <c r="D199" s="21">
        <f>IF(D198&gt;0,D198/D197," ")</f>
        <v>1.0444252376836647</v>
      </c>
      <c r="E199" s="21">
        <f t="shared" ref="E199:T199" si="112">IF(E198&gt;0,E198/E197," ")</f>
        <v>0.89108800178910885</v>
      </c>
      <c r="F199" s="21">
        <f t="shared" si="112"/>
        <v>0.98868493839577576</v>
      </c>
      <c r="G199" s="21">
        <f t="shared" si="112"/>
        <v>0.93153436381102084</v>
      </c>
      <c r="H199" s="21">
        <f t="shared" si="112"/>
        <v>1.0321666666666667</v>
      </c>
      <c r="I199" s="21">
        <f t="shared" si="112"/>
        <v>0.72776668884453311</v>
      </c>
      <c r="J199" s="21">
        <f t="shared" si="112"/>
        <v>0.86174263026215603</v>
      </c>
      <c r="K199" s="21">
        <f t="shared" si="112"/>
        <v>1.0776238375403302</v>
      </c>
      <c r="L199" s="21">
        <f t="shared" si="112"/>
        <v>1.0163333842161502</v>
      </c>
      <c r="M199" s="21" t="str">
        <f t="shared" si="112"/>
        <v xml:space="preserve"> </v>
      </c>
      <c r="N199" s="21" t="str">
        <f t="shared" si="112"/>
        <v xml:space="preserve"> </v>
      </c>
      <c r="O199" s="21" t="str">
        <f t="shared" si="112"/>
        <v xml:space="preserve"> </v>
      </c>
      <c r="P199" s="21" t="str">
        <f t="shared" si="112"/>
        <v xml:space="preserve"> </v>
      </c>
      <c r="Q199" s="21">
        <f t="shared" si="112"/>
        <v>0.96442112688475445</v>
      </c>
      <c r="R199" s="21">
        <f t="shared" si="112"/>
        <v>0.91213157165296133</v>
      </c>
      <c r="S199" s="21">
        <f t="shared" si="112"/>
        <v>0.96406986151430063</v>
      </c>
      <c r="T199" s="21" t="str">
        <f t="shared" si="112"/>
        <v xml:space="preserve"> </v>
      </c>
    </row>
    <row r="200" spans="2:20" ht="15" customHeight="1" x14ac:dyDescent="0.15">
      <c r="C200" s="25"/>
    </row>
    <row r="201" spans="2:20" ht="15" customHeight="1" x14ac:dyDescent="0.15">
      <c r="B201" s="70" t="s">
        <v>52</v>
      </c>
      <c r="C201" s="14" t="s">
        <v>0</v>
      </c>
      <c r="D201" s="14" t="s">
        <v>1</v>
      </c>
      <c r="E201" s="14" t="s">
        <v>2</v>
      </c>
      <c r="F201" s="14" t="s">
        <v>3</v>
      </c>
      <c r="G201" s="14" t="s">
        <v>4</v>
      </c>
      <c r="H201" s="14" t="s">
        <v>5</v>
      </c>
      <c r="I201" s="14" t="s">
        <v>6</v>
      </c>
      <c r="J201" s="14" t="s">
        <v>7</v>
      </c>
      <c r="K201" s="14" t="s">
        <v>8</v>
      </c>
      <c r="L201" s="14" t="s">
        <v>9</v>
      </c>
      <c r="M201" s="14" t="s">
        <v>10</v>
      </c>
      <c r="N201" s="14" t="s">
        <v>11</v>
      </c>
      <c r="O201" s="14" t="s">
        <v>12</v>
      </c>
      <c r="P201" s="14" t="s">
        <v>23</v>
      </c>
      <c r="Q201" s="14" t="s">
        <v>24</v>
      </c>
      <c r="R201" s="14" t="s">
        <v>25</v>
      </c>
      <c r="S201" s="14" t="s">
        <v>26</v>
      </c>
      <c r="T201" s="14" t="s">
        <v>27</v>
      </c>
    </row>
    <row r="202" spans="2:20" ht="15" customHeight="1" x14ac:dyDescent="0.15">
      <c r="B202" s="71"/>
      <c r="C202" s="14" t="s">
        <v>29</v>
      </c>
      <c r="D202" s="36">
        <v>110344</v>
      </c>
      <c r="E202" s="36">
        <v>178403</v>
      </c>
      <c r="F202" s="36">
        <v>153711</v>
      </c>
      <c r="G202" s="36">
        <v>137857</v>
      </c>
      <c r="H202" s="37">
        <v>214941</v>
      </c>
      <c r="I202" s="37">
        <v>168849</v>
      </c>
      <c r="J202" s="37">
        <v>172994</v>
      </c>
      <c r="K202" s="37">
        <v>65499</v>
      </c>
      <c r="L202" s="37">
        <v>46042</v>
      </c>
      <c r="M202" s="37">
        <v>50770</v>
      </c>
      <c r="N202" s="37">
        <v>50795</v>
      </c>
      <c r="O202" s="37">
        <v>72489</v>
      </c>
      <c r="P202" s="3">
        <f>SUM(D202:O202)</f>
        <v>1422694</v>
      </c>
      <c r="Q202" s="3">
        <f>SUM(D202:F202)</f>
        <v>442458</v>
      </c>
      <c r="R202" s="3">
        <f>SUM(G202:I202)</f>
        <v>521647</v>
      </c>
      <c r="S202" s="3">
        <f>SUM(J202:L202)</f>
        <v>284535</v>
      </c>
      <c r="T202" s="3">
        <f>SUM(M202:O202)</f>
        <v>174054</v>
      </c>
    </row>
    <row r="203" spans="2:20" ht="15" customHeight="1" x14ac:dyDescent="0.15">
      <c r="B203" s="71"/>
      <c r="C203" s="14" t="s">
        <v>13</v>
      </c>
      <c r="D203" s="36">
        <v>69856</v>
      </c>
      <c r="E203" s="36">
        <v>144477</v>
      </c>
      <c r="F203" s="36">
        <v>139309</v>
      </c>
      <c r="G203" s="36">
        <v>127609</v>
      </c>
      <c r="H203" s="37">
        <v>192491</v>
      </c>
      <c r="I203" s="37">
        <v>170865</v>
      </c>
      <c r="J203" s="37">
        <v>149402</v>
      </c>
      <c r="K203" s="37">
        <v>30008</v>
      </c>
      <c r="L203" s="37">
        <v>44716</v>
      </c>
      <c r="M203" s="37">
        <v>51054</v>
      </c>
      <c r="N203" s="37">
        <v>50343</v>
      </c>
      <c r="O203" s="37">
        <v>61732</v>
      </c>
      <c r="P203" s="3">
        <f>SUM(D203:O203)</f>
        <v>1231862</v>
      </c>
      <c r="Q203" s="3">
        <f>SUM(D203:F203)</f>
        <v>353642</v>
      </c>
      <c r="R203" s="3">
        <f>SUM(G203:I203)</f>
        <v>490965</v>
      </c>
      <c r="S203" s="3">
        <f>SUM(J203:L203)</f>
        <v>224126</v>
      </c>
      <c r="T203" s="3">
        <f>SUM(M203:O203)</f>
        <v>163129</v>
      </c>
    </row>
    <row r="204" spans="2:20" ht="15" customHeight="1" x14ac:dyDescent="0.15">
      <c r="B204" s="71"/>
      <c r="C204" s="14" t="s">
        <v>28</v>
      </c>
      <c r="D204" s="1">
        <v>59964</v>
      </c>
      <c r="E204" s="1">
        <v>138588</v>
      </c>
      <c r="F204" s="1">
        <v>119894</v>
      </c>
      <c r="G204" s="1">
        <v>128216</v>
      </c>
      <c r="H204" s="1">
        <v>194764</v>
      </c>
      <c r="I204" s="1">
        <v>148707</v>
      </c>
      <c r="J204" s="1">
        <v>158074</v>
      </c>
      <c r="K204" s="1">
        <v>53474</v>
      </c>
      <c r="L204" s="1">
        <v>44617</v>
      </c>
      <c r="M204" s="1">
        <v>20028</v>
      </c>
      <c r="N204" s="1">
        <v>21378</v>
      </c>
      <c r="O204" s="1">
        <v>27178</v>
      </c>
      <c r="P204" s="3">
        <f>SUM(D204:O204)</f>
        <v>1114882</v>
      </c>
      <c r="Q204" s="3">
        <f>SUM(D204:F204)</f>
        <v>318446</v>
      </c>
      <c r="R204" s="3">
        <f>SUM(G204:I204)</f>
        <v>471687</v>
      </c>
      <c r="S204" s="3">
        <f>SUM(J204:L204)</f>
        <v>256165</v>
      </c>
      <c r="T204" s="3">
        <f>SUM(M204:O204)</f>
        <v>68584</v>
      </c>
    </row>
    <row r="205" spans="2:20" ht="15" customHeight="1" x14ac:dyDescent="0.15">
      <c r="B205" s="71"/>
      <c r="C205" s="14" t="s">
        <v>30</v>
      </c>
      <c r="D205" s="1">
        <v>61675</v>
      </c>
      <c r="E205" s="1">
        <v>123456</v>
      </c>
      <c r="F205" s="1">
        <v>110271</v>
      </c>
      <c r="G205" s="1">
        <v>133837</v>
      </c>
      <c r="H205" s="1">
        <v>200059</v>
      </c>
      <c r="I205" s="1">
        <v>140440</v>
      </c>
      <c r="J205" s="1">
        <v>150284</v>
      </c>
      <c r="K205" s="1">
        <v>62222</v>
      </c>
      <c r="L205" s="1">
        <v>44369</v>
      </c>
      <c r="M205" s="1">
        <v>51558</v>
      </c>
      <c r="N205" s="1">
        <v>45884</v>
      </c>
      <c r="O205" s="1">
        <v>58398</v>
      </c>
      <c r="P205" s="3">
        <f>SUM(D205:O205)</f>
        <v>1182453</v>
      </c>
      <c r="Q205" s="3">
        <f>SUM(D205:F205)</f>
        <v>295402</v>
      </c>
      <c r="R205" s="3">
        <f>SUM(G205:I205)</f>
        <v>474336</v>
      </c>
      <c r="S205" s="3">
        <f>SUM(J205:L205)</f>
        <v>256875</v>
      </c>
      <c r="T205" s="3">
        <f>SUM(M205:O205)</f>
        <v>155840</v>
      </c>
    </row>
    <row r="206" spans="2:20" ht="15" customHeight="1" x14ac:dyDescent="0.15">
      <c r="B206" s="71"/>
      <c r="C206" s="14" t="s">
        <v>41</v>
      </c>
      <c r="D206" s="1">
        <v>64069</v>
      </c>
      <c r="E206" s="1">
        <v>57779</v>
      </c>
      <c r="F206" s="1">
        <v>129032</v>
      </c>
      <c r="G206" s="1">
        <v>141011</v>
      </c>
      <c r="H206" s="1">
        <v>196431</v>
      </c>
      <c r="I206" s="1">
        <v>140507</v>
      </c>
      <c r="J206" s="1">
        <v>140362</v>
      </c>
      <c r="K206" s="1">
        <v>59965</v>
      </c>
      <c r="L206" s="1">
        <v>41587</v>
      </c>
      <c r="M206" s="1">
        <v>46857</v>
      </c>
      <c r="N206" s="1">
        <v>45312</v>
      </c>
      <c r="O206" s="1">
        <v>54176</v>
      </c>
      <c r="P206" s="4">
        <f>IF(D206*E206*F206*G206*H206*I206*J206*K206*L206*M206*N206*O206&gt;0,SUM(D206:O206),0)</f>
        <v>1117088</v>
      </c>
      <c r="Q206" s="4">
        <f>IF(D206*E206*F206&gt;0,SUM(D206:F206),0)</f>
        <v>250880</v>
      </c>
      <c r="R206" s="4">
        <f>IF(G206*H206*I206&gt;0,SUM(G206:I206),0)</f>
        <v>477949</v>
      </c>
      <c r="S206" s="4">
        <f>IF(J206*K206*L206&gt;0,SUM(J206:L206),0)</f>
        <v>241914</v>
      </c>
      <c r="T206" s="4">
        <f>IF(M206*N206*O206&gt;0,SUM(M206:O206),0)</f>
        <v>146345</v>
      </c>
    </row>
    <row r="207" spans="2:20" ht="15" customHeight="1" x14ac:dyDescent="0.15">
      <c r="B207" s="71"/>
      <c r="C207" s="14" t="s">
        <v>42</v>
      </c>
      <c r="D207" s="1">
        <v>43266</v>
      </c>
      <c r="E207" s="1">
        <v>98074</v>
      </c>
      <c r="F207" s="1">
        <v>126879</v>
      </c>
      <c r="G207" s="1">
        <v>120420</v>
      </c>
      <c r="H207" s="1">
        <v>182030</v>
      </c>
      <c r="I207" s="1">
        <v>135759</v>
      </c>
      <c r="J207" s="1">
        <v>123656</v>
      </c>
      <c r="K207" s="1">
        <v>57680</v>
      </c>
      <c r="L207" s="1">
        <v>43211</v>
      </c>
      <c r="M207" s="1">
        <v>43809</v>
      </c>
      <c r="N207" s="1">
        <v>42948</v>
      </c>
      <c r="O207" s="1">
        <v>58648</v>
      </c>
      <c r="P207" s="4">
        <f>IF(D207*E207*F207*G207*H207*I207*J207*K207*L207*M207*N207*O207&gt;0,SUM(D207:O207),0)</f>
        <v>1076380</v>
      </c>
      <c r="Q207" s="4">
        <f>IF(D207*E207*F207&gt;0,SUM(D207:F207),0)</f>
        <v>268219</v>
      </c>
      <c r="R207" s="4">
        <f>IF(G207*H207*I207&gt;0,SUM(G207:I207),0)</f>
        <v>438209</v>
      </c>
      <c r="S207" s="4">
        <f>IF(J207*K207*L207&gt;0,SUM(J207:L207),0)</f>
        <v>224547</v>
      </c>
      <c r="T207" s="4">
        <f>IF(M207*N207*O207&gt;0,SUM(M207:O207),0)</f>
        <v>145405</v>
      </c>
    </row>
    <row r="208" spans="2:20" ht="15" customHeight="1" x14ac:dyDescent="0.15">
      <c r="B208" s="71"/>
      <c r="C208" s="14" t="s">
        <v>44</v>
      </c>
      <c r="D208" s="1">
        <v>70692</v>
      </c>
      <c r="E208" s="1">
        <v>118832</v>
      </c>
      <c r="F208" s="1">
        <v>102923</v>
      </c>
      <c r="G208" s="1">
        <v>112755</v>
      </c>
      <c r="H208" s="1">
        <v>181807</v>
      </c>
      <c r="I208" s="1">
        <v>150041</v>
      </c>
      <c r="J208" s="1">
        <v>138503</v>
      </c>
      <c r="K208" s="1">
        <v>61578</v>
      </c>
      <c r="L208" s="1">
        <v>42160</v>
      </c>
      <c r="M208" s="1">
        <v>45623</v>
      </c>
      <c r="N208" s="1">
        <v>49534</v>
      </c>
      <c r="O208" s="1">
        <v>65370</v>
      </c>
      <c r="P208" s="4">
        <f>IF(D208*E208*F208*G208*H208*I208*J208*K208*L208*M208*N208*O208&gt;0,SUM(D208:O208),0)</f>
        <v>1139818</v>
      </c>
      <c r="Q208" s="4">
        <f>IF(D208*E208*F208&gt;0,SUM(D208:F208),0)</f>
        <v>292447</v>
      </c>
      <c r="R208" s="4">
        <f>IF(G208*H208*I208&gt;0,SUM(G208:I208),0)</f>
        <v>444603</v>
      </c>
      <c r="S208" s="4">
        <f>IF(J208*K208*L208&gt;0,SUM(J208:L208),0)</f>
        <v>242241</v>
      </c>
      <c r="T208" s="4">
        <f>IF(M208*N208*O208&gt;0,SUM(M208:O208),0)</f>
        <v>160527</v>
      </c>
    </row>
    <row r="209" spans="1:20" ht="15" customHeight="1" x14ac:dyDescent="0.15">
      <c r="B209" s="71"/>
      <c r="C209" s="14" t="s">
        <v>83</v>
      </c>
      <c r="D209" s="1">
        <v>69661</v>
      </c>
      <c r="E209" s="1">
        <v>129565</v>
      </c>
      <c r="F209" s="1">
        <v>109664</v>
      </c>
      <c r="G209" s="1">
        <v>122541</v>
      </c>
      <c r="H209" s="1">
        <v>178377</v>
      </c>
      <c r="I209" s="1">
        <v>139638</v>
      </c>
      <c r="J209" s="1">
        <v>110746</v>
      </c>
      <c r="K209" s="1">
        <v>60548</v>
      </c>
      <c r="L209" s="1">
        <v>44050</v>
      </c>
      <c r="M209" s="1">
        <v>49639</v>
      </c>
      <c r="N209" s="1">
        <v>50527</v>
      </c>
      <c r="O209" s="1">
        <v>67847</v>
      </c>
      <c r="P209" s="4">
        <f>IF(D209*E209*F209*G209*H209*I209*J209*K209*L209*M209*N209*O209&gt;0,SUM(D209:O209),0)</f>
        <v>1132803</v>
      </c>
      <c r="Q209" s="4">
        <f>IF(D209*E209*F209&gt;0,SUM(D209:F209),0)</f>
        <v>308890</v>
      </c>
      <c r="R209" s="4">
        <f>IF(G209*H209*I209&gt;0,SUM(G209:I209),0)</f>
        <v>440556</v>
      </c>
      <c r="S209" s="4">
        <f>IF(J209*K209*L209&gt;0,SUM(J209:L209),0)</f>
        <v>215344</v>
      </c>
      <c r="T209" s="4">
        <f>IF(M209*N209*O209&gt;0,SUM(M209:O209),0)</f>
        <v>168013</v>
      </c>
    </row>
    <row r="210" spans="1:20" ht="15" customHeight="1" x14ac:dyDescent="0.15">
      <c r="B210" s="71"/>
      <c r="C210" s="14" t="s">
        <v>86</v>
      </c>
      <c r="D210" s="17">
        <v>68791</v>
      </c>
      <c r="E210" s="17">
        <v>129477</v>
      </c>
      <c r="F210" s="17">
        <v>108201</v>
      </c>
      <c r="G210" s="17">
        <v>126440</v>
      </c>
      <c r="H210" s="17">
        <v>172195</v>
      </c>
      <c r="I210" s="17">
        <v>138523</v>
      </c>
      <c r="J210" s="17">
        <v>118421</v>
      </c>
      <c r="K210" s="17">
        <v>50133</v>
      </c>
      <c r="L210" s="17">
        <v>42763</v>
      </c>
      <c r="M210" s="17">
        <v>51289</v>
      </c>
      <c r="N210" s="17">
        <v>45461</v>
      </c>
      <c r="O210" s="17">
        <v>62296</v>
      </c>
      <c r="P210" s="4">
        <f>IF(D210*E210*F210*G210*H210*I210*J210*K210*L210*M210*N210*O210&gt;0,SUM(D210:O210),0)</f>
        <v>1113990</v>
      </c>
      <c r="Q210" s="4">
        <f>IF(D210*E210*F210&gt;0,SUM(D210:F210),0)</f>
        <v>306469</v>
      </c>
      <c r="R210" s="4">
        <f>IF(G210*H210*I210&gt;0,SUM(G210:I210),0)</f>
        <v>437158</v>
      </c>
      <c r="S210" s="4">
        <f>IF(J210*K210*L210&gt;0,SUM(J210:L210),0)</f>
        <v>211317</v>
      </c>
      <c r="T210" s="4">
        <f>IF(M210*N210*O210&gt;0,SUM(M210:O210),0)</f>
        <v>159046</v>
      </c>
    </row>
    <row r="211" spans="1:20" ht="15" customHeight="1" x14ac:dyDescent="0.15">
      <c r="B211" s="71"/>
      <c r="C211" s="14" t="s">
        <v>87</v>
      </c>
      <c r="D211" s="17">
        <v>68834</v>
      </c>
      <c r="E211" s="17">
        <v>123820</v>
      </c>
      <c r="F211" s="17">
        <v>111471</v>
      </c>
      <c r="G211" s="17">
        <v>131204</v>
      </c>
      <c r="H211" s="17">
        <v>171717</v>
      </c>
      <c r="I211" s="17">
        <v>125115</v>
      </c>
      <c r="J211" s="17">
        <v>112439</v>
      </c>
      <c r="K211" s="17">
        <v>50144</v>
      </c>
      <c r="L211" s="17">
        <v>37814</v>
      </c>
      <c r="M211" s="17">
        <v>36976</v>
      </c>
      <c r="N211" s="17">
        <v>41236</v>
      </c>
      <c r="O211" s="17">
        <v>59262</v>
      </c>
      <c r="P211" s="4">
        <f t="shared" ref="P211:P212" si="113">IF(D211*E211*F211*G211*H211*I211*J211*K211*L211*M211*N211*O211&gt;0,SUM(D211:O211),0)</f>
        <v>1070032</v>
      </c>
      <c r="Q211" s="4">
        <f t="shared" ref="Q211:Q212" si="114">IF(D211*E211*F211&gt;0,SUM(D211:F211),0)</f>
        <v>304125</v>
      </c>
      <c r="R211" s="4">
        <f t="shared" ref="R211:R212" si="115">IF(G211*H211*I211&gt;0,SUM(G211:I211),0)</f>
        <v>428036</v>
      </c>
      <c r="S211" s="4">
        <f t="shared" ref="S211:S212" si="116">IF(J211*K211*L211&gt;0,SUM(J211:L211),0)</f>
        <v>200397</v>
      </c>
      <c r="T211" s="4">
        <f t="shared" ref="T211:T212" si="117">IF(M211*N211*O211&gt;0,SUM(M211:O211),0)</f>
        <v>137474</v>
      </c>
    </row>
    <row r="212" spans="1:20" ht="15" customHeight="1" x14ac:dyDescent="0.15">
      <c r="B212" s="71"/>
      <c r="C212" s="14" t="s">
        <v>88</v>
      </c>
      <c r="D212" s="17">
        <v>75015</v>
      </c>
      <c r="E212" s="17">
        <v>107091</v>
      </c>
      <c r="F212" s="17">
        <v>101617</v>
      </c>
      <c r="G212" s="17">
        <v>103590</v>
      </c>
      <c r="H212" s="17">
        <v>143958</v>
      </c>
      <c r="I212" s="17">
        <v>97759</v>
      </c>
      <c r="J212" s="17">
        <v>104393</v>
      </c>
      <c r="K212" s="17">
        <v>56603</v>
      </c>
      <c r="L212" s="17">
        <v>44217</v>
      </c>
      <c r="M212" s="17"/>
      <c r="N212" s="17"/>
      <c r="O212" s="17"/>
      <c r="P212" s="4">
        <f t="shared" si="113"/>
        <v>0</v>
      </c>
      <c r="Q212" s="4">
        <f t="shared" si="114"/>
        <v>283723</v>
      </c>
      <c r="R212" s="4">
        <f t="shared" si="115"/>
        <v>345307</v>
      </c>
      <c r="S212" s="4">
        <f t="shared" si="116"/>
        <v>205213</v>
      </c>
      <c r="T212" s="4">
        <f t="shared" si="117"/>
        <v>0</v>
      </c>
    </row>
    <row r="213" spans="1:20" ht="15" customHeight="1" x14ac:dyDescent="0.15">
      <c r="B213" s="72"/>
      <c r="C213" s="14" t="s">
        <v>89</v>
      </c>
      <c r="D213" s="21">
        <f>IF(D212&gt;0,D212/D211," ")</f>
        <v>1.0897957404770897</v>
      </c>
      <c r="E213" s="21">
        <f t="shared" ref="E213:T213" si="118">IF(E212&gt;0,E212/E211," ")</f>
        <v>0.86489258601195285</v>
      </c>
      <c r="F213" s="21">
        <f t="shared" si="118"/>
        <v>0.91160032654232936</v>
      </c>
      <c r="G213" s="21">
        <f t="shared" si="118"/>
        <v>0.7895338556751319</v>
      </c>
      <c r="H213" s="21">
        <f t="shared" si="118"/>
        <v>0.83834448540330897</v>
      </c>
      <c r="I213" s="21">
        <f t="shared" si="118"/>
        <v>0.78135315509731051</v>
      </c>
      <c r="J213" s="21">
        <f t="shared" si="118"/>
        <v>0.92844119922802582</v>
      </c>
      <c r="K213" s="21">
        <f t="shared" si="118"/>
        <v>1.1288090299936184</v>
      </c>
      <c r="L213" s="21">
        <f t="shared" si="118"/>
        <v>1.1693288200137515</v>
      </c>
      <c r="M213" s="21" t="str">
        <f t="shared" si="118"/>
        <v xml:space="preserve"> </v>
      </c>
      <c r="N213" s="21" t="str">
        <f t="shared" si="118"/>
        <v xml:space="preserve"> </v>
      </c>
      <c r="O213" s="21" t="str">
        <f t="shared" si="118"/>
        <v xml:space="preserve"> </v>
      </c>
      <c r="P213" s="21" t="str">
        <f t="shared" si="118"/>
        <v xml:space="preserve"> </v>
      </c>
      <c r="Q213" s="21">
        <f t="shared" si="118"/>
        <v>0.93291574188244963</v>
      </c>
      <c r="R213" s="21">
        <f t="shared" si="118"/>
        <v>0.80672420076815965</v>
      </c>
      <c r="S213" s="21">
        <f t="shared" si="118"/>
        <v>1.0240322958926531</v>
      </c>
      <c r="T213" s="21" t="str">
        <f t="shared" si="118"/>
        <v xml:space="preserve"> </v>
      </c>
    </row>
    <row r="214" spans="1:20" ht="15" customHeight="1" x14ac:dyDescent="0.15">
      <c r="B214" s="38"/>
      <c r="C214" s="25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</row>
    <row r="215" spans="1:20" ht="15" customHeight="1" x14ac:dyDescent="0.15">
      <c r="B215" s="70" t="s">
        <v>79</v>
      </c>
      <c r="C215" s="14" t="s">
        <v>0</v>
      </c>
      <c r="D215" s="14" t="s">
        <v>1</v>
      </c>
      <c r="E215" s="14" t="s">
        <v>2</v>
      </c>
      <c r="F215" s="14" t="s">
        <v>3</v>
      </c>
      <c r="G215" s="14" t="s">
        <v>4</v>
      </c>
      <c r="H215" s="14" t="s">
        <v>5</v>
      </c>
      <c r="I215" s="14" t="s">
        <v>6</v>
      </c>
      <c r="J215" s="14" t="s">
        <v>7</v>
      </c>
      <c r="K215" s="14" t="s">
        <v>8</v>
      </c>
      <c r="L215" s="14" t="s">
        <v>9</v>
      </c>
      <c r="M215" s="14" t="s">
        <v>10</v>
      </c>
      <c r="N215" s="14" t="s">
        <v>11</v>
      </c>
      <c r="O215" s="14" t="s">
        <v>12</v>
      </c>
      <c r="P215" s="14" t="s">
        <v>23</v>
      </c>
      <c r="Q215" s="14" t="s">
        <v>24</v>
      </c>
      <c r="R215" s="14" t="s">
        <v>25</v>
      </c>
      <c r="S215" s="14" t="s">
        <v>26</v>
      </c>
      <c r="T215" s="14" t="s">
        <v>27</v>
      </c>
    </row>
    <row r="216" spans="1:20" ht="15" customHeight="1" x14ac:dyDescent="0.15">
      <c r="B216" s="71"/>
      <c r="C216" s="14" t="s">
        <v>29</v>
      </c>
      <c r="D216" s="36">
        <v>33922</v>
      </c>
      <c r="E216" s="36">
        <v>101646</v>
      </c>
      <c r="F216" s="36">
        <v>59979</v>
      </c>
      <c r="G216" s="36">
        <v>82576</v>
      </c>
      <c r="H216" s="37">
        <v>109286</v>
      </c>
      <c r="I216" s="37">
        <v>71702</v>
      </c>
      <c r="J216" s="37">
        <v>79802</v>
      </c>
      <c r="K216" s="37">
        <v>53401</v>
      </c>
      <c r="L216" s="37">
        <v>30600</v>
      </c>
      <c r="M216" s="37">
        <v>22586</v>
      </c>
      <c r="N216" s="37">
        <v>26304</v>
      </c>
      <c r="O216" s="37">
        <v>33028</v>
      </c>
      <c r="P216" s="3">
        <f>SUM(D216:O216)</f>
        <v>704832</v>
      </c>
      <c r="Q216" s="3">
        <f>SUM(D216:F216)</f>
        <v>195547</v>
      </c>
      <c r="R216" s="3">
        <f>SUM(G216:I216)</f>
        <v>263564</v>
      </c>
      <c r="S216" s="3">
        <f>SUM(J216:L216)</f>
        <v>163803</v>
      </c>
      <c r="T216" s="3">
        <f>SUM(M216:O216)</f>
        <v>81918</v>
      </c>
    </row>
    <row r="217" spans="1:20" ht="15" customHeight="1" x14ac:dyDescent="0.15">
      <c r="B217" s="71"/>
      <c r="C217" s="14" t="s">
        <v>13</v>
      </c>
      <c r="D217" s="36">
        <v>37273</v>
      </c>
      <c r="E217" s="36">
        <v>97328</v>
      </c>
      <c r="F217" s="36">
        <v>68922</v>
      </c>
      <c r="G217" s="36">
        <v>101755</v>
      </c>
      <c r="H217" s="37">
        <v>117866</v>
      </c>
      <c r="I217" s="37">
        <v>87003</v>
      </c>
      <c r="J217" s="37">
        <v>80820</v>
      </c>
      <c r="K217" s="37">
        <v>46149</v>
      </c>
      <c r="L217" s="37">
        <v>23773</v>
      </c>
      <c r="M217" s="37">
        <v>14176</v>
      </c>
      <c r="N217" s="37">
        <v>16976</v>
      </c>
      <c r="O217" s="37">
        <v>29723</v>
      </c>
      <c r="P217" s="3">
        <f>SUM(D217:O217)</f>
        <v>721764</v>
      </c>
      <c r="Q217" s="3">
        <f>SUM(D217:F217)</f>
        <v>203523</v>
      </c>
      <c r="R217" s="3">
        <f>SUM(G217:I217)</f>
        <v>306624</v>
      </c>
      <c r="S217" s="3">
        <f>SUM(J217:L217)</f>
        <v>150742</v>
      </c>
      <c r="T217" s="3">
        <f>SUM(M217:O217)</f>
        <v>60875</v>
      </c>
    </row>
    <row r="218" spans="1:20" ht="15" customHeight="1" x14ac:dyDescent="0.2">
      <c r="A218" s="30"/>
      <c r="B218" s="71"/>
      <c r="C218" s="14" t="s">
        <v>28</v>
      </c>
      <c r="D218" s="1">
        <v>38533</v>
      </c>
      <c r="E218" s="1">
        <v>96545</v>
      </c>
      <c r="F218" s="1">
        <v>61838</v>
      </c>
      <c r="G218" s="1">
        <v>87704</v>
      </c>
      <c r="H218" s="1">
        <v>117645</v>
      </c>
      <c r="I218" s="1">
        <v>78926</v>
      </c>
      <c r="J218" s="1">
        <v>99764</v>
      </c>
      <c r="K218" s="1">
        <v>44604</v>
      </c>
      <c r="L218" s="1">
        <v>28283</v>
      </c>
      <c r="M218" s="1">
        <v>8441</v>
      </c>
      <c r="N218" s="1">
        <v>11613</v>
      </c>
      <c r="O218" s="1">
        <v>13997</v>
      </c>
      <c r="P218" s="3">
        <f>SUM(D218:O218)</f>
        <v>687893</v>
      </c>
      <c r="Q218" s="3">
        <f>SUM(D218:F218)</f>
        <v>196916</v>
      </c>
      <c r="R218" s="3">
        <f>SUM(G218:I218)</f>
        <v>284275</v>
      </c>
      <c r="S218" s="3">
        <f>SUM(J218:L218)</f>
        <v>172651</v>
      </c>
      <c r="T218" s="3">
        <f>SUM(M218:O218)</f>
        <v>34051</v>
      </c>
    </row>
    <row r="219" spans="1:20" ht="15" customHeight="1" x14ac:dyDescent="0.2">
      <c r="A219" s="30" t="s">
        <v>45</v>
      </c>
      <c r="B219" s="71"/>
      <c r="C219" s="14" t="s">
        <v>30</v>
      </c>
      <c r="D219" s="1">
        <v>32512</v>
      </c>
      <c r="E219" s="1">
        <v>61735</v>
      </c>
      <c r="F219" s="1">
        <v>70272</v>
      </c>
      <c r="G219" s="1">
        <v>104187</v>
      </c>
      <c r="H219" s="1">
        <v>157154</v>
      </c>
      <c r="I219" s="1">
        <v>93059</v>
      </c>
      <c r="J219" s="1">
        <v>106744</v>
      </c>
      <c r="K219" s="1">
        <v>41333</v>
      </c>
      <c r="L219" s="1">
        <v>27037</v>
      </c>
      <c r="M219" s="1">
        <v>18549</v>
      </c>
      <c r="N219" s="1">
        <v>20737</v>
      </c>
      <c r="O219" s="1">
        <v>25621</v>
      </c>
      <c r="P219" s="3">
        <f>SUM(D219:O219)</f>
        <v>758940</v>
      </c>
      <c r="Q219" s="3">
        <f>SUM(D219:F219)</f>
        <v>164519</v>
      </c>
      <c r="R219" s="3">
        <f>SUM(G219:I219)</f>
        <v>354400</v>
      </c>
      <c r="S219" s="3">
        <f>SUM(J219:L219)</f>
        <v>175114</v>
      </c>
      <c r="T219" s="3">
        <f>SUM(M219:O219)</f>
        <v>64907</v>
      </c>
    </row>
    <row r="220" spans="1:20" ht="15" customHeight="1" x14ac:dyDescent="0.15">
      <c r="B220" s="71"/>
      <c r="C220" s="14" t="s">
        <v>41</v>
      </c>
      <c r="D220" s="1">
        <v>40631</v>
      </c>
      <c r="E220" s="1">
        <v>69055</v>
      </c>
      <c r="F220" s="1">
        <v>66250</v>
      </c>
      <c r="G220" s="1">
        <v>71072</v>
      </c>
      <c r="H220" s="1">
        <v>90025</v>
      </c>
      <c r="I220" s="1">
        <v>67048</v>
      </c>
      <c r="J220" s="1">
        <v>81236</v>
      </c>
      <c r="K220" s="1">
        <v>31301</v>
      </c>
      <c r="L220" s="1">
        <v>22279</v>
      </c>
      <c r="M220" s="1">
        <v>19137</v>
      </c>
      <c r="N220" s="1">
        <v>19180</v>
      </c>
      <c r="O220" s="1">
        <v>25415</v>
      </c>
      <c r="P220" s="4">
        <f>IF(D220*E220*F220*G220*H220*I220*J220*K220*L220*M220*N220*O220&gt;0,SUM(D220:O220),0)</f>
        <v>602629</v>
      </c>
      <c r="Q220" s="4">
        <f>IF(D220*E220*F220&gt;0,SUM(D220:F220),0)</f>
        <v>175936</v>
      </c>
      <c r="R220" s="4">
        <f>IF(G220*H220*I220&gt;0,SUM(G220:I220),0)</f>
        <v>228145</v>
      </c>
      <c r="S220" s="4">
        <f>IF(J220*K220*L220&gt;0,SUM(J220:L220),0)</f>
        <v>134816</v>
      </c>
      <c r="T220" s="4">
        <f>IF(M220*N220*O220&gt;0,SUM(M220:O220),0)</f>
        <v>63732</v>
      </c>
    </row>
    <row r="221" spans="1:20" ht="15" customHeight="1" x14ac:dyDescent="0.15">
      <c r="B221" s="71"/>
      <c r="C221" s="14" t="s">
        <v>42</v>
      </c>
      <c r="D221" s="1">
        <v>34314</v>
      </c>
      <c r="E221" s="1">
        <v>60702</v>
      </c>
      <c r="F221" s="1">
        <v>66540</v>
      </c>
      <c r="G221" s="1">
        <v>72313</v>
      </c>
      <c r="H221" s="1">
        <v>92330</v>
      </c>
      <c r="I221" s="1">
        <v>84802</v>
      </c>
      <c r="J221" s="1">
        <v>82949</v>
      </c>
      <c r="K221" s="1">
        <v>35332</v>
      </c>
      <c r="L221" s="1">
        <v>24010</v>
      </c>
      <c r="M221" s="1">
        <v>20713</v>
      </c>
      <c r="N221" s="1">
        <v>23997</v>
      </c>
      <c r="O221" s="1">
        <v>30006</v>
      </c>
      <c r="P221" s="4">
        <f>IF(D221*E221*F221*G221*H221*I221*J221*K221*L221*M221*N221*O221&gt;0,SUM(D221:O221),0)</f>
        <v>628008</v>
      </c>
      <c r="Q221" s="4">
        <f>IF(D221*E221*F221&gt;0,SUM(D221:F221),0)</f>
        <v>161556</v>
      </c>
      <c r="R221" s="4">
        <f>IF(G221*H221*I221&gt;0,SUM(G221:I221),0)</f>
        <v>249445</v>
      </c>
      <c r="S221" s="4">
        <f>IF(J221*K221*L221&gt;0,SUM(J221:L221),0)</f>
        <v>142291</v>
      </c>
      <c r="T221" s="4">
        <f>IF(M221*N221*O221&gt;0,SUM(M221:O221),0)</f>
        <v>74716</v>
      </c>
    </row>
    <row r="222" spans="1:20" ht="15" customHeight="1" x14ac:dyDescent="0.15">
      <c r="B222" s="71"/>
      <c r="C222" s="14" t="s">
        <v>44</v>
      </c>
      <c r="D222" s="1">
        <v>36441</v>
      </c>
      <c r="E222" s="1">
        <v>67090</v>
      </c>
      <c r="F222" s="1">
        <v>64286</v>
      </c>
      <c r="G222" s="1">
        <v>77332</v>
      </c>
      <c r="H222" s="1">
        <v>102567</v>
      </c>
      <c r="I222" s="1">
        <v>76589</v>
      </c>
      <c r="J222" s="1">
        <v>81820</v>
      </c>
      <c r="K222" s="1">
        <v>32902</v>
      </c>
      <c r="L222" s="1">
        <v>19878</v>
      </c>
      <c r="M222" s="1">
        <v>16709</v>
      </c>
      <c r="N222" s="1">
        <v>19251</v>
      </c>
      <c r="O222" s="1">
        <v>36674</v>
      </c>
      <c r="P222" s="4">
        <f>IF(D222*E222*F222*G222*H222*I222*J222*K222*L222*M222*N222*O222&gt;0,SUM(D222:O222),0)</f>
        <v>631539</v>
      </c>
      <c r="Q222" s="4">
        <f>IF(D222*E222*F222&gt;0,SUM(D222:F222),0)</f>
        <v>167817</v>
      </c>
      <c r="R222" s="4">
        <f>IF(G222*H222*I222&gt;0,SUM(G222:I222),0)</f>
        <v>256488</v>
      </c>
      <c r="S222" s="4">
        <f>IF(J222*K222*L222&gt;0,SUM(J222:L222),0)</f>
        <v>134600</v>
      </c>
      <c r="T222" s="4">
        <f>IF(M222*N222*O222&gt;0,SUM(M222:O222),0)</f>
        <v>72634</v>
      </c>
    </row>
    <row r="223" spans="1:20" ht="15" customHeight="1" x14ac:dyDescent="0.15">
      <c r="B223" s="71"/>
      <c r="C223" s="14" t="s">
        <v>83</v>
      </c>
      <c r="D223" s="1">
        <v>41781</v>
      </c>
      <c r="E223" s="1">
        <v>85723</v>
      </c>
      <c r="F223" s="1">
        <v>68943</v>
      </c>
      <c r="G223" s="1">
        <v>79644</v>
      </c>
      <c r="H223" s="1">
        <v>104965</v>
      </c>
      <c r="I223" s="1">
        <v>97351</v>
      </c>
      <c r="J223" s="1">
        <v>86583</v>
      </c>
      <c r="K223" s="1">
        <v>42413</v>
      </c>
      <c r="L223" s="1">
        <v>24191</v>
      </c>
      <c r="M223" s="1">
        <v>19504</v>
      </c>
      <c r="N223" s="1">
        <v>20612</v>
      </c>
      <c r="O223" s="1">
        <v>27661</v>
      </c>
      <c r="P223" s="4">
        <f>IF(D223*E223*F223*G223*H223*I223*J223*K223*L223*M223*N223*O223&gt;0,SUM(D223:O223),0)</f>
        <v>699371</v>
      </c>
      <c r="Q223" s="4">
        <f>IF(D223*E223*F223&gt;0,SUM(D223:F223),0)</f>
        <v>196447</v>
      </c>
      <c r="R223" s="4">
        <f>IF(G223*H223*I223&gt;0,SUM(G223:I223),0)</f>
        <v>281960</v>
      </c>
      <c r="S223" s="4">
        <f>IF(J223*K223*L223&gt;0,SUM(J223:L223),0)</f>
        <v>153187</v>
      </c>
      <c r="T223" s="4">
        <f>IF(M223*N223*O223&gt;0,SUM(M223:O223),0)</f>
        <v>67777</v>
      </c>
    </row>
    <row r="224" spans="1:20" ht="15" customHeight="1" x14ac:dyDescent="0.15">
      <c r="B224" s="71"/>
      <c r="C224" s="14" t="s">
        <v>86</v>
      </c>
      <c r="D224" s="17">
        <v>38278</v>
      </c>
      <c r="E224" s="17">
        <v>92471</v>
      </c>
      <c r="F224" s="17">
        <v>75931</v>
      </c>
      <c r="G224" s="17">
        <v>70127</v>
      </c>
      <c r="H224" s="17">
        <v>81859</v>
      </c>
      <c r="I224" s="17">
        <v>82033</v>
      </c>
      <c r="J224" s="17">
        <v>79496</v>
      </c>
      <c r="K224" s="17">
        <v>33711</v>
      </c>
      <c r="L224" s="17">
        <v>18679</v>
      </c>
      <c r="M224" s="17">
        <v>13573</v>
      </c>
      <c r="N224" s="17">
        <v>15634</v>
      </c>
      <c r="O224" s="17">
        <v>26404</v>
      </c>
      <c r="P224" s="4">
        <f>IF(D224*E224*F224*G224*H224*I224*J224*K224*L224*M224*N224*O224&gt;0,SUM(D224:O224),0)</f>
        <v>628196</v>
      </c>
      <c r="Q224" s="4">
        <f>IF(D224*E224*F224&gt;0,SUM(D224:F224),0)</f>
        <v>206680</v>
      </c>
      <c r="R224" s="4">
        <f>IF(G224*H224*I224&gt;0,SUM(G224:I224),0)</f>
        <v>234019</v>
      </c>
      <c r="S224" s="4">
        <f>IF(J224*K224*L224&gt;0,SUM(J224:L224),0)</f>
        <v>131886</v>
      </c>
      <c r="T224" s="4">
        <f>IF(M224*N224*O224&gt;0,SUM(M224:O224),0)</f>
        <v>55611</v>
      </c>
    </row>
    <row r="225" spans="2:20" ht="15" customHeight="1" x14ac:dyDescent="0.15">
      <c r="B225" s="71"/>
      <c r="C225" s="14" t="s">
        <v>87</v>
      </c>
      <c r="D225" s="17">
        <v>37178</v>
      </c>
      <c r="E225" s="17">
        <v>68105</v>
      </c>
      <c r="F225" s="17">
        <v>61652</v>
      </c>
      <c r="G225" s="17">
        <v>67687</v>
      </c>
      <c r="H225" s="17">
        <v>101637</v>
      </c>
      <c r="I225" s="17">
        <v>85949</v>
      </c>
      <c r="J225" s="17">
        <v>78598</v>
      </c>
      <c r="K225" s="17">
        <v>33137</v>
      </c>
      <c r="L225" s="17">
        <v>25136</v>
      </c>
      <c r="M225" s="17">
        <v>25202</v>
      </c>
      <c r="N225" s="17">
        <v>19421</v>
      </c>
      <c r="O225" s="17">
        <v>21020</v>
      </c>
      <c r="P225" s="4">
        <f t="shared" ref="P225:P226" si="119">IF(D225*E225*F225*G225*H225*I225*J225*K225*L225*M225*N225*O225&gt;0,SUM(D225:O225),0)</f>
        <v>624722</v>
      </c>
      <c r="Q225" s="4">
        <f t="shared" ref="Q225:Q226" si="120">IF(D225*E225*F225&gt;0,SUM(D225:F225),0)</f>
        <v>166935</v>
      </c>
      <c r="R225" s="4">
        <f t="shared" ref="R225:R226" si="121">IF(G225*H225*I225&gt;0,SUM(G225:I225),0)</f>
        <v>255273</v>
      </c>
      <c r="S225" s="4">
        <f t="shared" ref="S225:S226" si="122">IF(J225*K225*L225&gt;0,SUM(J225:L225),0)</f>
        <v>136871</v>
      </c>
      <c r="T225" s="4">
        <f t="shared" ref="T225:T226" si="123">IF(M225*N225*O225&gt;0,SUM(M225:O225),0)</f>
        <v>65643</v>
      </c>
    </row>
    <row r="226" spans="2:20" ht="15" customHeight="1" x14ac:dyDescent="0.15">
      <c r="B226" s="71"/>
      <c r="C226" s="14" t="s">
        <v>88</v>
      </c>
      <c r="D226" s="17">
        <v>30598</v>
      </c>
      <c r="E226" s="17">
        <v>64894</v>
      </c>
      <c r="F226" s="17">
        <v>58391</v>
      </c>
      <c r="G226" s="17">
        <v>78704</v>
      </c>
      <c r="H226" s="17">
        <v>80897</v>
      </c>
      <c r="I226" s="17">
        <v>68744</v>
      </c>
      <c r="J226" s="17">
        <v>72998</v>
      </c>
      <c r="K226" s="17">
        <v>36874</v>
      </c>
      <c r="L226" s="17">
        <v>21556</v>
      </c>
      <c r="M226" s="17"/>
      <c r="N226" s="17"/>
      <c r="O226" s="17"/>
      <c r="P226" s="4">
        <f t="shared" si="119"/>
        <v>0</v>
      </c>
      <c r="Q226" s="4">
        <f t="shared" si="120"/>
        <v>153883</v>
      </c>
      <c r="R226" s="4">
        <f t="shared" si="121"/>
        <v>228345</v>
      </c>
      <c r="S226" s="4">
        <f t="shared" si="122"/>
        <v>131428</v>
      </c>
      <c r="T226" s="4">
        <f t="shared" si="123"/>
        <v>0</v>
      </c>
    </row>
    <row r="227" spans="2:20" ht="15" customHeight="1" x14ac:dyDescent="0.15">
      <c r="B227" s="72"/>
      <c r="C227" s="14" t="s">
        <v>89</v>
      </c>
      <c r="D227" s="21">
        <f>IF(D226&gt;0,D226/D225," ")</f>
        <v>0.82301361019958041</v>
      </c>
      <c r="E227" s="21">
        <f t="shared" ref="E227:T227" si="124">IF(E226&gt;0,E226/E225," ")</f>
        <v>0.95285221349386973</v>
      </c>
      <c r="F227" s="21">
        <f t="shared" si="124"/>
        <v>0.94710633880490491</v>
      </c>
      <c r="G227" s="21">
        <f t="shared" si="124"/>
        <v>1.1627638985329531</v>
      </c>
      <c r="H227" s="21">
        <f t="shared" si="124"/>
        <v>0.79594045475565001</v>
      </c>
      <c r="I227" s="21">
        <f t="shared" si="124"/>
        <v>0.7998231509383471</v>
      </c>
      <c r="J227" s="21">
        <f t="shared" si="124"/>
        <v>0.92875136771928035</v>
      </c>
      <c r="K227" s="21">
        <f t="shared" si="124"/>
        <v>1.112774240275221</v>
      </c>
      <c r="L227" s="21">
        <f t="shared" si="124"/>
        <v>0.85757479312539786</v>
      </c>
      <c r="M227" s="21" t="str">
        <f t="shared" si="124"/>
        <v xml:space="preserve"> </v>
      </c>
      <c r="N227" s="21" t="str">
        <f t="shared" si="124"/>
        <v xml:space="preserve"> </v>
      </c>
      <c r="O227" s="21" t="str">
        <f t="shared" si="124"/>
        <v xml:space="preserve"> </v>
      </c>
      <c r="P227" s="21" t="str">
        <f t="shared" si="124"/>
        <v xml:space="preserve"> </v>
      </c>
      <c r="Q227" s="21">
        <f t="shared" si="124"/>
        <v>0.9218138796537575</v>
      </c>
      <c r="R227" s="21">
        <f t="shared" si="124"/>
        <v>0.89451293321267822</v>
      </c>
      <c r="S227" s="21">
        <f t="shared" si="124"/>
        <v>0.96023262780282159</v>
      </c>
      <c r="T227" s="21" t="str">
        <f t="shared" si="124"/>
        <v xml:space="preserve"> </v>
      </c>
    </row>
    <row r="228" spans="2:20" ht="15" customHeight="1" x14ac:dyDescent="0.15">
      <c r="B228" s="38"/>
      <c r="C228" s="25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</row>
    <row r="229" spans="2:20" ht="15" customHeight="1" x14ac:dyDescent="0.15">
      <c r="B229" s="70" t="s">
        <v>53</v>
      </c>
      <c r="C229" s="14" t="s">
        <v>0</v>
      </c>
      <c r="D229" s="14" t="s">
        <v>1</v>
      </c>
      <c r="E229" s="14" t="s">
        <v>2</v>
      </c>
      <c r="F229" s="14" t="s">
        <v>3</v>
      </c>
      <c r="G229" s="14" t="s">
        <v>4</v>
      </c>
      <c r="H229" s="14" t="s">
        <v>5</v>
      </c>
      <c r="I229" s="14" t="s">
        <v>6</v>
      </c>
      <c r="J229" s="14" t="s">
        <v>7</v>
      </c>
      <c r="K229" s="14" t="s">
        <v>8</v>
      </c>
      <c r="L229" s="14" t="s">
        <v>9</v>
      </c>
      <c r="M229" s="14" t="s">
        <v>10</v>
      </c>
      <c r="N229" s="14" t="s">
        <v>11</v>
      </c>
      <c r="O229" s="14" t="s">
        <v>12</v>
      </c>
      <c r="P229" s="14" t="s">
        <v>23</v>
      </c>
      <c r="Q229" s="14" t="s">
        <v>24</v>
      </c>
      <c r="R229" s="14" t="s">
        <v>25</v>
      </c>
      <c r="S229" s="14" t="s">
        <v>26</v>
      </c>
      <c r="T229" s="14" t="s">
        <v>27</v>
      </c>
    </row>
    <row r="230" spans="2:20" ht="15" customHeight="1" x14ac:dyDescent="0.15">
      <c r="B230" s="71"/>
      <c r="C230" s="14" t="s">
        <v>29</v>
      </c>
      <c r="D230" s="3">
        <v>77069</v>
      </c>
      <c r="E230" s="3">
        <v>139093</v>
      </c>
      <c r="F230" s="3">
        <v>95924</v>
      </c>
      <c r="G230" s="34">
        <v>110371</v>
      </c>
      <c r="H230" s="34">
        <v>115739</v>
      </c>
      <c r="I230" s="34">
        <v>103966</v>
      </c>
      <c r="J230" s="34">
        <v>121709</v>
      </c>
      <c r="K230" s="34">
        <v>102630</v>
      </c>
      <c r="L230" s="34">
        <v>91491</v>
      </c>
      <c r="M230" s="34">
        <v>94287</v>
      </c>
      <c r="N230" s="34">
        <v>68887</v>
      </c>
      <c r="O230" s="34">
        <v>94487</v>
      </c>
      <c r="P230" s="3">
        <f>SUM(D230:O230)</f>
        <v>1215653</v>
      </c>
      <c r="Q230" s="3">
        <f>SUM(D230:F230)</f>
        <v>312086</v>
      </c>
      <c r="R230" s="3">
        <f>SUM(G230:I230)</f>
        <v>330076</v>
      </c>
      <c r="S230" s="3">
        <f>SUM(J230:L230)</f>
        <v>315830</v>
      </c>
      <c r="T230" s="3">
        <f>SUM(M230:O230)</f>
        <v>257661</v>
      </c>
    </row>
    <row r="231" spans="2:20" ht="15" customHeight="1" x14ac:dyDescent="0.15">
      <c r="B231" s="71"/>
      <c r="C231" s="14" t="s">
        <v>13</v>
      </c>
      <c r="D231" s="3">
        <v>64287</v>
      </c>
      <c r="E231" s="3">
        <v>90334</v>
      </c>
      <c r="F231" s="3">
        <v>79637</v>
      </c>
      <c r="G231" s="34">
        <v>92357</v>
      </c>
      <c r="H231" s="34">
        <v>123336</v>
      </c>
      <c r="I231" s="34">
        <v>105378</v>
      </c>
      <c r="J231" s="34">
        <v>121950</v>
      </c>
      <c r="K231" s="34">
        <v>99911</v>
      </c>
      <c r="L231" s="34">
        <v>96001</v>
      </c>
      <c r="M231" s="34">
        <v>106500</v>
      </c>
      <c r="N231" s="34">
        <v>89483</v>
      </c>
      <c r="O231" s="34">
        <v>99308</v>
      </c>
      <c r="P231" s="3">
        <f>SUM(D231:O231)</f>
        <v>1168482</v>
      </c>
      <c r="Q231" s="3">
        <f>SUM(D231:F231)</f>
        <v>234258</v>
      </c>
      <c r="R231" s="3">
        <f>SUM(G231:I231)</f>
        <v>321071</v>
      </c>
      <c r="S231" s="3">
        <f>SUM(J231:L231)</f>
        <v>317862</v>
      </c>
      <c r="T231" s="3">
        <f>SUM(M231:O231)</f>
        <v>295291</v>
      </c>
    </row>
    <row r="232" spans="2:20" ht="15" customHeight="1" x14ac:dyDescent="0.15">
      <c r="B232" s="71"/>
      <c r="C232" s="14" t="s">
        <v>28</v>
      </c>
      <c r="D232" s="1">
        <v>80394</v>
      </c>
      <c r="E232" s="1">
        <v>102217</v>
      </c>
      <c r="F232" s="1">
        <v>90856</v>
      </c>
      <c r="G232" s="1">
        <v>102285</v>
      </c>
      <c r="H232" s="1">
        <v>123382</v>
      </c>
      <c r="I232" s="1">
        <v>97670</v>
      </c>
      <c r="J232" s="1">
        <v>115996</v>
      </c>
      <c r="K232" s="1">
        <v>85429</v>
      </c>
      <c r="L232" s="1">
        <v>93938</v>
      </c>
      <c r="M232" s="1">
        <v>101137</v>
      </c>
      <c r="N232" s="1">
        <v>83603</v>
      </c>
      <c r="O232" s="1">
        <v>71262</v>
      </c>
      <c r="P232" s="3">
        <f>SUM(D232:O232)</f>
        <v>1148169</v>
      </c>
      <c r="Q232" s="3">
        <f>SUM(D232:F232)</f>
        <v>273467</v>
      </c>
      <c r="R232" s="3">
        <f>SUM(G232:I232)</f>
        <v>323337</v>
      </c>
      <c r="S232" s="3">
        <f>SUM(J232:L232)</f>
        <v>295363</v>
      </c>
      <c r="T232" s="3">
        <f>SUM(M232:O232)</f>
        <v>256002</v>
      </c>
    </row>
    <row r="233" spans="2:20" ht="15" customHeight="1" x14ac:dyDescent="0.15">
      <c r="B233" s="71"/>
      <c r="C233" s="14" t="s">
        <v>30</v>
      </c>
      <c r="D233" s="1">
        <v>48441</v>
      </c>
      <c r="E233" s="1">
        <v>80995</v>
      </c>
      <c r="F233" s="1">
        <v>71417</v>
      </c>
      <c r="G233" s="1">
        <v>81874</v>
      </c>
      <c r="H233" s="1">
        <v>117382</v>
      </c>
      <c r="I233" s="1">
        <v>96198</v>
      </c>
      <c r="J233" s="1">
        <v>114332</v>
      </c>
      <c r="K233" s="1">
        <v>87772</v>
      </c>
      <c r="L233" s="1">
        <v>88968</v>
      </c>
      <c r="M233" s="1">
        <v>102603</v>
      </c>
      <c r="N233" s="1">
        <v>70011</v>
      </c>
      <c r="O233" s="1">
        <v>86565</v>
      </c>
      <c r="P233" s="3">
        <f>SUM(D233:O233)</f>
        <v>1046558</v>
      </c>
      <c r="Q233" s="3">
        <f>SUM(D233:F233)</f>
        <v>200853</v>
      </c>
      <c r="R233" s="3">
        <f>SUM(G233:I233)</f>
        <v>295454</v>
      </c>
      <c r="S233" s="3">
        <f>SUM(J233:L233)</f>
        <v>291072</v>
      </c>
      <c r="T233" s="3">
        <f>SUM(M233:O233)</f>
        <v>259179</v>
      </c>
    </row>
    <row r="234" spans="2:20" ht="15" customHeight="1" x14ac:dyDescent="0.15">
      <c r="B234" s="71"/>
      <c r="C234" s="14" t="s">
        <v>41</v>
      </c>
      <c r="D234" s="1">
        <v>69895</v>
      </c>
      <c r="E234" s="1">
        <v>88309</v>
      </c>
      <c r="F234" s="1">
        <v>79937</v>
      </c>
      <c r="G234" s="1">
        <v>91499</v>
      </c>
      <c r="H234" s="1">
        <v>119881</v>
      </c>
      <c r="I234" s="1">
        <v>93095</v>
      </c>
      <c r="J234" s="1">
        <v>108081</v>
      </c>
      <c r="K234" s="1">
        <v>81651</v>
      </c>
      <c r="L234" s="1">
        <v>83472</v>
      </c>
      <c r="M234" s="1">
        <v>88888</v>
      </c>
      <c r="N234" s="1">
        <v>69858</v>
      </c>
      <c r="O234" s="1">
        <v>84113</v>
      </c>
      <c r="P234" s="4">
        <f>IF(D234*E234*F234*G234*H234*I234*J234*K234*L234*M234*N234*O234&gt;0,SUM(D234:O234),0)</f>
        <v>1058679</v>
      </c>
      <c r="Q234" s="4">
        <f>IF(D234*E234*F234&gt;0,SUM(D234:F234),0)</f>
        <v>238141</v>
      </c>
      <c r="R234" s="4">
        <f>IF(G234*H234*I234&gt;0,SUM(G234:I234),0)</f>
        <v>304475</v>
      </c>
      <c r="S234" s="4">
        <f>IF(J234*K234*L234&gt;0,SUM(J234:L234),0)</f>
        <v>273204</v>
      </c>
      <c r="T234" s="4">
        <f>IF(M234*N234*O234&gt;0,SUM(M234:O234),0)</f>
        <v>242859</v>
      </c>
    </row>
    <row r="235" spans="2:20" ht="15" customHeight="1" x14ac:dyDescent="0.15">
      <c r="B235" s="71"/>
      <c r="C235" s="14" t="s">
        <v>42</v>
      </c>
      <c r="D235" s="1">
        <v>74247</v>
      </c>
      <c r="E235" s="1">
        <v>99959</v>
      </c>
      <c r="F235" s="1">
        <v>94719</v>
      </c>
      <c r="G235" s="1">
        <v>103541</v>
      </c>
      <c r="H235" s="1">
        <v>126706</v>
      </c>
      <c r="I235" s="1">
        <v>100495</v>
      </c>
      <c r="J235" s="1">
        <v>112284</v>
      </c>
      <c r="K235" s="1">
        <v>92191</v>
      </c>
      <c r="L235" s="1">
        <v>95072</v>
      </c>
      <c r="M235" s="1">
        <v>98301</v>
      </c>
      <c r="N235" s="1">
        <v>80414</v>
      </c>
      <c r="O235" s="1">
        <v>88717</v>
      </c>
      <c r="P235" s="4">
        <f>IF(D235*E235*F235*G235*H235*I235*J235*K235*L235*M235*N235*O235&gt;0,SUM(D235:O235),0)</f>
        <v>1166646</v>
      </c>
      <c r="Q235" s="4">
        <f>IF(D235*E235*F235&gt;0,SUM(D235:F235),0)</f>
        <v>268925</v>
      </c>
      <c r="R235" s="4">
        <f>IF(G235*H235*I235&gt;0,SUM(G235:I235),0)</f>
        <v>330742</v>
      </c>
      <c r="S235" s="4">
        <f>IF(J235*K235*L235&gt;0,SUM(J235:L235),0)</f>
        <v>299547</v>
      </c>
      <c r="T235" s="4">
        <f>IF(M235*N235*O235&gt;0,SUM(M235:O235),0)</f>
        <v>267432</v>
      </c>
    </row>
    <row r="236" spans="2:20" ht="15" customHeight="1" x14ac:dyDescent="0.15">
      <c r="B236" s="71"/>
      <c r="C236" s="14" t="s">
        <v>44</v>
      </c>
      <c r="D236" s="1">
        <v>71064</v>
      </c>
      <c r="E236" s="1">
        <v>92744</v>
      </c>
      <c r="F236" s="1">
        <v>83237</v>
      </c>
      <c r="G236" s="1">
        <v>101250</v>
      </c>
      <c r="H236" s="1">
        <v>118055</v>
      </c>
      <c r="I236" s="1">
        <v>96331</v>
      </c>
      <c r="J236" s="1">
        <v>110510</v>
      </c>
      <c r="K236" s="1">
        <v>99083</v>
      </c>
      <c r="L236" s="1">
        <v>101107</v>
      </c>
      <c r="M236" s="1">
        <v>103219</v>
      </c>
      <c r="N236" s="1">
        <v>94728</v>
      </c>
      <c r="O236" s="1">
        <v>97785</v>
      </c>
      <c r="P236" s="4">
        <f>IF(D236*E236*F236*G236*H236*I236*J236*K236*L236*M236*N236*O236&gt;0,SUM(D236:O236),0)</f>
        <v>1169113</v>
      </c>
      <c r="Q236" s="4">
        <f>IF(D236*E236*F236&gt;0,SUM(D236:F236),0)</f>
        <v>247045</v>
      </c>
      <c r="R236" s="4">
        <f>IF(G236*H236*I236&gt;0,SUM(G236:I236),0)</f>
        <v>315636</v>
      </c>
      <c r="S236" s="4">
        <f>IF(J236*K236*L236&gt;0,SUM(J236:L236),0)</f>
        <v>310700</v>
      </c>
      <c r="T236" s="4">
        <f>IF(M236*N236*O236&gt;0,SUM(M236:O236),0)</f>
        <v>295732</v>
      </c>
    </row>
    <row r="237" spans="2:20" ht="15" customHeight="1" x14ac:dyDescent="0.15">
      <c r="B237" s="71"/>
      <c r="C237" s="14" t="s">
        <v>83</v>
      </c>
      <c r="D237" s="1">
        <v>77321</v>
      </c>
      <c r="E237" s="1">
        <v>100271</v>
      </c>
      <c r="F237" s="1">
        <v>91291</v>
      </c>
      <c r="G237" s="1">
        <v>111388</v>
      </c>
      <c r="H237" s="1">
        <v>123634</v>
      </c>
      <c r="I237" s="1">
        <v>104909</v>
      </c>
      <c r="J237" s="1">
        <v>113564</v>
      </c>
      <c r="K237" s="1">
        <v>98054</v>
      </c>
      <c r="L237" s="1">
        <v>108005</v>
      </c>
      <c r="M237" s="1">
        <v>116886</v>
      </c>
      <c r="N237" s="1">
        <v>99927</v>
      </c>
      <c r="O237" s="1">
        <v>93438</v>
      </c>
      <c r="P237" s="4">
        <f>IF(D237*E237*F237*G237*H237*I237*J237*K237*L237*M237*N237*O237&gt;0,SUM(D237:O237),0)</f>
        <v>1238688</v>
      </c>
      <c r="Q237" s="4">
        <f>IF(D237*E237*F237&gt;0,SUM(D237:F237),0)</f>
        <v>268883</v>
      </c>
      <c r="R237" s="4">
        <f>IF(G237*H237*I237&gt;0,SUM(G237:I237),0)</f>
        <v>339931</v>
      </c>
      <c r="S237" s="4">
        <f>IF(J237*K237*L237&gt;0,SUM(J237:L237),0)</f>
        <v>319623</v>
      </c>
      <c r="T237" s="4">
        <f>IF(M237*N237*O237&gt;0,SUM(M237:O237),0)</f>
        <v>310251</v>
      </c>
    </row>
    <row r="238" spans="2:20" ht="15" customHeight="1" x14ac:dyDescent="0.15">
      <c r="B238" s="71"/>
      <c r="C238" s="14" t="s">
        <v>86</v>
      </c>
      <c r="D238" s="17">
        <v>76582</v>
      </c>
      <c r="E238" s="17">
        <v>95391</v>
      </c>
      <c r="F238" s="17">
        <v>96097</v>
      </c>
      <c r="G238" s="17">
        <v>110623</v>
      </c>
      <c r="H238" s="17">
        <v>122287</v>
      </c>
      <c r="I238" s="17">
        <v>103579</v>
      </c>
      <c r="J238" s="17">
        <v>113909</v>
      </c>
      <c r="K238" s="17">
        <v>92271</v>
      </c>
      <c r="L238" s="17">
        <v>105796</v>
      </c>
      <c r="M238" s="17">
        <v>122905</v>
      </c>
      <c r="N238" s="17">
        <v>100390</v>
      </c>
      <c r="O238" s="17">
        <v>96778</v>
      </c>
      <c r="P238" s="4">
        <f>IF(D238*E238*F238*G238*H238*I238*J238*K238*L238*M238*N238*O238&gt;0,SUM(D238:O238),0)</f>
        <v>1236608</v>
      </c>
      <c r="Q238" s="4">
        <f>IF(D238*E238*F238&gt;0,SUM(D238:F238),0)</f>
        <v>268070</v>
      </c>
      <c r="R238" s="4">
        <f>IF(G238*H238*I238&gt;0,SUM(G238:I238),0)</f>
        <v>336489</v>
      </c>
      <c r="S238" s="4">
        <f>IF(J238*K238*L238&gt;0,SUM(J238:L238),0)</f>
        <v>311976</v>
      </c>
      <c r="T238" s="4">
        <f>IF(M238*N238*O238&gt;0,SUM(M238:O238),0)</f>
        <v>320073</v>
      </c>
    </row>
    <row r="239" spans="2:20" ht="15" customHeight="1" x14ac:dyDescent="0.15">
      <c r="B239" s="71"/>
      <c r="C239" s="14" t="s">
        <v>87</v>
      </c>
      <c r="D239" s="17">
        <v>81881</v>
      </c>
      <c r="E239" s="17">
        <v>97877</v>
      </c>
      <c r="F239" s="17">
        <v>97492</v>
      </c>
      <c r="G239" s="17">
        <v>115236</v>
      </c>
      <c r="H239" s="17">
        <v>126363</v>
      </c>
      <c r="I239" s="17">
        <v>99846</v>
      </c>
      <c r="J239" s="17">
        <v>117320</v>
      </c>
      <c r="K239" s="17">
        <v>101243</v>
      </c>
      <c r="L239" s="17">
        <v>111737</v>
      </c>
      <c r="M239" s="17">
        <v>119378</v>
      </c>
      <c r="N239" s="17">
        <v>106399</v>
      </c>
      <c r="O239" s="17">
        <v>101302</v>
      </c>
      <c r="P239" s="4">
        <f t="shared" ref="P239:P240" si="125">IF(D239*E239*F239*G239*H239*I239*J239*K239*L239*M239*N239*O239&gt;0,SUM(D239:O239),0)</f>
        <v>1276074</v>
      </c>
      <c r="Q239" s="4">
        <f t="shared" ref="Q239:Q240" si="126">IF(D239*E239*F239&gt;0,SUM(D239:F239),0)</f>
        <v>277250</v>
      </c>
      <c r="R239" s="4">
        <f t="shared" ref="R239:R240" si="127">IF(G239*H239*I239&gt;0,SUM(G239:I239),0)</f>
        <v>341445</v>
      </c>
      <c r="S239" s="4">
        <f t="shared" ref="S239:S240" si="128">IF(J239*K239*L239&gt;0,SUM(J239:L239),0)</f>
        <v>330300</v>
      </c>
      <c r="T239" s="4">
        <f t="shared" ref="T239:T240" si="129">IF(M239*N239*O239&gt;0,SUM(M239:O239),0)</f>
        <v>327079</v>
      </c>
    </row>
    <row r="240" spans="2:20" ht="15" customHeight="1" x14ac:dyDescent="0.15">
      <c r="B240" s="71"/>
      <c r="C240" s="14" t="s">
        <v>88</v>
      </c>
      <c r="D240" s="17">
        <v>82059</v>
      </c>
      <c r="E240" s="17">
        <v>98204</v>
      </c>
      <c r="F240" s="17">
        <v>96161</v>
      </c>
      <c r="G240" s="17">
        <v>110697</v>
      </c>
      <c r="H240" s="17">
        <v>126743</v>
      </c>
      <c r="I240" s="17">
        <v>63512</v>
      </c>
      <c r="J240" s="17">
        <v>97345</v>
      </c>
      <c r="K240" s="17">
        <v>95437</v>
      </c>
      <c r="L240" s="17">
        <v>111943</v>
      </c>
      <c r="M240" s="17"/>
      <c r="N240" s="17"/>
      <c r="O240" s="17"/>
      <c r="P240" s="4">
        <f t="shared" si="125"/>
        <v>0</v>
      </c>
      <c r="Q240" s="4">
        <f t="shared" si="126"/>
        <v>276424</v>
      </c>
      <c r="R240" s="4">
        <f t="shared" si="127"/>
        <v>300952</v>
      </c>
      <c r="S240" s="4">
        <f t="shared" si="128"/>
        <v>304725</v>
      </c>
      <c r="T240" s="4">
        <f t="shared" si="129"/>
        <v>0</v>
      </c>
    </row>
    <row r="241" spans="1:20" ht="15" customHeight="1" x14ac:dyDescent="0.15">
      <c r="B241" s="72"/>
      <c r="C241" s="14" t="s">
        <v>89</v>
      </c>
      <c r="D241" s="21">
        <f>IF(D240&gt;0,D240/D239," ")</f>
        <v>1.0021738864938141</v>
      </c>
      <c r="E241" s="21">
        <f t="shared" ref="E241:T241" si="130">IF(E240&gt;0,E240/E239," ")</f>
        <v>1.0033409278993022</v>
      </c>
      <c r="F241" s="21">
        <f t="shared" si="130"/>
        <v>0.98634759775161041</v>
      </c>
      <c r="G241" s="21">
        <f t="shared" si="130"/>
        <v>0.96061126731229829</v>
      </c>
      <c r="H241" s="21">
        <f t="shared" si="130"/>
        <v>1.0030072093888243</v>
      </c>
      <c r="I241" s="21">
        <f t="shared" si="130"/>
        <v>0.63609959337379562</v>
      </c>
      <c r="J241" s="21">
        <f t="shared" si="130"/>
        <v>0.82973917490623939</v>
      </c>
      <c r="K241" s="21">
        <f t="shared" si="130"/>
        <v>0.94265282538052009</v>
      </c>
      <c r="L241" s="21">
        <f t="shared" si="130"/>
        <v>1.0018436149171717</v>
      </c>
      <c r="M241" s="21" t="str">
        <f t="shared" si="130"/>
        <v xml:space="preserve"> </v>
      </c>
      <c r="N241" s="21" t="str">
        <f t="shared" si="130"/>
        <v xml:space="preserve"> </v>
      </c>
      <c r="O241" s="21" t="str">
        <f t="shared" si="130"/>
        <v xml:space="preserve"> </v>
      </c>
      <c r="P241" s="21" t="str">
        <f t="shared" si="130"/>
        <v xml:space="preserve"> </v>
      </c>
      <c r="Q241" s="21">
        <f t="shared" si="130"/>
        <v>0.99702073940486924</v>
      </c>
      <c r="R241" s="21">
        <f t="shared" si="130"/>
        <v>0.88140696158971432</v>
      </c>
      <c r="S241" s="21">
        <f t="shared" si="130"/>
        <v>0.92257039055404177</v>
      </c>
      <c r="T241" s="21" t="str">
        <f t="shared" si="130"/>
        <v xml:space="preserve"> </v>
      </c>
    </row>
    <row r="242" spans="1:20" s="44" customFormat="1" ht="15" customHeight="1" x14ac:dyDescent="0.15">
      <c r="A242" s="39"/>
      <c r="B242" s="38"/>
      <c r="C242" s="40"/>
      <c r="D242" s="41" t="s">
        <v>94</v>
      </c>
      <c r="E242" s="42"/>
      <c r="F242" s="42"/>
      <c r="G242" s="33"/>
      <c r="H242" s="33"/>
      <c r="I242" s="33"/>
      <c r="J242" s="33"/>
      <c r="K242" s="33"/>
      <c r="L242" s="33"/>
      <c r="M242" s="43"/>
      <c r="N242" s="33"/>
      <c r="O242" s="33"/>
      <c r="P242" s="33"/>
      <c r="Q242" s="33"/>
      <c r="R242" s="33"/>
      <c r="S242" s="33"/>
      <c r="T242" s="33"/>
    </row>
    <row r="243" spans="1:20" s="44" customFormat="1" ht="5.25" customHeight="1" x14ac:dyDescent="0.15">
      <c r="A243" s="39"/>
      <c r="B243" s="45"/>
      <c r="C243" s="46"/>
      <c r="D243" s="47"/>
      <c r="E243" s="47"/>
      <c r="F243" s="47"/>
    </row>
    <row r="244" spans="1:20" ht="15" customHeight="1" x14ac:dyDescent="0.15">
      <c r="B244" s="70" t="s">
        <v>54</v>
      </c>
      <c r="C244" s="14" t="s">
        <v>0</v>
      </c>
      <c r="D244" s="14" t="s">
        <v>1</v>
      </c>
      <c r="E244" s="14" t="s">
        <v>2</v>
      </c>
      <c r="F244" s="14" t="s">
        <v>3</v>
      </c>
      <c r="G244" s="14" t="s">
        <v>4</v>
      </c>
      <c r="H244" s="14" t="s">
        <v>5</v>
      </c>
      <c r="I244" s="14" t="s">
        <v>6</v>
      </c>
      <c r="J244" s="14" t="s">
        <v>7</v>
      </c>
      <c r="K244" s="14" t="s">
        <v>8</v>
      </c>
      <c r="L244" s="14" t="s">
        <v>9</v>
      </c>
      <c r="M244" s="14" t="s">
        <v>10</v>
      </c>
      <c r="N244" s="14" t="s">
        <v>11</v>
      </c>
      <c r="O244" s="14" t="s">
        <v>12</v>
      </c>
      <c r="P244" s="14" t="s">
        <v>23</v>
      </c>
      <c r="Q244" s="14" t="s">
        <v>24</v>
      </c>
      <c r="R244" s="14" t="s">
        <v>25</v>
      </c>
      <c r="S244" s="14" t="s">
        <v>26</v>
      </c>
      <c r="T244" s="14" t="s">
        <v>27</v>
      </c>
    </row>
    <row r="245" spans="1:20" ht="15" customHeight="1" x14ac:dyDescent="0.15">
      <c r="B245" s="71"/>
      <c r="C245" s="14" t="s">
        <v>29</v>
      </c>
      <c r="D245" s="3">
        <v>39662</v>
      </c>
      <c r="E245" s="3">
        <v>62272</v>
      </c>
      <c r="F245" s="3">
        <v>77361</v>
      </c>
      <c r="G245" s="36">
        <v>85447</v>
      </c>
      <c r="H245" s="37">
        <v>79405</v>
      </c>
      <c r="I245" s="37">
        <v>74792</v>
      </c>
      <c r="J245" s="37">
        <v>83315</v>
      </c>
      <c r="K245" s="37">
        <v>41411</v>
      </c>
      <c r="L245" s="37">
        <v>34787</v>
      </c>
      <c r="M245" s="37">
        <v>37732</v>
      </c>
      <c r="N245" s="37">
        <v>28746</v>
      </c>
      <c r="O245" s="37">
        <v>40044</v>
      </c>
      <c r="P245" s="3">
        <f>SUM(D245:O245)</f>
        <v>684974</v>
      </c>
      <c r="Q245" s="3">
        <f>SUM(D245:F245)</f>
        <v>179295</v>
      </c>
      <c r="R245" s="3">
        <f>SUM(G245:I245)</f>
        <v>239644</v>
      </c>
      <c r="S245" s="3">
        <f>SUM(J245:L245)</f>
        <v>159513</v>
      </c>
      <c r="T245" s="3">
        <f>SUM(M245:O245)</f>
        <v>106522</v>
      </c>
    </row>
    <row r="246" spans="1:20" ht="15" customHeight="1" x14ac:dyDescent="0.15">
      <c r="B246" s="71"/>
      <c r="C246" s="14" t="s">
        <v>13</v>
      </c>
      <c r="D246" s="3">
        <v>29406</v>
      </c>
      <c r="E246" s="3">
        <v>58680</v>
      </c>
      <c r="F246" s="3">
        <v>55941</v>
      </c>
      <c r="G246" s="36">
        <v>65849</v>
      </c>
      <c r="H246" s="37">
        <v>74685</v>
      </c>
      <c r="I246" s="37">
        <v>69126</v>
      </c>
      <c r="J246" s="37">
        <v>76730</v>
      </c>
      <c r="K246" s="37">
        <v>39755</v>
      </c>
      <c r="L246" s="37">
        <v>35985</v>
      </c>
      <c r="M246" s="37">
        <v>32894</v>
      </c>
      <c r="N246" s="37">
        <v>37089</v>
      </c>
      <c r="O246" s="37">
        <v>32001</v>
      </c>
      <c r="P246" s="3">
        <f>SUM(D246:O246)</f>
        <v>608141</v>
      </c>
      <c r="Q246" s="3">
        <f>SUM(D246:F246)</f>
        <v>144027</v>
      </c>
      <c r="R246" s="3">
        <f>SUM(G246:I246)</f>
        <v>209660</v>
      </c>
      <c r="S246" s="3">
        <f>SUM(J246:L246)</f>
        <v>152470</v>
      </c>
      <c r="T246" s="3">
        <f>SUM(M246:O246)</f>
        <v>101984</v>
      </c>
    </row>
    <row r="247" spans="1:20" ht="15" customHeight="1" x14ac:dyDescent="0.15">
      <c r="B247" s="71"/>
      <c r="C247" s="14" t="s">
        <v>28</v>
      </c>
      <c r="D247" s="1">
        <v>26547</v>
      </c>
      <c r="E247" s="1">
        <v>52843</v>
      </c>
      <c r="F247" s="1">
        <v>52486</v>
      </c>
      <c r="G247" s="1">
        <v>63170</v>
      </c>
      <c r="H247" s="1">
        <v>70552</v>
      </c>
      <c r="I247" s="1">
        <v>63730</v>
      </c>
      <c r="J247" s="1">
        <v>68377</v>
      </c>
      <c r="K247" s="1">
        <v>30415</v>
      </c>
      <c r="L247" s="1">
        <v>26950</v>
      </c>
      <c r="M247" s="1">
        <v>26609</v>
      </c>
      <c r="N247" s="1">
        <v>28344</v>
      </c>
      <c r="O247" s="1">
        <v>19157</v>
      </c>
      <c r="P247" s="3">
        <f>SUM(D247:O247)</f>
        <v>529180</v>
      </c>
      <c r="Q247" s="3">
        <f>SUM(D247:F247)</f>
        <v>131876</v>
      </c>
      <c r="R247" s="3">
        <f>SUM(G247:I247)</f>
        <v>197452</v>
      </c>
      <c r="S247" s="3">
        <f>SUM(J247:L247)</f>
        <v>125742</v>
      </c>
      <c r="T247" s="3">
        <f>SUM(M247:O247)</f>
        <v>74110</v>
      </c>
    </row>
    <row r="248" spans="1:20" ht="15" customHeight="1" x14ac:dyDescent="0.15">
      <c r="B248" s="71"/>
      <c r="C248" s="14" t="s">
        <v>30</v>
      </c>
      <c r="D248" s="1">
        <v>20922</v>
      </c>
      <c r="E248" s="1">
        <v>36065</v>
      </c>
      <c r="F248" s="1">
        <v>42263</v>
      </c>
      <c r="G248" s="1">
        <v>46022</v>
      </c>
      <c r="H248" s="1">
        <v>57569</v>
      </c>
      <c r="I248" s="1">
        <v>52030</v>
      </c>
      <c r="J248" s="1">
        <v>52399</v>
      </c>
      <c r="K248" s="1">
        <v>26216</v>
      </c>
      <c r="L248" s="1">
        <v>26060</v>
      </c>
      <c r="M248" s="1">
        <v>32989</v>
      </c>
      <c r="N248" s="1">
        <v>26140</v>
      </c>
      <c r="O248" s="1">
        <v>26543</v>
      </c>
      <c r="P248" s="3">
        <f>SUM(D248:O248)</f>
        <v>445218</v>
      </c>
      <c r="Q248" s="3">
        <f>SUM(D248:F248)</f>
        <v>99250</v>
      </c>
      <c r="R248" s="3">
        <f>SUM(G248:I248)</f>
        <v>155621</v>
      </c>
      <c r="S248" s="3">
        <f>SUM(J248:L248)</f>
        <v>104675</v>
      </c>
      <c r="T248" s="3">
        <f>SUM(M248:O248)</f>
        <v>85672</v>
      </c>
    </row>
    <row r="249" spans="1:20" ht="15" customHeight="1" x14ac:dyDescent="0.15">
      <c r="B249" s="71"/>
      <c r="C249" s="14" t="s">
        <v>41</v>
      </c>
      <c r="D249" s="1">
        <v>25047</v>
      </c>
      <c r="E249" s="1">
        <v>38802</v>
      </c>
      <c r="F249" s="1">
        <v>46942</v>
      </c>
      <c r="G249" s="1">
        <v>51051</v>
      </c>
      <c r="H249" s="1">
        <v>63734</v>
      </c>
      <c r="I249" s="1">
        <v>54863</v>
      </c>
      <c r="J249" s="1">
        <v>59044</v>
      </c>
      <c r="K249" s="1">
        <v>35166</v>
      </c>
      <c r="L249" s="1">
        <v>29616</v>
      </c>
      <c r="M249" s="1">
        <v>31195</v>
      </c>
      <c r="N249" s="1">
        <v>29558</v>
      </c>
      <c r="O249" s="1">
        <v>29185</v>
      </c>
      <c r="P249" s="4">
        <f>IF(D249*E249*F249*G249*H249*I249*J249*K249*L249*M249*N249*O249&gt;0,SUM(D249:O249),0)</f>
        <v>494203</v>
      </c>
      <c r="Q249" s="4">
        <f>IF(D249*E249*F249&gt;0,SUM(D249:F249),0)</f>
        <v>110791</v>
      </c>
      <c r="R249" s="4">
        <f>IF(G249*H249*I249&gt;0,SUM(G249:I249),0)</f>
        <v>169648</v>
      </c>
      <c r="S249" s="4">
        <f>IF(J249*K249*L249&gt;0,SUM(J249:L249),0)</f>
        <v>123826</v>
      </c>
      <c r="T249" s="4">
        <f>IF(M249*N249*O249&gt;0,SUM(M249:O249),0)</f>
        <v>89938</v>
      </c>
    </row>
    <row r="250" spans="1:20" ht="15" customHeight="1" x14ac:dyDescent="0.15">
      <c r="B250" s="71"/>
      <c r="C250" s="14" t="s">
        <v>42</v>
      </c>
      <c r="D250" s="1">
        <v>27226</v>
      </c>
      <c r="E250" s="1">
        <v>47707</v>
      </c>
      <c r="F250" s="1">
        <v>53953</v>
      </c>
      <c r="G250" s="1">
        <v>59728</v>
      </c>
      <c r="H250" s="1">
        <v>72306</v>
      </c>
      <c r="I250" s="1">
        <v>64035</v>
      </c>
      <c r="J250" s="1">
        <v>65447</v>
      </c>
      <c r="K250" s="1">
        <v>38140</v>
      </c>
      <c r="L250" s="1">
        <v>37846</v>
      </c>
      <c r="M250" s="1">
        <v>36162</v>
      </c>
      <c r="N250" s="1">
        <v>35636</v>
      </c>
      <c r="O250" s="1">
        <v>33327</v>
      </c>
      <c r="P250" s="4">
        <f>IF(D250*E250*F250*G250*H250*I250*J250*K250*L250*M250*N250*O250&gt;0,SUM(D250:O250),0)</f>
        <v>571513</v>
      </c>
      <c r="Q250" s="4">
        <f>IF(D250*E250*F250&gt;0,SUM(D250:F250),0)</f>
        <v>128886</v>
      </c>
      <c r="R250" s="4">
        <f>IF(G250*H250*I250&gt;0,SUM(G250:I250),0)</f>
        <v>196069</v>
      </c>
      <c r="S250" s="4">
        <f>IF(J250*K250*L250&gt;0,SUM(J250:L250),0)</f>
        <v>141433</v>
      </c>
      <c r="T250" s="4">
        <f>IF(M250*N250*O250&gt;0,SUM(M250:O250),0)</f>
        <v>105125</v>
      </c>
    </row>
    <row r="251" spans="1:20" ht="15" customHeight="1" x14ac:dyDescent="0.15">
      <c r="B251" s="71"/>
      <c r="C251" s="14" t="s">
        <v>44</v>
      </c>
      <c r="D251" s="1">
        <v>29683</v>
      </c>
      <c r="E251" s="1">
        <v>51713</v>
      </c>
      <c r="F251" s="1">
        <v>52729</v>
      </c>
      <c r="G251" s="1">
        <v>63341</v>
      </c>
      <c r="H251" s="1">
        <v>69478</v>
      </c>
      <c r="I251" s="1">
        <v>62136</v>
      </c>
      <c r="J251" s="1">
        <v>68502</v>
      </c>
      <c r="K251" s="1">
        <v>45012</v>
      </c>
      <c r="L251" s="1">
        <v>48988</v>
      </c>
      <c r="M251" s="1">
        <v>43583</v>
      </c>
      <c r="N251" s="1">
        <v>48540</v>
      </c>
      <c r="O251" s="1">
        <v>42807</v>
      </c>
      <c r="P251" s="4">
        <f>IF(D251*E251*F251*G251*H251*I251*J251*K251*L251*M251*N251*O251&gt;0,SUM(D251:O251),0)</f>
        <v>626512</v>
      </c>
      <c r="Q251" s="4">
        <f>IF(D251*E251*F251&gt;0,SUM(D251:F251),0)</f>
        <v>134125</v>
      </c>
      <c r="R251" s="4">
        <f>IF(G251*H251*I251&gt;0,SUM(G251:I251),0)</f>
        <v>194955</v>
      </c>
      <c r="S251" s="4">
        <f>IF(J251*K251*L251&gt;0,SUM(J251:L251),0)</f>
        <v>162502</v>
      </c>
      <c r="T251" s="4">
        <f>IF(M251*N251*O251&gt;0,SUM(M251:O251),0)</f>
        <v>134930</v>
      </c>
    </row>
    <row r="252" spans="1:20" ht="15" customHeight="1" x14ac:dyDescent="0.15">
      <c r="B252" s="71"/>
      <c r="C252" s="14" t="s">
        <v>83</v>
      </c>
      <c r="D252" s="1">
        <v>41621</v>
      </c>
      <c r="E252" s="1">
        <v>52006</v>
      </c>
      <c r="F252" s="1">
        <v>54515</v>
      </c>
      <c r="G252" s="1">
        <v>66017</v>
      </c>
      <c r="H252" s="1">
        <v>71667</v>
      </c>
      <c r="I252" s="1">
        <v>63839</v>
      </c>
      <c r="J252" s="1">
        <v>70554</v>
      </c>
      <c r="K252" s="1">
        <v>50927</v>
      </c>
      <c r="L252" s="1">
        <v>55668</v>
      </c>
      <c r="M252" s="1">
        <v>59339</v>
      </c>
      <c r="N252" s="1">
        <v>54155</v>
      </c>
      <c r="O252" s="1">
        <v>43695</v>
      </c>
      <c r="P252" s="4">
        <f>IF(D252*E252*F252*G252*H252*I252*J252*K252*L252*M252*N252*O252&gt;0,SUM(D252:O252),0)</f>
        <v>684003</v>
      </c>
      <c r="Q252" s="4">
        <f>IF(D252*E252*F252&gt;0,SUM(D252:F252),0)</f>
        <v>148142</v>
      </c>
      <c r="R252" s="4">
        <f>IF(G252*H252*I252&gt;0,SUM(G252:I252),0)</f>
        <v>201523</v>
      </c>
      <c r="S252" s="4">
        <f>IF(J252*K252*L252&gt;0,SUM(J252:L252),0)</f>
        <v>177149</v>
      </c>
      <c r="T252" s="4">
        <f>IF(M252*N252*O252&gt;0,SUM(M252:O252),0)</f>
        <v>157189</v>
      </c>
    </row>
    <row r="253" spans="1:20" ht="15" customHeight="1" x14ac:dyDescent="0.15">
      <c r="B253" s="71"/>
      <c r="C253" s="14" t="s">
        <v>86</v>
      </c>
      <c r="D253" s="17">
        <v>43713</v>
      </c>
      <c r="E253" s="17">
        <v>58051</v>
      </c>
      <c r="F253" s="17">
        <v>58919</v>
      </c>
      <c r="G253" s="17">
        <v>69136</v>
      </c>
      <c r="H253" s="17">
        <v>69485</v>
      </c>
      <c r="I253" s="17">
        <v>63823</v>
      </c>
      <c r="J253" s="17">
        <v>70320</v>
      </c>
      <c r="K253" s="17">
        <v>47167</v>
      </c>
      <c r="L253" s="17">
        <v>59491</v>
      </c>
      <c r="M253" s="17">
        <v>58789</v>
      </c>
      <c r="N253" s="17">
        <v>50639</v>
      </c>
      <c r="O253" s="17">
        <v>46795</v>
      </c>
      <c r="P253" s="4">
        <f>IF(D253*E253*F253*G253*H253*I253*J253*K253*L253*M253*N253*O253&gt;0,SUM(D253:O253),0)</f>
        <v>696328</v>
      </c>
      <c r="Q253" s="4">
        <f>IF(D253*E253*F253&gt;0,SUM(D253:F253),0)</f>
        <v>160683</v>
      </c>
      <c r="R253" s="4">
        <f>IF(G253*H253*I253&gt;0,SUM(G253:I253),0)</f>
        <v>202444</v>
      </c>
      <c r="S253" s="4">
        <f>IF(J253*K253*L253&gt;0,SUM(J253:L253),0)</f>
        <v>176978</v>
      </c>
      <c r="T253" s="4">
        <f>IF(M253*N253*O253&gt;0,SUM(M253:O253),0)</f>
        <v>156223</v>
      </c>
    </row>
    <row r="254" spans="1:20" ht="15" customHeight="1" x14ac:dyDescent="0.15">
      <c r="B254" s="71"/>
      <c r="C254" s="14" t="s">
        <v>87</v>
      </c>
      <c r="D254" s="17">
        <v>43935</v>
      </c>
      <c r="E254" s="17">
        <v>59776</v>
      </c>
      <c r="F254" s="17">
        <v>60371</v>
      </c>
      <c r="G254" s="17">
        <v>72875</v>
      </c>
      <c r="H254" s="17">
        <v>75782</v>
      </c>
      <c r="I254" s="17">
        <v>64506</v>
      </c>
      <c r="J254" s="17">
        <v>70348</v>
      </c>
      <c r="K254" s="17">
        <v>56235</v>
      </c>
      <c r="L254" s="17">
        <v>54934</v>
      </c>
      <c r="M254" s="17">
        <v>61572</v>
      </c>
      <c r="N254" s="17">
        <v>58043</v>
      </c>
      <c r="O254" s="17">
        <v>48127</v>
      </c>
      <c r="P254" s="4">
        <f t="shared" ref="P254:P255" si="131">IF(D254*E254*F254*G254*H254*I254*J254*K254*L254*M254*N254*O254&gt;0,SUM(D254:O254),0)</f>
        <v>726504</v>
      </c>
      <c r="Q254" s="4">
        <f t="shared" ref="Q254:Q255" si="132">IF(D254*E254*F254&gt;0,SUM(D254:F254),0)</f>
        <v>164082</v>
      </c>
      <c r="R254" s="4">
        <f t="shared" ref="R254:R255" si="133">IF(G254*H254*I254&gt;0,SUM(G254:I254),0)</f>
        <v>213163</v>
      </c>
      <c r="S254" s="4">
        <f t="shared" ref="S254:S255" si="134">IF(J254*K254*L254&gt;0,SUM(J254:L254),0)</f>
        <v>181517</v>
      </c>
      <c r="T254" s="4">
        <f t="shared" ref="T254:T255" si="135">IF(M254*N254*O254&gt;0,SUM(M254:O254),0)</f>
        <v>167742</v>
      </c>
    </row>
    <row r="255" spans="1:20" ht="15" customHeight="1" x14ac:dyDescent="0.15">
      <c r="B255" s="71"/>
      <c r="C255" s="14" t="s">
        <v>88</v>
      </c>
      <c r="D255" s="17">
        <v>45512</v>
      </c>
      <c r="E255" s="17">
        <v>63695</v>
      </c>
      <c r="F255" s="17">
        <v>69031</v>
      </c>
      <c r="G255" s="17">
        <v>71891</v>
      </c>
      <c r="H255" s="17">
        <v>77494</v>
      </c>
      <c r="I255" s="17">
        <v>47510</v>
      </c>
      <c r="J255" s="17">
        <v>60012</v>
      </c>
      <c r="K255" s="17">
        <v>49312</v>
      </c>
      <c r="L255" s="17">
        <v>60632</v>
      </c>
      <c r="M255" s="17"/>
      <c r="N255" s="17"/>
      <c r="O255" s="17"/>
      <c r="P255" s="4">
        <f t="shared" si="131"/>
        <v>0</v>
      </c>
      <c r="Q255" s="4">
        <f t="shared" si="132"/>
        <v>178238</v>
      </c>
      <c r="R255" s="4">
        <f t="shared" si="133"/>
        <v>196895</v>
      </c>
      <c r="S255" s="4">
        <f t="shared" si="134"/>
        <v>169956</v>
      </c>
      <c r="T255" s="4">
        <f t="shared" si="135"/>
        <v>0</v>
      </c>
    </row>
    <row r="256" spans="1:20" ht="15" customHeight="1" x14ac:dyDescent="0.15">
      <c r="B256" s="72"/>
      <c r="C256" s="14" t="s">
        <v>89</v>
      </c>
      <c r="D256" s="21">
        <f>IF(D255&gt;0,D255/D254," ")</f>
        <v>1.0358939342210083</v>
      </c>
      <c r="E256" s="21">
        <f t="shared" ref="E256:T256" si="136">IF(E255&gt;0,E255/E254," ")</f>
        <v>1.0655614293361884</v>
      </c>
      <c r="F256" s="21">
        <f t="shared" si="136"/>
        <v>1.1434463566944393</v>
      </c>
      <c r="G256" s="21">
        <f t="shared" si="136"/>
        <v>0.9864974271012007</v>
      </c>
      <c r="H256" s="21">
        <f t="shared" si="136"/>
        <v>1.0225911166240005</v>
      </c>
      <c r="I256" s="21">
        <f t="shared" si="136"/>
        <v>0.73652063373949705</v>
      </c>
      <c r="J256" s="21">
        <f t="shared" si="136"/>
        <v>0.85307329277307098</v>
      </c>
      <c r="K256" s="21">
        <f t="shared" si="136"/>
        <v>0.8768916155419223</v>
      </c>
      <c r="L256" s="21">
        <f t="shared" si="136"/>
        <v>1.103724469363236</v>
      </c>
      <c r="M256" s="21" t="str">
        <f t="shared" si="136"/>
        <v xml:space="preserve"> </v>
      </c>
      <c r="N256" s="21" t="str">
        <f t="shared" si="136"/>
        <v xml:space="preserve"> </v>
      </c>
      <c r="O256" s="21" t="str">
        <f t="shared" si="136"/>
        <v xml:space="preserve"> </v>
      </c>
      <c r="P256" s="21" t="str">
        <f t="shared" si="136"/>
        <v xml:space="preserve"> </v>
      </c>
      <c r="Q256" s="21">
        <f t="shared" si="136"/>
        <v>1.0862739362026304</v>
      </c>
      <c r="R256" s="21">
        <f t="shared" si="136"/>
        <v>0.92368281549799913</v>
      </c>
      <c r="S256" s="21">
        <f t="shared" si="136"/>
        <v>0.93630899585162819</v>
      </c>
      <c r="T256" s="21" t="str">
        <f t="shared" si="136"/>
        <v xml:space="preserve"> </v>
      </c>
    </row>
    <row r="257" spans="1:20" ht="15" customHeight="1" x14ac:dyDescent="0.15">
      <c r="B257" s="38"/>
      <c r="C257" s="25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</row>
    <row r="258" spans="1:20" ht="15" customHeight="1" x14ac:dyDescent="0.15">
      <c r="B258" s="70" t="s">
        <v>46</v>
      </c>
      <c r="C258" s="14" t="s">
        <v>0</v>
      </c>
      <c r="D258" s="14" t="s">
        <v>1</v>
      </c>
      <c r="E258" s="14" t="s">
        <v>2</v>
      </c>
      <c r="F258" s="14" t="s">
        <v>3</v>
      </c>
      <c r="G258" s="14" t="s">
        <v>4</v>
      </c>
      <c r="H258" s="14" t="s">
        <v>5</v>
      </c>
      <c r="I258" s="14" t="s">
        <v>6</v>
      </c>
      <c r="J258" s="14" t="s">
        <v>7</v>
      </c>
      <c r="K258" s="14" t="s">
        <v>8</v>
      </c>
      <c r="L258" s="14" t="s">
        <v>9</v>
      </c>
      <c r="M258" s="14" t="s">
        <v>10</v>
      </c>
      <c r="N258" s="14" t="s">
        <v>11</v>
      </c>
      <c r="O258" s="14" t="s">
        <v>12</v>
      </c>
      <c r="P258" s="14" t="s">
        <v>23</v>
      </c>
      <c r="Q258" s="14" t="s">
        <v>24</v>
      </c>
      <c r="R258" s="14" t="s">
        <v>25</v>
      </c>
      <c r="S258" s="14" t="s">
        <v>26</v>
      </c>
      <c r="T258" s="14" t="s">
        <v>27</v>
      </c>
    </row>
    <row r="259" spans="1:20" ht="15" customHeight="1" x14ac:dyDescent="0.15">
      <c r="B259" s="71"/>
      <c r="C259" s="14" t="s">
        <v>29</v>
      </c>
      <c r="D259" s="3">
        <v>12872</v>
      </c>
      <c r="E259" s="3">
        <v>30752</v>
      </c>
      <c r="F259" s="3">
        <v>11320</v>
      </c>
      <c r="G259" s="36">
        <v>17164</v>
      </c>
      <c r="H259" s="37">
        <v>27164</v>
      </c>
      <c r="I259" s="37">
        <v>16612</v>
      </c>
      <c r="J259" s="37">
        <v>12080</v>
      </c>
      <c r="K259" s="37">
        <v>6496</v>
      </c>
      <c r="L259" s="37">
        <v>3652</v>
      </c>
      <c r="M259" s="37">
        <v>3832</v>
      </c>
      <c r="N259" s="37">
        <v>3832</v>
      </c>
      <c r="O259" s="37">
        <v>6456</v>
      </c>
      <c r="P259" s="3">
        <f>SUM(D259:O259)</f>
        <v>152232</v>
      </c>
      <c r="Q259" s="3">
        <f>SUM(D259:F259)</f>
        <v>54944</v>
      </c>
      <c r="R259" s="3">
        <f>SUM(G259:I259)</f>
        <v>60940</v>
      </c>
      <c r="S259" s="3">
        <f>SUM(J259:L259)</f>
        <v>22228</v>
      </c>
      <c r="T259" s="3">
        <f>SUM(M259:O259)</f>
        <v>14120</v>
      </c>
    </row>
    <row r="260" spans="1:20" ht="15" customHeight="1" x14ac:dyDescent="0.15">
      <c r="B260" s="71"/>
      <c r="C260" s="14" t="s">
        <v>13</v>
      </c>
      <c r="D260" s="3">
        <v>10080</v>
      </c>
      <c r="E260" s="3">
        <v>39240</v>
      </c>
      <c r="F260" s="3">
        <v>13508</v>
      </c>
      <c r="G260" s="36">
        <v>18404</v>
      </c>
      <c r="H260" s="37">
        <v>25628</v>
      </c>
      <c r="I260" s="37">
        <v>21972</v>
      </c>
      <c r="J260" s="37">
        <v>12632</v>
      </c>
      <c r="K260" s="37">
        <v>6108</v>
      </c>
      <c r="L260" s="37">
        <v>4304</v>
      </c>
      <c r="M260" s="37">
        <v>3920</v>
      </c>
      <c r="N260" s="37">
        <v>3704</v>
      </c>
      <c r="O260" s="37">
        <v>7108</v>
      </c>
      <c r="P260" s="3">
        <f>SUM(D260:O260)</f>
        <v>166608</v>
      </c>
      <c r="Q260" s="3">
        <f>SUM(D260:F260)</f>
        <v>62828</v>
      </c>
      <c r="R260" s="3">
        <f>SUM(G260:I260)</f>
        <v>66004</v>
      </c>
      <c r="S260" s="3">
        <f>SUM(J260:L260)</f>
        <v>23044</v>
      </c>
      <c r="T260" s="3">
        <f>SUM(M260:O260)</f>
        <v>14732</v>
      </c>
    </row>
    <row r="261" spans="1:20" ht="15" customHeight="1" x14ac:dyDescent="0.15">
      <c r="B261" s="71"/>
      <c r="C261" s="14" t="s">
        <v>28</v>
      </c>
      <c r="D261" s="1">
        <v>10175</v>
      </c>
      <c r="E261" s="1">
        <v>42447</v>
      </c>
      <c r="F261" s="1">
        <v>11171</v>
      </c>
      <c r="G261" s="1">
        <v>16575</v>
      </c>
      <c r="H261" s="1">
        <v>22978</v>
      </c>
      <c r="I261" s="1">
        <v>15818</v>
      </c>
      <c r="J261" s="1">
        <v>11520</v>
      </c>
      <c r="K261" s="1">
        <v>5640</v>
      </c>
      <c r="L261" s="1">
        <v>3487</v>
      </c>
      <c r="M261" s="1">
        <v>3407</v>
      </c>
      <c r="N261" s="1">
        <v>4200</v>
      </c>
      <c r="O261" s="1">
        <v>4895</v>
      </c>
      <c r="P261" s="3">
        <f>SUM(D261:O261)</f>
        <v>152313</v>
      </c>
      <c r="Q261" s="3">
        <f>SUM(D261:F261)</f>
        <v>63793</v>
      </c>
      <c r="R261" s="3">
        <f>SUM(G261:I261)</f>
        <v>55371</v>
      </c>
      <c r="S261" s="3">
        <f>SUM(J261:L261)</f>
        <v>20647</v>
      </c>
      <c r="T261" s="3">
        <f>SUM(M261:O261)</f>
        <v>12502</v>
      </c>
    </row>
    <row r="262" spans="1:20" ht="15" customHeight="1" x14ac:dyDescent="0.2">
      <c r="A262" s="30" t="s">
        <v>45</v>
      </c>
      <c r="B262" s="71"/>
      <c r="C262" s="14" t="s">
        <v>30</v>
      </c>
      <c r="D262" s="1">
        <v>7898</v>
      </c>
      <c r="E262" s="1">
        <v>36484</v>
      </c>
      <c r="F262" s="1">
        <v>9807</v>
      </c>
      <c r="G262" s="1">
        <v>14760</v>
      </c>
      <c r="H262" s="1">
        <v>25575</v>
      </c>
      <c r="I262" s="1">
        <v>14691</v>
      </c>
      <c r="J262" s="1">
        <v>10996</v>
      </c>
      <c r="K262" s="1">
        <v>6371</v>
      </c>
      <c r="L262" s="1">
        <v>3720</v>
      </c>
      <c r="M262" s="1">
        <v>3258</v>
      </c>
      <c r="N262" s="1">
        <v>3731</v>
      </c>
      <c r="O262" s="1">
        <v>5905</v>
      </c>
      <c r="P262" s="3">
        <f>SUM(D262:O262)</f>
        <v>143196</v>
      </c>
      <c r="Q262" s="3">
        <f>SUM(D262:F262)</f>
        <v>54189</v>
      </c>
      <c r="R262" s="3">
        <f>SUM(G262:I262)</f>
        <v>55026</v>
      </c>
      <c r="S262" s="3">
        <f>SUM(J262:L262)</f>
        <v>21087</v>
      </c>
      <c r="T262" s="3">
        <f>SUM(M262:O262)</f>
        <v>12894</v>
      </c>
    </row>
    <row r="263" spans="1:20" ht="15" customHeight="1" x14ac:dyDescent="0.15">
      <c r="B263" s="71"/>
      <c r="C263" s="14" t="s">
        <v>41</v>
      </c>
      <c r="D263" s="1">
        <v>11025</v>
      </c>
      <c r="E263" s="1">
        <v>33029</v>
      </c>
      <c r="F263" s="1">
        <v>11371</v>
      </c>
      <c r="G263" s="1">
        <v>16782</v>
      </c>
      <c r="H263" s="1">
        <v>24436</v>
      </c>
      <c r="I263" s="1">
        <v>13836</v>
      </c>
      <c r="J263" s="1">
        <v>11702</v>
      </c>
      <c r="K263" s="1">
        <v>6127</v>
      </c>
      <c r="L263" s="1">
        <v>3578</v>
      </c>
      <c r="M263" s="1">
        <v>3327</v>
      </c>
      <c r="N263" s="1">
        <v>3513</v>
      </c>
      <c r="O263" s="1">
        <v>6302</v>
      </c>
      <c r="P263" s="4">
        <f>IF(D263*E263*F263*G263*H263*I263*J263*K263*L263*M263*N263*O263&gt;0,SUM(D263:O263),0)</f>
        <v>145028</v>
      </c>
      <c r="Q263" s="4">
        <f>IF(D263*E263*F263&gt;0,SUM(D263:F263),0)</f>
        <v>55425</v>
      </c>
      <c r="R263" s="4">
        <f>IF(G263*H263*I263&gt;0,SUM(G263:I263),0)</f>
        <v>55054</v>
      </c>
      <c r="S263" s="4">
        <f>IF(J263*K263*L263&gt;0,SUM(J263:L263),0)</f>
        <v>21407</v>
      </c>
      <c r="T263" s="4">
        <f>IF(M263*N263*O263&gt;0,SUM(M263:O263),0)</f>
        <v>13142</v>
      </c>
    </row>
    <row r="264" spans="1:20" ht="15" customHeight="1" x14ac:dyDescent="0.15">
      <c r="B264" s="71"/>
      <c r="C264" s="14" t="s">
        <v>42</v>
      </c>
      <c r="D264" s="1">
        <v>10396</v>
      </c>
      <c r="E264" s="1">
        <v>35273</v>
      </c>
      <c r="F264" s="1">
        <v>12600</v>
      </c>
      <c r="G264" s="1">
        <v>16735</v>
      </c>
      <c r="H264" s="1">
        <v>25065</v>
      </c>
      <c r="I264" s="1">
        <v>18578</v>
      </c>
      <c r="J264" s="1">
        <v>13589</v>
      </c>
      <c r="K264" s="1">
        <v>7956</v>
      </c>
      <c r="L264" s="1">
        <v>5076</v>
      </c>
      <c r="M264" s="1">
        <v>4564</v>
      </c>
      <c r="N264" s="1">
        <v>4336</v>
      </c>
      <c r="O264" s="1">
        <v>7188</v>
      </c>
      <c r="P264" s="4">
        <f>IF(D264*E264*F264*G264*H264*I264*J264*K264*L264*M264*N264*O264&gt;0,SUM(D264:O264),0)</f>
        <v>161356</v>
      </c>
      <c r="Q264" s="4">
        <f>IF(D264*E264*F264&gt;0,SUM(D264:F264),0)</f>
        <v>58269</v>
      </c>
      <c r="R264" s="4">
        <f>IF(G264*H264*I264&gt;0,SUM(G264:I264),0)</f>
        <v>60378</v>
      </c>
      <c r="S264" s="4">
        <f>IF(J264*K264*L264&gt;0,SUM(J264:L264),0)</f>
        <v>26621</v>
      </c>
      <c r="T264" s="4">
        <f>IF(M264*N264*O264&gt;0,SUM(M264:O264),0)</f>
        <v>16088</v>
      </c>
    </row>
    <row r="265" spans="1:20" ht="15" customHeight="1" x14ac:dyDescent="0.15">
      <c r="B265" s="71"/>
      <c r="C265" s="14" t="s">
        <v>44</v>
      </c>
      <c r="D265" s="1">
        <v>11748</v>
      </c>
      <c r="E265" s="1">
        <v>35660</v>
      </c>
      <c r="F265" s="1">
        <v>14016</v>
      </c>
      <c r="G265" s="1">
        <v>19340</v>
      </c>
      <c r="H265" s="1">
        <v>28696</v>
      </c>
      <c r="I265" s="1">
        <v>20612</v>
      </c>
      <c r="J265" s="1">
        <v>12500</v>
      </c>
      <c r="K265" s="1">
        <v>6672</v>
      </c>
      <c r="L265" s="1">
        <v>3632</v>
      </c>
      <c r="M265" s="1">
        <v>2904</v>
      </c>
      <c r="N265" s="1">
        <v>3464</v>
      </c>
      <c r="O265" s="1">
        <v>6256</v>
      </c>
      <c r="P265" s="4">
        <f>IF(D265*E265*F265*G265*H265*I265*J265*K265*L265*M265*N265*O265&gt;0,SUM(D265:O265),0)</f>
        <v>165500</v>
      </c>
      <c r="Q265" s="4">
        <f>IF(D265*E265*F265&gt;0,SUM(D265:F265),0)</f>
        <v>61424</v>
      </c>
      <c r="R265" s="4">
        <f>IF(G265*H265*I265&gt;0,SUM(G265:I265),0)</f>
        <v>68648</v>
      </c>
      <c r="S265" s="4">
        <f>IF(J265*K265*L265&gt;0,SUM(J265:L265),0)</f>
        <v>22804</v>
      </c>
      <c r="T265" s="4">
        <f>IF(M265*N265*O265&gt;0,SUM(M265:O265),0)</f>
        <v>12624</v>
      </c>
    </row>
    <row r="266" spans="1:20" ht="15" customHeight="1" x14ac:dyDescent="0.15">
      <c r="B266" s="71"/>
      <c r="C266" s="14" t="s">
        <v>83</v>
      </c>
      <c r="D266" s="1">
        <v>12116</v>
      </c>
      <c r="E266" s="1">
        <v>36104</v>
      </c>
      <c r="F266" s="1">
        <v>14264</v>
      </c>
      <c r="G266" s="1">
        <v>22884</v>
      </c>
      <c r="H266" s="1">
        <v>35756</v>
      </c>
      <c r="I266" s="1">
        <v>24868</v>
      </c>
      <c r="J266" s="1">
        <v>13644</v>
      </c>
      <c r="K266" s="1">
        <v>8288</v>
      </c>
      <c r="L266" s="1">
        <v>4332</v>
      </c>
      <c r="M266" s="48">
        <v>4148</v>
      </c>
      <c r="N266" s="1">
        <v>4144</v>
      </c>
      <c r="O266" s="1">
        <v>8352</v>
      </c>
      <c r="P266" s="4">
        <f>IF(D266*E266*F266*G266*H266*I266*J266*K266*L266*M266*N266*O266&gt;0,SUM(D266:O266),0)</f>
        <v>188900</v>
      </c>
      <c r="Q266" s="4">
        <f>IF(D266*E266*F266&gt;0,SUM(D266:F266),0)</f>
        <v>62484</v>
      </c>
      <c r="R266" s="4">
        <f>IF(G266*H266*I266&gt;0,SUM(G266:I266),0)</f>
        <v>83508</v>
      </c>
      <c r="S266" s="4">
        <f>IF(J266*K266*L266&gt;0,SUM(J266:L266),0)</f>
        <v>26264</v>
      </c>
      <c r="T266" s="4">
        <f>IF(M266*N266*O266&gt;0,SUM(M266:O266),0)</f>
        <v>16644</v>
      </c>
    </row>
    <row r="267" spans="1:20" ht="15" customHeight="1" x14ac:dyDescent="0.15">
      <c r="B267" s="71"/>
      <c r="C267" s="14" t="s">
        <v>86</v>
      </c>
      <c r="D267" s="17">
        <v>15328</v>
      </c>
      <c r="E267" s="17">
        <v>45660</v>
      </c>
      <c r="F267" s="17">
        <v>17068</v>
      </c>
      <c r="G267" s="17">
        <v>24316</v>
      </c>
      <c r="H267" s="17">
        <v>31368</v>
      </c>
      <c r="I267" s="17">
        <v>19660</v>
      </c>
      <c r="J267" s="17">
        <v>15772</v>
      </c>
      <c r="K267" s="17">
        <v>6900</v>
      </c>
      <c r="L267" s="17">
        <v>4312</v>
      </c>
      <c r="M267" s="17">
        <v>3948</v>
      </c>
      <c r="N267" s="17">
        <v>4544</v>
      </c>
      <c r="O267" s="17">
        <v>8924</v>
      </c>
      <c r="P267" s="4">
        <f>IF(D267*E267*F267*G267*H267*I267*J267*K267*L267*M267*N267*O267&gt;0,SUM(D267:O267),0)</f>
        <v>197800</v>
      </c>
      <c r="Q267" s="4">
        <f>IF(D267*E267*F267&gt;0,SUM(D267:F267),0)</f>
        <v>78056</v>
      </c>
      <c r="R267" s="4">
        <f>IF(G267*H267*I267&gt;0,SUM(G267:I267),0)</f>
        <v>75344</v>
      </c>
      <c r="S267" s="4">
        <f>IF(J267*K267*L267&gt;0,SUM(J267:L267),0)</f>
        <v>26984</v>
      </c>
      <c r="T267" s="4">
        <f>IF(M267*N267*O267&gt;0,SUM(M267:O267),0)</f>
        <v>17416</v>
      </c>
    </row>
    <row r="268" spans="1:20" ht="15" customHeight="1" x14ac:dyDescent="0.15">
      <c r="B268" s="71"/>
      <c r="C268" s="14" t="s">
        <v>87</v>
      </c>
      <c r="D268" s="17">
        <v>15612</v>
      </c>
      <c r="E268" s="17">
        <v>46532</v>
      </c>
      <c r="F268" s="17">
        <v>17968</v>
      </c>
      <c r="G268" s="17">
        <v>26864</v>
      </c>
      <c r="H268" s="17">
        <v>37240</v>
      </c>
      <c r="I268" s="17">
        <v>24148</v>
      </c>
      <c r="J268" s="17">
        <v>18504</v>
      </c>
      <c r="K268" s="17">
        <v>8712</v>
      </c>
      <c r="L268" s="17">
        <v>4480</v>
      </c>
      <c r="M268" s="17">
        <v>4156</v>
      </c>
      <c r="N268" s="17">
        <v>4148</v>
      </c>
      <c r="O268" s="17">
        <v>9204</v>
      </c>
      <c r="P268" s="4">
        <f t="shared" ref="P268:P269" si="137">IF(D268*E268*F268*G268*H268*I268*J268*K268*L268*M268*N268*O268&gt;0,SUM(D268:O268),0)</f>
        <v>217568</v>
      </c>
      <c r="Q268" s="4">
        <f t="shared" ref="Q268:Q269" si="138">IF(D268*E268*F268&gt;0,SUM(D268:F268),0)</f>
        <v>80112</v>
      </c>
      <c r="R268" s="4">
        <f t="shared" ref="R268:R269" si="139">IF(G268*H268*I268&gt;0,SUM(G268:I268),0)</f>
        <v>88252</v>
      </c>
      <c r="S268" s="4">
        <f t="shared" ref="S268:S269" si="140">IF(J268*K268*L268&gt;0,SUM(J268:L268),0)</f>
        <v>31696</v>
      </c>
      <c r="T268" s="4">
        <f t="shared" ref="T268:T269" si="141">IF(M268*N268*O268&gt;0,SUM(M268:O268),0)</f>
        <v>17508</v>
      </c>
    </row>
    <row r="269" spans="1:20" ht="15" customHeight="1" x14ac:dyDescent="0.15">
      <c r="B269" s="71"/>
      <c r="C269" s="14" t="s">
        <v>88</v>
      </c>
      <c r="D269" s="17">
        <v>22120</v>
      </c>
      <c r="E269" s="17">
        <v>42732</v>
      </c>
      <c r="F269" s="17">
        <v>20732</v>
      </c>
      <c r="G269" s="17">
        <v>27916</v>
      </c>
      <c r="H269" s="17">
        <v>39312</v>
      </c>
      <c r="I269" s="17">
        <v>18216</v>
      </c>
      <c r="J269" s="17">
        <v>16016</v>
      </c>
      <c r="K269" s="17">
        <v>9620</v>
      </c>
      <c r="L269" s="17">
        <v>4388</v>
      </c>
      <c r="M269" s="17"/>
      <c r="N269" s="17"/>
      <c r="O269" s="17"/>
      <c r="P269" s="4">
        <f t="shared" si="137"/>
        <v>0</v>
      </c>
      <c r="Q269" s="4">
        <f t="shared" si="138"/>
        <v>85584</v>
      </c>
      <c r="R269" s="4">
        <f t="shared" si="139"/>
        <v>85444</v>
      </c>
      <c r="S269" s="4">
        <f t="shared" si="140"/>
        <v>30024</v>
      </c>
      <c r="T269" s="4">
        <f t="shared" si="141"/>
        <v>0</v>
      </c>
    </row>
    <row r="270" spans="1:20" ht="15" customHeight="1" x14ac:dyDescent="0.15">
      <c r="B270" s="72"/>
      <c r="C270" s="14" t="s">
        <v>89</v>
      </c>
      <c r="D270" s="21">
        <f>IF(D269&gt;0,D269/D268," ")</f>
        <v>1.4168588265436843</v>
      </c>
      <c r="E270" s="21">
        <f t="shared" ref="E270:T270" si="142">IF(E269&gt;0,E269/E268," ")</f>
        <v>0.91833576893320723</v>
      </c>
      <c r="F270" s="21">
        <f t="shared" si="142"/>
        <v>1.1538290293855744</v>
      </c>
      <c r="G270" s="21">
        <f t="shared" si="142"/>
        <v>1.0391602144133412</v>
      </c>
      <c r="H270" s="21">
        <f t="shared" si="142"/>
        <v>1.0556390977443608</v>
      </c>
      <c r="I270" s="21">
        <f t="shared" si="142"/>
        <v>0.75434818618519128</v>
      </c>
      <c r="J270" s="21">
        <f t="shared" si="142"/>
        <v>0.8655425853869434</v>
      </c>
      <c r="K270" s="21">
        <f t="shared" si="142"/>
        <v>1.1042240587695134</v>
      </c>
      <c r="L270" s="21">
        <f t="shared" si="142"/>
        <v>0.97946428571428568</v>
      </c>
      <c r="M270" s="21" t="str">
        <f t="shared" si="142"/>
        <v xml:space="preserve"> </v>
      </c>
      <c r="N270" s="21" t="str">
        <f t="shared" si="142"/>
        <v xml:space="preserve"> </v>
      </c>
      <c r="O270" s="21" t="str">
        <f t="shared" si="142"/>
        <v xml:space="preserve"> </v>
      </c>
      <c r="P270" s="21" t="str">
        <f t="shared" si="142"/>
        <v xml:space="preserve"> </v>
      </c>
      <c r="Q270" s="21">
        <f t="shared" si="142"/>
        <v>1.0683043738765727</v>
      </c>
      <c r="R270" s="21">
        <f t="shared" si="142"/>
        <v>0.96818202420341748</v>
      </c>
      <c r="S270" s="21">
        <f t="shared" si="142"/>
        <v>0.94724886420999499</v>
      </c>
      <c r="T270" s="21" t="str">
        <f t="shared" si="142"/>
        <v xml:space="preserve"> </v>
      </c>
    </row>
    <row r="271" spans="1:20" ht="15" customHeight="1" x14ac:dyDescent="0.15">
      <c r="B271" s="38"/>
      <c r="C271" s="25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</row>
    <row r="272" spans="1:20" ht="15" customHeight="1" x14ac:dyDescent="0.15">
      <c r="B272" s="49" t="s">
        <v>16</v>
      </c>
      <c r="C272" s="25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</row>
    <row r="273" spans="2:20" ht="15" customHeight="1" x14ac:dyDescent="0.15">
      <c r="B273" s="75" t="s">
        <v>55</v>
      </c>
      <c r="C273" s="14" t="s">
        <v>0</v>
      </c>
      <c r="D273" s="14" t="s">
        <v>1</v>
      </c>
      <c r="E273" s="14" t="s">
        <v>2</v>
      </c>
      <c r="F273" s="14" t="s">
        <v>3</v>
      </c>
      <c r="G273" s="14" t="s">
        <v>4</v>
      </c>
      <c r="H273" s="14" t="s">
        <v>5</v>
      </c>
      <c r="I273" s="14" t="s">
        <v>6</v>
      </c>
      <c r="J273" s="14" t="s">
        <v>7</v>
      </c>
      <c r="K273" s="14" t="s">
        <v>8</v>
      </c>
      <c r="L273" s="14" t="s">
        <v>9</v>
      </c>
      <c r="M273" s="14" t="s">
        <v>10</v>
      </c>
      <c r="N273" s="14" t="s">
        <v>11</v>
      </c>
      <c r="O273" s="14" t="s">
        <v>12</v>
      </c>
      <c r="P273" s="14" t="s">
        <v>23</v>
      </c>
      <c r="Q273" s="14" t="s">
        <v>24</v>
      </c>
      <c r="R273" s="14" t="s">
        <v>25</v>
      </c>
      <c r="S273" s="14" t="s">
        <v>26</v>
      </c>
      <c r="T273" s="14" t="s">
        <v>27</v>
      </c>
    </row>
    <row r="274" spans="2:20" ht="15" customHeight="1" x14ac:dyDescent="0.15">
      <c r="B274" s="75"/>
      <c r="C274" s="22" t="s">
        <v>29</v>
      </c>
      <c r="D274" s="37">
        <v>81183</v>
      </c>
      <c r="E274" s="37">
        <v>117155</v>
      </c>
      <c r="F274" s="37">
        <v>112466</v>
      </c>
      <c r="G274" s="3">
        <v>104169</v>
      </c>
      <c r="H274" s="3">
        <v>130368</v>
      </c>
      <c r="I274" s="3">
        <v>123131</v>
      </c>
      <c r="J274" s="3">
        <v>118966</v>
      </c>
      <c r="K274" s="3">
        <v>87463</v>
      </c>
      <c r="L274" s="3">
        <v>82192</v>
      </c>
      <c r="M274" s="3">
        <v>66690</v>
      </c>
      <c r="N274" s="3">
        <v>60787</v>
      </c>
      <c r="O274" s="3">
        <v>79555</v>
      </c>
      <c r="P274" s="3">
        <f>SUM(D274:O274)</f>
        <v>1164125</v>
      </c>
      <c r="Q274" s="3">
        <f>SUM(D274:F274)</f>
        <v>310804</v>
      </c>
      <c r="R274" s="3">
        <f>SUM(G274:I274)</f>
        <v>357668</v>
      </c>
      <c r="S274" s="3">
        <f>SUM(J274:L274)</f>
        <v>288621</v>
      </c>
      <c r="T274" s="3">
        <f>SUM(M274:O274)</f>
        <v>207032</v>
      </c>
    </row>
    <row r="275" spans="2:20" ht="15" customHeight="1" x14ac:dyDescent="0.15">
      <c r="B275" s="75"/>
      <c r="C275" s="14" t="s">
        <v>13</v>
      </c>
      <c r="D275" s="37">
        <v>65628</v>
      </c>
      <c r="E275" s="37">
        <v>103584</v>
      </c>
      <c r="F275" s="37">
        <v>84345</v>
      </c>
      <c r="G275" s="3">
        <v>92250</v>
      </c>
      <c r="H275" s="3">
        <v>115145</v>
      </c>
      <c r="I275" s="3">
        <v>117734</v>
      </c>
      <c r="J275" s="3">
        <v>106892</v>
      </c>
      <c r="K275" s="3">
        <v>86649</v>
      </c>
      <c r="L275" s="3">
        <v>82620</v>
      </c>
      <c r="M275" s="3">
        <v>70056</v>
      </c>
      <c r="N275" s="3">
        <v>65339</v>
      </c>
      <c r="O275" s="3">
        <v>90225</v>
      </c>
      <c r="P275" s="3">
        <f>SUM(D275:O275)</f>
        <v>1080467</v>
      </c>
      <c r="Q275" s="3">
        <f>SUM(D275:F275)</f>
        <v>253557</v>
      </c>
      <c r="R275" s="3">
        <f>SUM(G275:I275)</f>
        <v>325129</v>
      </c>
      <c r="S275" s="3">
        <f>SUM(J275:L275)</f>
        <v>276161</v>
      </c>
      <c r="T275" s="3">
        <f>SUM(M275:O275)</f>
        <v>225620</v>
      </c>
    </row>
    <row r="276" spans="2:20" ht="15" customHeight="1" x14ac:dyDescent="0.15">
      <c r="B276" s="75"/>
      <c r="C276" s="14" t="s">
        <v>28</v>
      </c>
      <c r="D276" s="1">
        <v>75505</v>
      </c>
      <c r="E276" s="1">
        <v>109758</v>
      </c>
      <c r="F276" s="1">
        <v>100208</v>
      </c>
      <c r="G276" s="1">
        <v>103075</v>
      </c>
      <c r="H276" s="1">
        <v>118726</v>
      </c>
      <c r="I276" s="1">
        <v>108937</v>
      </c>
      <c r="J276" s="1">
        <v>102978</v>
      </c>
      <c r="K276" s="1">
        <v>75334</v>
      </c>
      <c r="L276" s="1">
        <v>78425</v>
      </c>
      <c r="M276" s="1">
        <v>72470</v>
      </c>
      <c r="N276" s="1">
        <v>68553</v>
      </c>
      <c r="O276" s="1">
        <v>52476</v>
      </c>
      <c r="P276" s="3">
        <f>SUM(D276:O276)</f>
        <v>1066445</v>
      </c>
      <c r="Q276" s="3">
        <f>SUM(D276:F276)</f>
        <v>285471</v>
      </c>
      <c r="R276" s="3">
        <f>SUM(G276:I276)</f>
        <v>330738</v>
      </c>
      <c r="S276" s="3">
        <f>SUM(J276:L276)</f>
        <v>256737</v>
      </c>
      <c r="T276" s="3">
        <f>SUM(M276:O276)</f>
        <v>193499</v>
      </c>
    </row>
    <row r="277" spans="2:20" ht="15" customHeight="1" x14ac:dyDescent="0.15">
      <c r="B277" s="75"/>
      <c r="C277" s="14" t="s">
        <v>30</v>
      </c>
      <c r="D277" s="1">
        <v>40500</v>
      </c>
      <c r="E277" s="1">
        <v>91283</v>
      </c>
      <c r="F277" s="1">
        <v>73519</v>
      </c>
      <c r="G277" s="1">
        <v>86384</v>
      </c>
      <c r="H277" s="1">
        <v>122367</v>
      </c>
      <c r="I277" s="1">
        <v>109623</v>
      </c>
      <c r="J277" s="1">
        <v>105423</v>
      </c>
      <c r="K277" s="1">
        <v>72523</v>
      </c>
      <c r="L277" s="1">
        <v>78091</v>
      </c>
      <c r="M277" s="1">
        <v>65463</v>
      </c>
      <c r="N277" s="1">
        <v>51090</v>
      </c>
      <c r="O277" s="1">
        <v>74105</v>
      </c>
      <c r="P277" s="3">
        <f>SUM(D277:O277)</f>
        <v>970371</v>
      </c>
      <c r="Q277" s="3">
        <f>SUM(D277:F277)</f>
        <v>205302</v>
      </c>
      <c r="R277" s="3">
        <f>SUM(G277:I277)</f>
        <v>318374</v>
      </c>
      <c r="S277" s="3">
        <f>SUM(J277:L277)</f>
        <v>256037</v>
      </c>
      <c r="T277" s="3">
        <f>SUM(M277:O277)</f>
        <v>190658</v>
      </c>
    </row>
    <row r="278" spans="2:20" ht="15" customHeight="1" x14ac:dyDescent="0.15">
      <c r="B278" s="75"/>
      <c r="C278" s="14" t="s">
        <v>41</v>
      </c>
      <c r="D278" s="1">
        <v>66661</v>
      </c>
      <c r="E278" s="1">
        <v>108007</v>
      </c>
      <c r="F278" s="1">
        <v>98571</v>
      </c>
      <c r="G278" s="1">
        <v>92251</v>
      </c>
      <c r="H278" s="1">
        <v>128296</v>
      </c>
      <c r="I278" s="1">
        <v>108868</v>
      </c>
      <c r="J278" s="1">
        <v>106101</v>
      </c>
      <c r="K278" s="1">
        <v>75170</v>
      </c>
      <c r="L278" s="1">
        <v>74049</v>
      </c>
      <c r="M278" s="1">
        <v>59401</v>
      </c>
      <c r="N278" s="1">
        <v>54372</v>
      </c>
      <c r="O278" s="1">
        <v>74091</v>
      </c>
      <c r="P278" s="4">
        <f>IF(D278*E278*F278*G278*H278*I278*J278*K278*L278*M278*N278*O278&gt;0,SUM(D278:O278),0)</f>
        <v>1045838</v>
      </c>
      <c r="Q278" s="4">
        <f>IF(D278*E278*F278&gt;0,SUM(D278:F278),0)</f>
        <v>273239</v>
      </c>
      <c r="R278" s="4">
        <f>IF(G278*H278*I278&gt;0,SUM(G278:I278),0)</f>
        <v>329415</v>
      </c>
      <c r="S278" s="4">
        <f>IF(J278*K278*L278&gt;0,SUM(J278:L278),0)</f>
        <v>255320</v>
      </c>
      <c r="T278" s="4">
        <f>IF(M278*N278*O278&gt;0,SUM(M278:O278),0)</f>
        <v>187864</v>
      </c>
    </row>
    <row r="279" spans="2:20" ht="15" customHeight="1" x14ac:dyDescent="0.15">
      <c r="B279" s="75"/>
      <c r="C279" s="14" t="s">
        <v>42</v>
      </c>
      <c r="D279" s="1">
        <v>76033</v>
      </c>
      <c r="E279" s="1">
        <v>111005</v>
      </c>
      <c r="F279" s="1">
        <v>104708</v>
      </c>
      <c r="G279" s="1">
        <v>101504</v>
      </c>
      <c r="H279" s="1">
        <v>129436</v>
      </c>
      <c r="I279" s="1">
        <v>111378</v>
      </c>
      <c r="J279" s="1">
        <v>105055</v>
      </c>
      <c r="K279" s="1">
        <v>79433</v>
      </c>
      <c r="L279" s="1">
        <v>81752</v>
      </c>
      <c r="M279" s="1">
        <v>68303</v>
      </c>
      <c r="N279" s="1">
        <v>59027</v>
      </c>
      <c r="O279" s="1">
        <v>76057</v>
      </c>
      <c r="P279" s="4">
        <f>IF(D279*E279*F279*G279*H279*I279*J279*K279*L279*M279*N279*O279&gt;0,SUM(D279:O279),0)</f>
        <v>1103691</v>
      </c>
      <c r="Q279" s="4">
        <f>IF(D279*E279*F279&gt;0,SUM(D279:F279),0)</f>
        <v>291746</v>
      </c>
      <c r="R279" s="4">
        <f>IF(G279*H279*I279&gt;0,SUM(G279:I279),0)</f>
        <v>342318</v>
      </c>
      <c r="S279" s="4">
        <f>IF(J279*K279*L279&gt;0,SUM(J279:L279),0)</f>
        <v>266240</v>
      </c>
      <c r="T279" s="4">
        <f>IF(M279*N279*O279&gt;0,SUM(M279:O279),0)</f>
        <v>203387</v>
      </c>
    </row>
    <row r="280" spans="2:20" ht="15" customHeight="1" x14ac:dyDescent="0.15">
      <c r="B280" s="75"/>
      <c r="C280" s="14" t="s">
        <v>44</v>
      </c>
      <c r="D280" s="1">
        <v>70574</v>
      </c>
      <c r="E280" s="1">
        <v>105448</v>
      </c>
      <c r="F280" s="1">
        <v>91248</v>
      </c>
      <c r="G280" s="1">
        <v>92835</v>
      </c>
      <c r="H280" s="1">
        <v>115982</v>
      </c>
      <c r="I280" s="1">
        <v>107481</v>
      </c>
      <c r="J280" s="1">
        <v>106356</v>
      </c>
      <c r="K280" s="1">
        <v>87591</v>
      </c>
      <c r="L280" s="1">
        <v>85412</v>
      </c>
      <c r="M280" s="1">
        <v>72684</v>
      </c>
      <c r="N280" s="1">
        <v>68116</v>
      </c>
      <c r="O280" s="1">
        <v>85066</v>
      </c>
      <c r="P280" s="4">
        <f>IF(D280*E280*F280*G280*H280*I280*J280*K280*L280*M280*N280*O280&gt;0,SUM(D280:O280),0)</f>
        <v>1088793</v>
      </c>
      <c r="Q280" s="4">
        <f>IF(D280*E280*F280&gt;0,SUM(D280:F280),0)</f>
        <v>267270</v>
      </c>
      <c r="R280" s="4">
        <f>IF(G280*H280*I280&gt;0,SUM(G280:I280),0)</f>
        <v>316298</v>
      </c>
      <c r="S280" s="4">
        <f>IF(J280*K280*L280&gt;0,SUM(J280:L280),0)</f>
        <v>279359</v>
      </c>
      <c r="T280" s="4">
        <f>IF(M280*N280*O280&gt;0,SUM(M280:O280),0)</f>
        <v>225866</v>
      </c>
    </row>
    <row r="281" spans="2:20" ht="15" customHeight="1" x14ac:dyDescent="0.15">
      <c r="B281" s="75"/>
      <c r="C281" s="14" t="s">
        <v>83</v>
      </c>
      <c r="D281" s="1">
        <v>80576</v>
      </c>
      <c r="E281" s="1">
        <v>100266</v>
      </c>
      <c r="F281" s="1">
        <v>87142</v>
      </c>
      <c r="G281" s="1">
        <v>98098</v>
      </c>
      <c r="H281" s="1">
        <v>123714</v>
      </c>
      <c r="I281" s="1">
        <v>105577</v>
      </c>
      <c r="J281" s="1">
        <v>103633</v>
      </c>
      <c r="K281" s="1">
        <v>83065</v>
      </c>
      <c r="L281" s="1">
        <v>84113</v>
      </c>
      <c r="M281" s="1">
        <v>72739</v>
      </c>
      <c r="N281" s="1">
        <v>64096</v>
      </c>
      <c r="O281" s="1">
        <v>75155</v>
      </c>
      <c r="P281" s="4">
        <f>IF(D281*E281*F281*G281*H281*I281*J281*K281*L281*M281*N281*O281&gt;0,SUM(D281:O281),0)</f>
        <v>1078174</v>
      </c>
      <c r="Q281" s="4">
        <f>IF(D281*E281*F281&gt;0,SUM(D281:F281),0)</f>
        <v>267984</v>
      </c>
      <c r="R281" s="4">
        <f>IF(G281*H281*I281&gt;0,SUM(G281:I281),0)</f>
        <v>327389</v>
      </c>
      <c r="S281" s="4">
        <f>IF(J281*K281*L281&gt;0,SUM(J281:L281),0)</f>
        <v>270811</v>
      </c>
      <c r="T281" s="4">
        <f>IF(M281*N281*O281&gt;0,SUM(M281:O281),0)</f>
        <v>211990</v>
      </c>
    </row>
    <row r="282" spans="2:20" ht="15" customHeight="1" x14ac:dyDescent="0.15">
      <c r="B282" s="75"/>
      <c r="C282" s="14" t="s">
        <v>86</v>
      </c>
      <c r="D282" s="1">
        <v>77117</v>
      </c>
      <c r="E282" s="17">
        <v>107593</v>
      </c>
      <c r="F282" s="17">
        <v>106532</v>
      </c>
      <c r="G282" s="17">
        <v>109763</v>
      </c>
      <c r="H282" s="17">
        <v>127694</v>
      </c>
      <c r="I282" s="17">
        <v>109883</v>
      </c>
      <c r="J282" s="17">
        <v>107360</v>
      </c>
      <c r="K282" s="17">
        <v>78160</v>
      </c>
      <c r="L282" s="17">
        <v>74138</v>
      </c>
      <c r="M282" s="17">
        <v>66784</v>
      </c>
      <c r="N282" s="17">
        <v>59535</v>
      </c>
      <c r="O282" s="17">
        <v>80447</v>
      </c>
      <c r="P282" s="4">
        <f>IF(D282*E282*F282*G282*H282*I282*J282*K282*L282*M282*N282*O282&gt;0,SUM(D282:O282),0)</f>
        <v>1105006</v>
      </c>
      <c r="Q282" s="4">
        <f>IF(D282*E282*F282&gt;0,SUM(D282:F282),0)</f>
        <v>291242</v>
      </c>
      <c r="R282" s="4">
        <f>IF(G282*H282*I282&gt;0,SUM(G282:I282),0)</f>
        <v>347340</v>
      </c>
      <c r="S282" s="4">
        <f>IF(J282*K282*L282&gt;0,SUM(J282:L282),0)</f>
        <v>259658</v>
      </c>
      <c r="T282" s="4">
        <f>IF(M282*N282*O282&gt;0,SUM(M282:O282),0)</f>
        <v>206766</v>
      </c>
    </row>
    <row r="283" spans="2:20" ht="15" customHeight="1" x14ac:dyDescent="0.15">
      <c r="B283" s="75"/>
      <c r="C283" s="14" t="s">
        <v>87</v>
      </c>
      <c r="D283" s="17">
        <v>69479</v>
      </c>
      <c r="E283" s="17">
        <v>95485</v>
      </c>
      <c r="F283" s="17">
        <v>92294</v>
      </c>
      <c r="G283" s="17">
        <v>99173</v>
      </c>
      <c r="H283" s="17">
        <v>116027</v>
      </c>
      <c r="I283" s="17">
        <v>96903</v>
      </c>
      <c r="J283" s="17">
        <v>96889</v>
      </c>
      <c r="K283" s="17">
        <v>72410</v>
      </c>
      <c r="L283" s="17">
        <v>75736</v>
      </c>
      <c r="M283" s="17">
        <v>62469</v>
      </c>
      <c r="N283" s="17">
        <v>56739</v>
      </c>
      <c r="O283" s="17">
        <v>70858</v>
      </c>
      <c r="P283" s="4">
        <f t="shared" ref="P283:P284" si="143">IF(D283*E283*F283*G283*H283*I283*J283*K283*L283*M283*N283*O283&gt;0,SUM(D283:O283),0)</f>
        <v>1004462</v>
      </c>
      <c r="Q283" s="4">
        <f t="shared" ref="Q283:Q284" si="144">IF(D283*E283*F283&gt;0,SUM(D283:F283),0)</f>
        <v>257258</v>
      </c>
      <c r="R283" s="4">
        <f t="shared" ref="R283:R284" si="145">IF(G283*H283*I283&gt;0,SUM(G283:I283),0)</f>
        <v>312103</v>
      </c>
      <c r="S283" s="4">
        <f t="shared" ref="S283:S284" si="146">IF(J283*K283*L283&gt;0,SUM(J283:L283),0)</f>
        <v>245035</v>
      </c>
      <c r="T283" s="4">
        <f t="shared" ref="T283:T284" si="147">IF(M283*N283*O283&gt;0,SUM(M283:O283),0)</f>
        <v>190066</v>
      </c>
    </row>
    <row r="284" spans="2:20" ht="15" customHeight="1" x14ac:dyDescent="0.15">
      <c r="B284" s="75"/>
      <c r="C284" s="14" t="s">
        <v>88</v>
      </c>
      <c r="D284" s="17">
        <v>67576</v>
      </c>
      <c r="E284" s="17">
        <v>88492</v>
      </c>
      <c r="F284" s="17">
        <v>85370</v>
      </c>
      <c r="G284" s="17">
        <v>91691</v>
      </c>
      <c r="H284" s="17">
        <v>113515</v>
      </c>
      <c r="I284" s="17">
        <v>66936</v>
      </c>
      <c r="J284" s="17">
        <v>81083</v>
      </c>
      <c r="K284" s="17">
        <v>71485</v>
      </c>
      <c r="L284" s="17">
        <v>76727</v>
      </c>
      <c r="M284" s="17"/>
      <c r="N284" s="17"/>
      <c r="O284" s="17"/>
      <c r="P284" s="4">
        <f t="shared" si="143"/>
        <v>0</v>
      </c>
      <c r="Q284" s="4">
        <f t="shared" si="144"/>
        <v>241438</v>
      </c>
      <c r="R284" s="4">
        <f t="shared" si="145"/>
        <v>272142</v>
      </c>
      <c r="S284" s="4">
        <f t="shared" si="146"/>
        <v>229295</v>
      </c>
      <c r="T284" s="4">
        <f t="shared" si="147"/>
        <v>0</v>
      </c>
    </row>
    <row r="285" spans="2:20" ht="15" customHeight="1" x14ac:dyDescent="0.15">
      <c r="B285" s="75"/>
      <c r="C285" s="14" t="s">
        <v>89</v>
      </c>
      <c r="D285" s="21">
        <f>IF(D284&gt;0,D284/D283," ")</f>
        <v>0.97261042905050443</v>
      </c>
      <c r="E285" s="21">
        <f t="shared" ref="E285:T285" si="148">IF(E284&gt;0,E284/E283," ")</f>
        <v>0.92676336597371312</v>
      </c>
      <c r="F285" s="21">
        <f t="shared" si="148"/>
        <v>0.92497887186599348</v>
      </c>
      <c r="G285" s="21">
        <f t="shared" si="148"/>
        <v>0.92455607877143986</v>
      </c>
      <c r="H285" s="21">
        <f t="shared" si="148"/>
        <v>0.97834986684133862</v>
      </c>
      <c r="I285" s="21">
        <f t="shared" si="148"/>
        <v>0.69075260827838147</v>
      </c>
      <c r="J285" s="21">
        <f t="shared" si="148"/>
        <v>0.83686486598065823</v>
      </c>
      <c r="K285" s="21">
        <f t="shared" si="148"/>
        <v>0.98722552133683195</v>
      </c>
      <c r="L285" s="21">
        <f t="shared" si="148"/>
        <v>1.013084926587092</v>
      </c>
      <c r="M285" s="21" t="str">
        <f t="shared" si="148"/>
        <v xml:space="preserve"> </v>
      </c>
      <c r="N285" s="21" t="str">
        <f t="shared" si="148"/>
        <v xml:space="preserve"> </v>
      </c>
      <c r="O285" s="21" t="str">
        <f t="shared" si="148"/>
        <v xml:space="preserve"> </v>
      </c>
      <c r="P285" s="21" t="str">
        <f t="shared" si="148"/>
        <v xml:space="preserve"> </v>
      </c>
      <c r="Q285" s="21">
        <f t="shared" si="148"/>
        <v>0.93850531373174018</v>
      </c>
      <c r="R285" s="21">
        <f t="shared" si="148"/>
        <v>0.87196214070354983</v>
      </c>
      <c r="S285" s="21">
        <f t="shared" si="148"/>
        <v>0.93576427857244882</v>
      </c>
      <c r="T285" s="21" t="str">
        <f t="shared" si="148"/>
        <v xml:space="preserve"> </v>
      </c>
    </row>
    <row r="286" spans="2:20" ht="15" customHeight="1" x14ac:dyDescent="0.15"/>
    <row r="287" spans="2:20" ht="15" customHeight="1" x14ac:dyDescent="0.15">
      <c r="B287" s="70" t="s">
        <v>56</v>
      </c>
      <c r="C287" s="14" t="s">
        <v>0</v>
      </c>
      <c r="D287" s="14" t="s">
        <v>1</v>
      </c>
      <c r="E287" s="14" t="s">
        <v>2</v>
      </c>
      <c r="F287" s="14" t="s">
        <v>3</v>
      </c>
      <c r="G287" s="14" t="s">
        <v>4</v>
      </c>
      <c r="H287" s="14" t="s">
        <v>5</v>
      </c>
      <c r="I287" s="14" t="s">
        <v>6</v>
      </c>
      <c r="J287" s="14" t="s">
        <v>7</v>
      </c>
      <c r="K287" s="14" t="s">
        <v>8</v>
      </c>
      <c r="L287" s="14" t="s">
        <v>9</v>
      </c>
      <c r="M287" s="14" t="s">
        <v>10</v>
      </c>
      <c r="N287" s="14" t="s">
        <v>11</v>
      </c>
      <c r="O287" s="14" t="s">
        <v>12</v>
      </c>
      <c r="P287" s="14" t="s">
        <v>23</v>
      </c>
      <c r="Q287" s="14" t="s">
        <v>24</v>
      </c>
      <c r="R287" s="14" t="s">
        <v>25</v>
      </c>
      <c r="S287" s="14" t="s">
        <v>26</v>
      </c>
      <c r="T287" s="14" t="s">
        <v>27</v>
      </c>
    </row>
    <row r="288" spans="2:20" ht="15" customHeight="1" x14ac:dyDescent="0.15">
      <c r="B288" s="73"/>
      <c r="C288" s="22" t="s">
        <v>29</v>
      </c>
      <c r="D288" s="37">
        <v>6398</v>
      </c>
      <c r="E288" s="37">
        <v>10512</v>
      </c>
      <c r="F288" s="37">
        <v>12314</v>
      </c>
      <c r="G288" s="3">
        <v>12497</v>
      </c>
      <c r="H288" s="3">
        <v>19823</v>
      </c>
      <c r="I288" s="3">
        <v>13798</v>
      </c>
      <c r="J288" s="3">
        <v>9407</v>
      </c>
      <c r="K288" s="3">
        <v>6547</v>
      </c>
      <c r="L288" s="3">
        <v>8439</v>
      </c>
      <c r="M288" s="3">
        <v>5036</v>
      </c>
      <c r="N288" s="3">
        <v>6451</v>
      </c>
      <c r="O288" s="3">
        <v>6506</v>
      </c>
      <c r="P288" s="3">
        <f>SUM(D288:O288)</f>
        <v>117728</v>
      </c>
      <c r="Q288" s="3">
        <f>SUM(D288:F288)</f>
        <v>29224</v>
      </c>
      <c r="R288" s="3">
        <f>SUM(G288:I288)</f>
        <v>46118</v>
      </c>
      <c r="S288" s="3">
        <f>SUM(J288:L288)</f>
        <v>24393</v>
      </c>
      <c r="T288" s="3">
        <f>SUM(M288:O288)</f>
        <v>17993</v>
      </c>
    </row>
    <row r="289" spans="2:20" ht="15" customHeight="1" x14ac:dyDescent="0.15">
      <c r="B289" s="73"/>
      <c r="C289" s="14" t="s">
        <v>13</v>
      </c>
      <c r="D289" s="37">
        <v>5444</v>
      </c>
      <c r="E289" s="37">
        <v>9588</v>
      </c>
      <c r="F289" s="37">
        <v>7500</v>
      </c>
      <c r="G289" s="3">
        <v>11002</v>
      </c>
      <c r="H289" s="3">
        <v>16180</v>
      </c>
      <c r="I289" s="3">
        <v>15641</v>
      </c>
      <c r="J289" s="3">
        <v>9488</v>
      </c>
      <c r="K289" s="3">
        <v>7864</v>
      </c>
      <c r="L289" s="3">
        <v>7974</v>
      </c>
      <c r="M289" s="3">
        <v>7103</v>
      </c>
      <c r="N289" s="3">
        <v>6165</v>
      </c>
      <c r="O289" s="3">
        <v>7300</v>
      </c>
      <c r="P289" s="3">
        <f>SUM(D289:O289)</f>
        <v>111249</v>
      </c>
      <c r="Q289" s="3">
        <f>SUM(D289:F289)</f>
        <v>22532</v>
      </c>
      <c r="R289" s="3">
        <f>SUM(G289:I289)</f>
        <v>42823</v>
      </c>
      <c r="S289" s="3">
        <f>SUM(J289:L289)</f>
        <v>25326</v>
      </c>
      <c r="T289" s="3">
        <f>SUM(M289:O289)</f>
        <v>20568</v>
      </c>
    </row>
    <row r="290" spans="2:20" ht="15" customHeight="1" x14ac:dyDescent="0.15">
      <c r="B290" s="73"/>
      <c r="C290" s="14" t="s">
        <v>28</v>
      </c>
      <c r="D290" s="1">
        <v>6055</v>
      </c>
      <c r="E290" s="1">
        <v>12065</v>
      </c>
      <c r="F290" s="1">
        <v>11011</v>
      </c>
      <c r="G290" s="1">
        <v>14744</v>
      </c>
      <c r="H290" s="1">
        <v>17003</v>
      </c>
      <c r="I290" s="1">
        <v>11802</v>
      </c>
      <c r="J290" s="1">
        <v>10416</v>
      </c>
      <c r="K290" s="1">
        <v>6451</v>
      </c>
      <c r="L290" s="1">
        <v>8944</v>
      </c>
      <c r="M290" s="1">
        <v>8579</v>
      </c>
      <c r="N290" s="1">
        <v>6225</v>
      </c>
      <c r="O290" s="1">
        <v>3617</v>
      </c>
      <c r="P290" s="3">
        <f>SUM(D290:O290)</f>
        <v>116912</v>
      </c>
      <c r="Q290" s="3">
        <f>SUM(D290:F290)</f>
        <v>29131</v>
      </c>
      <c r="R290" s="3">
        <f>SUM(G290:I290)</f>
        <v>43549</v>
      </c>
      <c r="S290" s="3">
        <f>SUM(J290:L290)</f>
        <v>25811</v>
      </c>
      <c r="T290" s="3">
        <f>SUM(M290:O290)</f>
        <v>18421</v>
      </c>
    </row>
    <row r="291" spans="2:20" ht="15" customHeight="1" x14ac:dyDescent="0.15">
      <c r="B291" s="73"/>
      <c r="C291" s="14" t="s">
        <v>30</v>
      </c>
      <c r="D291" s="1">
        <v>3485</v>
      </c>
      <c r="E291" s="1">
        <v>9118</v>
      </c>
      <c r="F291" s="1">
        <v>6733</v>
      </c>
      <c r="G291" s="1">
        <v>10468</v>
      </c>
      <c r="H291" s="1">
        <v>16862</v>
      </c>
      <c r="I291" s="1">
        <v>14198</v>
      </c>
      <c r="J291" s="1">
        <v>9463</v>
      </c>
      <c r="K291" s="1">
        <v>6098</v>
      </c>
      <c r="L291" s="1">
        <v>9503</v>
      </c>
      <c r="M291" s="1">
        <v>5867</v>
      </c>
      <c r="N291" s="1">
        <v>6345</v>
      </c>
      <c r="O291" s="1">
        <v>7954</v>
      </c>
      <c r="P291" s="3">
        <f>SUM(D291:O291)</f>
        <v>106094</v>
      </c>
      <c r="Q291" s="3">
        <f>SUM(D291:F291)</f>
        <v>19336</v>
      </c>
      <c r="R291" s="3">
        <f>SUM(G291:I291)</f>
        <v>41528</v>
      </c>
      <c r="S291" s="3">
        <f>SUM(J291:L291)</f>
        <v>25064</v>
      </c>
      <c r="T291" s="3">
        <f>SUM(M291:O291)</f>
        <v>20166</v>
      </c>
    </row>
    <row r="292" spans="2:20" ht="15" customHeight="1" x14ac:dyDescent="0.15">
      <c r="B292" s="73"/>
      <c r="C292" s="14" t="s">
        <v>41</v>
      </c>
      <c r="D292" s="1">
        <v>5513</v>
      </c>
      <c r="E292" s="1">
        <v>9435</v>
      </c>
      <c r="F292" s="1">
        <v>6345</v>
      </c>
      <c r="G292" s="1">
        <v>7959</v>
      </c>
      <c r="H292" s="1">
        <v>12899</v>
      </c>
      <c r="I292" s="1">
        <v>10391</v>
      </c>
      <c r="J292" s="1">
        <v>8739</v>
      </c>
      <c r="K292" s="1">
        <v>5345</v>
      </c>
      <c r="L292" s="1">
        <v>6226</v>
      </c>
      <c r="M292" s="1">
        <v>5420</v>
      </c>
      <c r="N292" s="1">
        <v>5861</v>
      </c>
      <c r="O292" s="1">
        <v>5617</v>
      </c>
      <c r="P292" s="4">
        <f>IF(D292*E292*F292*G292*H292*I292*J292*K292*L292*M292*N292*O292&gt;0,SUM(D292:O292),0)</f>
        <v>89750</v>
      </c>
      <c r="Q292" s="4">
        <f>IF(D292*E292*F292&gt;0,SUM(D292:F292),0)</f>
        <v>21293</v>
      </c>
      <c r="R292" s="4">
        <f>IF(G292*H292*I292&gt;0,SUM(G292:I292),0)</f>
        <v>31249</v>
      </c>
      <c r="S292" s="4">
        <f>IF(J292*K292*L292&gt;0,SUM(J292:L292),0)</f>
        <v>20310</v>
      </c>
      <c r="T292" s="4">
        <f>IF(M292*N292*O292&gt;0,SUM(M292:O292),0)</f>
        <v>16898</v>
      </c>
    </row>
    <row r="293" spans="2:20" ht="15" customHeight="1" x14ac:dyDescent="0.15">
      <c r="B293" s="73"/>
      <c r="C293" s="14" t="s">
        <v>42</v>
      </c>
      <c r="D293" s="1">
        <v>5675</v>
      </c>
      <c r="E293" s="1">
        <v>11064</v>
      </c>
      <c r="F293" s="1">
        <v>9186</v>
      </c>
      <c r="G293" s="1">
        <v>11455</v>
      </c>
      <c r="H293" s="1">
        <v>13355</v>
      </c>
      <c r="I293" s="1">
        <v>10635</v>
      </c>
      <c r="J293" s="1">
        <v>7202</v>
      </c>
      <c r="K293" s="1">
        <v>4979</v>
      </c>
      <c r="L293" s="1">
        <v>6780</v>
      </c>
      <c r="M293" s="1">
        <v>4788</v>
      </c>
      <c r="N293" s="1">
        <v>5086</v>
      </c>
      <c r="O293" s="1">
        <v>5404</v>
      </c>
      <c r="P293" s="4">
        <f>IF(D293*E293*F293*G293*H293*I293*J293*K293*L293*M293*N293*O293&gt;0,SUM(D293:O293),0)</f>
        <v>95609</v>
      </c>
      <c r="Q293" s="4">
        <f>IF(D293*E293*F293&gt;0,SUM(D293:F293),0)</f>
        <v>25925</v>
      </c>
      <c r="R293" s="4">
        <f>IF(G293*H293*I293&gt;0,SUM(G293:I293),0)</f>
        <v>35445</v>
      </c>
      <c r="S293" s="4">
        <f>IF(J293*K293*L293&gt;0,SUM(J293:L293),0)</f>
        <v>18961</v>
      </c>
      <c r="T293" s="4">
        <f>IF(M293*N293*O293&gt;0,SUM(M293:O293),0)</f>
        <v>15278</v>
      </c>
    </row>
    <row r="294" spans="2:20" ht="15" customHeight="1" x14ac:dyDescent="0.15">
      <c r="B294" s="73"/>
      <c r="C294" s="14" t="s">
        <v>44</v>
      </c>
      <c r="D294" s="1">
        <v>8635</v>
      </c>
      <c r="E294" s="1">
        <v>11731</v>
      </c>
      <c r="F294" s="1">
        <v>10339</v>
      </c>
      <c r="G294" s="1">
        <v>11056</v>
      </c>
      <c r="H294" s="1">
        <v>14591</v>
      </c>
      <c r="I294" s="1">
        <v>11614</v>
      </c>
      <c r="J294" s="1">
        <v>9909</v>
      </c>
      <c r="K294" s="1">
        <v>7459</v>
      </c>
      <c r="L294" s="1">
        <v>9012</v>
      </c>
      <c r="M294" s="1">
        <v>6337</v>
      </c>
      <c r="N294" s="1">
        <v>7059</v>
      </c>
      <c r="O294" s="1">
        <v>7012</v>
      </c>
      <c r="P294" s="4">
        <f>IF(D294*E294*F294*G294*H294*I294*J294*K294*L294*M294*N294*O294&gt;0,SUM(D294:O294),0)</f>
        <v>114754</v>
      </c>
      <c r="Q294" s="4">
        <f>IF(D294*E294*F294&gt;0,SUM(D294:F294),0)</f>
        <v>30705</v>
      </c>
      <c r="R294" s="4">
        <f>IF(G294*H294*I294&gt;0,SUM(G294:I294),0)</f>
        <v>37261</v>
      </c>
      <c r="S294" s="4">
        <f>IF(J294*K294*L294&gt;0,SUM(J294:L294),0)</f>
        <v>26380</v>
      </c>
      <c r="T294" s="4">
        <f>IF(M294*N294*O294&gt;0,SUM(M294:O294),0)</f>
        <v>20408</v>
      </c>
    </row>
    <row r="295" spans="2:20" ht="15" customHeight="1" x14ac:dyDescent="0.15">
      <c r="B295" s="73"/>
      <c r="C295" s="14" t="s">
        <v>83</v>
      </c>
      <c r="D295" s="1">
        <v>9929</v>
      </c>
      <c r="E295" s="1">
        <v>13847</v>
      </c>
      <c r="F295" s="1">
        <v>10468</v>
      </c>
      <c r="G295" s="1">
        <v>14008</v>
      </c>
      <c r="H295" s="1">
        <v>13709</v>
      </c>
      <c r="I295" s="1">
        <v>12239</v>
      </c>
      <c r="J295" s="1">
        <v>8907</v>
      </c>
      <c r="K295" s="1">
        <v>6572</v>
      </c>
      <c r="L295" s="1">
        <v>8409</v>
      </c>
      <c r="M295" s="1">
        <v>6224</v>
      </c>
      <c r="N295" s="1">
        <v>8844</v>
      </c>
      <c r="O295" s="1">
        <v>9545</v>
      </c>
      <c r="P295" s="4">
        <f>IF(D295*E295*F295*G295*H295*I295*J295*K295*L295*M295*N295*O295&gt;0,SUM(D295:O295),0)</f>
        <v>122701</v>
      </c>
      <c r="Q295" s="4">
        <f>IF(D295*E295*F295&gt;0,SUM(D295:F295),0)</f>
        <v>34244</v>
      </c>
      <c r="R295" s="4">
        <f>IF(G295*H295*I295&gt;0,SUM(G295:I295),0)</f>
        <v>39956</v>
      </c>
      <c r="S295" s="4">
        <f>IF(J295*K295*L295&gt;0,SUM(J295:L295),0)</f>
        <v>23888</v>
      </c>
      <c r="T295" s="4">
        <f>IF(M295*N295*O295&gt;0,SUM(M295:O295),0)</f>
        <v>24613</v>
      </c>
    </row>
    <row r="296" spans="2:20" ht="15" customHeight="1" x14ac:dyDescent="0.15">
      <c r="B296" s="73"/>
      <c r="C296" s="14" t="s">
        <v>86</v>
      </c>
      <c r="D296" s="17">
        <v>11237</v>
      </c>
      <c r="E296" s="17">
        <v>15541</v>
      </c>
      <c r="F296" s="17">
        <v>16123</v>
      </c>
      <c r="G296" s="17">
        <v>19465</v>
      </c>
      <c r="H296" s="17">
        <v>20747</v>
      </c>
      <c r="I296" s="17">
        <v>16253</v>
      </c>
      <c r="J296" s="17">
        <v>14212</v>
      </c>
      <c r="K296" s="17">
        <v>9096</v>
      </c>
      <c r="L296" s="17">
        <v>11175</v>
      </c>
      <c r="M296" s="17">
        <v>8598</v>
      </c>
      <c r="N296" s="17">
        <v>9244</v>
      </c>
      <c r="O296" s="17">
        <v>7805</v>
      </c>
      <c r="P296" s="4">
        <f>IF(D296*E296*F296*G296*H296*I296*J296*K296*L296*M296*N296*O296&gt;0,SUM(D296:O296),0)</f>
        <v>159496</v>
      </c>
      <c r="Q296" s="4">
        <f>IF(D296*E296*F296&gt;0,SUM(D296:F296),0)</f>
        <v>42901</v>
      </c>
      <c r="R296" s="4">
        <f>IF(G296*H296*I296&gt;0,SUM(G296:I296),0)</f>
        <v>56465</v>
      </c>
      <c r="S296" s="4">
        <f>IF(J296*K296*L296&gt;0,SUM(J296:L296),0)</f>
        <v>34483</v>
      </c>
      <c r="T296" s="4">
        <f>IF(M296*N296*O296&gt;0,SUM(M296:O296),0)</f>
        <v>25647</v>
      </c>
    </row>
    <row r="297" spans="2:20" ht="15" customHeight="1" x14ac:dyDescent="0.15">
      <c r="B297" s="73"/>
      <c r="C297" s="14" t="s">
        <v>87</v>
      </c>
      <c r="D297" s="17">
        <v>9558</v>
      </c>
      <c r="E297" s="17">
        <v>12465</v>
      </c>
      <c r="F297" s="17">
        <v>11185</v>
      </c>
      <c r="G297" s="17">
        <v>13122</v>
      </c>
      <c r="H297" s="17">
        <v>15193</v>
      </c>
      <c r="I297" s="17">
        <v>12117</v>
      </c>
      <c r="J297" s="17">
        <v>11063</v>
      </c>
      <c r="K297" s="17">
        <v>8132</v>
      </c>
      <c r="L297" s="17">
        <v>8498</v>
      </c>
      <c r="M297" s="17">
        <v>5928</v>
      </c>
      <c r="N297" s="17">
        <v>7657</v>
      </c>
      <c r="O297" s="17">
        <v>6308</v>
      </c>
      <c r="P297" s="4">
        <f t="shared" ref="P297:P298" si="149">IF(D297*E297*F297*G297*H297*I297*J297*K297*L297*M297*N297*O297&gt;0,SUM(D297:O297),0)</f>
        <v>121226</v>
      </c>
      <c r="Q297" s="4">
        <f t="shared" ref="Q297:Q298" si="150">IF(D297*E297*F297&gt;0,SUM(D297:F297),0)</f>
        <v>33208</v>
      </c>
      <c r="R297" s="4">
        <f t="shared" ref="R297:R298" si="151">IF(G297*H297*I297&gt;0,SUM(G297:I297),0)</f>
        <v>40432</v>
      </c>
      <c r="S297" s="4">
        <f t="shared" ref="S297:S298" si="152">IF(J297*K297*L297&gt;0,SUM(J297:L297),0)</f>
        <v>27693</v>
      </c>
      <c r="T297" s="4">
        <f t="shared" ref="T297:T298" si="153">IF(M297*N297*O297&gt;0,SUM(M297:O297),0)</f>
        <v>19893</v>
      </c>
    </row>
    <row r="298" spans="2:20" ht="15" customHeight="1" x14ac:dyDescent="0.15">
      <c r="B298" s="73"/>
      <c r="C298" s="14" t="s">
        <v>88</v>
      </c>
      <c r="D298" s="17">
        <v>8110</v>
      </c>
      <c r="E298" s="17">
        <v>10818</v>
      </c>
      <c r="F298" s="17">
        <v>8865</v>
      </c>
      <c r="G298" s="17">
        <v>10610</v>
      </c>
      <c r="H298" s="17">
        <v>13350</v>
      </c>
      <c r="I298" s="17">
        <v>8195</v>
      </c>
      <c r="J298" s="17">
        <v>9618</v>
      </c>
      <c r="K298" s="17">
        <v>7578</v>
      </c>
      <c r="L298" s="17">
        <v>10159</v>
      </c>
      <c r="M298" s="17"/>
      <c r="N298" s="17"/>
      <c r="O298" s="17"/>
      <c r="P298" s="4">
        <f t="shared" si="149"/>
        <v>0</v>
      </c>
      <c r="Q298" s="4">
        <f t="shared" si="150"/>
        <v>27793</v>
      </c>
      <c r="R298" s="4">
        <f t="shared" si="151"/>
        <v>32155</v>
      </c>
      <c r="S298" s="4">
        <f t="shared" si="152"/>
        <v>27355</v>
      </c>
      <c r="T298" s="4">
        <f t="shared" si="153"/>
        <v>0</v>
      </c>
    </row>
    <row r="299" spans="2:20" ht="15" customHeight="1" x14ac:dyDescent="0.15">
      <c r="B299" s="74"/>
      <c r="C299" s="14" t="s">
        <v>89</v>
      </c>
      <c r="D299" s="21">
        <f>IF(D298&gt;0,D298/D297," ")</f>
        <v>0.84850387110274117</v>
      </c>
      <c r="E299" s="21">
        <f t="shared" ref="E299:T299" si="154">IF(E298&gt;0,E298/E297," ")</f>
        <v>0.86787003610108304</v>
      </c>
      <c r="F299" s="21">
        <f t="shared" si="154"/>
        <v>0.79257934734018776</v>
      </c>
      <c r="G299" s="21">
        <f t="shared" si="154"/>
        <v>0.80856576741350406</v>
      </c>
      <c r="H299" s="21">
        <f t="shared" si="154"/>
        <v>0.87869413545711839</v>
      </c>
      <c r="I299" s="21">
        <f t="shared" si="154"/>
        <v>0.67632252207642152</v>
      </c>
      <c r="J299" s="21">
        <f t="shared" si="154"/>
        <v>0.86938443460182591</v>
      </c>
      <c r="K299" s="21">
        <f t="shared" si="154"/>
        <v>0.93187407771765862</v>
      </c>
      <c r="L299" s="21">
        <f t="shared" si="154"/>
        <v>1.1954577547658272</v>
      </c>
      <c r="M299" s="21" t="str">
        <f t="shared" si="154"/>
        <v xml:space="preserve"> </v>
      </c>
      <c r="N299" s="21" t="str">
        <f t="shared" si="154"/>
        <v xml:space="preserve"> </v>
      </c>
      <c r="O299" s="21" t="str">
        <f t="shared" si="154"/>
        <v xml:space="preserve"> </v>
      </c>
      <c r="P299" s="21" t="str">
        <f t="shared" si="154"/>
        <v xml:space="preserve"> </v>
      </c>
      <c r="Q299" s="21">
        <f t="shared" si="154"/>
        <v>0.83693688267887256</v>
      </c>
      <c r="R299" s="21">
        <f t="shared" si="154"/>
        <v>0.79528591214879307</v>
      </c>
      <c r="S299" s="21">
        <f t="shared" si="154"/>
        <v>0.98779474957570501</v>
      </c>
      <c r="T299" s="21" t="str">
        <f t="shared" si="154"/>
        <v xml:space="preserve"> </v>
      </c>
    </row>
    <row r="300" spans="2:20" ht="15" customHeight="1" x14ac:dyDescent="0.15"/>
    <row r="301" spans="2:20" ht="15" customHeight="1" x14ac:dyDescent="0.15">
      <c r="B301" s="70" t="s">
        <v>57</v>
      </c>
      <c r="C301" s="14" t="s">
        <v>0</v>
      </c>
      <c r="D301" s="14" t="s">
        <v>1</v>
      </c>
      <c r="E301" s="14" t="s">
        <v>2</v>
      </c>
      <c r="F301" s="14" t="s">
        <v>3</v>
      </c>
      <c r="G301" s="14" t="s">
        <v>4</v>
      </c>
      <c r="H301" s="14" t="s">
        <v>5</v>
      </c>
      <c r="I301" s="14" t="s">
        <v>6</v>
      </c>
      <c r="J301" s="14" t="s">
        <v>7</v>
      </c>
      <c r="K301" s="14" t="s">
        <v>8</v>
      </c>
      <c r="L301" s="14" t="s">
        <v>9</v>
      </c>
      <c r="M301" s="14" t="s">
        <v>10</v>
      </c>
      <c r="N301" s="14" t="s">
        <v>11</v>
      </c>
      <c r="O301" s="14" t="s">
        <v>12</v>
      </c>
      <c r="P301" s="14" t="s">
        <v>23</v>
      </c>
      <c r="Q301" s="14" t="s">
        <v>24</v>
      </c>
      <c r="R301" s="14" t="s">
        <v>25</v>
      </c>
      <c r="S301" s="14" t="s">
        <v>26</v>
      </c>
      <c r="T301" s="14" t="s">
        <v>27</v>
      </c>
    </row>
    <row r="302" spans="2:20" ht="15" customHeight="1" x14ac:dyDescent="0.15">
      <c r="B302" s="73"/>
      <c r="C302" s="22" t="s">
        <v>29</v>
      </c>
      <c r="D302" s="37">
        <v>2870</v>
      </c>
      <c r="E302" s="37">
        <v>5173</v>
      </c>
      <c r="F302" s="37">
        <v>5778</v>
      </c>
      <c r="G302" s="3">
        <v>6047</v>
      </c>
      <c r="H302" s="3">
        <v>9435</v>
      </c>
      <c r="I302" s="3">
        <v>9067</v>
      </c>
      <c r="J302" s="3">
        <v>4751</v>
      </c>
      <c r="K302" s="3">
        <v>2197</v>
      </c>
      <c r="L302" s="3">
        <v>2494</v>
      </c>
      <c r="M302" s="3">
        <v>1270</v>
      </c>
      <c r="N302" s="3">
        <v>1656</v>
      </c>
      <c r="O302" s="3">
        <v>2499</v>
      </c>
      <c r="P302" s="3">
        <f>SUM(D302:O302)</f>
        <v>53237</v>
      </c>
      <c r="Q302" s="3">
        <f>SUM(D302:F302)</f>
        <v>13821</v>
      </c>
      <c r="R302" s="3">
        <f>SUM(G302:I302)</f>
        <v>24549</v>
      </c>
      <c r="S302" s="3">
        <f>SUM(J302:L302)</f>
        <v>9442</v>
      </c>
      <c r="T302" s="3">
        <f>SUM(M302:O302)</f>
        <v>5425</v>
      </c>
    </row>
    <row r="303" spans="2:20" ht="15" customHeight="1" x14ac:dyDescent="0.15">
      <c r="B303" s="73"/>
      <c r="C303" s="14" t="s">
        <v>13</v>
      </c>
      <c r="D303" s="37">
        <v>2131</v>
      </c>
      <c r="E303" s="37">
        <v>5972</v>
      </c>
      <c r="F303" s="37">
        <v>4632</v>
      </c>
      <c r="G303" s="3">
        <v>5932</v>
      </c>
      <c r="H303" s="3">
        <v>8862</v>
      </c>
      <c r="I303" s="3">
        <v>8461</v>
      </c>
      <c r="J303" s="3">
        <v>4362</v>
      </c>
      <c r="K303" s="3">
        <v>2589</v>
      </c>
      <c r="L303" s="3">
        <v>1995</v>
      </c>
      <c r="M303" s="3">
        <v>1361</v>
      </c>
      <c r="N303" s="3">
        <v>1792</v>
      </c>
      <c r="O303" s="3">
        <v>2033</v>
      </c>
      <c r="P303" s="3">
        <f>SUM(D303:O303)</f>
        <v>50122</v>
      </c>
      <c r="Q303" s="3">
        <f>SUM(D303:F303)</f>
        <v>12735</v>
      </c>
      <c r="R303" s="3">
        <f>SUM(G303:I303)</f>
        <v>23255</v>
      </c>
      <c r="S303" s="3">
        <f>SUM(J303:L303)</f>
        <v>8946</v>
      </c>
      <c r="T303" s="3">
        <f>SUM(M303:O303)</f>
        <v>5186</v>
      </c>
    </row>
    <row r="304" spans="2:20" ht="15" customHeight="1" x14ac:dyDescent="0.15">
      <c r="B304" s="73"/>
      <c r="C304" s="14" t="s">
        <v>28</v>
      </c>
      <c r="D304" s="1">
        <v>2237</v>
      </c>
      <c r="E304" s="1">
        <v>4971</v>
      </c>
      <c r="F304" s="1">
        <v>5421</v>
      </c>
      <c r="G304" s="1">
        <v>6329</v>
      </c>
      <c r="H304" s="1">
        <v>9362</v>
      </c>
      <c r="I304" s="1">
        <v>7548</v>
      </c>
      <c r="J304" s="1">
        <v>4206</v>
      </c>
      <c r="K304" s="1">
        <v>2188</v>
      </c>
      <c r="L304" s="1">
        <v>1987</v>
      </c>
      <c r="M304" s="1">
        <v>1722</v>
      </c>
      <c r="N304" s="1">
        <v>2234</v>
      </c>
      <c r="O304" s="1">
        <v>1481</v>
      </c>
      <c r="P304" s="3">
        <f>SUM(D304:O304)</f>
        <v>49686</v>
      </c>
      <c r="Q304" s="3">
        <f>SUM(D304:F304)</f>
        <v>12629</v>
      </c>
      <c r="R304" s="3">
        <f>SUM(G304:I304)</f>
        <v>23239</v>
      </c>
      <c r="S304" s="3">
        <f>SUM(J304:L304)</f>
        <v>8381</v>
      </c>
      <c r="T304" s="3">
        <f>SUM(M304:O304)</f>
        <v>5437</v>
      </c>
    </row>
    <row r="305" spans="2:20" ht="15" customHeight="1" x14ac:dyDescent="0.15">
      <c r="B305" s="73"/>
      <c r="C305" s="14" t="s">
        <v>30</v>
      </c>
      <c r="D305" s="1">
        <v>1943</v>
      </c>
      <c r="E305" s="1">
        <v>4776</v>
      </c>
      <c r="F305" s="1">
        <v>4739</v>
      </c>
      <c r="G305" s="1">
        <v>6275</v>
      </c>
      <c r="H305" s="1">
        <v>10568</v>
      </c>
      <c r="I305" s="1">
        <v>7845</v>
      </c>
      <c r="J305" s="1">
        <v>4696</v>
      </c>
      <c r="K305" s="1">
        <v>2509</v>
      </c>
      <c r="L305" s="1">
        <v>2940</v>
      </c>
      <c r="M305" s="1">
        <v>1470</v>
      </c>
      <c r="N305" s="1">
        <v>1840</v>
      </c>
      <c r="O305" s="1">
        <v>2526</v>
      </c>
      <c r="P305" s="3">
        <f>SUM(D305:O305)</f>
        <v>52127</v>
      </c>
      <c r="Q305" s="3">
        <f>SUM(D305:F305)</f>
        <v>11458</v>
      </c>
      <c r="R305" s="3">
        <f>SUM(G305:I305)</f>
        <v>24688</v>
      </c>
      <c r="S305" s="3">
        <f>SUM(J305:L305)</f>
        <v>10145</v>
      </c>
      <c r="T305" s="3">
        <f>SUM(M305:O305)</f>
        <v>5836</v>
      </c>
    </row>
    <row r="306" spans="2:20" ht="15" customHeight="1" x14ac:dyDescent="0.15">
      <c r="B306" s="73"/>
      <c r="C306" s="14" t="s">
        <v>41</v>
      </c>
      <c r="D306" s="1">
        <v>3635</v>
      </c>
      <c r="E306" s="1">
        <v>6887</v>
      </c>
      <c r="F306" s="1">
        <v>6495</v>
      </c>
      <c r="G306" s="1">
        <v>8680</v>
      </c>
      <c r="H306" s="1">
        <v>15557</v>
      </c>
      <c r="I306" s="1">
        <v>11696</v>
      </c>
      <c r="J306" s="1">
        <v>8305</v>
      </c>
      <c r="K306" s="1">
        <v>3809</v>
      </c>
      <c r="L306" s="1">
        <v>2839</v>
      </c>
      <c r="M306" s="1">
        <v>1486</v>
      </c>
      <c r="N306" s="1">
        <v>1858</v>
      </c>
      <c r="O306" s="1">
        <v>2614</v>
      </c>
      <c r="P306" s="4">
        <f>IF(D306*E306*F306*G306*H306*I306*J306*K306*L306*M306*N306*O306&gt;0,SUM(D306:O306),0)</f>
        <v>73861</v>
      </c>
      <c r="Q306" s="4">
        <f>IF(D306*E306*F306&gt;0,SUM(D306:F306),0)</f>
        <v>17017</v>
      </c>
      <c r="R306" s="4">
        <f>IF(G306*H306*I306&gt;0,SUM(G306:I306),0)</f>
        <v>35933</v>
      </c>
      <c r="S306" s="4">
        <f>IF(J306*K306*L306&gt;0,SUM(J306:L306),0)</f>
        <v>14953</v>
      </c>
      <c r="T306" s="4">
        <f>IF(M306*N306*O306&gt;0,SUM(M306:O306),0)</f>
        <v>5958</v>
      </c>
    </row>
    <row r="307" spans="2:20" ht="15" customHeight="1" x14ac:dyDescent="0.15">
      <c r="B307" s="73"/>
      <c r="C307" s="14" t="s">
        <v>42</v>
      </c>
      <c r="D307" s="1">
        <v>3353</v>
      </c>
      <c r="E307" s="1">
        <v>7136</v>
      </c>
      <c r="F307" s="1">
        <v>7966</v>
      </c>
      <c r="G307" s="1">
        <v>7818</v>
      </c>
      <c r="H307" s="1">
        <v>11656</v>
      </c>
      <c r="I307" s="1">
        <v>10716</v>
      </c>
      <c r="J307" s="1">
        <v>7545</v>
      </c>
      <c r="K307" s="1">
        <v>2906</v>
      </c>
      <c r="L307" s="1">
        <v>2821</v>
      </c>
      <c r="M307" s="1">
        <v>1627</v>
      </c>
      <c r="N307" s="1">
        <v>2012</v>
      </c>
      <c r="O307" s="1">
        <v>2771</v>
      </c>
      <c r="P307" s="4">
        <f>IF(D307*E307*F307*G307*H307*I307*J307*K307*L307*M307*N307*O307&gt;0,SUM(D307:O307),0)</f>
        <v>68327</v>
      </c>
      <c r="Q307" s="4">
        <f>IF(D307*E307*F307&gt;0,SUM(D307:F307),0)</f>
        <v>18455</v>
      </c>
      <c r="R307" s="4">
        <f>IF(G307*H307*I307&gt;0,SUM(G307:I307),0)</f>
        <v>30190</v>
      </c>
      <c r="S307" s="4">
        <f>IF(J307*K307*L307&gt;0,SUM(J307:L307),0)</f>
        <v>13272</v>
      </c>
      <c r="T307" s="4">
        <f>IF(M307*N307*O307&gt;0,SUM(M307:O307),0)</f>
        <v>6410</v>
      </c>
    </row>
    <row r="308" spans="2:20" ht="15" customHeight="1" x14ac:dyDescent="0.15">
      <c r="B308" s="73"/>
      <c r="C308" s="14" t="s">
        <v>44</v>
      </c>
      <c r="D308" s="1">
        <v>3310</v>
      </c>
      <c r="E308" s="1">
        <v>5770</v>
      </c>
      <c r="F308" s="1">
        <v>5815</v>
      </c>
      <c r="G308" s="1">
        <v>7338</v>
      </c>
      <c r="H308" s="1">
        <v>11405</v>
      </c>
      <c r="I308" s="1">
        <v>8545</v>
      </c>
      <c r="J308" s="1">
        <v>5702</v>
      </c>
      <c r="K308" s="1">
        <v>3599</v>
      </c>
      <c r="L308" s="1">
        <v>3375</v>
      </c>
      <c r="M308" s="1">
        <v>2643</v>
      </c>
      <c r="N308" s="1">
        <v>3239</v>
      </c>
      <c r="O308" s="1">
        <v>3701</v>
      </c>
      <c r="P308" s="4">
        <f>IF(D308*E308*F308*G308*H308*I308*J308*K308*L308*M308*N308*O308&gt;0,SUM(D308:O308),0)</f>
        <v>64442</v>
      </c>
      <c r="Q308" s="4">
        <f>IF(D308*E308*F308&gt;0,SUM(D308:F308),0)</f>
        <v>14895</v>
      </c>
      <c r="R308" s="4">
        <f>IF(G308*H308*I308&gt;0,SUM(G308:I308),0)</f>
        <v>27288</v>
      </c>
      <c r="S308" s="4">
        <f>IF(J308*K308*L308&gt;0,SUM(J308:L308),0)</f>
        <v>12676</v>
      </c>
      <c r="T308" s="4">
        <f>IF(M308*N308*O308&gt;0,SUM(M308:O308),0)</f>
        <v>9583</v>
      </c>
    </row>
    <row r="309" spans="2:20" ht="15" customHeight="1" x14ac:dyDescent="0.15">
      <c r="B309" s="73"/>
      <c r="C309" s="14" t="s">
        <v>83</v>
      </c>
      <c r="D309" s="1">
        <v>2896</v>
      </c>
      <c r="E309" s="1">
        <v>5187</v>
      </c>
      <c r="F309" s="1">
        <v>6116</v>
      </c>
      <c r="G309" s="1">
        <v>8663</v>
      </c>
      <c r="H309" s="1">
        <v>10649</v>
      </c>
      <c r="I309" s="1">
        <v>9018</v>
      </c>
      <c r="J309" s="1">
        <v>4903</v>
      </c>
      <c r="K309" s="1">
        <v>1890</v>
      </c>
      <c r="L309" s="1">
        <v>2071</v>
      </c>
      <c r="M309" s="1">
        <v>2396</v>
      </c>
      <c r="N309" s="1">
        <v>3278</v>
      </c>
      <c r="O309" s="1">
        <v>3162</v>
      </c>
      <c r="P309" s="4">
        <f>IF(D309*E309*F309*G309*H309*I309*J309*K309*L309*M309*N309*O309&gt;0,SUM(D309:O309),0)</f>
        <v>60229</v>
      </c>
      <c r="Q309" s="4">
        <f>IF(D309*E309*F309&gt;0,SUM(D309:F309),0)</f>
        <v>14199</v>
      </c>
      <c r="R309" s="4">
        <f>IF(G309*H309*I309&gt;0,SUM(G309:I309),0)</f>
        <v>28330</v>
      </c>
      <c r="S309" s="4">
        <f>IF(J309*K309*L309&gt;0,SUM(J309:L309),0)</f>
        <v>8864</v>
      </c>
      <c r="T309" s="4">
        <f>IF(M309*N309*O309&gt;0,SUM(M309:O309),0)</f>
        <v>8836</v>
      </c>
    </row>
    <row r="310" spans="2:20" ht="15" customHeight="1" x14ac:dyDescent="0.15">
      <c r="B310" s="73"/>
      <c r="C310" s="14" t="s">
        <v>86</v>
      </c>
      <c r="D310" s="1">
        <v>4788</v>
      </c>
      <c r="E310" s="17">
        <v>7042</v>
      </c>
      <c r="F310" s="17">
        <v>5934</v>
      </c>
      <c r="G310" s="17">
        <v>9095</v>
      </c>
      <c r="H310" s="17">
        <v>13579</v>
      </c>
      <c r="I310" s="17">
        <v>9148</v>
      </c>
      <c r="J310" s="17">
        <v>5624</v>
      </c>
      <c r="K310" s="17">
        <v>3127</v>
      </c>
      <c r="L310" s="17">
        <v>3412</v>
      </c>
      <c r="M310" s="17">
        <v>3064</v>
      </c>
      <c r="N310" s="17">
        <v>3002</v>
      </c>
      <c r="O310" s="17">
        <v>4004</v>
      </c>
      <c r="P310" s="4">
        <f>IF(D310*E310*F310*G310*H310*I310*J310*K310*L310*M310*N310*O310&gt;0,SUM(D310:O310),0)</f>
        <v>71819</v>
      </c>
      <c r="Q310" s="4">
        <f>IF(D310*E310*F310&gt;0,SUM(D310:F310),0)</f>
        <v>17764</v>
      </c>
      <c r="R310" s="4">
        <f>IF(G310*H310*I310&gt;0,SUM(G310:I310),0)</f>
        <v>31822</v>
      </c>
      <c r="S310" s="4">
        <f>IF(J310*K310*L310&gt;0,SUM(J310:L310),0)</f>
        <v>12163</v>
      </c>
      <c r="T310" s="4">
        <f>IF(M310*N310*O310&gt;0,SUM(M310:O310),0)</f>
        <v>10070</v>
      </c>
    </row>
    <row r="311" spans="2:20" ht="15" customHeight="1" x14ac:dyDescent="0.15">
      <c r="B311" s="73"/>
      <c r="C311" s="14" t="s">
        <v>87</v>
      </c>
      <c r="D311" s="17">
        <v>3782</v>
      </c>
      <c r="E311" s="17">
        <v>6342</v>
      </c>
      <c r="F311" s="17">
        <v>5983</v>
      </c>
      <c r="G311" s="17">
        <v>9833</v>
      </c>
      <c r="H311" s="17">
        <v>13194</v>
      </c>
      <c r="I311" s="17">
        <v>8988</v>
      </c>
      <c r="J311" s="17">
        <v>5794</v>
      </c>
      <c r="K311" s="17">
        <v>3250</v>
      </c>
      <c r="L311" s="17">
        <v>2823</v>
      </c>
      <c r="M311" s="17">
        <v>2656</v>
      </c>
      <c r="N311" s="17">
        <v>2699</v>
      </c>
      <c r="O311" s="17">
        <v>3505</v>
      </c>
      <c r="P311" s="4">
        <f t="shared" ref="P311:P312" si="155">IF(D311*E311*F311*G311*H311*I311*J311*K311*L311*M311*N311*O311&gt;0,SUM(D311:O311),0)</f>
        <v>68849</v>
      </c>
      <c r="Q311" s="4">
        <f t="shared" ref="Q311:Q312" si="156">IF(D311*E311*F311&gt;0,SUM(D311:F311),0)</f>
        <v>16107</v>
      </c>
      <c r="R311" s="4">
        <f t="shared" ref="R311:R312" si="157">IF(G311*H311*I311&gt;0,SUM(G311:I311),0)</f>
        <v>32015</v>
      </c>
      <c r="S311" s="4">
        <f t="shared" ref="S311:S312" si="158">IF(J311*K311*L311&gt;0,SUM(J311:L311),0)</f>
        <v>11867</v>
      </c>
      <c r="T311" s="4">
        <f t="shared" ref="T311:T312" si="159">IF(M311*N311*O311&gt;0,SUM(M311:O311),0)</f>
        <v>8860</v>
      </c>
    </row>
    <row r="312" spans="2:20" ht="15" customHeight="1" x14ac:dyDescent="0.15">
      <c r="B312" s="73"/>
      <c r="C312" s="14" t="s">
        <v>88</v>
      </c>
      <c r="D312" s="17">
        <v>3524</v>
      </c>
      <c r="E312" s="17">
        <v>5750</v>
      </c>
      <c r="F312" s="17">
        <v>6362</v>
      </c>
      <c r="G312" s="17">
        <v>7957</v>
      </c>
      <c r="H312" s="17">
        <v>10284</v>
      </c>
      <c r="I312" s="17">
        <v>6052</v>
      </c>
      <c r="J312" s="17">
        <v>5978</v>
      </c>
      <c r="K312" s="17">
        <v>4170</v>
      </c>
      <c r="L312" s="17">
        <v>4754</v>
      </c>
      <c r="M312" s="17"/>
      <c r="N312" s="17"/>
      <c r="O312" s="17"/>
      <c r="P312" s="4">
        <f t="shared" si="155"/>
        <v>0</v>
      </c>
      <c r="Q312" s="4">
        <f t="shared" si="156"/>
        <v>15636</v>
      </c>
      <c r="R312" s="4">
        <f t="shared" si="157"/>
        <v>24293</v>
      </c>
      <c r="S312" s="4">
        <f t="shared" si="158"/>
        <v>14902</v>
      </c>
      <c r="T312" s="4">
        <f t="shared" si="159"/>
        <v>0</v>
      </c>
    </row>
    <row r="313" spans="2:20" ht="15" customHeight="1" x14ac:dyDescent="0.15">
      <c r="B313" s="74"/>
      <c r="C313" s="14" t="s">
        <v>89</v>
      </c>
      <c r="D313" s="21">
        <f>IF(D312&gt;0,D312/D311," ")</f>
        <v>0.93178212585933373</v>
      </c>
      <c r="E313" s="21">
        <f t="shared" ref="E313:T313" si="160">IF(E312&gt;0,E312/E311," ")</f>
        <v>0.90665405234941654</v>
      </c>
      <c r="F313" s="21">
        <f t="shared" si="160"/>
        <v>1.0633461474176835</v>
      </c>
      <c r="G313" s="21">
        <f t="shared" si="160"/>
        <v>0.80921387165666636</v>
      </c>
      <c r="H313" s="21">
        <f t="shared" si="160"/>
        <v>0.77944520236471126</v>
      </c>
      <c r="I313" s="21">
        <f t="shared" si="160"/>
        <v>0.67334223408989768</v>
      </c>
      <c r="J313" s="21">
        <f t="shared" si="160"/>
        <v>1.0317569899896444</v>
      </c>
      <c r="K313" s="21">
        <f t="shared" si="160"/>
        <v>1.283076923076923</v>
      </c>
      <c r="L313" s="21">
        <f t="shared" si="160"/>
        <v>1.6840240878498052</v>
      </c>
      <c r="M313" s="21" t="str">
        <f t="shared" si="160"/>
        <v xml:space="preserve"> </v>
      </c>
      <c r="N313" s="21" t="str">
        <f t="shared" si="160"/>
        <v xml:space="preserve"> </v>
      </c>
      <c r="O313" s="21" t="str">
        <f t="shared" si="160"/>
        <v xml:space="preserve"> </v>
      </c>
      <c r="P313" s="21" t="str">
        <f t="shared" si="160"/>
        <v xml:space="preserve"> </v>
      </c>
      <c r="Q313" s="21">
        <f t="shared" si="160"/>
        <v>0.97075805550381822</v>
      </c>
      <c r="R313" s="21">
        <f t="shared" si="160"/>
        <v>0.75880056223645165</v>
      </c>
      <c r="S313" s="21">
        <f t="shared" si="160"/>
        <v>1.2557512429426139</v>
      </c>
      <c r="T313" s="21" t="str">
        <f t="shared" si="160"/>
        <v xml:space="preserve"> </v>
      </c>
    </row>
    <row r="314" spans="2:20" ht="15" customHeight="1" x14ac:dyDescent="0.15"/>
    <row r="315" spans="2:20" ht="15" customHeight="1" x14ac:dyDescent="0.15">
      <c r="B315" s="70" t="s">
        <v>58</v>
      </c>
      <c r="C315" s="14" t="s">
        <v>0</v>
      </c>
      <c r="D315" s="14" t="s">
        <v>1</v>
      </c>
      <c r="E315" s="14" t="s">
        <v>2</v>
      </c>
      <c r="F315" s="14" t="s">
        <v>3</v>
      </c>
      <c r="G315" s="14" t="s">
        <v>4</v>
      </c>
      <c r="H315" s="14" t="s">
        <v>5</v>
      </c>
      <c r="I315" s="14" t="s">
        <v>6</v>
      </c>
      <c r="J315" s="14" t="s">
        <v>7</v>
      </c>
      <c r="K315" s="14" t="s">
        <v>8</v>
      </c>
      <c r="L315" s="14" t="s">
        <v>9</v>
      </c>
      <c r="M315" s="14" t="s">
        <v>10</v>
      </c>
      <c r="N315" s="14" t="s">
        <v>11</v>
      </c>
      <c r="O315" s="14" t="s">
        <v>12</v>
      </c>
      <c r="P315" s="14" t="s">
        <v>23</v>
      </c>
      <c r="Q315" s="14" t="s">
        <v>24</v>
      </c>
      <c r="R315" s="14" t="s">
        <v>25</v>
      </c>
      <c r="S315" s="14" t="s">
        <v>26</v>
      </c>
      <c r="T315" s="14" t="s">
        <v>27</v>
      </c>
    </row>
    <row r="316" spans="2:20" ht="15" customHeight="1" x14ac:dyDescent="0.15">
      <c r="B316" s="73"/>
      <c r="C316" s="22" t="s">
        <v>29</v>
      </c>
      <c r="D316" s="3">
        <v>928</v>
      </c>
      <c r="E316" s="3">
        <v>3218</v>
      </c>
      <c r="F316" s="3">
        <v>2751</v>
      </c>
      <c r="G316" s="3">
        <v>2144</v>
      </c>
      <c r="H316" s="3">
        <v>3031</v>
      </c>
      <c r="I316" s="3">
        <v>3640</v>
      </c>
      <c r="J316" s="3">
        <v>2469</v>
      </c>
      <c r="K316" s="3">
        <v>834</v>
      </c>
      <c r="L316" s="3">
        <v>253</v>
      </c>
      <c r="M316" s="3">
        <v>27</v>
      </c>
      <c r="N316" s="3">
        <v>356</v>
      </c>
      <c r="O316" s="3">
        <v>326</v>
      </c>
      <c r="P316" s="3">
        <f>SUM(D316:O316)</f>
        <v>19977</v>
      </c>
      <c r="Q316" s="3">
        <f>SUM(D316:F316)</f>
        <v>6897</v>
      </c>
      <c r="R316" s="3">
        <f>SUM(G316:I316)</f>
        <v>8815</v>
      </c>
      <c r="S316" s="3">
        <f>SUM(J316:L316)</f>
        <v>3556</v>
      </c>
      <c r="T316" s="3">
        <f>SUM(M316:O316)</f>
        <v>709</v>
      </c>
    </row>
    <row r="317" spans="2:20" ht="15" customHeight="1" x14ac:dyDescent="0.15">
      <c r="B317" s="73"/>
      <c r="C317" s="14" t="s">
        <v>13</v>
      </c>
      <c r="D317" s="3">
        <v>797</v>
      </c>
      <c r="E317" s="3">
        <v>2722</v>
      </c>
      <c r="F317" s="3">
        <v>2160</v>
      </c>
      <c r="G317" s="3">
        <v>2241</v>
      </c>
      <c r="H317" s="3">
        <v>2569</v>
      </c>
      <c r="I317" s="3">
        <v>2761</v>
      </c>
      <c r="J317" s="3">
        <v>1967</v>
      </c>
      <c r="K317" s="3">
        <v>782</v>
      </c>
      <c r="L317" s="3">
        <v>91</v>
      </c>
      <c r="M317" s="3">
        <v>112</v>
      </c>
      <c r="N317" s="3">
        <v>431</v>
      </c>
      <c r="O317" s="3">
        <v>539</v>
      </c>
      <c r="P317" s="3">
        <f>SUM(D317:O317)</f>
        <v>17172</v>
      </c>
      <c r="Q317" s="3">
        <f>SUM(D317:F317)</f>
        <v>5679</v>
      </c>
      <c r="R317" s="3">
        <f>SUM(G317:I317)</f>
        <v>7571</v>
      </c>
      <c r="S317" s="3">
        <f>SUM(J317:L317)</f>
        <v>2840</v>
      </c>
      <c r="T317" s="3">
        <f>SUM(M317:O317)</f>
        <v>1082</v>
      </c>
    </row>
    <row r="318" spans="2:20" ht="15" customHeight="1" x14ac:dyDescent="0.15">
      <c r="B318" s="73"/>
      <c r="C318" s="14" t="s">
        <v>28</v>
      </c>
      <c r="D318" s="1">
        <v>2116</v>
      </c>
      <c r="E318" s="1">
        <v>5064</v>
      </c>
      <c r="F318" s="1">
        <v>2673</v>
      </c>
      <c r="G318" s="1">
        <v>2577</v>
      </c>
      <c r="H318" s="1">
        <v>2999</v>
      </c>
      <c r="I318" s="1">
        <v>2275</v>
      </c>
      <c r="J318" s="1">
        <v>2400</v>
      </c>
      <c r="K318" s="1">
        <v>543</v>
      </c>
      <c r="L318" s="1">
        <v>123</v>
      </c>
      <c r="M318" s="1">
        <v>433</v>
      </c>
      <c r="N318" s="1">
        <v>316</v>
      </c>
      <c r="O318" s="1">
        <v>178</v>
      </c>
      <c r="P318" s="3">
        <f>SUM(D318:O318)</f>
        <v>21697</v>
      </c>
      <c r="Q318" s="3">
        <f>SUM(D318:F318)</f>
        <v>9853</v>
      </c>
      <c r="R318" s="3">
        <f>SUM(G318:I318)</f>
        <v>7851</v>
      </c>
      <c r="S318" s="3">
        <f>SUM(J318:L318)</f>
        <v>3066</v>
      </c>
      <c r="T318" s="3">
        <f>SUM(M318:O318)</f>
        <v>927</v>
      </c>
    </row>
    <row r="319" spans="2:20" ht="15" customHeight="1" x14ac:dyDescent="0.15">
      <c r="B319" s="73"/>
      <c r="C319" s="14" t="s">
        <v>30</v>
      </c>
      <c r="D319" s="1">
        <v>766</v>
      </c>
      <c r="E319" s="1">
        <v>3432</v>
      </c>
      <c r="F319" s="1">
        <v>2261</v>
      </c>
      <c r="G319" s="1">
        <v>1957</v>
      </c>
      <c r="H319" s="1">
        <v>2433</v>
      </c>
      <c r="I319" s="1">
        <v>2751</v>
      </c>
      <c r="J319" s="1">
        <v>1989</v>
      </c>
      <c r="K319" s="1">
        <v>555</v>
      </c>
      <c r="L319" s="1">
        <v>380</v>
      </c>
      <c r="M319" s="1">
        <v>30</v>
      </c>
      <c r="N319" s="1">
        <v>150</v>
      </c>
      <c r="O319" s="1">
        <v>194</v>
      </c>
      <c r="P319" s="3">
        <f>SUM(D319:O319)</f>
        <v>16898</v>
      </c>
      <c r="Q319" s="3">
        <f>SUM(D319:F319)</f>
        <v>6459</v>
      </c>
      <c r="R319" s="3">
        <f>SUM(G319:I319)</f>
        <v>7141</v>
      </c>
      <c r="S319" s="3">
        <f>SUM(J319:L319)</f>
        <v>2924</v>
      </c>
      <c r="T319" s="3">
        <f>SUM(M319:O319)</f>
        <v>374</v>
      </c>
    </row>
    <row r="320" spans="2:20" ht="15" customHeight="1" x14ac:dyDescent="0.15">
      <c r="B320" s="73"/>
      <c r="C320" s="14" t="s">
        <v>41</v>
      </c>
      <c r="D320" s="1">
        <v>699</v>
      </c>
      <c r="E320" s="1">
        <v>3905</v>
      </c>
      <c r="F320" s="1">
        <v>1904</v>
      </c>
      <c r="G320" s="1">
        <v>1821</v>
      </c>
      <c r="H320" s="1">
        <v>2474</v>
      </c>
      <c r="I320" s="1">
        <v>2456</v>
      </c>
      <c r="J320" s="1">
        <v>1952</v>
      </c>
      <c r="K320" s="1">
        <v>711</v>
      </c>
      <c r="L320" s="1">
        <v>67</v>
      </c>
      <c r="M320" s="1">
        <v>73</v>
      </c>
      <c r="N320" s="1">
        <v>147</v>
      </c>
      <c r="O320" s="1">
        <v>268</v>
      </c>
      <c r="P320" s="4">
        <f>IF(D320*E320*F320*G320*H320*I320*J320*K320*L320*M320*N320*O320&gt;0,SUM(D320:O320),0)</f>
        <v>16477</v>
      </c>
      <c r="Q320" s="4">
        <f>IF(D320*E320*F320&gt;0,SUM(D320:F320),0)</f>
        <v>6508</v>
      </c>
      <c r="R320" s="4">
        <f>IF(G320*H320*I320&gt;0,SUM(G320:I320),0)</f>
        <v>6751</v>
      </c>
      <c r="S320" s="4">
        <f>IF(J320*K320*L320&gt;0,SUM(J320:L320),0)</f>
        <v>2730</v>
      </c>
      <c r="T320" s="4">
        <f>IF(M320*N320*O320&gt;0,SUM(M320:O320),0)</f>
        <v>488</v>
      </c>
    </row>
    <row r="321" spans="2:20" ht="15" customHeight="1" x14ac:dyDescent="0.15">
      <c r="B321" s="73"/>
      <c r="C321" s="14" t="s">
        <v>42</v>
      </c>
      <c r="D321" s="1">
        <v>1166</v>
      </c>
      <c r="E321" s="1">
        <v>3370</v>
      </c>
      <c r="F321" s="1">
        <v>1675</v>
      </c>
      <c r="G321" s="1">
        <v>1658</v>
      </c>
      <c r="H321" s="1">
        <v>2812</v>
      </c>
      <c r="I321" s="1">
        <v>2403</v>
      </c>
      <c r="J321" s="1">
        <v>1854</v>
      </c>
      <c r="K321" s="1">
        <v>625</v>
      </c>
      <c r="L321" s="1">
        <v>118</v>
      </c>
      <c r="M321" s="1">
        <v>136</v>
      </c>
      <c r="N321" s="1">
        <v>166</v>
      </c>
      <c r="O321" s="1">
        <v>243</v>
      </c>
      <c r="P321" s="4">
        <f>IF(D321*E321*F321*G321*H321*I321*J321*K321*L321*M321*N321*O321&gt;0,SUM(D321:O321),0)</f>
        <v>16226</v>
      </c>
      <c r="Q321" s="4">
        <f>IF(D321*E321*F321&gt;0,SUM(D321:F321),0)</f>
        <v>6211</v>
      </c>
      <c r="R321" s="4">
        <f>IF(G321*H321*I321&gt;0,SUM(G321:I321),0)</f>
        <v>6873</v>
      </c>
      <c r="S321" s="4">
        <f>IF(J321*K321*L321&gt;0,SUM(J321:L321),0)</f>
        <v>2597</v>
      </c>
      <c r="T321" s="4">
        <f>IF(M321*N321*O321&gt;0,SUM(M321:O321),0)</f>
        <v>545</v>
      </c>
    </row>
    <row r="322" spans="2:20" ht="15" customHeight="1" x14ac:dyDescent="0.15">
      <c r="B322" s="73"/>
      <c r="C322" s="14" t="s">
        <v>44</v>
      </c>
      <c r="D322" s="1">
        <v>981</v>
      </c>
      <c r="E322" s="1">
        <v>3590</v>
      </c>
      <c r="F322" s="1">
        <v>2295</v>
      </c>
      <c r="G322" s="1">
        <v>1886</v>
      </c>
      <c r="H322" s="1">
        <v>2447</v>
      </c>
      <c r="I322" s="1">
        <v>1995</v>
      </c>
      <c r="J322" s="1">
        <v>1458</v>
      </c>
      <c r="K322" s="1">
        <v>466</v>
      </c>
      <c r="L322" s="1">
        <v>228</v>
      </c>
      <c r="M322" s="50">
        <v>24</v>
      </c>
      <c r="N322" s="1">
        <v>133</v>
      </c>
      <c r="O322" s="1">
        <v>189</v>
      </c>
      <c r="P322" s="4">
        <f>IF(D322*E322*F322*G322*H322*I322*J322*K322*L322*M322*N322*O322&gt;0,SUM(D322:O322),0)</f>
        <v>15692</v>
      </c>
      <c r="Q322" s="4">
        <f>IF(D322*E322*F322&gt;0,SUM(D322:F322),0)</f>
        <v>6866</v>
      </c>
      <c r="R322" s="4">
        <f>IF(G322*H322*I322&gt;0,SUM(G322:I322),0)</f>
        <v>6328</v>
      </c>
      <c r="S322" s="4">
        <f>IF(J322*K322*L322&gt;0,SUM(J322:L322),0)</f>
        <v>2152</v>
      </c>
      <c r="T322" s="4">
        <f>IF(M322*N322*O322&gt;0,SUM(M322:O322),0)</f>
        <v>346</v>
      </c>
    </row>
    <row r="323" spans="2:20" ht="15" customHeight="1" x14ac:dyDescent="0.15">
      <c r="B323" s="73"/>
      <c r="C323" s="14" t="s">
        <v>83</v>
      </c>
      <c r="D323" s="1">
        <v>710</v>
      </c>
      <c r="E323" s="1">
        <v>2252</v>
      </c>
      <c r="F323" s="1">
        <v>1835</v>
      </c>
      <c r="G323" s="1">
        <v>1529</v>
      </c>
      <c r="H323" s="1">
        <v>1342</v>
      </c>
      <c r="I323" s="1">
        <v>2528</v>
      </c>
      <c r="J323" s="1">
        <v>1748</v>
      </c>
      <c r="K323" s="1">
        <v>587</v>
      </c>
      <c r="L323" s="1">
        <v>366</v>
      </c>
      <c r="M323" s="1">
        <v>50</v>
      </c>
      <c r="N323" s="1">
        <v>214</v>
      </c>
      <c r="O323" s="1">
        <v>373</v>
      </c>
      <c r="P323" s="4">
        <f>IF(D323*E323*F323*G323*H323*I323*J323*K323*L323*M323*N323*O323&gt;0,SUM(D323:O323),0)</f>
        <v>13534</v>
      </c>
      <c r="Q323" s="4">
        <f>IF(D323*E323*F323&gt;0,SUM(D323:F323),0)</f>
        <v>4797</v>
      </c>
      <c r="R323" s="4">
        <f>IF(G323*H323*I323&gt;0,SUM(G323:I323),0)</f>
        <v>5399</v>
      </c>
      <c r="S323" s="4">
        <f>IF(J323*K323*L323&gt;0,SUM(J323:L323),0)</f>
        <v>2701</v>
      </c>
      <c r="T323" s="4">
        <f>IF(M323*N323*O323&gt;0,SUM(M323:O323),0)</f>
        <v>637</v>
      </c>
    </row>
    <row r="324" spans="2:20" ht="15" customHeight="1" x14ac:dyDescent="0.15">
      <c r="B324" s="73"/>
      <c r="C324" s="14" t="s">
        <v>86</v>
      </c>
      <c r="D324" s="17">
        <v>1486</v>
      </c>
      <c r="E324" s="17">
        <v>3028</v>
      </c>
      <c r="F324" s="17">
        <v>2572</v>
      </c>
      <c r="G324" s="17">
        <v>2417</v>
      </c>
      <c r="H324" s="17">
        <v>2682</v>
      </c>
      <c r="I324" s="17">
        <v>2996</v>
      </c>
      <c r="J324" s="17">
        <v>2074</v>
      </c>
      <c r="K324" s="17">
        <v>824</v>
      </c>
      <c r="L324" s="17">
        <v>138</v>
      </c>
      <c r="M324" s="17">
        <v>178</v>
      </c>
      <c r="N324" s="17">
        <v>362</v>
      </c>
      <c r="O324" s="17">
        <v>257</v>
      </c>
      <c r="P324" s="4">
        <f>IF(D324*E324*F324*G324*H324*I324*J324*K324*L324*M324*N324*O324&gt;0,SUM(D324:O324),0)</f>
        <v>19014</v>
      </c>
      <c r="Q324" s="4">
        <f>IF(D324*E324*F324&gt;0,SUM(D324:F324),0)</f>
        <v>7086</v>
      </c>
      <c r="R324" s="4">
        <f>IF(G324*H324*I324&gt;0,SUM(G324:I324),0)</f>
        <v>8095</v>
      </c>
      <c r="S324" s="4">
        <f>IF(J324*K324*L324&gt;0,SUM(J324:L324),0)</f>
        <v>3036</v>
      </c>
      <c r="T324" s="4">
        <f>IF(M324*N324*O324&gt;0,SUM(M324:O324),0)</f>
        <v>797</v>
      </c>
    </row>
    <row r="325" spans="2:20" ht="15" customHeight="1" x14ac:dyDescent="0.15">
      <c r="B325" s="73"/>
      <c r="C325" s="14" t="s">
        <v>87</v>
      </c>
      <c r="D325" s="17">
        <v>1179</v>
      </c>
      <c r="E325" s="17">
        <v>2400</v>
      </c>
      <c r="F325" s="17">
        <v>1693</v>
      </c>
      <c r="G325" s="17">
        <v>2349</v>
      </c>
      <c r="H325" s="17">
        <v>2372</v>
      </c>
      <c r="I325" s="17">
        <v>2403</v>
      </c>
      <c r="J325" s="17">
        <v>1370</v>
      </c>
      <c r="K325" s="17">
        <v>644</v>
      </c>
      <c r="L325" s="17">
        <v>75</v>
      </c>
      <c r="M325" s="17">
        <v>48</v>
      </c>
      <c r="N325" s="17">
        <v>485</v>
      </c>
      <c r="O325" s="17">
        <v>194</v>
      </c>
      <c r="P325" s="4">
        <f t="shared" ref="P325:P326" si="161">IF(D325*E325*F325*G325*H325*I325*J325*K325*L325*M325*N325*O325&gt;0,SUM(D325:O325),0)</f>
        <v>15212</v>
      </c>
      <c r="Q325" s="4">
        <f t="shared" ref="Q325:Q326" si="162">IF(D325*E325*F325&gt;0,SUM(D325:F325),0)</f>
        <v>5272</v>
      </c>
      <c r="R325" s="4">
        <f t="shared" ref="R325:R326" si="163">IF(G325*H325*I325&gt;0,SUM(G325:I325),0)</f>
        <v>7124</v>
      </c>
      <c r="S325" s="4">
        <f t="shared" ref="S325:S326" si="164">IF(J325*K325*L325&gt;0,SUM(J325:L325),0)</f>
        <v>2089</v>
      </c>
      <c r="T325" s="4">
        <f t="shared" ref="T325:T326" si="165">IF(M325*N325*O325&gt;0,SUM(M325:O325),0)</f>
        <v>727</v>
      </c>
    </row>
    <row r="326" spans="2:20" ht="15" customHeight="1" x14ac:dyDescent="0.15">
      <c r="B326" s="73"/>
      <c r="C326" s="14" t="s">
        <v>88</v>
      </c>
      <c r="D326" s="17">
        <v>876</v>
      </c>
      <c r="E326" s="17">
        <v>2137</v>
      </c>
      <c r="F326" s="17">
        <v>1909</v>
      </c>
      <c r="G326" s="17">
        <v>1417</v>
      </c>
      <c r="H326" s="17">
        <v>2216</v>
      </c>
      <c r="I326" s="17">
        <v>1522</v>
      </c>
      <c r="J326" s="17">
        <v>1446</v>
      </c>
      <c r="K326" s="17">
        <v>737</v>
      </c>
      <c r="L326" s="17">
        <v>181</v>
      </c>
      <c r="M326" s="17"/>
      <c r="N326" s="17"/>
      <c r="O326" s="17"/>
      <c r="P326" s="4">
        <f t="shared" si="161"/>
        <v>0</v>
      </c>
      <c r="Q326" s="4">
        <f t="shared" si="162"/>
        <v>4922</v>
      </c>
      <c r="R326" s="4">
        <f t="shared" si="163"/>
        <v>5155</v>
      </c>
      <c r="S326" s="4">
        <f t="shared" si="164"/>
        <v>2364</v>
      </c>
      <c r="T326" s="4">
        <f t="shared" si="165"/>
        <v>0</v>
      </c>
    </row>
    <row r="327" spans="2:20" ht="15" customHeight="1" x14ac:dyDescent="0.15">
      <c r="B327" s="74"/>
      <c r="C327" s="14" t="s">
        <v>89</v>
      </c>
      <c r="D327" s="21">
        <f>IF(D326&gt;0,D326/D325," ")</f>
        <v>0.74300254452926207</v>
      </c>
      <c r="E327" s="21">
        <f t="shared" ref="E327:T327" si="166">IF(E326&gt;0,E326/E325," ")</f>
        <v>0.89041666666666663</v>
      </c>
      <c r="F327" s="21">
        <f t="shared" si="166"/>
        <v>1.1275841701122269</v>
      </c>
      <c r="G327" s="21">
        <f t="shared" si="166"/>
        <v>0.60323541932737335</v>
      </c>
      <c r="H327" s="21">
        <f t="shared" si="166"/>
        <v>0.93423271500843175</v>
      </c>
      <c r="I327" s="21">
        <f t="shared" si="166"/>
        <v>0.63337494798168958</v>
      </c>
      <c r="J327" s="21">
        <f t="shared" si="166"/>
        <v>1.0554744525547446</v>
      </c>
      <c r="K327" s="21">
        <f t="shared" si="166"/>
        <v>1.1444099378881987</v>
      </c>
      <c r="L327" s="21">
        <f t="shared" si="166"/>
        <v>2.4133333333333336</v>
      </c>
      <c r="M327" s="21" t="str">
        <f t="shared" si="166"/>
        <v xml:space="preserve"> </v>
      </c>
      <c r="N327" s="21" t="str">
        <f t="shared" si="166"/>
        <v xml:space="preserve"> </v>
      </c>
      <c r="O327" s="21" t="str">
        <f t="shared" si="166"/>
        <v xml:space="preserve"> </v>
      </c>
      <c r="P327" s="21" t="str">
        <f t="shared" si="166"/>
        <v xml:space="preserve"> </v>
      </c>
      <c r="Q327" s="21">
        <f t="shared" si="166"/>
        <v>0.9336115326251897</v>
      </c>
      <c r="R327" s="21">
        <f t="shared" si="166"/>
        <v>0.72361033127456487</v>
      </c>
      <c r="S327" s="21">
        <f t="shared" si="166"/>
        <v>1.1316419339396842</v>
      </c>
      <c r="T327" s="21" t="str">
        <f t="shared" si="166"/>
        <v xml:space="preserve"> </v>
      </c>
    </row>
    <row r="328" spans="2:20" ht="15" customHeight="1" x14ac:dyDescent="0.15">
      <c r="B328" s="25"/>
      <c r="C328" s="25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</row>
    <row r="329" spans="2:20" ht="15" customHeight="1" x14ac:dyDescent="0.15">
      <c r="B329" s="6" t="s">
        <v>17</v>
      </c>
    </row>
    <row r="330" spans="2:20" ht="15" customHeight="1" x14ac:dyDescent="0.15">
      <c r="B330" s="70" t="s">
        <v>59</v>
      </c>
      <c r="C330" s="14" t="s">
        <v>0</v>
      </c>
      <c r="D330" s="14" t="s">
        <v>1</v>
      </c>
      <c r="E330" s="14" t="s">
        <v>2</v>
      </c>
      <c r="F330" s="14" t="s">
        <v>3</v>
      </c>
      <c r="G330" s="14" t="s">
        <v>4</v>
      </c>
      <c r="H330" s="14" t="s">
        <v>5</v>
      </c>
      <c r="I330" s="14" t="s">
        <v>6</v>
      </c>
      <c r="J330" s="14" t="s">
        <v>7</v>
      </c>
      <c r="K330" s="14" t="s">
        <v>8</v>
      </c>
      <c r="L330" s="14" t="s">
        <v>9</v>
      </c>
      <c r="M330" s="14" t="s">
        <v>10</v>
      </c>
      <c r="N330" s="14" t="s">
        <v>11</v>
      </c>
      <c r="O330" s="14" t="s">
        <v>12</v>
      </c>
      <c r="P330" s="14" t="s">
        <v>23</v>
      </c>
      <c r="Q330" s="14" t="s">
        <v>24</v>
      </c>
      <c r="R330" s="14" t="s">
        <v>25</v>
      </c>
      <c r="S330" s="14" t="s">
        <v>26</v>
      </c>
      <c r="T330" s="14" t="s">
        <v>27</v>
      </c>
    </row>
    <row r="331" spans="2:20" ht="15" customHeight="1" x14ac:dyDescent="0.15">
      <c r="B331" s="73"/>
      <c r="C331" s="22" t="s">
        <v>29</v>
      </c>
      <c r="D331" s="37">
        <v>75008</v>
      </c>
      <c r="E331" s="37">
        <v>286021</v>
      </c>
      <c r="F331" s="37">
        <v>278440</v>
      </c>
      <c r="G331" s="36">
        <v>359445</v>
      </c>
      <c r="H331" s="36">
        <v>522389</v>
      </c>
      <c r="I331" s="36">
        <v>370332</v>
      </c>
      <c r="J331" s="36">
        <v>221833</v>
      </c>
      <c r="K331" s="36">
        <v>141021</v>
      </c>
      <c r="L331" s="36">
        <v>89024</v>
      </c>
      <c r="M331" s="36">
        <v>104925</v>
      </c>
      <c r="N331" s="36">
        <v>151663</v>
      </c>
      <c r="O331" s="36">
        <v>169109</v>
      </c>
      <c r="P331" s="3">
        <f>SUM(D331:O331)</f>
        <v>2769210</v>
      </c>
      <c r="Q331" s="3">
        <f>SUM(D331:F331)</f>
        <v>639469</v>
      </c>
      <c r="R331" s="3">
        <f>SUM(G331:I331)</f>
        <v>1252166</v>
      </c>
      <c r="S331" s="3">
        <f>SUM(J331:L331)</f>
        <v>451878</v>
      </c>
      <c r="T331" s="3">
        <f>SUM(M331:O331)</f>
        <v>425697</v>
      </c>
    </row>
    <row r="332" spans="2:20" ht="15" customHeight="1" x14ac:dyDescent="0.15">
      <c r="B332" s="73"/>
      <c r="C332" s="14" t="s">
        <v>13</v>
      </c>
      <c r="D332" s="37">
        <v>53891</v>
      </c>
      <c r="E332" s="37">
        <v>281903</v>
      </c>
      <c r="F332" s="37">
        <v>253904</v>
      </c>
      <c r="G332" s="36">
        <v>311812</v>
      </c>
      <c r="H332" s="36">
        <v>453345</v>
      </c>
      <c r="I332" s="36">
        <v>376524</v>
      </c>
      <c r="J332" s="36">
        <v>164853</v>
      </c>
      <c r="K332" s="36">
        <v>107736</v>
      </c>
      <c r="L332" s="36">
        <v>80054</v>
      </c>
      <c r="M332" s="36">
        <v>89190</v>
      </c>
      <c r="N332" s="36">
        <v>152610</v>
      </c>
      <c r="O332" s="36">
        <v>137452</v>
      </c>
      <c r="P332" s="3">
        <f>SUM(D332:O332)</f>
        <v>2463274</v>
      </c>
      <c r="Q332" s="3">
        <f>SUM(D332:F332)</f>
        <v>589698</v>
      </c>
      <c r="R332" s="3">
        <f>SUM(G332:I332)</f>
        <v>1141681</v>
      </c>
      <c r="S332" s="3">
        <f>SUM(J332:L332)</f>
        <v>352643</v>
      </c>
      <c r="T332" s="3">
        <f>SUM(M332:O332)</f>
        <v>379252</v>
      </c>
    </row>
    <row r="333" spans="2:20" ht="15" customHeight="1" x14ac:dyDescent="0.15">
      <c r="B333" s="73"/>
      <c r="C333" s="14" t="s">
        <v>28</v>
      </c>
      <c r="D333" s="1">
        <v>39009</v>
      </c>
      <c r="E333" s="1">
        <v>236491</v>
      </c>
      <c r="F333" s="1">
        <v>231735</v>
      </c>
      <c r="G333" s="1">
        <v>285444</v>
      </c>
      <c r="H333" s="1">
        <v>399120</v>
      </c>
      <c r="I333" s="1">
        <v>289061</v>
      </c>
      <c r="J333" s="1">
        <v>140979</v>
      </c>
      <c r="K333" s="1">
        <v>84054</v>
      </c>
      <c r="L333" s="1">
        <v>59673</v>
      </c>
      <c r="M333" s="1">
        <v>72999</v>
      </c>
      <c r="N333" s="1">
        <v>133191</v>
      </c>
      <c r="O333" s="1">
        <v>89763</v>
      </c>
      <c r="P333" s="3">
        <f>SUM(D333:O333)</f>
        <v>2061519</v>
      </c>
      <c r="Q333" s="3">
        <f>SUM(D333:F333)</f>
        <v>507235</v>
      </c>
      <c r="R333" s="3">
        <f>SUM(G333:I333)</f>
        <v>973625</v>
      </c>
      <c r="S333" s="3">
        <f>SUM(J333:L333)</f>
        <v>284706</v>
      </c>
      <c r="T333" s="3">
        <f>SUM(M333:O333)</f>
        <v>295953</v>
      </c>
    </row>
    <row r="334" spans="2:20" ht="15" customHeight="1" x14ac:dyDescent="0.15">
      <c r="B334" s="73"/>
      <c r="C334" s="14" t="s">
        <v>30</v>
      </c>
      <c r="D334" s="2">
        <v>37843</v>
      </c>
      <c r="E334" s="2">
        <v>181272</v>
      </c>
      <c r="F334" s="2">
        <v>179657</v>
      </c>
      <c r="G334" s="2">
        <v>223394</v>
      </c>
      <c r="H334" s="2">
        <v>347394</v>
      </c>
      <c r="I334" s="2">
        <v>237605</v>
      </c>
      <c r="J334" s="2">
        <v>161008</v>
      </c>
      <c r="K334" s="2">
        <v>43387</v>
      </c>
      <c r="L334" s="2">
        <v>47725</v>
      </c>
      <c r="M334" s="2">
        <v>68676</v>
      </c>
      <c r="N334" s="2">
        <v>100317</v>
      </c>
      <c r="O334" s="2">
        <v>95371</v>
      </c>
      <c r="P334" s="3">
        <f>SUM(D334:O334)</f>
        <v>1723649</v>
      </c>
      <c r="Q334" s="3">
        <f>SUM(D334:F334)</f>
        <v>398772</v>
      </c>
      <c r="R334" s="3">
        <f>SUM(G334:I334)</f>
        <v>808393</v>
      </c>
      <c r="S334" s="3">
        <f>SUM(J334:L334)</f>
        <v>252120</v>
      </c>
      <c r="T334" s="3">
        <f>SUM(M334:O334)</f>
        <v>264364</v>
      </c>
    </row>
    <row r="335" spans="2:20" ht="15" customHeight="1" x14ac:dyDescent="0.15">
      <c r="B335" s="73"/>
      <c r="C335" s="14" t="s">
        <v>41</v>
      </c>
      <c r="D335" s="1">
        <v>52089</v>
      </c>
      <c r="E335" s="1">
        <v>170043</v>
      </c>
      <c r="F335" s="1">
        <v>167061</v>
      </c>
      <c r="G335" s="1">
        <v>224673</v>
      </c>
      <c r="H335" s="1">
        <v>326257</v>
      </c>
      <c r="I335" s="1">
        <v>209535</v>
      </c>
      <c r="J335" s="1">
        <v>160024</v>
      </c>
      <c r="K335" s="1">
        <v>35065</v>
      </c>
      <c r="L335" s="1">
        <v>44350</v>
      </c>
      <c r="M335" s="1">
        <v>56960</v>
      </c>
      <c r="N335" s="1">
        <v>101006</v>
      </c>
      <c r="O335" s="1">
        <v>78912</v>
      </c>
      <c r="P335" s="4">
        <f>IF(D335*E335*F335*G335*H335*I335*J335*K335*L335*M335*N335*O335&gt;0,SUM(D335:O335),0)</f>
        <v>1625975</v>
      </c>
      <c r="Q335" s="4">
        <f>IF(D335*E335*F335&gt;0,SUM(D335:F335),0)</f>
        <v>389193</v>
      </c>
      <c r="R335" s="4">
        <f>IF(G335*H335*I335&gt;0,SUM(G335:I335),0)</f>
        <v>760465</v>
      </c>
      <c r="S335" s="4">
        <f>IF(J335*K335*L335&gt;0,SUM(J335:L335),0)</f>
        <v>239439</v>
      </c>
      <c r="T335" s="4">
        <f>IF(M335*N335*O335&gt;0,SUM(M335:O335),0)</f>
        <v>236878</v>
      </c>
    </row>
    <row r="336" spans="2:20" ht="15" customHeight="1" x14ac:dyDescent="0.15">
      <c r="B336" s="73"/>
      <c r="C336" s="14" t="s">
        <v>42</v>
      </c>
      <c r="D336" s="1">
        <v>47195</v>
      </c>
      <c r="E336" s="1">
        <v>155500</v>
      </c>
      <c r="F336" s="1">
        <v>167403</v>
      </c>
      <c r="G336" s="1">
        <v>224421</v>
      </c>
      <c r="H336" s="1">
        <v>321076</v>
      </c>
      <c r="I336" s="1">
        <v>196498</v>
      </c>
      <c r="J336" s="1">
        <v>137064</v>
      </c>
      <c r="K336" s="1">
        <v>50716</v>
      </c>
      <c r="L336" s="1">
        <v>67042</v>
      </c>
      <c r="M336" s="1">
        <v>75876</v>
      </c>
      <c r="N336" s="1">
        <v>110114</v>
      </c>
      <c r="O336" s="1">
        <v>97152</v>
      </c>
      <c r="P336" s="4">
        <f>IF(D336*E336*F336*G336*H336*I336*J336*K336*L336*M336*N336*O336&gt;0,SUM(D336:O336),0)</f>
        <v>1650057</v>
      </c>
      <c r="Q336" s="4">
        <f>IF(D336*E336*F336&gt;0,SUM(D336:F336),0)</f>
        <v>370098</v>
      </c>
      <c r="R336" s="4">
        <f>IF(G336*H336*I336&gt;0,SUM(G336:I336),0)</f>
        <v>741995</v>
      </c>
      <c r="S336" s="4">
        <f>IF(J336*K336*L336&gt;0,SUM(J336:L336),0)</f>
        <v>254822</v>
      </c>
      <c r="T336" s="4">
        <f>IF(M336*N336*O336&gt;0,SUM(M336:O336),0)</f>
        <v>283142</v>
      </c>
    </row>
    <row r="337" spans="2:20" ht="15" customHeight="1" x14ac:dyDescent="0.15">
      <c r="B337" s="73"/>
      <c r="C337" s="14" t="s">
        <v>44</v>
      </c>
      <c r="D337" s="1">
        <v>58666</v>
      </c>
      <c r="E337" s="1">
        <v>175763</v>
      </c>
      <c r="F337" s="1">
        <v>162529</v>
      </c>
      <c r="G337" s="1">
        <v>221645</v>
      </c>
      <c r="H337" s="1">
        <v>338725</v>
      </c>
      <c r="I337" s="1">
        <v>201887</v>
      </c>
      <c r="J337" s="1">
        <v>134417</v>
      </c>
      <c r="K337" s="1">
        <v>50286</v>
      </c>
      <c r="L337" s="1">
        <v>50002</v>
      </c>
      <c r="M337" s="1">
        <v>61752</v>
      </c>
      <c r="N337" s="1">
        <v>110097</v>
      </c>
      <c r="O337" s="1">
        <v>85661</v>
      </c>
      <c r="P337" s="4">
        <f>IF(D337*E337*F337*G337*H337*I337*J337*K337*L337*M337*N337*O337&gt;0,SUM(D337:O337),0)</f>
        <v>1651430</v>
      </c>
      <c r="Q337" s="4">
        <f>IF(D337*E337*F337&gt;0,SUM(D337:F337),0)</f>
        <v>396958</v>
      </c>
      <c r="R337" s="4">
        <f>IF(G337*H337*I337&gt;0,SUM(G337:I337),0)</f>
        <v>762257</v>
      </c>
      <c r="S337" s="4">
        <f>IF(J337*K337*L337&gt;0,SUM(J337:L337),0)</f>
        <v>234705</v>
      </c>
      <c r="T337" s="4">
        <f>IF(M337*N337*O337&gt;0,SUM(M337:O337),0)</f>
        <v>257510</v>
      </c>
    </row>
    <row r="338" spans="2:20" ht="15" customHeight="1" x14ac:dyDescent="0.15">
      <c r="B338" s="73"/>
      <c r="C338" s="14" t="s">
        <v>83</v>
      </c>
      <c r="D338" s="1">
        <v>35106</v>
      </c>
      <c r="E338" s="1">
        <v>182492</v>
      </c>
      <c r="F338" s="1">
        <v>147589</v>
      </c>
      <c r="G338" s="1">
        <v>209384</v>
      </c>
      <c r="H338" s="1">
        <v>283782</v>
      </c>
      <c r="I338" s="1">
        <v>197403</v>
      </c>
      <c r="J338" s="1">
        <v>114638</v>
      </c>
      <c r="K338" s="1">
        <v>43990</v>
      </c>
      <c r="L338" s="1">
        <v>49972</v>
      </c>
      <c r="M338" s="1">
        <v>70944</v>
      </c>
      <c r="N338" s="1">
        <v>104802</v>
      </c>
      <c r="O338" s="1">
        <v>81560</v>
      </c>
      <c r="P338" s="4">
        <f>IF(D338*E338*F338*G338*H338*I338*J338*K338*L338*M338*N338*O338&gt;0,SUM(D338:O338),0)</f>
        <v>1521662</v>
      </c>
      <c r="Q338" s="4">
        <f>IF(D338*E338*F338&gt;0,SUM(D338:F338),0)</f>
        <v>365187</v>
      </c>
      <c r="R338" s="4">
        <f>IF(G338*H338*I338&gt;0,SUM(G338:I338),0)</f>
        <v>690569</v>
      </c>
      <c r="S338" s="4">
        <f>IF(J338*K338*L338&gt;0,SUM(J338:L338),0)</f>
        <v>208600</v>
      </c>
      <c r="T338" s="4">
        <f>IF(M338*N338*O338&gt;0,SUM(M338:O338),0)</f>
        <v>257306</v>
      </c>
    </row>
    <row r="339" spans="2:20" ht="15" customHeight="1" x14ac:dyDescent="0.15">
      <c r="B339" s="73"/>
      <c r="C339" s="14" t="s">
        <v>86</v>
      </c>
      <c r="D339" s="17">
        <v>29176</v>
      </c>
      <c r="E339" s="17">
        <v>159211</v>
      </c>
      <c r="F339" s="17">
        <v>136058</v>
      </c>
      <c r="G339" s="17">
        <v>203935</v>
      </c>
      <c r="H339" s="17">
        <v>275719</v>
      </c>
      <c r="I339" s="17">
        <v>166630</v>
      </c>
      <c r="J339" s="17">
        <v>106509</v>
      </c>
      <c r="K339" s="17">
        <v>30723</v>
      </c>
      <c r="L339" s="17">
        <v>51982</v>
      </c>
      <c r="M339" s="17">
        <v>79862</v>
      </c>
      <c r="N339" s="17">
        <v>104073</v>
      </c>
      <c r="O339" s="17">
        <v>87457</v>
      </c>
      <c r="P339" s="4">
        <f>IF(D339*E339*F339*G339*H339*I339*J339*K339*L339*M339*N339*O339&gt;0,SUM(D339:O339),0)</f>
        <v>1431335</v>
      </c>
      <c r="Q339" s="4">
        <f>IF(D339*E339*F339&gt;0,SUM(D339:F339),0)</f>
        <v>324445</v>
      </c>
      <c r="R339" s="4">
        <f>IF(G339*H339*I339&gt;0,SUM(G339:I339),0)</f>
        <v>646284</v>
      </c>
      <c r="S339" s="4">
        <f>IF(J339*K339*L339&gt;0,SUM(J339:L339),0)</f>
        <v>189214</v>
      </c>
      <c r="T339" s="4">
        <f>IF(M339*N339*O339&gt;0,SUM(M339:O339),0)</f>
        <v>271392</v>
      </c>
    </row>
    <row r="340" spans="2:20" ht="15" customHeight="1" x14ac:dyDescent="0.15">
      <c r="B340" s="73"/>
      <c r="C340" s="14" t="s">
        <v>87</v>
      </c>
      <c r="D340" s="17">
        <v>36806</v>
      </c>
      <c r="E340" s="17">
        <v>162334</v>
      </c>
      <c r="F340" s="17">
        <v>129966</v>
      </c>
      <c r="G340" s="17">
        <v>188677</v>
      </c>
      <c r="H340" s="17">
        <v>275306</v>
      </c>
      <c r="I340" s="17">
        <v>145991</v>
      </c>
      <c r="J340" s="17">
        <v>114564</v>
      </c>
      <c r="K340" s="17">
        <v>39589</v>
      </c>
      <c r="L340" s="17">
        <v>56949</v>
      </c>
      <c r="M340" s="17">
        <v>79726</v>
      </c>
      <c r="N340" s="17">
        <v>114416</v>
      </c>
      <c r="O340" s="17">
        <v>84921</v>
      </c>
      <c r="P340" s="4">
        <f t="shared" ref="P340:P341" si="167">IF(D340*E340*F340*G340*H340*I340*J340*K340*L340*M340*N340*O340&gt;0,SUM(D340:O340),0)</f>
        <v>1429245</v>
      </c>
      <c r="Q340" s="4">
        <f t="shared" ref="Q340:Q341" si="168">IF(D340*E340*F340&gt;0,SUM(D340:F340),0)</f>
        <v>329106</v>
      </c>
      <c r="R340" s="4">
        <f t="shared" ref="R340:R341" si="169">IF(G340*H340*I340&gt;0,SUM(G340:I340),0)</f>
        <v>609974</v>
      </c>
      <c r="S340" s="4">
        <f t="shared" ref="S340:S341" si="170">IF(J340*K340*L340&gt;0,SUM(J340:L340),0)</f>
        <v>211102</v>
      </c>
      <c r="T340" s="4">
        <f t="shared" ref="T340:T341" si="171">IF(M340*N340*O340&gt;0,SUM(M340:O340),0)</f>
        <v>279063</v>
      </c>
    </row>
    <row r="341" spans="2:20" ht="15" customHeight="1" x14ac:dyDescent="0.15">
      <c r="B341" s="73"/>
      <c r="C341" s="14" t="s">
        <v>88</v>
      </c>
      <c r="D341" s="17">
        <v>48883</v>
      </c>
      <c r="E341" s="17">
        <v>134859</v>
      </c>
      <c r="F341" s="17">
        <v>138882</v>
      </c>
      <c r="G341" s="17">
        <v>174952</v>
      </c>
      <c r="H341" s="17">
        <v>250111</v>
      </c>
      <c r="I341" s="17">
        <v>116162</v>
      </c>
      <c r="J341" s="17">
        <v>89970</v>
      </c>
      <c r="K341" s="17">
        <v>44422</v>
      </c>
      <c r="L341" s="17">
        <v>69815</v>
      </c>
      <c r="M341" s="17"/>
      <c r="N341" s="17"/>
      <c r="O341" s="17"/>
      <c r="P341" s="4">
        <f t="shared" si="167"/>
        <v>0</v>
      </c>
      <c r="Q341" s="4">
        <f t="shared" si="168"/>
        <v>322624</v>
      </c>
      <c r="R341" s="4">
        <f t="shared" si="169"/>
        <v>541225</v>
      </c>
      <c r="S341" s="4">
        <f t="shared" si="170"/>
        <v>204207</v>
      </c>
      <c r="T341" s="4">
        <f t="shared" si="171"/>
        <v>0</v>
      </c>
    </row>
    <row r="342" spans="2:20" ht="15" customHeight="1" x14ac:dyDescent="0.15">
      <c r="B342" s="74"/>
      <c r="C342" s="14" t="s">
        <v>89</v>
      </c>
      <c r="D342" s="21">
        <f>IF(D341&gt;0,D341/D340," ")</f>
        <v>1.3281258490463512</v>
      </c>
      <c r="E342" s="21">
        <f t="shared" ref="E342:T342" si="172">IF(E341&gt;0,E341/E340," ")</f>
        <v>0.83075018172409965</v>
      </c>
      <c r="F342" s="21">
        <f t="shared" si="172"/>
        <v>1.0686025575919855</v>
      </c>
      <c r="G342" s="21">
        <f t="shared" si="172"/>
        <v>0.92725663435394878</v>
      </c>
      <c r="H342" s="21">
        <f t="shared" si="172"/>
        <v>0.90848365091934069</v>
      </c>
      <c r="I342" s="21">
        <f t="shared" si="172"/>
        <v>0.79567918570322826</v>
      </c>
      <c r="J342" s="21">
        <f t="shared" si="172"/>
        <v>0.78532523305750501</v>
      </c>
      <c r="K342" s="21">
        <f t="shared" si="172"/>
        <v>1.1220793654803103</v>
      </c>
      <c r="L342" s="21">
        <f t="shared" si="172"/>
        <v>1.2259214384800436</v>
      </c>
      <c r="M342" s="21" t="str">
        <f t="shared" si="172"/>
        <v xml:space="preserve"> </v>
      </c>
      <c r="N342" s="21" t="str">
        <f t="shared" si="172"/>
        <v xml:space="preserve"> </v>
      </c>
      <c r="O342" s="21" t="str">
        <f t="shared" si="172"/>
        <v xml:space="preserve"> </v>
      </c>
      <c r="P342" s="21" t="str">
        <f t="shared" si="172"/>
        <v xml:space="preserve"> </v>
      </c>
      <c r="Q342" s="21">
        <f t="shared" si="172"/>
        <v>0.98030421809386636</v>
      </c>
      <c r="R342" s="21">
        <f t="shared" si="172"/>
        <v>0.88729191736041213</v>
      </c>
      <c r="S342" s="21">
        <f t="shared" si="172"/>
        <v>0.9673380640638175</v>
      </c>
      <c r="T342" s="21" t="str">
        <f t="shared" si="172"/>
        <v xml:space="preserve"> </v>
      </c>
    </row>
    <row r="343" spans="2:20" ht="15" customHeight="1" x14ac:dyDescent="0.15"/>
    <row r="344" spans="2:20" ht="15" customHeight="1" x14ac:dyDescent="0.15">
      <c r="B344" s="70" t="s">
        <v>63</v>
      </c>
      <c r="C344" s="14" t="s">
        <v>0</v>
      </c>
      <c r="D344" s="14" t="s">
        <v>1</v>
      </c>
      <c r="E344" s="14" t="s">
        <v>2</v>
      </c>
      <c r="F344" s="14" t="s">
        <v>3</v>
      </c>
      <c r="G344" s="14" t="s">
        <v>4</v>
      </c>
      <c r="H344" s="14" t="s">
        <v>5</v>
      </c>
      <c r="I344" s="14" t="s">
        <v>6</v>
      </c>
      <c r="J344" s="14" t="s">
        <v>7</v>
      </c>
      <c r="K344" s="14" t="s">
        <v>8</v>
      </c>
      <c r="L344" s="14" t="s">
        <v>9</v>
      </c>
      <c r="M344" s="14" t="s">
        <v>10</v>
      </c>
      <c r="N344" s="14" t="s">
        <v>11</v>
      </c>
      <c r="O344" s="14" t="s">
        <v>12</v>
      </c>
      <c r="P344" s="14" t="s">
        <v>23</v>
      </c>
      <c r="Q344" s="14" t="s">
        <v>24</v>
      </c>
      <c r="R344" s="14" t="s">
        <v>25</v>
      </c>
      <c r="S344" s="14" t="s">
        <v>26</v>
      </c>
      <c r="T344" s="14" t="s">
        <v>27</v>
      </c>
    </row>
    <row r="345" spans="2:20" ht="15" customHeight="1" x14ac:dyDescent="0.15">
      <c r="B345" s="73"/>
      <c r="C345" s="22" t="s">
        <v>29</v>
      </c>
      <c r="D345" s="37">
        <v>30724</v>
      </c>
      <c r="E345" s="37">
        <v>63694</v>
      </c>
      <c r="F345" s="37">
        <v>72876</v>
      </c>
      <c r="G345" s="36">
        <v>80106</v>
      </c>
      <c r="H345" s="36">
        <v>84517</v>
      </c>
      <c r="I345" s="36">
        <v>81180</v>
      </c>
      <c r="J345" s="36">
        <v>80993</v>
      </c>
      <c r="K345" s="36">
        <v>59911</v>
      </c>
      <c r="L345" s="36">
        <v>33429</v>
      </c>
      <c r="M345" s="36">
        <v>52378</v>
      </c>
      <c r="N345" s="36">
        <v>68279</v>
      </c>
      <c r="O345" s="36">
        <v>69008</v>
      </c>
      <c r="P345" s="3">
        <f>SUM(D345:O345)</f>
        <v>777095</v>
      </c>
      <c r="Q345" s="3">
        <f>SUM(D345:F345)</f>
        <v>167294</v>
      </c>
      <c r="R345" s="3">
        <f>SUM(G345:I345)</f>
        <v>245803</v>
      </c>
      <c r="S345" s="3">
        <f>SUM(J345:L345)</f>
        <v>174333</v>
      </c>
      <c r="T345" s="3">
        <f>SUM(M345:O345)</f>
        <v>189665</v>
      </c>
    </row>
    <row r="346" spans="2:20" ht="15" customHeight="1" x14ac:dyDescent="0.15">
      <c r="B346" s="73"/>
      <c r="C346" s="14" t="s">
        <v>13</v>
      </c>
      <c r="D346" s="37">
        <v>26336</v>
      </c>
      <c r="E346" s="37">
        <v>55430</v>
      </c>
      <c r="F346" s="37">
        <v>65482</v>
      </c>
      <c r="G346" s="36">
        <v>73006</v>
      </c>
      <c r="H346" s="36">
        <v>75073</v>
      </c>
      <c r="I346" s="36">
        <v>75663</v>
      </c>
      <c r="J346" s="36">
        <v>68451</v>
      </c>
      <c r="K346" s="36">
        <v>49462</v>
      </c>
      <c r="L346" s="36">
        <v>33667</v>
      </c>
      <c r="M346" s="36">
        <v>47717</v>
      </c>
      <c r="N346" s="36">
        <v>71152</v>
      </c>
      <c r="O346" s="36">
        <v>62919</v>
      </c>
      <c r="P346" s="3">
        <f>SUM(D346:O346)</f>
        <v>704358</v>
      </c>
      <c r="Q346" s="3">
        <f>SUM(D346:F346)</f>
        <v>147248</v>
      </c>
      <c r="R346" s="3">
        <f>SUM(G346:I346)</f>
        <v>223742</v>
      </c>
      <c r="S346" s="3">
        <f>SUM(J346:L346)</f>
        <v>151580</v>
      </c>
      <c r="T346" s="3">
        <f>SUM(M346:O346)</f>
        <v>181788</v>
      </c>
    </row>
    <row r="347" spans="2:20" ht="15" customHeight="1" x14ac:dyDescent="0.15">
      <c r="B347" s="73"/>
      <c r="C347" s="14" t="s">
        <v>28</v>
      </c>
      <c r="D347" s="1">
        <v>23916</v>
      </c>
      <c r="E347" s="1">
        <v>53376</v>
      </c>
      <c r="F347" s="1">
        <v>62994</v>
      </c>
      <c r="G347" s="1">
        <v>73494</v>
      </c>
      <c r="H347" s="1">
        <v>71427</v>
      </c>
      <c r="I347" s="1">
        <v>69502</v>
      </c>
      <c r="J347" s="1">
        <v>68635</v>
      </c>
      <c r="K347" s="1">
        <v>46608</v>
      </c>
      <c r="L347" s="1">
        <v>30732</v>
      </c>
      <c r="M347" s="1">
        <v>42571</v>
      </c>
      <c r="N347" s="1">
        <v>67935</v>
      </c>
      <c r="O347" s="1">
        <v>50179</v>
      </c>
      <c r="P347" s="3">
        <f>SUM(D347:O347)</f>
        <v>661369</v>
      </c>
      <c r="Q347" s="3">
        <f>SUM(D347:F347)</f>
        <v>140286</v>
      </c>
      <c r="R347" s="3">
        <f>SUM(G347:I347)</f>
        <v>214423</v>
      </c>
      <c r="S347" s="3">
        <f>SUM(J347:L347)</f>
        <v>145975</v>
      </c>
      <c r="T347" s="3">
        <f>SUM(M347:O347)</f>
        <v>160685</v>
      </c>
    </row>
    <row r="348" spans="2:20" ht="15" customHeight="1" x14ac:dyDescent="0.15">
      <c r="B348" s="73"/>
      <c r="C348" s="14" t="s">
        <v>30</v>
      </c>
      <c r="D348" s="2">
        <v>19268</v>
      </c>
      <c r="E348" s="2">
        <v>38649</v>
      </c>
      <c r="F348" s="2">
        <v>49118</v>
      </c>
      <c r="G348" s="2">
        <v>53929</v>
      </c>
      <c r="H348" s="2">
        <v>62311</v>
      </c>
      <c r="I348" s="2">
        <v>60983</v>
      </c>
      <c r="J348" s="2">
        <v>62930</v>
      </c>
      <c r="K348" s="2">
        <v>34274</v>
      </c>
      <c r="L348" s="2">
        <v>28030</v>
      </c>
      <c r="M348" s="2">
        <v>47120</v>
      </c>
      <c r="N348" s="2">
        <v>61010</v>
      </c>
      <c r="O348" s="2">
        <v>49086</v>
      </c>
      <c r="P348" s="3">
        <f>SUM(D348:O348)</f>
        <v>566708</v>
      </c>
      <c r="Q348" s="3">
        <f>SUM(D348:F348)</f>
        <v>107035</v>
      </c>
      <c r="R348" s="3">
        <f>SUM(G348:I348)</f>
        <v>177223</v>
      </c>
      <c r="S348" s="3">
        <f>SUM(J348:L348)</f>
        <v>125234</v>
      </c>
      <c r="T348" s="3">
        <f>SUM(M348:O348)</f>
        <v>157216</v>
      </c>
    </row>
    <row r="349" spans="2:20" ht="15" customHeight="1" x14ac:dyDescent="0.15">
      <c r="B349" s="73"/>
      <c r="C349" s="14" t="s">
        <v>41</v>
      </c>
      <c r="D349" s="1">
        <v>23764</v>
      </c>
      <c r="E349" s="1">
        <v>45977</v>
      </c>
      <c r="F349" s="1">
        <v>51273</v>
      </c>
      <c r="G349" s="1">
        <v>63267</v>
      </c>
      <c r="H349" s="1">
        <v>61099</v>
      </c>
      <c r="I349" s="1">
        <v>57373</v>
      </c>
      <c r="J349" s="1">
        <v>65245</v>
      </c>
      <c r="K349" s="1">
        <v>36801</v>
      </c>
      <c r="L349" s="1">
        <v>29220</v>
      </c>
      <c r="M349" s="1">
        <v>44866</v>
      </c>
      <c r="N349" s="1">
        <v>63325</v>
      </c>
      <c r="O349" s="1">
        <v>57282</v>
      </c>
      <c r="P349" s="4">
        <f>IF(D349*E349*F349*G349*H349*I349*J349*K349*L349*M349*N349*O349&gt;0,SUM(D349:O349),0)</f>
        <v>599492</v>
      </c>
      <c r="Q349" s="4">
        <f>IF(D349*E349*F349&gt;0,SUM(D349:F349),0)</f>
        <v>121014</v>
      </c>
      <c r="R349" s="4">
        <f>IF(G349*H349*I349&gt;0,SUM(G349:I349),0)</f>
        <v>181739</v>
      </c>
      <c r="S349" s="4">
        <f>IF(J349*K349*L349&gt;0,SUM(J349:L349),0)</f>
        <v>131266</v>
      </c>
      <c r="T349" s="4">
        <f>IF(M349*N349*O349&gt;0,SUM(M349:O349),0)</f>
        <v>165473</v>
      </c>
    </row>
    <row r="350" spans="2:20" ht="15" customHeight="1" x14ac:dyDescent="0.15">
      <c r="B350" s="73"/>
      <c r="C350" s="14" t="s">
        <v>42</v>
      </c>
      <c r="D350" s="1">
        <v>24804</v>
      </c>
      <c r="E350" s="1">
        <v>52571</v>
      </c>
      <c r="F350" s="1">
        <v>60694</v>
      </c>
      <c r="G350" s="1">
        <v>69628</v>
      </c>
      <c r="H350" s="1">
        <v>66082</v>
      </c>
      <c r="I350" s="1">
        <v>59941</v>
      </c>
      <c r="J350" s="1">
        <v>68184</v>
      </c>
      <c r="K350" s="1">
        <v>42572</v>
      </c>
      <c r="L350" s="1">
        <v>37737</v>
      </c>
      <c r="M350" s="1">
        <v>47706</v>
      </c>
      <c r="N350" s="1">
        <v>60405</v>
      </c>
      <c r="O350" s="1">
        <v>58479</v>
      </c>
      <c r="P350" s="4">
        <f>IF(D350*E350*F350*G350*H350*I350*J350*K350*L350*M350*N350*O350&gt;0,SUM(D350:O350),0)</f>
        <v>648803</v>
      </c>
      <c r="Q350" s="4">
        <f>IF(D350*E350*F350&gt;0,SUM(D350:F350),0)</f>
        <v>138069</v>
      </c>
      <c r="R350" s="4">
        <f>IF(G350*H350*I350&gt;0,SUM(G350:I350),0)</f>
        <v>195651</v>
      </c>
      <c r="S350" s="4">
        <f>IF(J350*K350*L350&gt;0,SUM(J350:L350),0)</f>
        <v>148493</v>
      </c>
      <c r="T350" s="4">
        <f>IF(M350*N350*O350&gt;0,SUM(M350:O350),0)</f>
        <v>166590</v>
      </c>
    </row>
    <row r="351" spans="2:20" ht="15" customHeight="1" x14ac:dyDescent="0.15">
      <c r="B351" s="73"/>
      <c r="C351" s="14" t="s">
        <v>44</v>
      </c>
      <c r="D351" s="1">
        <v>24400</v>
      </c>
      <c r="E351" s="1">
        <v>50706</v>
      </c>
      <c r="F351" s="1">
        <v>56248</v>
      </c>
      <c r="G351" s="1">
        <v>72032</v>
      </c>
      <c r="H351" s="1">
        <v>64859</v>
      </c>
      <c r="I351" s="1">
        <v>58075</v>
      </c>
      <c r="J351" s="1">
        <v>64431</v>
      </c>
      <c r="K351" s="1">
        <v>46351</v>
      </c>
      <c r="L351" s="1">
        <v>36751</v>
      </c>
      <c r="M351" s="1">
        <v>47045</v>
      </c>
      <c r="N351" s="1">
        <v>66548</v>
      </c>
      <c r="O351" s="1">
        <v>56474</v>
      </c>
      <c r="P351" s="4">
        <f>IF(D351*E351*F351*G351*H351*I351*J351*K351*L351*M351*N351*O351&gt;0,SUM(D351:O351),0)</f>
        <v>643920</v>
      </c>
      <c r="Q351" s="4">
        <f>IF(D351*E351*F351&gt;0,SUM(D351:F351),0)</f>
        <v>131354</v>
      </c>
      <c r="R351" s="4">
        <f>IF(G351*H351*I351&gt;0,SUM(G351:I351),0)</f>
        <v>194966</v>
      </c>
      <c r="S351" s="4">
        <f>IF(J351*K351*L351&gt;0,SUM(J351:L351),0)</f>
        <v>147533</v>
      </c>
      <c r="T351" s="4">
        <f>IF(M351*N351*O351&gt;0,SUM(M351:O351),0)</f>
        <v>170067</v>
      </c>
    </row>
    <row r="352" spans="2:20" ht="15" customHeight="1" x14ac:dyDescent="0.15">
      <c r="B352" s="73"/>
      <c r="C352" s="14" t="s">
        <v>83</v>
      </c>
      <c r="D352" s="1">
        <v>28473</v>
      </c>
      <c r="E352" s="1">
        <v>54624</v>
      </c>
      <c r="F352" s="1">
        <v>53766</v>
      </c>
      <c r="G352" s="1">
        <v>69892</v>
      </c>
      <c r="H352" s="1">
        <v>65555</v>
      </c>
      <c r="I352" s="1">
        <v>60196</v>
      </c>
      <c r="J352" s="1">
        <v>64220</v>
      </c>
      <c r="K352" s="1">
        <v>46205</v>
      </c>
      <c r="L352" s="1">
        <v>42540</v>
      </c>
      <c r="M352" s="1">
        <v>50459</v>
      </c>
      <c r="N352" s="1">
        <v>62009</v>
      </c>
      <c r="O352" s="1">
        <v>49983</v>
      </c>
      <c r="P352" s="4">
        <f>IF(D352*E352*F352*G352*H352*I352*J352*K352*L352*M352*N352*O352&gt;0,SUM(D352:O352),0)</f>
        <v>647922</v>
      </c>
      <c r="Q352" s="4">
        <f>IF(D352*E352*F352&gt;0,SUM(D352:F352),0)</f>
        <v>136863</v>
      </c>
      <c r="R352" s="4">
        <f>IF(G352*H352*I352&gt;0,SUM(G352:I352),0)</f>
        <v>195643</v>
      </c>
      <c r="S352" s="4">
        <f>IF(J352*K352*L352&gt;0,SUM(J352:L352),0)</f>
        <v>152965</v>
      </c>
      <c r="T352" s="4">
        <f>IF(M352*N352*O352&gt;0,SUM(M352:O352),0)</f>
        <v>162451</v>
      </c>
    </row>
    <row r="353" spans="1:20" ht="15" customHeight="1" x14ac:dyDescent="0.15">
      <c r="B353" s="73"/>
      <c r="C353" s="14" t="s">
        <v>86</v>
      </c>
      <c r="D353" s="17">
        <v>30232</v>
      </c>
      <c r="E353" s="17">
        <v>51788</v>
      </c>
      <c r="F353" s="17">
        <v>47584</v>
      </c>
      <c r="G353" s="17">
        <v>64899</v>
      </c>
      <c r="H353" s="17">
        <v>58348</v>
      </c>
      <c r="I353" s="17">
        <v>51172</v>
      </c>
      <c r="J353" s="17">
        <v>56503</v>
      </c>
      <c r="K353" s="17">
        <v>41723</v>
      </c>
      <c r="L353" s="17">
        <v>34971</v>
      </c>
      <c r="M353" s="17">
        <v>47357</v>
      </c>
      <c r="N353" s="17">
        <v>59762</v>
      </c>
      <c r="O353" s="17">
        <v>49985</v>
      </c>
      <c r="P353" s="4">
        <f>IF(D353*E353*F353*G353*H353*I353*J353*K353*L353*M353*N353*O353&gt;0,SUM(D353:O353),0)</f>
        <v>594324</v>
      </c>
      <c r="Q353" s="4">
        <f>IF(D353*E353*F353&gt;0,SUM(D353:F353),0)</f>
        <v>129604</v>
      </c>
      <c r="R353" s="4">
        <f>IF(G353*H353*I353&gt;0,SUM(G353:I353),0)</f>
        <v>174419</v>
      </c>
      <c r="S353" s="4">
        <f>IF(J353*K353*L353&gt;0,SUM(J353:L353),0)</f>
        <v>133197</v>
      </c>
      <c r="T353" s="4">
        <f>IF(M353*N353*O353&gt;0,SUM(M353:O353),0)</f>
        <v>157104</v>
      </c>
    </row>
    <row r="354" spans="1:20" ht="15" customHeight="1" x14ac:dyDescent="0.15">
      <c r="B354" s="73"/>
      <c r="C354" s="14" t="s">
        <v>87</v>
      </c>
      <c r="D354" s="17">
        <v>29789</v>
      </c>
      <c r="E354" s="17">
        <v>51492</v>
      </c>
      <c r="F354" s="17">
        <v>44765</v>
      </c>
      <c r="G354" s="17">
        <v>63516</v>
      </c>
      <c r="H354" s="17">
        <v>58396</v>
      </c>
      <c r="I354" s="17">
        <v>51033</v>
      </c>
      <c r="J354" s="17">
        <v>58883</v>
      </c>
      <c r="K354" s="17">
        <v>38720</v>
      </c>
      <c r="L354" s="17">
        <v>33823</v>
      </c>
      <c r="M354" s="17">
        <v>45826</v>
      </c>
      <c r="N354" s="17">
        <v>58499</v>
      </c>
      <c r="O354" s="17">
        <v>50800</v>
      </c>
      <c r="P354" s="4">
        <f t="shared" ref="P354:P355" si="173">IF(D354*E354*F354*G354*H354*I354*J354*K354*L354*M354*N354*O354&gt;0,SUM(D354:O354),0)</f>
        <v>585542</v>
      </c>
      <c r="Q354" s="4">
        <f t="shared" ref="Q354:Q355" si="174">IF(D354*E354*F354&gt;0,SUM(D354:F354),0)</f>
        <v>126046</v>
      </c>
      <c r="R354" s="4">
        <f t="shared" ref="R354:R355" si="175">IF(G354*H354*I354&gt;0,SUM(G354:I354),0)</f>
        <v>172945</v>
      </c>
      <c r="S354" s="4">
        <f t="shared" ref="S354:S355" si="176">IF(J354*K354*L354&gt;0,SUM(J354:L354),0)</f>
        <v>131426</v>
      </c>
      <c r="T354" s="4">
        <f t="shared" ref="T354:T355" si="177">IF(M354*N354*O354&gt;0,SUM(M354:O354),0)</f>
        <v>155125</v>
      </c>
    </row>
    <row r="355" spans="1:20" ht="15" customHeight="1" x14ac:dyDescent="0.15">
      <c r="B355" s="73"/>
      <c r="C355" s="14" t="s">
        <v>88</v>
      </c>
      <c r="D355" s="17">
        <v>31630</v>
      </c>
      <c r="E355" s="17">
        <v>46852</v>
      </c>
      <c r="F355" s="17">
        <v>45060</v>
      </c>
      <c r="G355" s="17">
        <v>58579</v>
      </c>
      <c r="H355" s="17">
        <v>55624</v>
      </c>
      <c r="I355" s="17">
        <v>38761</v>
      </c>
      <c r="J355" s="17">
        <v>43765</v>
      </c>
      <c r="K355" s="17">
        <v>26885</v>
      </c>
      <c r="L355" s="17">
        <v>33090</v>
      </c>
      <c r="M355" s="17"/>
      <c r="N355" s="17"/>
      <c r="O355" s="17"/>
      <c r="P355" s="4">
        <f t="shared" si="173"/>
        <v>0</v>
      </c>
      <c r="Q355" s="4">
        <f t="shared" si="174"/>
        <v>123542</v>
      </c>
      <c r="R355" s="4">
        <f t="shared" si="175"/>
        <v>152964</v>
      </c>
      <c r="S355" s="4">
        <f t="shared" si="176"/>
        <v>103740</v>
      </c>
      <c r="T355" s="4">
        <f t="shared" si="177"/>
        <v>0</v>
      </c>
    </row>
    <row r="356" spans="1:20" ht="15" customHeight="1" x14ac:dyDescent="0.15">
      <c r="B356" s="74"/>
      <c r="C356" s="14" t="s">
        <v>89</v>
      </c>
      <c r="D356" s="21">
        <f>IF(D355&gt;0,D355/D354," ")</f>
        <v>1.0618013360636476</v>
      </c>
      <c r="E356" s="21">
        <f t="shared" ref="E356:T356" si="178">IF(E355&gt;0,E355/E354," ")</f>
        <v>0.90988891478287892</v>
      </c>
      <c r="F356" s="21">
        <f t="shared" si="178"/>
        <v>1.0065899698425109</v>
      </c>
      <c r="G356" s="21">
        <f t="shared" si="178"/>
        <v>0.92227155362428359</v>
      </c>
      <c r="H356" s="21">
        <f t="shared" si="178"/>
        <v>0.95253099527364893</v>
      </c>
      <c r="I356" s="21">
        <f t="shared" si="178"/>
        <v>0.75952814845296179</v>
      </c>
      <c r="J356" s="21">
        <f t="shared" si="178"/>
        <v>0.74325357064008291</v>
      </c>
      <c r="K356" s="21">
        <f t="shared" si="178"/>
        <v>0.69434400826446285</v>
      </c>
      <c r="L356" s="21">
        <f t="shared" si="178"/>
        <v>0.97832835644383997</v>
      </c>
      <c r="M356" s="21" t="str">
        <f t="shared" si="178"/>
        <v xml:space="preserve"> </v>
      </c>
      <c r="N356" s="21" t="str">
        <f t="shared" si="178"/>
        <v xml:space="preserve"> </v>
      </c>
      <c r="O356" s="21" t="str">
        <f t="shared" si="178"/>
        <v xml:space="preserve"> </v>
      </c>
      <c r="P356" s="21" t="str">
        <f t="shared" si="178"/>
        <v xml:space="preserve"> </v>
      </c>
      <c r="Q356" s="21">
        <f t="shared" si="178"/>
        <v>0.98013423670723387</v>
      </c>
      <c r="R356" s="21">
        <f t="shared" si="178"/>
        <v>0.88446615976177401</v>
      </c>
      <c r="S356" s="21">
        <f t="shared" si="178"/>
        <v>0.78934153059516377</v>
      </c>
      <c r="T356" s="21" t="str">
        <f t="shared" si="178"/>
        <v xml:space="preserve"> </v>
      </c>
    </row>
    <row r="357" spans="1:20" ht="15" customHeight="1" x14ac:dyDescent="0.15">
      <c r="B357" s="25"/>
      <c r="C357" s="25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</row>
    <row r="358" spans="1:20" ht="15" customHeight="1" x14ac:dyDescent="0.15">
      <c r="B358" s="70" t="s">
        <v>80</v>
      </c>
      <c r="C358" s="14" t="s">
        <v>0</v>
      </c>
      <c r="D358" s="14" t="s">
        <v>1</v>
      </c>
      <c r="E358" s="14" t="s">
        <v>2</v>
      </c>
      <c r="F358" s="14" t="s">
        <v>3</v>
      </c>
      <c r="G358" s="14" t="s">
        <v>4</v>
      </c>
      <c r="H358" s="14" t="s">
        <v>5</v>
      </c>
      <c r="I358" s="14" t="s">
        <v>6</v>
      </c>
      <c r="J358" s="14" t="s">
        <v>7</v>
      </c>
      <c r="K358" s="14" t="s">
        <v>8</v>
      </c>
      <c r="L358" s="14" t="s">
        <v>9</v>
      </c>
      <c r="M358" s="14" t="s">
        <v>10</v>
      </c>
      <c r="N358" s="14" t="s">
        <v>11</v>
      </c>
      <c r="O358" s="14" t="s">
        <v>12</v>
      </c>
      <c r="P358" s="14" t="s">
        <v>23</v>
      </c>
      <c r="Q358" s="14" t="s">
        <v>24</v>
      </c>
      <c r="R358" s="14" t="s">
        <v>25</v>
      </c>
      <c r="S358" s="14" t="s">
        <v>26</v>
      </c>
      <c r="T358" s="14" t="s">
        <v>27</v>
      </c>
    </row>
    <row r="359" spans="1:20" ht="15" customHeight="1" x14ac:dyDescent="0.15">
      <c r="B359" s="73"/>
      <c r="C359" s="22" t="s">
        <v>29</v>
      </c>
      <c r="D359" s="37">
        <v>6581</v>
      </c>
      <c r="E359" s="37">
        <v>31031</v>
      </c>
      <c r="F359" s="37">
        <v>21535</v>
      </c>
      <c r="G359" s="36">
        <v>43575</v>
      </c>
      <c r="H359" s="36">
        <v>55035</v>
      </c>
      <c r="I359" s="36">
        <v>28880</v>
      </c>
      <c r="J359" s="36">
        <v>23867</v>
      </c>
      <c r="K359" s="36">
        <v>5496</v>
      </c>
      <c r="L359" s="36">
        <v>2830</v>
      </c>
      <c r="M359" s="36">
        <v>3126</v>
      </c>
      <c r="N359" s="36">
        <v>3672</v>
      </c>
      <c r="O359" s="36">
        <v>5380</v>
      </c>
      <c r="P359" s="3">
        <f>SUM(D359:O359)</f>
        <v>231008</v>
      </c>
      <c r="Q359" s="3">
        <f>SUM(D359:F359)</f>
        <v>59147</v>
      </c>
      <c r="R359" s="3">
        <f>SUM(G359:I359)</f>
        <v>127490</v>
      </c>
      <c r="S359" s="3">
        <f>SUM(J359:L359)</f>
        <v>32193</v>
      </c>
      <c r="T359" s="3">
        <f>SUM(M359:O359)</f>
        <v>12178</v>
      </c>
    </row>
    <row r="360" spans="1:20" ht="15" customHeight="1" x14ac:dyDescent="0.15">
      <c r="B360" s="73"/>
      <c r="C360" s="14" t="s">
        <v>13</v>
      </c>
      <c r="D360" s="37">
        <v>6452</v>
      </c>
      <c r="E360" s="37">
        <v>32026</v>
      </c>
      <c r="F360" s="37">
        <v>26049</v>
      </c>
      <c r="G360" s="36">
        <v>48691</v>
      </c>
      <c r="H360" s="36">
        <v>53033</v>
      </c>
      <c r="I360" s="36">
        <v>32847</v>
      </c>
      <c r="J360" s="36">
        <v>25448</v>
      </c>
      <c r="K360" s="36">
        <v>5681</v>
      </c>
      <c r="L360" s="36">
        <v>3162</v>
      </c>
      <c r="M360" s="36">
        <v>3460</v>
      </c>
      <c r="N360" s="36">
        <v>3892</v>
      </c>
      <c r="O360" s="36">
        <v>5060</v>
      </c>
      <c r="P360" s="3">
        <f>SUM(D360:O360)</f>
        <v>245801</v>
      </c>
      <c r="Q360" s="3">
        <f>SUM(D360:F360)</f>
        <v>64527</v>
      </c>
      <c r="R360" s="3">
        <f>SUM(G360:I360)</f>
        <v>134571</v>
      </c>
      <c r="S360" s="3">
        <f>SUM(J360:L360)</f>
        <v>34291</v>
      </c>
      <c r="T360" s="3">
        <f>SUM(M360:O360)</f>
        <v>12412</v>
      </c>
    </row>
    <row r="361" spans="1:20" ht="15" customHeight="1" x14ac:dyDescent="0.15">
      <c r="B361" s="73"/>
      <c r="C361" s="14" t="s">
        <v>28</v>
      </c>
      <c r="D361" s="1">
        <v>4921</v>
      </c>
      <c r="E361" s="1">
        <v>29773</v>
      </c>
      <c r="F361" s="1">
        <v>21978</v>
      </c>
      <c r="G361" s="1">
        <v>44779</v>
      </c>
      <c r="H361" s="1">
        <v>50195</v>
      </c>
      <c r="I361" s="1">
        <v>30069</v>
      </c>
      <c r="J361" s="1">
        <v>23303</v>
      </c>
      <c r="K361" s="1">
        <v>5853</v>
      </c>
      <c r="L361" s="1">
        <v>3179</v>
      </c>
      <c r="M361" s="1">
        <v>2876</v>
      </c>
      <c r="N361" s="1">
        <v>8887</v>
      </c>
      <c r="O361" s="1">
        <v>9834</v>
      </c>
      <c r="P361" s="3">
        <f>SUM(D361:O361)</f>
        <v>235647</v>
      </c>
      <c r="Q361" s="3">
        <f>SUM(D361:F361)</f>
        <v>56672</v>
      </c>
      <c r="R361" s="3">
        <f>SUM(G361:I361)</f>
        <v>125043</v>
      </c>
      <c r="S361" s="3">
        <f>SUM(J361:L361)</f>
        <v>32335</v>
      </c>
      <c r="T361" s="3">
        <f>SUM(M361:O361)</f>
        <v>21597</v>
      </c>
    </row>
    <row r="362" spans="1:20" ht="15" customHeight="1" x14ac:dyDescent="0.2">
      <c r="A362" s="30" t="s">
        <v>45</v>
      </c>
      <c r="B362" s="73"/>
      <c r="C362" s="14" t="s">
        <v>30</v>
      </c>
      <c r="D362" s="2">
        <v>12643</v>
      </c>
      <c r="E362" s="2">
        <v>24513</v>
      </c>
      <c r="F362" s="2">
        <v>26677</v>
      </c>
      <c r="G362" s="2">
        <v>50386</v>
      </c>
      <c r="H362" s="2">
        <v>56486</v>
      </c>
      <c r="I362" s="2">
        <v>34604</v>
      </c>
      <c r="J362" s="2">
        <v>25525</v>
      </c>
      <c r="K362" s="2">
        <v>11924</v>
      </c>
      <c r="L362" s="2">
        <v>7625</v>
      </c>
      <c r="M362" s="2">
        <v>8237</v>
      </c>
      <c r="N362" s="2">
        <v>7456</v>
      </c>
      <c r="O362" s="2">
        <v>8631</v>
      </c>
      <c r="P362" s="3">
        <f>SUM(D362:O362)</f>
        <v>274707</v>
      </c>
      <c r="Q362" s="3">
        <f>SUM(D362:F362)</f>
        <v>63833</v>
      </c>
      <c r="R362" s="3">
        <f>SUM(G362:I362)</f>
        <v>141476</v>
      </c>
      <c r="S362" s="3">
        <f>SUM(J362:L362)</f>
        <v>45074</v>
      </c>
      <c r="T362" s="3">
        <f>SUM(M362:O362)</f>
        <v>24324</v>
      </c>
    </row>
    <row r="363" spans="1:20" ht="15" customHeight="1" x14ac:dyDescent="0.15">
      <c r="B363" s="73"/>
      <c r="C363" s="14" t="s">
        <v>41</v>
      </c>
      <c r="D363" s="1">
        <v>13250</v>
      </c>
      <c r="E363" s="1">
        <v>23820</v>
      </c>
      <c r="F363" s="1">
        <v>31066</v>
      </c>
      <c r="G363" s="1">
        <v>53881</v>
      </c>
      <c r="H363" s="1">
        <v>55396</v>
      </c>
      <c r="I363" s="1">
        <v>35582</v>
      </c>
      <c r="J363" s="1">
        <v>24616</v>
      </c>
      <c r="K363" s="1">
        <v>10615</v>
      </c>
      <c r="L363" s="1">
        <v>6702</v>
      </c>
      <c r="M363" s="1">
        <v>7436</v>
      </c>
      <c r="N363" s="1">
        <v>8040</v>
      </c>
      <c r="O363" s="1">
        <v>9130</v>
      </c>
      <c r="P363" s="4">
        <f>IF(D363*E363*F363*G363*H363*I363*J363*K363*L363*M363*N363*O363&gt;0,SUM(D363:O363),0)</f>
        <v>279534</v>
      </c>
      <c r="Q363" s="4">
        <f>IF(D363*E363*F363&gt;0,SUM(D363:F363),0)</f>
        <v>68136</v>
      </c>
      <c r="R363" s="4">
        <f>IF(G363*H363*I363&gt;0,SUM(G363:I363),0)</f>
        <v>144859</v>
      </c>
      <c r="S363" s="4">
        <f>IF(J363*K363*L363&gt;0,SUM(J363:L363),0)</f>
        <v>41933</v>
      </c>
      <c r="T363" s="4">
        <f>IF(M363*N363*O363&gt;0,SUM(M363:O363),0)</f>
        <v>24606</v>
      </c>
    </row>
    <row r="364" spans="1:20" ht="15" customHeight="1" x14ac:dyDescent="0.15">
      <c r="B364" s="73"/>
      <c r="C364" s="14" t="s">
        <v>42</v>
      </c>
      <c r="D364" s="1">
        <v>11357</v>
      </c>
      <c r="E364" s="1">
        <v>22678</v>
      </c>
      <c r="F364" s="1">
        <v>30947</v>
      </c>
      <c r="G364" s="1">
        <v>53137</v>
      </c>
      <c r="H364" s="1">
        <v>54155</v>
      </c>
      <c r="I364" s="1">
        <v>35615</v>
      </c>
      <c r="J364" s="1">
        <v>26873</v>
      </c>
      <c r="K364" s="1">
        <v>12283</v>
      </c>
      <c r="L364" s="1">
        <v>6682</v>
      </c>
      <c r="M364" s="1">
        <v>7072</v>
      </c>
      <c r="N364" s="1">
        <v>7082</v>
      </c>
      <c r="O364" s="1">
        <v>8333</v>
      </c>
      <c r="P364" s="4">
        <f>IF(D364*E364*F364*G364*H364*I364*J364*K364*L364*M364*N364*O364&gt;0,SUM(D364:O364),0)</f>
        <v>276214</v>
      </c>
      <c r="Q364" s="4">
        <f>IF(D364*E364*F364&gt;0,SUM(D364:F364),0)</f>
        <v>64982</v>
      </c>
      <c r="R364" s="4">
        <f>IF(G364*H364*I364&gt;0,SUM(G364:I364),0)</f>
        <v>142907</v>
      </c>
      <c r="S364" s="4">
        <f>IF(J364*K364*L364&gt;0,SUM(J364:L364),0)</f>
        <v>45838</v>
      </c>
      <c r="T364" s="4">
        <f>IF(M364*N364*O364&gt;0,SUM(M364:O364),0)</f>
        <v>22487</v>
      </c>
    </row>
    <row r="365" spans="1:20" ht="15" customHeight="1" x14ac:dyDescent="0.15">
      <c r="B365" s="73"/>
      <c r="C365" s="14" t="s">
        <v>44</v>
      </c>
      <c r="D365" s="1">
        <v>11060</v>
      </c>
      <c r="E365" s="1">
        <v>23697</v>
      </c>
      <c r="F365" s="1">
        <v>26628</v>
      </c>
      <c r="G365" s="1">
        <v>47681</v>
      </c>
      <c r="H365" s="1">
        <v>48890</v>
      </c>
      <c r="I365" s="1">
        <v>30877</v>
      </c>
      <c r="J365" s="1">
        <v>22227</v>
      </c>
      <c r="K365" s="1">
        <v>11852</v>
      </c>
      <c r="L365" s="1">
        <v>6628</v>
      </c>
      <c r="M365" s="1">
        <v>7145</v>
      </c>
      <c r="N365" s="1">
        <v>8210</v>
      </c>
      <c r="O365" s="1">
        <v>10506</v>
      </c>
      <c r="P365" s="4">
        <f>IF(D365*E365*F365*G365*H365*I365*J365*K365*L365*M365*N365*O365&gt;0,SUM(D365:O365),0)</f>
        <v>255401</v>
      </c>
      <c r="Q365" s="4">
        <f>IF(D365*E365*F365&gt;0,SUM(D365:F365),0)</f>
        <v>61385</v>
      </c>
      <c r="R365" s="4">
        <f>IF(G365*H365*I365&gt;0,SUM(G365:I365),0)</f>
        <v>127448</v>
      </c>
      <c r="S365" s="4">
        <f>IF(J365*K365*L365&gt;0,SUM(J365:L365),0)</f>
        <v>40707</v>
      </c>
      <c r="T365" s="4">
        <f>IF(M365*N365*O365&gt;0,SUM(M365:O365),0)</f>
        <v>25861</v>
      </c>
    </row>
    <row r="366" spans="1:20" ht="15" customHeight="1" x14ac:dyDescent="0.15">
      <c r="B366" s="73"/>
      <c r="C366" s="14" t="s">
        <v>83</v>
      </c>
      <c r="D366" s="1">
        <v>9759</v>
      </c>
      <c r="E366" s="1">
        <v>27629</v>
      </c>
      <c r="F366" s="1">
        <v>31648</v>
      </c>
      <c r="G366" s="1">
        <v>50653</v>
      </c>
      <c r="H366" s="1">
        <v>50881</v>
      </c>
      <c r="I366" s="1">
        <v>37052</v>
      </c>
      <c r="J366" s="1">
        <v>21779</v>
      </c>
      <c r="K366" s="1">
        <v>10919</v>
      </c>
      <c r="L366" s="1">
        <v>6681</v>
      </c>
      <c r="M366" s="1">
        <v>7130</v>
      </c>
      <c r="N366" s="1">
        <v>7827</v>
      </c>
      <c r="O366" s="1">
        <v>10033</v>
      </c>
      <c r="P366" s="4">
        <f>IF(D366*E366*F366*G366*H366*I366*J366*K366*L366*M366*N366*O366&gt;0,SUM(D366:O366),0)</f>
        <v>271991</v>
      </c>
      <c r="Q366" s="4">
        <f>IF(D366*E366*F366&gt;0,SUM(D366:F366),0)</f>
        <v>69036</v>
      </c>
      <c r="R366" s="4">
        <f>IF(G366*H366*I366&gt;0,SUM(G366:I366),0)</f>
        <v>138586</v>
      </c>
      <c r="S366" s="4">
        <f>IF(J366*K366*L366&gt;0,SUM(J366:L366),0)</f>
        <v>39379</v>
      </c>
      <c r="T366" s="4">
        <f>IF(M366*N366*O366&gt;0,SUM(M366:O366),0)</f>
        <v>24990</v>
      </c>
    </row>
    <row r="367" spans="1:20" ht="15" customHeight="1" x14ac:dyDescent="0.15">
      <c r="B367" s="73"/>
      <c r="C367" s="14" t="s">
        <v>86</v>
      </c>
      <c r="D367" s="17">
        <v>11562</v>
      </c>
      <c r="E367" s="17">
        <v>27155</v>
      </c>
      <c r="F367" s="17">
        <v>30197</v>
      </c>
      <c r="G367" s="17">
        <v>53120</v>
      </c>
      <c r="H367" s="17">
        <v>45927</v>
      </c>
      <c r="I367" s="17">
        <v>13304</v>
      </c>
      <c r="J367" s="17">
        <v>19890</v>
      </c>
      <c r="K367" s="17">
        <v>9361</v>
      </c>
      <c r="L367" s="17">
        <v>7647</v>
      </c>
      <c r="M367" s="17">
        <v>7870</v>
      </c>
      <c r="N367" s="17">
        <v>8689</v>
      </c>
      <c r="O367" s="17">
        <v>11352</v>
      </c>
      <c r="P367" s="4">
        <f>IF(D367*E367*F367*G367*H367*I367*J367*K367*L367*M367*N367*O367&gt;0,SUM(D367:O367),0)</f>
        <v>246074</v>
      </c>
      <c r="Q367" s="4">
        <f>IF(D367*E367*F367&gt;0,SUM(D367:F367),0)</f>
        <v>68914</v>
      </c>
      <c r="R367" s="4">
        <f>IF(G367*H367*I367&gt;0,SUM(G367:I367),0)</f>
        <v>112351</v>
      </c>
      <c r="S367" s="4">
        <f>IF(J367*K367*L367&gt;0,SUM(J367:L367),0)</f>
        <v>36898</v>
      </c>
      <c r="T367" s="4">
        <f>IF(M367*N367*O367&gt;0,SUM(M367:O367),0)</f>
        <v>27911</v>
      </c>
    </row>
    <row r="368" spans="1:20" ht="15" customHeight="1" x14ac:dyDescent="0.15">
      <c r="B368" s="73"/>
      <c r="C368" s="14" t="s">
        <v>87</v>
      </c>
      <c r="D368" s="17">
        <v>11363</v>
      </c>
      <c r="E368" s="17">
        <v>28626</v>
      </c>
      <c r="F368" s="17">
        <v>30258</v>
      </c>
      <c r="G368" s="17">
        <v>53248</v>
      </c>
      <c r="H368" s="17">
        <v>51041</v>
      </c>
      <c r="I368" s="17">
        <v>34118</v>
      </c>
      <c r="J368" s="17">
        <v>22926</v>
      </c>
      <c r="K368" s="17">
        <v>9298</v>
      </c>
      <c r="L368" s="17">
        <v>7841</v>
      </c>
      <c r="M368" s="17">
        <v>7342</v>
      </c>
      <c r="N368" s="17">
        <v>8368</v>
      </c>
      <c r="O368" s="17">
        <v>9889</v>
      </c>
      <c r="P368" s="4">
        <f t="shared" ref="P368:P369" si="179">IF(D368*E368*F368*G368*H368*I368*J368*K368*L368*M368*N368*O368&gt;0,SUM(D368:O368),0)</f>
        <v>274318</v>
      </c>
      <c r="Q368" s="4">
        <f t="shared" ref="Q368:Q369" si="180">IF(D368*E368*F368&gt;0,SUM(D368:F368),0)</f>
        <v>70247</v>
      </c>
      <c r="R368" s="4">
        <f t="shared" ref="R368:R369" si="181">IF(G368*H368*I368&gt;0,SUM(G368:I368),0)</f>
        <v>138407</v>
      </c>
      <c r="S368" s="4">
        <f t="shared" ref="S368:S369" si="182">IF(J368*K368*L368&gt;0,SUM(J368:L368),0)</f>
        <v>40065</v>
      </c>
      <c r="T368" s="4">
        <f t="shared" ref="T368:T369" si="183">IF(M368*N368*O368&gt;0,SUM(M368:O368),0)</f>
        <v>25599</v>
      </c>
    </row>
    <row r="369" spans="2:20" ht="15" customHeight="1" x14ac:dyDescent="0.15">
      <c r="B369" s="73"/>
      <c r="C369" s="14" t="s">
        <v>88</v>
      </c>
      <c r="D369" s="17">
        <v>13192</v>
      </c>
      <c r="E369" s="17">
        <v>24248</v>
      </c>
      <c r="F369" s="17">
        <v>31235</v>
      </c>
      <c r="G369" s="17">
        <v>49104</v>
      </c>
      <c r="H369" s="17">
        <v>48266</v>
      </c>
      <c r="I369" s="17">
        <v>26220</v>
      </c>
      <c r="J369" s="17">
        <v>21436</v>
      </c>
      <c r="K369" s="17">
        <v>10354</v>
      </c>
      <c r="L369" s="17">
        <v>7429</v>
      </c>
      <c r="M369" s="17"/>
      <c r="N369" s="17"/>
      <c r="O369" s="17"/>
      <c r="P369" s="4">
        <f t="shared" si="179"/>
        <v>0</v>
      </c>
      <c r="Q369" s="4">
        <f t="shared" si="180"/>
        <v>68675</v>
      </c>
      <c r="R369" s="4">
        <f t="shared" si="181"/>
        <v>123590</v>
      </c>
      <c r="S369" s="4">
        <f t="shared" si="182"/>
        <v>39219</v>
      </c>
      <c r="T369" s="4">
        <f t="shared" si="183"/>
        <v>0</v>
      </c>
    </row>
    <row r="370" spans="2:20" ht="15" customHeight="1" x14ac:dyDescent="0.15">
      <c r="B370" s="74"/>
      <c r="C370" s="14" t="s">
        <v>89</v>
      </c>
      <c r="D370" s="21">
        <f>IF(D369&gt;0,D369/D368," ")</f>
        <v>1.1609610138167736</v>
      </c>
      <c r="E370" s="21">
        <f t="shared" ref="E370:T370" si="184">IF(E369&gt;0,E369/E368," ")</f>
        <v>0.84706211136728848</v>
      </c>
      <c r="F370" s="21">
        <f t="shared" si="184"/>
        <v>1.0322889814263996</v>
      </c>
      <c r="G370" s="21">
        <f t="shared" si="184"/>
        <v>0.92217548076923073</v>
      </c>
      <c r="H370" s="21">
        <f t="shared" si="184"/>
        <v>0.94563194294782627</v>
      </c>
      <c r="I370" s="21">
        <f t="shared" si="184"/>
        <v>0.76850929128319367</v>
      </c>
      <c r="J370" s="21">
        <f t="shared" si="184"/>
        <v>0.93500828753380438</v>
      </c>
      <c r="K370" s="21">
        <f t="shared" si="184"/>
        <v>1.1135728113572811</v>
      </c>
      <c r="L370" s="21">
        <f t="shared" si="184"/>
        <v>0.947455681673256</v>
      </c>
      <c r="M370" s="21" t="str">
        <f t="shared" si="184"/>
        <v xml:space="preserve"> </v>
      </c>
      <c r="N370" s="21" t="str">
        <f t="shared" si="184"/>
        <v xml:space="preserve"> </v>
      </c>
      <c r="O370" s="21" t="str">
        <f t="shared" si="184"/>
        <v xml:space="preserve"> </v>
      </c>
      <c r="P370" s="21" t="str">
        <f t="shared" si="184"/>
        <v xml:space="preserve"> </v>
      </c>
      <c r="Q370" s="21">
        <f t="shared" si="184"/>
        <v>0.9776218201489032</v>
      </c>
      <c r="R370" s="21">
        <f t="shared" si="184"/>
        <v>0.89294616601761467</v>
      </c>
      <c r="S370" s="21">
        <f t="shared" si="184"/>
        <v>0.97888431299138901</v>
      </c>
      <c r="T370" s="21" t="str">
        <f t="shared" si="184"/>
        <v xml:space="preserve"> </v>
      </c>
    </row>
    <row r="371" spans="2:20" ht="15" customHeight="1" x14ac:dyDescent="0.15">
      <c r="B371" s="25"/>
      <c r="C371" s="25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</row>
    <row r="372" spans="2:20" ht="15" customHeight="1" x14ac:dyDescent="0.15">
      <c r="B372" s="70" t="s">
        <v>62</v>
      </c>
      <c r="C372" s="14" t="s">
        <v>0</v>
      </c>
      <c r="D372" s="14" t="s">
        <v>1</v>
      </c>
      <c r="E372" s="14" t="s">
        <v>2</v>
      </c>
      <c r="F372" s="14" t="s">
        <v>3</v>
      </c>
      <c r="G372" s="14" t="s">
        <v>4</v>
      </c>
      <c r="H372" s="14" t="s">
        <v>5</v>
      </c>
      <c r="I372" s="14" t="s">
        <v>6</v>
      </c>
      <c r="J372" s="14" t="s">
        <v>7</v>
      </c>
      <c r="K372" s="14" t="s">
        <v>8</v>
      </c>
      <c r="L372" s="14" t="s">
        <v>9</v>
      </c>
      <c r="M372" s="14" t="s">
        <v>10</v>
      </c>
      <c r="N372" s="14" t="s">
        <v>11</v>
      </c>
      <c r="O372" s="14" t="s">
        <v>12</v>
      </c>
      <c r="P372" s="14" t="s">
        <v>23</v>
      </c>
      <c r="Q372" s="14" t="s">
        <v>24</v>
      </c>
      <c r="R372" s="14" t="s">
        <v>25</v>
      </c>
      <c r="S372" s="14" t="s">
        <v>26</v>
      </c>
      <c r="T372" s="14" t="s">
        <v>27</v>
      </c>
    </row>
    <row r="373" spans="2:20" ht="15" customHeight="1" x14ac:dyDescent="0.15">
      <c r="B373" s="73"/>
      <c r="C373" s="22" t="s">
        <v>29</v>
      </c>
      <c r="D373" s="37">
        <v>10008</v>
      </c>
      <c r="E373" s="37">
        <v>20031</v>
      </c>
      <c r="F373" s="37">
        <v>22624</v>
      </c>
      <c r="G373" s="36">
        <v>27737</v>
      </c>
      <c r="H373" s="36">
        <v>27950</v>
      </c>
      <c r="I373" s="36">
        <v>22396</v>
      </c>
      <c r="J373" s="36">
        <v>21241</v>
      </c>
      <c r="K373" s="36">
        <v>7948</v>
      </c>
      <c r="L373" s="36">
        <v>4433</v>
      </c>
      <c r="M373" s="36">
        <v>3575</v>
      </c>
      <c r="N373" s="36">
        <v>3884</v>
      </c>
      <c r="O373" s="36">
        <v>4025</v>
      </c>
      <c r="P373" s="3">
        <f>SUM(D373:O373)</f>
        <v>175852</v>
      </c>
      <c r="Q373" s="3">
        <f>SUM(D373:F373)</f>
        <v>52663</v>
      </c>
      <c r="R373" s="3">
        <f>SUM(G373:I373)</f>
        <v>78083</v>
      </c>
      <c r="S373" s="3">
        <f>SUM(J373:L373)</f>
        <v>33622</v>
      </c>
      <c r="T373" s="3">
        <f>SUM(M373:O373)</f>
        <v>11484</v>
      </c>
    </row>
    <row r="374" spans="2:20" ht="15" customHeight="1" x14ac:dyDescent="0.15">
      <c r="B374" s="73"/>
      <c r="C374" s="14" t="s">
        <v>13</v>
      </c>
      <c r="D374" s="37">
        <v>7074</v>
      </c>
      <c r="E374" s="37">
        <v>21520</v>
      </c>
      <c r="F374" s="37">
        <v>22668</v>
      </c>
      <c r="G374" s="36">
        <v>27118</v>
      </c>
      <c r="H374" s="36">
        <v>31774</v>
      </c>
      <c r="I374" s="36">
        <v>27097</v>
      </c>
      <c r="J374" s="36">
        <v>17655</v>
      </c>
      <c r="K374" s="36">
        <v>7027</v>
      </c>
      <c r="L374" s="36">
        <v>4005</v>
      </c>
      <c r="M374" s="36">
        <v>2865</v>
      </c>
      <c r="N374" s="36">
        <v>2929</v>
      </c>
      <c r="O374" s="36">
        <v>3167</v>
      </c>
      <c r="P374" s="3">
        <f>SUM(D374:O374)</f>
        <v>174899</v>
      </c>
      <c r="Q374" s="3">
        <f>SUM(D374:F374)</f>
        <v>51262</v>
      </c>
      <c r="R374" s="3">
        <f>SUM(G374:I374)</f>
        <v>85989</v>
      </c>
      <c r="S374" s="3">
        <f>SUM(J374:L374)</f>
        <v>28687</v>
      </c>
      <c r="T374" s="3">
        <f>SUM(M374:O374)</f>
        <v>8961</v>
      </c>
    </row>
    <row r="375" spans="2:20" ht="15" customHeight="1" x14ac:dyDescent="0.15">
      <c r="B375" s="73"/>
      <c r="C375" s="14" t="s">
        <v>28</v>
      </c>
      <c r="D375" s="1">
        <v>4863</v>
      </c>
      <c r="E375" s="1">
        <v>26016</v>
      </c>
      <c r="F375" s="1">
        <v>22160</v>
      </c>
      <c r="G375" s="1">
        <v>26198</v>
      </c>
      <c r="H375" s="1">
        <v>29176</v>
      </c>
      <c r="I375" s="1">
        <v>26434</v>
      </c>
      <c r="J375" s="1">
        <v>18567</v>
      </c>
      <c r="K375" s="1">
        <v>7275</v>
      </c>
      <c r="L375" s="1">
        <v>3379</v>
      </c>
      <c r="M375" s="1">
        <v>2379</v>
      </c>
      <c r="N375" s="1">
        <v>2013</v>
      </c>
      <c r="O375" s="1">
        <v>2547</v>
      </c>
      <c r="P375" s="3">
        <f>SUM(D375:O375)</f>
        <v>171007</v>
      </c>
      <c r="Q375" s="3">
        <f>SUM(D375:F375)</f>
        <v>53039</v>
      </c>
      <c r="R375" s="3">
        <f>SUM(G375:I375)</f>
        <v>81808</v>
      </c>
      <c r="S375" s="3">
        <f>SUM(J375:L375)</f>
        <v>29221</v>
      </c>
      <c r="T375" s="3">
        <f>SUM(M375:O375)</f>
        <v>6939</v>
      </c>
    </row>
    <row r="376" spans="2:20" ht="15" customHeight="1" x14ac:dyDescent="0.15">
      <c r="B376" s="73"/>
      <c r="C376" s="14" t="s">
        <v>30</v>
      </c>
      <c r="D376" s="51">
        <v>4224</v>
      </c>
      <c r="E376" s="2">
        <v>20555</v>
      </c>
      <c r="F376" s="2">
        <v>19929</v>
      </c>
      <c r="G376" s="2">
        <v>30412</v>
      </c>
      <c r="H376" s="2">
        <v>33841</v>
      </c>
      <c r="I376" s="2">
        <v>21762</v>
      </c>
      <c r="J376" s="2">
        <v>17656</v>
      </c>
      <c r="K376" s="2">
        <v>9005</v>
      </c>
      <c r="L376" s="2">
        <v>3556</v>
      </c>
      <c r="M376" s="2">
        <v>2228</v>
      </c>
      <c r="N376" s="2">
        <v>1765</v>
      </c>
      <c r="O376" s="2">
        <v>2032</v>
      </c>
      <c r="P376" s="3">
        <f>SUM(D376:O376)</f>
        <v>166965</v>
      </c>
      <c r="Q376" s="3">
        <f>SUM(D376:F376)</f>
        <v>44708</v>
      </c>
      <c r="R376" s="3">
        <f>SUM(G376:I376)</f>
        <v>86015</v>
      </c>
      <c r="S376" s="3">
        <f>SUM(J376:L376)</f>
        <v>30217</v>
      </c>
      <c r="T376" s="3">
        <f>SUM(M376:O376)</f>
        <v>6025</v>
      </c>
    </row>
    <row r="377" spans="2:20" ht="15" customHeight="1" x14ac:dyDescent="0.15">
      <c r="B377" s="73"/>
      <c r="C377" s="14" t="s">
        <v>41</v>
      </c>
      <c r="D377" s="1">
        <v>5474</v>
      </c>
      <c r="E377" s="1">
        <v>22999</v>
      </c>
      <c r="F377" s="1">
        <v>23704</v>
      </c>
      <c r="G377" s="1">
        <v>33199</v>
      </c>
      <c r="H377" s="1">
        <v>36932</v>
      </c>
      <c r="I377" s="1">
        <v>24276</v>
      </c>
      <c r="J377" s="1">
        <v>20234</v>
      </c>
      <c r="K377" s="1">
        <v>9059</v>
      </c>
      <c r="L377" s="1">
        <v>3272</v>
      </c>
      <c r="M377" s="1">
        <v>2006</v>
      </c>
      <c r="N377" s="1">
        <v>1737</v>
      </c>
      <c r="O377" s="1">
        <v>1912</v>
      </c>
      <c r="P377" s="4">
        <f>IF(D377*E377*F377*G377*H377*I377*J377*K377*L377*M377*N377*O377&gt;0,SUM(D377:O377),0)</f>
        <v>184804</v>
      </c>
      <c r="Q377" s="4">
        <f>IF(D377*E377*F377&gt;0,SUM(D377:F377),0)</f>
        <v>52177</v>
      </c>
      <c r="R377" s="4">
        <f>IF(G377*H377*I377&gt;0,SUM(G377:I377),0)</f>
        <v>94407</v>
      </c>
      <c r="S377" s="4">
        <f>IF(J377*K377*L377&gt;0,SUM(J377:L377),0)</f>
        <v>32565</v>
      </c>
      <c r="T377" s="4">
        <f>IF(M377*N377*O377&gt;0,SUM(M377:O377),0)</f>
        <v>5655</v>
      </c>
    </row>
    <row r="378" spans="2:20" ht="15" customHeight="1" x14ac:dyDescent="0.15">
      <c r="B378" s="73"/>
      <c r="C378" s="14" t="s">
        <v>42</v>
      </c>
      <c r="D378" s="1">
        <v>5012</v>
      </c>
      <c r="E378" s="1">
        <v>23719</v>
      </c>
      <c r="F378" s="1">
        <v>25984</v>
      </c>
      <c r="G378" s="1">
        <v>27671</v>
      </c>
      <c r="H378" s="1">
        <v>29142</v>
      </c>
      <c r="I378" s="1">
        <v>20818</v>
      </c>
      <c r="J378" s="1">
        <v>17489</v>
      </c>
      <c r="K378" s="1">
        <v>8654</v>
      </c>
      <c r="L378" s="1">
        <v>3606</v>
      </c>
      <c r="M378" s="1">
        <v>1072</v>
      </c>
      <c r="N378" s="1">
        <v>1329</v>
      </c>
      <c r="O378" s="1">
        <v>1668</v>
      </c>
      <c r="P378" s="4">
        <f>IF(D378*E378*F378*G378*H378*I378*J378*K378*L378*M378*N378*O378&gt;0,SUM(D378:O378),0)</f>
        <v>166164</v>
      </c>
      <c r="Q378" s="4">
        <f>IF(D378*E378*F378&gt;0,SUM(D378:F378),0)</f>
        <v>54715</v>
      </c>
      <c r="R378" s="4">
        <f>IF(G378*H378*I378&gt;0,SUM(G378:I378),0)</f>
        <v>77631</v>
      </c>
      <c r="S378" s="4">
        <f>IF(J378*K378*L378&gt;0,SUM(J378:L378),0)</f>
        <v>29749</v>
      </c>
      <c r="T378" s="4">
        <f>IF(M378*N378*O378&gt;0,SUM(M378:O378),0)</f>
        <v>4069</v>
      </c>
    </row>
    <row r="379" spans="2:20" ht="15" customHeight="1" x14ac:dyDescent="0.15">
      <c r="B379" s="73"/>
      <c r="C379" s="14" t="s">
        <v>44</v>
      </c>
      <c r="D379" s="1">
        <v>4164</v>
      </c>
      <c r="E379" s="1">
        <v>21414</v>
      </c>
      <c r="F379" s="1">
        <v>21990</v>
      </c>
      <c r="G379" s="1">
        <v>26769</v>
      </c>
      <c r="H379" s="1">
        <v>28958</v>
      </c>
      <c r="I379" s="1">
        <v>20096</v>
      </c>
      <c r="J379" s="1">
        <v>15622</v>
      </c>
      <c r="K379" s="1">
        <v>9681</v>
      </c>
      <c r="L379" s="1">
        <v>3476</v>
      </c>
      <c r="M379" s="1">
        <v>1687</v>
      </c>
      <c r="N379" s="1">
        <v>1708</v>
      </c>
      <c r="O379" s="1">
        <v>2139</v>
      </c>
      <c r="P379" s="4">
        <f>IF(D379*E379*F379*G379*H379*I379*J379*K379*L379*M379*N379*O379&gt;0,SUM(D379:O379),0)</f>
        <v>157704</v>
      </c>
      <c r="Q379" s="4">
        <f>IF(D379*E379*F379&gt;0,SUM(D379:F379),0)</f>
        <v>47568</v>
      </c>
      <c r="R379" s="4">
        <f>IF(G379*H379*I379&gt;0,SUM(G379:I379),0)</f>
        <v>75823</v>
      </c>
      <c r="S379" s="4">
        <f>IF(J379*K379*L379&gt;0,SUM(J379:L379),0)</f>
        <v>28779</v>
      </c>
      <c r="T379" s="4">
        <f>IF(M379*N379*O379&gt;0,SUM(M379:O379),0)</f>
        <v>5534</v>
      </c>
    </row>
    <row r="380" spans="2:20" ht="15" customHeight="1" x14ac:dyDescent="0.15">
      <c r="B380" s="73"/>
      <c r="C380" s="14" t="s">
        <v>83</v>
      </c>
      <c r="D380" s="1">
        <v>2921</v>
      </c>
      <c r="E380" s="1">
        <v>18277</v>
      </c>
      <c r="F380" s="1">
        <v>17602</v>
      </c>
      <c r="G380" s="1">
        <v>21449</v>
      </c>
      <c r="H380" s="1">
        <v>24249</v>
      </c>
      <c r="I380" s="1">
        <v>15935</v>
      </c>
      <c r="J380" s="1">
        <v>11261</v>
      </c>
      <c r="K380" s="1">
        <v>8022</v>
      </c>
      <c r="L380" s="1">
        <v>4864</v>
      </c>
      <c r="M380" s="1">
        <v>1704</v>
      </c>
      <c r="N380" s="1">
        <v>1607</v>
      </c>
      <c r="O380" s="1">
        <v>1988</v>
      </c>
      <c r="P380" s="4">
        <f>IF(D380*E380*F380*G380*H380*I380*J380*K380*L380*M380*N380*O380&gt;0,SUM(D380:O380),0)</f>
        <v>129879</v>
      </c>
      <c r="Q380" s="4">
        <f>IF(D380*E380*F380&gt;0,SUM(D380:F380),0)</f>
        <v>38800</v>
      </c>
      <c r="R380" s="4">
        <f>IF(G380*H380*I380&gt;0,SUM(G380:I380),0)</f>
        <v>61633</v>
      </c>
      <c r="S380" s="4">
        <f>IF(J380*K380*L380&gt;0,SUM(J380:L380),0)</f>
        <v>24147</v>
      </c>
      <c r="T380" s="4">
        <f>IF(M380*N380*O380&gt;0,SUM(M380:O380),0)</f>
        <v>5299</v>
      </c>
    </row>
    <row r="381" spans="2:20" ht="15" customHeight="1" x14ac:dyDescent="0.15">
      <c r="B381" s="73"/>
      <c r="C381" s="14" t="s">
        <v>86</v>
      </c>
      <c r="D381" s="17">
        <v>3265</v>
      </c>
      <c r="E381" s="17">
        <v>17345</v>
      </c>
      <c r="F381" s="17">
        <v>16720</v>
      </c>
      <c r="G381" s="17">
        <v>23639</v>
      </c>
      <c r="H381" s="17">
        <v>25718</v>
      </c>
      <c r="I381" s="17">
        <v>15733</v>
      </c>
      <c r="J381" s="17">
        <v>13086</v>
      </c>
      <c r="K381" s="17">
        <v>6389</v>
      </c>
      <c r="L381" s="17">
        <v>4384</v>
      </c>
      <c r="M381" s="17">
        <v>2077</v>
      </c>
      <c r="N381" s="17">
        <v>2114</v>
      </c>
      <c r="O381" s="17">
        <v>2287</v>
      </c>
      <c r="P381" s="4">
        <f>IF(D381*E381*F381*G381*H381*I381*J381*K381*L381*M381*N381*O381&gt;0,SUM(D381:O381),0)</f>
        <v>132757</v>
      </c>
      <c r="Q381" s="4">
        <f>IF(D381*E381*F381&gt;0,SUM(D381:F381),0)</f>
        <v>37330</v>
      </c>
      <c r="R381" s="4">
        <f>IF(G381*H381*I381&gt;0,SUM(G381:I381),0)</f>
        <v>65090</v>
      </c>
      <c r="S381" s="4">
        <f>IF(J381*K381*L381&gt;0,SUM(J381:L381),0)</f>
        <v>23859</v>
      </c>
      <c r="T381" s="4">
        <f>IF(M381*N381*O381&gt;0,SUM(M381:O381),0)</f>
        <v>6478</v>
      </c>
    </row>
    <row r="382" spans="2:20" ht="15" customHeight="1" x14ac:dyDescent="0.15">
      <c r="B382" s="73"/>
      <c r="C382" s="14" t="s">
        <v>87</v>
      </c>
      <c r="D382" s="17">
        <v>4316</v>
      </c>
      <c r="E382" s="17">
        <v>18670</v>
      </c>
      <c r="F382" s="17">
        <v>16405</v>
      </c>
      <c r="G382" s="17">
        <v>22768</v>
      </c>
      <c r="H382" s="17">
        <v>26102</v>
      </c>
      <c r="I382" s="17">
        <v>17653</v>
      </c>
      <c r="J382" s="17">
        <v>15060</v>
      </c>
      <c r="K382" s="17">
        <v>4367</v>
      </c>
      <c r="L382" s="17">
        <v>2838</v>
      </c>
      <c r="M382" s="17">
        <v>1922</v>
      </c>
      <c r="N382" s="17">
        <v>1975</v>
      </c>
      <c r="O382" s="17">
        <v>2197</v>
      </c>
      <c r="P382" s="4">
        <f t="shared" ref="P382:P383" si="185">IF(D382*E382*F382*G382*H382*I382*J382*K382*L382*M382*N382*O382&gt;0,SUM(D382:O382),0)</f>
        <v>134273</v>
      </c>
      <c r="Q382" s="4">
        <f t="shared" ref="Q382:Q383" si="186">IF(D382*E382*F382&gt;0,SUM(D382:F382),0)</f>
        <v>39391</v>
      </c>
      <c r="R382" s="4">
        <f t="shared" ref="R382:R383" si="187">IF(G382*H382*I382&gt;0,SUM(G382:I382),0)</f>
        <v>66523</v>
      </c>
      <c r="S382" s="4">
        <f t="shared" ref="S382:S383" si="188">IF(J382*K382*L382&gt;0,SUM(J382:L382),0)</f>
        <v>22265</v>
      </c>
      <c r="T382" s="4">
        <f t="shared" ref="T382:T383" si="189">IF(M382*N382*O382&gt;0,SUM(M382:O382),0)</f>
        <v>6094</v>
      </c>
    </row>
    <row r="383" spans="2:20" ht="15" customHeight="1" x14ac:dyDescent="0.15">
      <c r="B383" s="73"/>
      <c r="C383" s="14" t="s">
        <v>88</v>
      </c>
      <c r="D383" s="17">
        <v>5395</v>
      </c>
      <c r="E383" s="17">
        <v>18142</v>
      </c>
      <c r="F383" s="17">
        <v>16269</v>
      </c>
      <c r="G383" s="17">
        <v>20540</v>
      </c>
      <c r="H383" s="17">
        <v>23599</v>
      </c>
      <c r="I383" s="17">
        <v>14381</v>
      </c>
      <c r="J383" s="17">
        <v>11685</v>
      </c>
      <c r="K383" s="17">
        <v>5221</v>
      </c>
      <c r="L383" s="17">
        <v>2487</v>
      </c>
      <c r="M383" s="17"/>
      <c r="N383" s="17"/>
      <c r="O383" s="17"/>
      <c r="P383" s="4">
        <f t="shared" si="185"/>
        <v>0</v>
      </c>
      <c r="Q383" s="4">
        <f t="shared" si="186"/>
        <v>39806</v>
      </c>
      <c r="R383" s="4">
        <f t="shared" si="187"/>
        <v>58520</v>
      </c>
      <c r="S383" s="4">
        <f t="shared" si="188"/>
        <v>19393</v>
      </c>
      <c r="T383" s="4">
        <f t="shared" si="189"/>
        <v>0</v>
      </c>
    </row>
    <row r="384" spans="2:20" ht="15" customHeight="1" x14ac:dyDescent="0.15">
      <c r="B384" s="74"/>
      <c r="C384" s="14" t="s">
        <v>89</v>
      </c>
      <c r="D384" s="21">
        <f>IF(D383&gt;0,D383/D382," ")</f>
        <v>1.25</v>
      </c>
      <c r="E384" s="21">
        <f t="shared" ref="E384:T384" si="190">IF(E383&gt;0,E383/E382," ")</f>
        <v>0.97171933583288694</v>
      </c>
      <c r="F384" s="21">
        <f t="shared" si="190"/>
        <v>0.99170984455958544</v>
      </c>
      <c r="G384" s="21">
        <f t="shared" si="190"/>
        <v>0.90214335910049193</v>
      </c>
      <c r="H384" s="21">
        <f t="shared" si="190"/>
        <v>0.90410696498352616</v>
      </c>
      <c r="I384" s="21">
        <f t="shared" si="190"/>
        <v>0.81464906814705718</v>
      </c>
      <c r="J384" s="21">
        <f t="shared" si="190"/>
        <v>0.77589641434262946</v>
      </c>
      <c r="K384" s="21">
        <f t="shared" si="190"/>
        <v>1.1955575910235861</v>
      </c>
      <c r="L384" s="21">
        <f t="shared" si="190"/>
        <v>0.87632135306553915</v>
      </c>
      <c r="M384" s="21" t="str">
        <f t="shared" si="190"/>
        <v xml:space="preserve"> </v>
      </c>
      <c r="N384" s="21" t="str">
        <f t="shared" si="190"/>
        <v xml:space="preserve"> </v>
      </c>
      <c r="O384" s="21" t="str">
        <f t="shared" si="190"/>
        <v xml:space="preserve"> </v>
      </c>
      <c r="P384" s="21" t="str">
        <f t="shared" si="190"/>
        <v xml:space="preserve"> </v>
      </c>
      <c r="Q384" s="21">
        <f t="shared" si="190"/>
        <v>1.0105354014876495</v>
      </c>
      <c r="R384" s="21">
        <f t="shared" si="190"/>
        <v>0.87969574432902908</v>
      </c>
      <c r="S384" s="21">
        <f t="shared" si="190"/>
        <v>0.87100830900516502</v>
      </c>
      <c r="T384" s="21" t="str">
        <f t="shared" si="190"/>
        <v xml:space="preserve"> </v>
      </c>
    </row>
    <row r="385" spans="1:20" ht="15" customHeight="1" x14ac:dyDescent="0.15">
      <c r="B385" s="25"/>
      <c r="C385" s="25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</row>
    <row r="386" spans="1:20" ht="15" customHeight="1" x14ac:dyDescent="0.15">
      <c r="B386" s="70" t="s">
        <v>61</v>
      </c>
      <c r="C386" s="14" t="s">
        <v>0</v>
      </c>
      <c r="D386" s="14" t="s">
        <v>1</v>
      </c>
      <c r="E386" s="14" t="s">
        <v>2</v>
      </c>
      <c r="F386" s="14" t="s">
        <v>3</v>
      </c>
      <c r="G386" s="14" t="s">
        <v>4</v>
      </c>
      <c r="H386" s="14" t="s">
        <v>5</v>
      </c>
      <c r="I386" s="14" t="s">
        <v>6</v>
      </c>
      <c r="J386" s="14" t="s">
        <v>7</v>
      </c>
      <c r="K386" s="14" t="s">
        <v>8</v>
      </c>
      <c r="L386" s="14" t="s">
        <v>9</v>
      </c>
      <c r="M386" s="14" t="s">
        <v>10</v>
      </c>
      <c r="N386" s="14" t="s">
        <v>11</v>
      </c>
      <c r="O386" s="14" t="s">
        <v>12</v>
      </c>
      <c r="P386" s="14" t="s">
        <v>23</v>
      </c>
      <c r="Q386" s="14" t="s">
        <v>24</v>
      </c>
      <c r="R386" s="14" t="s">
        <v>25</v>
      </c>
      <c r="S386" s="14" t="s">
        <v>26</v>
      </c>
      <c r="T386" s="14" t="s">
        <v>27</v>
      </c>
    </row>
    <row r="387" spans="1:20" ht="15" customHeight="1" x14ac:dyDescent="0.15">
      <c r="B387" s="73"/>
      <c r="C387" s="22" t="s">
        <v>29</v>
      </c>
      <c r="D387" s="52"/>
      <c r="E387" s="52"/>
      <c r="F387" s="52"/>
      <c r="G387" s="53"/>
      <c r="H387" s="53"/>
      <c r="I387" s="53"/>
      <c r="J387" s="53"/>
      <c r="K387" s="53"/>
      <c r="L387" s="53"/>
      <c r="M387" s="53"/>
      <c r="N387" s="53"/>
      <c r="O387" s="53"/>
      <c r="P387" s="3">
        <f>SUM(D387:O387)</f>
        <v>0</v>
      </c>
      <c r="Q387" s="3">
        <f>SUM(D387:F387)</f>
        <v>0</v>
      </c>
      <c r="R387" s="3">
        <f>SUM(G387:I387)</f>
        <v>0</v>
      </c>
      <c r="S387" s="3">
        <f>SUM(J387:L387)</f>
        <v>0</v>
      </c>
      <c r="T387" s="3">
        <f>SUM(M387:O387)</f>
        <v>0</v>
      </c>
    </row>
    <row r="388" spans="1:20" ht="15" customHeight="1" x14ac:dyDescent="0.15">
      <c r="B388" s="73"/>
      <c r="C388" s="14" t="s">
        <v>13</v>
      </c>
      <c r="D388" s="52"/>
      <c r="E388" s="52"/>
      <c r="F388" s="52"/>
      <c r="G388" s="53"/>
      <c r="H388" s="53"/>
      <c r="I388" s="53"/>
      <c r="J388" s="53"/>
      <c r="K388" s="53"/>
      <c r="L388" s="53"/>
      <c r="M388" s="53"/>
      <c r="N388" s="53"/>
      <c r="O388" s="53"/>
      <c r="P388" s="3">
        <f>SUM(D388:O388)</f>
        <v>0</v>
      </c>
      <c r="Q388" s="3">
        <f>SUM(D388:F388)</f>
        <v>0</v>
      </c>
      <c r="R388" s="3">
        <f>SUM(G388:I388)</f>
        <v>0</v>
      </c>
      <c r="S388" s="3">
        <f>SUM(J388:L388)</f>
        <v>0</v>
      </c>
      <c r="T388" s="3">
        <f>SUM(M388:O388)</f>
        <v>0</v>
      </c>
    </row>
    <row r="389" spans="1:20" ht="15" customHeight="1" x14ac:dyDescent="0.15">
      <c r="B389" s="73"/>
      <c r="C389" s="14" t="s">
        <v>28</v>
      </c>
      <c r="D389" s="1">
        <v>1288</v>
      </c>
      <c r="E389" s="1">
        <v>2607</v>
      </c>
      <c r="F389" s="1">
        <v>1956</v>
      </c>
      <c r="G389" s="1">
        <v>2925</v>
      </c>
      <c r="H389" s="1">
        <v>3522</v>
      </c>
      <c r="I389" s="1">
        <v>1905</v>
      </c>
      <c r="J389" s="1">
        <v>1994</v>
      </c>
      <c r="K389" s="1">
        <v>1257</v>
      </c>
      <c r="L389" s="1">
        <v>1171</v>
      </c>
      <c r="M389" s="1">
        <v>799</v>
      </c>
      <c r="N389" s="1">
        <v>796</v>
      </c>
      <c r="O389" s="1">
        <v>1072</v>
      </c>
      <c r="P389" s="3">
        <f>SUM(D389:O389)</f>
        <v>21292</v>
      </c>
      <c r="Q389" s="3">
        <f>SUM(D389:F389)</f>
        <v>5851</v>
      </c>
      <c r="R389" s="3">
        <f>SUM(G389:I389)</f>
        <v>8352</v>
      </c>
      <c r="S389" s="3">
        <f>SUM(J389:L389)</f>
        <v>4422</v>
      </c>
      <c r="T389" s="3">
        <f>SUM(M389:O389)</f>
        <v>2667</v>
      </c>
    </row>
    <row r="390" spans="1:20" ht="15" customHeight="1" x14ac:dyDescent="0.2">
      <c r="A390" s="30" t="s">
        <v>45</v>
      </c>
      <c r="B390" s="73"/>
      <c r="C390" s="14" t="s">
        <v>30</v>
      </c>
      <c r="D390" s="51">
        <v>1597</v>
      </c>
      <c r="E390" s="2">
        <v>2196</v>
      </c>
      <c r="F390" s="2">
        <v>1915</v>
      </c>
      <c r="G390" s="2">
        <v>2577</v>
      </c>
      <c r="H390" s="2">
        <v>3152</v>
      </c>
      <c r="I390" s="2">
        <v>1983</v>
      </c>
      <c r="J390" s="2">
        <v>1551</v>
      </c>
      <c r="K390" s="2">
        <v>1083</v>
      </c>
      <c r="L390" s="2">
        <v>1171</v>
      </c>
      <c r="M390" s="2">
        <v>895</v>
      </c>
      <c r="N390" s="2">
        <v>610</v>
      </c>
      <c r="O390" s="2">
        <v>1118</v>
      </c>
      <c r="P390" s="3">
        <f>SUM(D390:O390)</f>
        <v>19848</v>
      </c>
      <c r="Q390" s="3">
        <f>SUM(D390:F390)</f>
        <v>5708</v>
      </c>
      <c r="R390" s="3">
        <f>SUM(G390:I390)</f>
        <v>7712</v>
      </c>
      <c r="S390" s="3">
        <f>SUM(J390:L390)</f>
        <v>3805</v>
      </c>
      <c r="T390" s="3">
        <f>SUM(M390:O390)</f>
        <v>2623</v>
      </c>
    </row>
    <row r="391" spans="1:20" ht="15" customHeight="1" x14ac:dyDescent="0.15">
      <c r="B391" s="73"/>
      <c r="C391" s="14" t="s">
        <v>41</v>
      </c>
      <c r="D391" s="1">
        <v>2920</v>
      </c>
      <c r="E391" s="1">
        <v>3958</v>
      </c>
      <c r="F391" s="1">
        <v>3080</v>
      </c>
      <c r="G391" s="1">
        <v>3435</v>
      </c>
      <c r="H391" s="1">
        <v>4920</v>
      </c>
      <c r="I391" s="1">
        <v>2427</v>
      </c>
      <c r="J391" s="1">
        <v>2325</v>
      </c>
      <c r="K391" s="1">
        <v>1445</v>
      </c>
      <c r="L391" s="1">
        <v>1453</v>
      </c>
      <c r="M391" s="1">
        <v>682</v>
      </c>
      <c r="N391" s="1">
        <v>677</v>
      </c>
      <c r="O391" s="1">
        <v>1374</v>
      </c>
      <c r="P391" s="4">
        <f>IF(D391*E391*F391*G391*H391*I391*J391*K391*L391*M391*N391*O391&gt;0,SUM(D391:O391),0)</f>
        <v>28696</v>
      </c>
      <c r="Q391" s="4">
        <f>IF(D391*E391*F391&gt;0,SUM(D391:F391),0)</f>
        <v>9958</v>
      </c>
      <c r="R391" s="4">
        <f>IF(G391*H391*I391&gt;0,SUM(G391:I391),0)</f>
        <v>10782</v>
      </c>
      <c r="S391" s="4">
        <f>IF(J391*K391*L391&gt;0,SUM(J391:L391),0)</f>
        <v>5223</v>
      </c>
      <c r="T391" s="4">
        <f>IF(M391*N391*O391&gt;0,SUM(M391:O391),0)</f>
        <v>2733</v>
      </c>
    </row>
    <row r="392" spans="1:20" ht="15" customHeight="1" x14ac:dyDescent="0.15">
      <c r="B392" s="73"/>
      <c r="C392" s="14" t="s">
        <v>42</v>
      </c>
      <c r="D392" s="1">
        <v>1814</v>
      </c>
      <c r="E392" s="1">
        <v>2877</v>
      </c>
      <c r="F392" s="1">
        <v>2846</v>
      </c>
      <c r="G392" s="1">
        <v>3547</v>
      </c>
      <c r="H392" s="1">
        <v>4752</v>
      </c>
      <c r="I392" s="1">
        <v>2518</v>
      </c>
      <c r="J392" s="1">
        <v>2289</v>
      </c>
      <c r="K392" s="1">
        <v>2140</v>
      </c>
      <c r="L392" s="1">
        <v>2177</v>
      </c>
      <c r="M392" s="1">
        <v>1283</v>
      </c>
      <c r="N392" s="1">
        <v>930</v>
      </c>
      <c r="O392" s="1">
        <v>1476</v>
      </c>
      <c r="P392" s="4">
        <f>IF(D392*E392*F392*G392*H392*I392*J392*K392*L392*M392*N392*O392&gt;0,SUM(D392:O392),0)</f>
        <v>28649</v>
      </c>
      <c r="Q392" s="4">
        <f>IF(D392*E392*F392&gt;0,SUM(D392:F392),0)</f>
        <v>7537</v>
      </c>
      <c r="R392" s="4">
        <f>IF(G392*H392*I392&gt;0,SUM(G392:I392),0)</f>
        <v>10817</v>
      </c>
      <c r="S392" s="4">
        <f>IF(J392*K392*L392&gt;0,SUM(J392:L392),0)</f>
        <v>6606</v>
      </c>
      <c r="T392" s="4">
        <f>IF(M392*N392*O392&gt;0,SUM(M392:O392),0)</f>
        <v>3689</v>
      </c>
    </row>
    <row r="393" spans="1:20" ht="15" customHeight="1" x14ac:dyDescent="0.15">
      <c r="B393" s="73"/>
      <c r="C393" s="14" t="s">
        <v>44</v>
      </c>
      <c r="D393" s="1">
        <v>1784</v>
      </c>
      <c r="E393" s="1">
        <v>2682</v>
      </c>
      <c r="F393" s="1">
        <v>2415</v>
      </c>
      <c r="G393" s="1">
        <v>3562</v>
      </c>
      <c r="H393" s="1">
        <v>4558</v>
      </c>
      <c r="I393" s="1">
        <v>2441</v>
      </c>
      <c r="J393" s="1">
        <v>2529</v>
      </c>
      <c r="K393" s="1">
        <v>1675</v>
      </c>
      <c r="L393" s="1">
        <v>1738</v>
      </c>
      <c r="M393" s="1">
        <v>1512</v>
      </c>
      <c r="N393" s="1">
        <v>869</v>
      </c>
      <c r="O393" s="1">
        <v>1633</v>
      </c>
      <c r="P393" s="4">
        <f>IF(D393*E393*F393*G393*H393*I393*J393*K393*L393*M393*N393*O393&gt;0,SUM(D393:O393),0)</f>
        <v>27398</v>
      </c>
      <c r="Q393" s="4">
        <f>IF(D393*E393*F393&gt;0,SUM(D393:F393),0)</f>
        <v>6881</v>
      </c>
      <c r="R393" s="4">
        <f>IF(G393*H393*I393&gt;0,SUM(G393:I393),0)</f>
        <v>10561</v>
      </c>
      <c r="S393" s="4">
        <f>IF(J393*K393*L393&gt;0,SUM(J393:L393),0)</f>
        <v>5942</v>
      </c>
      <c r="T393" s="4">
        <f>IF(M393*N393*O393&gt;0,SUM(M393:O393),0)</f>
        <v>4014</v>
      </c>
    </row>
    <row r="394" spans="1:20" ht="15" customHeight="1" x14ac:dyDescent="0.15">
      <c r="B394" s="73"/>
      <c r="C394" s="14" t="s">
        <v>83</v>
      </c>
      <c r="D394" s="1">
        <v>1982</v>
      </c>
      <c r="E394" s="1">
        <v>3062</v>
      </c>
      <c r="F394" s="1">
        <v>2533</v>
      </c>
      <c r="G394" s="1">
        <v>3739</v>
      </c>
      <c r="H394" s="1">
        <v>6124</v>
      </c>
      <c r="I394" s="1">
        <v>3845</v>
      </c>
      <c r="J394" s="1">
        <v>2583</v>
      </c>
      <c r="K394" s="1">
        <v>2207</v>
      </c>
      <c r="L394" s="1">
        <v>2524</v>
      </c>
      <c r="M394" s="1">
        <v>1504</v>
      </c>
      <c r="N394" s="1">
        <v>1070</v>
      </c>
      <c r="O394" s="1">
        <v>2220</v>
      </c>
      <c r="P394" s="4">
        <f>IF(D394*E394*F394*G394*H394*I394*J394*K394*L394*M394*N394*O394&gt;0,SUM(D394:O394),0)</f>
        <v>33393</v>
      </c>
      <c r="Q394" s="4">
        <f>IF(D394*E394*F394&gt;0,SUM(D394:F394),0)</f>
        <v>7577</v>
      </c>
      <c r="R394" s="4">
        <f>IF(G394*H394*I394&gt;0,SUM(G394:I394),0)</f>
        <v>13708</v>
      </c>
      <c r="S394" s="4">
        <f>IF(J394*K394*L394&gt;0,SUM(J394:L394),0)</f>
        <v>7314</v>
      </c>
      <c r="T394" s="4">
        <f>IF(M394*N394*O394&gt;0,SUM(M394:O394),0)</f>
        <v>4794</v>
      </c>
    </row>
    <row r="395" spans="1:20" ht="15" customHeight="1" x14ac:dyDescent="0.15">
      <c r="B395" s="73"/>
      <c r="C395" s="14" t="s">
        <v>86</v>
      </c>
      <c r="D395" s="17">
        <v>2483</v>
      </c>
      <c r="E395" s="17">
        <v>4016</v>
      </c>
      <c r="F395" s="17">
        <v>2826</v>
      </c>
      <c r="G395" s="17">
        <v>4312</v>
      </c>
      <c r="H395" s="17">
        <v>6347</v>
      </c>
      <c r="I395" s="17">
        <v>3198</v>
      </c>
      <c r="J395" s="17">
        <v>2632</v>
      </c>
      <c r="K395" s="17">
        <v>2232</v>
      </c>
      <c r="L395" s="17">
        <v>3112</v>
      </c>
      <c r="M395" s="1">
        <v>1656</v>
      </c>
      <c r="N395" s="17">
        <v>1131</v>
      </c>
      <c r="O395" s="17">
        <v>1879</v>
      </c>
      <c r="P395" s="4">
        <f>IF(D395*E395*F395*G395*H395*I395*J395*K395*L395*M395*N395*O395&gt;0,SUM(D395:O395),0)</f>
        <v>35824</v>
      </c>
      <c r="Q395" s="4">
        <f>IF(D395*E395*F395&gt;0,SUM(D395:F395),0)</f>
        <v>9325</v>
      </c>
      <c r="R395" s="4">
        <f>IF(G395*H395*I395&gt;0,SUM(G395:I395),0)</f>
        <v>13857</v>
      </c>
      <c r="S395" s="4">
        <f>IF(J395*K395*L395&gt;0,SUM(J395:L395),0)</f>
        <v>7976</v>
      </c>
      <c r="T395" s="4">
        <f>IF(M395*N395*O395&gt;0,SUM(M395:O395),0)</f>
        <v>4666</v>
      </c>
    </row>
    <row r="396" spans="1:20" ht="15" customHeight="1" x14ac:dyDescent="0.15">
      <c r="B396" s="73"/>
      <c r="C396" s="14" t="s">
        <v>87</v>
      </c>
      <c r="D396" s="17">
        <v>2092</v>
      </c>
      <c r="E396" s="17">
        <v>4410</v>
      </c>
      <c r="F396" s="17">
        <v>2587</v>
      </c>
      <c r="G396" s="17">
        <v>3827</v>
      </c>
      <c r="H396" s="17">
        <v>7881</v>
      </c>
      <c r="I396" s="17">
        <v>2586</v>
      </c>
      <c r="J396" s="17">
        <v>2511</v>
      </c>
      <c r="K396" s="17">
        <v>1523</v>
      </c>
      <c r="L396" s="17">
        <v>1761</v>
      </c>
      <c r="M396" s="17">
        <v>1303</v>
      </c>
      <c r="N396" s="17">
        <v>867</v>
      </c>
      <c r="O396" s="17">
        <v>1549</v>
      </c>
      <c r="P396" s="4">
        <f t="shared" ref="P396:P397" si="191">IF(D396*E396*F396*G396*H396*I396*J396*K396*L396*M396*N396*O396&gt;0,SUM(D396:O396),0)</f>
        <v>32897</v>
      </c>
      <c r="Q396" s="4">
        <f t="shared" ref="Q396:Q397" si="192">IF(D396*E396*F396&gt;0,SUM(D396:F396),0)</f>
        <v>9089</v>
      </c>
      <c r="R396" s="4">
        <f t="shared" ref="R396:R397" si="193">IF(G396*H396*I396&gt;0,SUM(G396:I396),0)</f>
        <v>14294</v>
      </c>
      <c r="S396" s="4">
        <f t="shared" ref="S396:S397" si="194">IF(J396*K396*L396&gt;0,SUM(J396:L396),0)</f>
        <v>5795</v>
      </c>
      <c r="T396" s="4">
        <f t="shared" ref="T396:T397" si="195">IF(M396*N396*O396&gt;0,SUM(M396:O396),0)</f>
        <v>3719</v>
      </c>
    </row>
    <row r="397" spans="1:20" ht="15" customHeight="1" x14ac:dyDescent="0.15">
      <c r="B397" s="73"/>
      <c r="C397" s="14" t="s">
        <v>88</v>
      </c>
      <c r="D397" s="17">
        <v>2070</v>
      </c>
      <c r="E397" s="17">
        <v>3071</v>
      </c>
      <c r="F397" s="17">
        <v>2465</v>
      </c>
      <c r="G397" s="17">
        <v>3275</v>
      </c>
      <c r="H397" s="17">
        <v>7728</v>
      </c>
      <c r="I397" s="17">
        <v>2493</v>
      </c>
      <c r="J397" s="17">
        <v>2419</v>
      </c>
      <c r="K397" s="17">
        <v>1574</v>
      </c>
      <c r="L397" s="17">
        <v>2332</v>
      </c>
      <c r="M397" s="17"/>
      <c r="N397" s="17"/>
      <c r="O397" s="17"/>
      <c r="P397" s="4">
        <f t="shared" si="191"/>
        <v>0</v>
      </c>
      <c r="Q397" s="4">
        <f t="shared" si="192"/>
        <v>7606</v>
      </c>
      <c r="R397" s="4">
        <f t="shared" si="193"/>
        <v>13496</v>
      </c>
      <c r="S397" s="4">
        <f t="shared" si="194"/>
        <v>6325</v>
      </c>
      <c r="T397" s="4">
        <f t="shared" si="195"/>
        <v>0</v>
      </c>
    </row>
    <row r="398" spans="1:20" ht="15" customHeight="1" x14ac:dyDescent="0.15">
      <c r="B398" s="74"/>
      <c r="C398" s="14" t="s">
        <v>89</v>
      </c>
      <c r="D398" s="21">
        <f>IF(D397&gt;0,D397/D396," ")</f>
        <v>0.98948374760994262</v>
      </c>
      <c r="E398" s="21">
        <f t="shared" ref="E398:T398" si="196">IF(E397&gt;0,E397/E396," ")</f>
        <v>0.69637188208616785</v>
      </c>
      <c r="F398" s="21">
        <f t="shared" si="196"/>
        <v>0.95284112872052573</v>
      </c>
      <c r="G398" s="21">
        <f t="shared" si="196"/>
        <v>0.85576169323229678</v>
      </c>
      <c r="H398" s="21">
        <f t="shared" si="196"/>
        <v>0.98058622002283979</v>
      </c>
      <c r="I398" s="21">
        <f t="shared" si="196"/>
        <v>0.96403712296983757</v>
      </c>
      <c r="J398" s="21">
        <f t="shared" si="196"/>
        <v>0.96336121067303859</v>
      </c>
      <c r="K398" s="21">
        <f t="shared" si="196"/>
        <v>1.0334865397242285</v>
      </c>
      <c r="L398" s="21">
        <f t="shared" si="196"/>
        <v>1.3242475865985235</v>
      </c>
      <c r="M398" s="21" t="str">
        <f t="shared" si="196"/>
        <v xml:space="preserve"> </v>
      </c>
      <c r="N398" s="21" t="str">
        <f t="shared" si="196"/>
        <v xml:space="preserve"> </v>
      </c>
      <c r="O398" s="21" t="str">
        <f t="shared" si="196"/>
        <v xml:space="preserve"> </v>
      </c>
      <c r="P398" s="21" t="str">
        <f t="shared" si="196"/>
        <v xml:space="preserve"> </v>
      </c>
      <c r="Q398" s="21">
        <f t="shared" si="196"/>
        <v>0.83683573550445589</v>
      </c>
      <c r="R398" s="21">
        <f t="shared" si="196"/>
        <v>0.94417238001958859</v>
      </c>
      <c r="S398" s="21">
        <f t="shared" si="196"/>
        <v>1.0914581535806729</v>
      </c>
      <c r="T398" s="21" t="str">
        <f t="shared" si="196"/>
        <v xml:space="preserve"> </v>
      </c>
    </row>
    <row r="399" spans="1:20" ht="15" customHeight="1" x14ac:dyDescent="0.15">
      <c r="B399" s="25"/>
      <c r="C399" s="25"/>
      <c r="D399" s="43" t="s">
        <v>75</v>
      </c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</row>
    <row r="400" spans="1:20" ht="15" customHeight="1" x14ac:dyDescent="0.15">
      <c r="B400" s="70" t="s">
        <v>14</v>
      </c>
      <c r="C400" s="14" t="s">
        <v>0</v>
      </c>
      <c r="D400" s="14" t="s">
        <v>1</v>
      </c>
      <c r="E400" s="14" t="s">
        <v>2</v>
      </c>
      <c r="F400" s="14" t="s">
        <v>3</v>
      </c>
      <c r="G400" s="14" t="s">
        <v>4</v>
      </c>
      <c r="H400" s="14" t="s">
        <v>5</v>
      </c>
      <c r="I400" s="14" t="s">
        <v>6</v>
      </c>
      <c r="J400" s="14" t="s">
        <v>7</v>
      </c>
      <c r="K400" s="14" t="s">
        <v>8</v>
      </c>
      <c r="L400" s="14" t="s">
        <v>9</v>
      </c>
      <c r="M400" s="14" t="s">
        <v>10</v>
      </c>
      <c r="N400" s="14" t="s">
        <v>11</v>
      </c>
      <c r="O400" s="14" t="s">
        <v>12</v>
      </c>
      <c r="P400" s="14" t="s">
        <v>23</v>
      </c>
      <c r="Q400" s="14" t="s">
        <v>24</v>
      </c>
      <c r="R400" s="14" t="s">
        <v>25</v>
      </c>
      <c r="S400" s="14" t="s">
        <v>26</v>
      </c>
      <c r="T400" s="14" t="s">
        <v>27</v>
      </c>
    </row>
    <row r="401" spans="2:20" ht="15" customHeight="1" x14ac:dyDescent="0.15">
      <c r="B401" s="71"/>
      <c r="C401" s="22" t="s">
        <v>29</v>
      </c>
      <c r="D401" s="3">
        <v>9483</v>
      </c>
      <c r="E401" s="3">
        <v>22591</v>
      </c>
      <c r="F401" s="3">
        <v>47810</v>
      </c>
      <c r="G401" s="3">
        <v>48854</v>
      </c>
      <c r="H401" s="3">
        <v>37149</v>
      </c>
      <c r="I401" s="3">
        <v>24886</v>
      </c>
      <c r="J401" s="3">
        <v>13380</v>
      </c>
      <c r="K401" s="3">
        <v>5068</v>
      </c>
      <c r="L401" s="3">
        <v>4368</v>
      </c>
      <c r="M401" s="3">
        <v>4019</v>
      </c>
      <c r="N401" s="3">
        <v>3420</v>
      </c>
      <c r="O401" s="3">
        <v>4126</v>
      </c>
      <c r="P401" s="3">
        <f>SUM(D401:O401)</f>
        <v>225154</v>
      </c>
      <c r="Q401" s="3">
        <f>SUM(D401:F401)</f>
        <v>79884</v>
      </c>
      <c r="R401" s="3">
        <f>SUM(G401:I401)</f>
        <v>110889</v>
      </c>
      <c r="S401" s="3">
        <f>SUM(J401:L401)</f>
        <v>22816</v>
      </c>
      <c r="T401" s="3">
        <f>SUM(M401:O401)</f>
        <v>11565</v>
      </c>
    </row>
    <row r="402" spans="2:20" ht="15" customHeight="1" x14ac:dyDescent="0.15">
      <c r="B402" s="71"/>
      <c r="C402" s="14" t="s">
        <v>13</v>
      </c>
      <c r="D402" s="3">
        <v>7828</v>
      </c>
      <c r="E402" s="3">
        <v>19129</v>
      </c>
      <c r="F402" s="3">
        <v>44195</v>
      </c>
      <c r="G402" s="3">
        <v>44410</v>
      </c>
      <c r="H402" s="3">
        <v>33288</v>
      </c>
      <c r="I402" s="3">
        <v>28203</v>
      </c>
      <c r="J402" s="3">
        <v>13883</v>
      </c>
      <c r="K402" s="3">
        <v>5038</v>
      </c>
      <c r="L402" s="3">
        <v>3779</v>
      </c>
      <c r="M402" s="3">
        <v>3892</v>
      </c>
      <c r="N402" s="3">
        <v>3604</v>
      </c>
      <c r="O402" s="3">
        <v>5288</v>
      </c>
      <c r="P402" s="3">
        <f>SUM(D402:O402)</f>
        <v>212537</v>
      </c>
      <c r="Q402" s="3">
        <f>SUM(D402:F402)</f>
        <v>71152</v>
      </c>
      <c r="R402" s="3">
        <f>SUM(G402:I402)</f>
        <v>105901</v>
      </c>
      <c r="S402" s="3">
        <f>SUM(J402:L402)</f>
        <v>22700</v>
      </c>
      <c r="T402" s="3">
        <f>SUM(M402:O402)</f>
        <v>12784</v>
      </c>
    </row>
    <row r="403" spans="2:20" ht="15" customHeight="1" x14ac:dyDescent="0.15">
      <c r="B403" s="71"/>
      <c r="C403" s="14" t="s">
        <v>28</v>
      </c>
      <c r="D403" s="1">
        <v>8485</v>
      </c>
      <c r="E403" s="1">
        <v>21645</v>
      </c>
      <c r="F403" s="1">
        <v>37247</v>
      </c>
      <c r="G403" s="1">
        <v>40892</v>
      </c>
      <c r="H403" s="1">
        <v>32210</v>
      </c>
      <c r="I403" s="1">
        <v>29673</v>
      </c>
      <c r="J403" s="1">
        <v>14714</v>
      </c>
      <c r="K403" s="1">
        <v>5447</v>
      </c>
      <c r="L403" s="1">
        <v>4285</v>
      </c>
      <c r="M403" s="1">
        <v>4156</v>
      </c>
      <c r="N403" s="1">
        <v>4108</v>
      </c>
      <c r="O403" s="1">
        <v>5553</v>
      </c>
      <c r="P403" s="3">
        <f>SUM(D403:O403)</f>
        <v>208415</v>
      </c>
      <c r="Q403" s="3">
        <f>SUM(D403:F403)</f>
        <v>67377</v>
      </c>
      <c r="R403" s="3">
        <f>SUM(G403:I403)</f>
        <v>102775</v>
      </c>
      <c r="S403" s="3">
        <f>SUM(J403:L403)</f>
        <v>24446</v>
      </c>
      <c r="T403" s="3">
        <f>SUM(M403:O403)</f>
        <v>13817</v>
      </c>
    </row>
    <row r="404" spans="2:20" ht="15" customHeight="1" x14ac:dyDescent="0.15">
      <c r="B404" s="71"/>
      <c r="C404" s="14" t="s">
        <v>30</v>
      </c>
      <c r="D404" s="1">
        <v>7812</v>
      </c>
      <c r="E404" s="1">
        <v>14472</v>
      </c>
      <c r="F404" s="1">
        <v>30982</v>
      </c>
      <c r="G404" s="1">
        <v>39485</v>
      </c>
      <c r="H404" s="1">
        <v>34620</v>
      </c>
      <c r="I404" s="1">
        <v>24798</v>
      </c>
      <c r="J404" s="1">
        <v>13105</v>
      </c>
      <c r="K404" s="1">
        <v>5257</v>
      </c>
      <c r="L404" s="1">
        <v>3803</v>
      </c>
      <c r="M404" s="1">
        <v>4213</v>
      </c>
      <c r="N404" s="1">
        <v>3408</v>
      </c>
      <c r="O404" s="1">
        <v>4555</v>
      </c>
      <c r="P404" s="3">
        <f>SUM(D404:O404)</f>
        <v>186510</v>
      </c>
      <c r="Q404" s="3">
        <f>SUM(D404:F404)</f>
        <v>53266</v>
      </c>
      <c r="R404" s="3">
        <f>SUM(G404:I404)</f>
        <v>98903</v>
      </c>
      <c r="S404" s="3">
        <f>SUM(J404:L404)</f>
        <v>22165</v>
      </c>
      <c r="T404" s="3">
        <f>SUM(M404:O404)</f>
        <v>12176</v>
      </c>
    </row>
    <row r="405" spans="2:20" ht="15" customHeight="1" x14ac:dyDescent="0.15">
      <c r="B405" s="71"/>
      <c r="C405" s="14" t="s">
        <v>41</v>
      </c>
      <c r="D405" s="1">
        <v>7921</v>
      </c>
      <c r="E405" s="1">
        <v>16788</v>
      </c>
      <c r="F405" s="1">
        <v>33047</v>
      </c>
      <c r="G405" s="1">
        <v>38003</v>
      </c>
      <c r="H405" s="1">
        <v>30346</v>
      </c>
      <c r="I405" s="1">
        <v>22346</v>
      </c>
      <c r="J405" s="1">
        <v>15291</v>
      </c>
      <c r="K405" s="1">
        <v>4771</v>
      </c>
      <c r="L405" s="1">
        <v>3589</v>
      </c>
      <c r="M405" s="1">
        <v>3868</v>
      </c>
      <c r="N405" s="1">
        <v>2988</v>
      </c>
      <c r="O405" s="1">
        <v>3963</v>
      </c>
      <c r="P405" s="4">
        <f>IF(D405*E405*F405*G405*H405*I405*J405*K405*L405*M405*N405*O405&gt;0,SUM(D405:O405),0)</f>
        <v>182921</v>
      </c>
      <c r="Q405" s="4">
        <f>IF(D405*E405*F405&gt;0,SUM(D405:F405),0)</f>
        <v>57756</v>
      </c>
      <c r="R405" s="4">
        <f>IF(G405*H405*I405&gt;0,SUM(G405:I405),0)</f>
        <v>90695</v>
      </c>
      <c r="S405" s="4">
        <f>IF(J405*K405*L405&gt;0,SUM(J405:L405),0)</f>
        <v>23651</v>
      </c>
      <c r="T405" s="4">
        <f>IF(M405*N405*O405&gt;0,SUM(M405:O405),0)</f>
        <v>10819</v>
      </c>
    </row>
    <row r="406" spans="2:20" ht="15" customHeight="1" x14ac:dyDescent="0.15">
      <c r="B406" s="71"/>
      <c r="C406" s="14" t="s">
        <v>42</v>
      </c>
      <c r="D406" s="1">
        <v>9654</v>
      </c>
      <c r="E406" s="1">
        <v>19993</v>
      </c>
      <c r="F406" s="1">
        <v>31302</v>
      </c>
      <c r="G406" s="1">
        <v>35868</v>
      </c>
      <c r="H406" s="1">
        <v>29750</v>
      </c>
      <c r="I406" s="1">
        <v>23227</v>
      </c>
      <c r="J406" s="1">
        <v>15592</v>
      </c>
      <c r="K406" s="1">
        <v>4723</v>
      </c>
      <c r="L406" s="1">
        <v>4012</v>
      </c>
      <c r="M406" s="1">
        <v>3961</v>
      </c>
      <c r="N406" s="1">
        <v>3164</v>
      </c>
      <c r="O406" s="1">
        <v>4742</v>
      </c>
      <c r="P406" s="4">
        <f>IF(D406*E406*F406*G406*H406*I406*J406*K406*L406*M406*N406*O406&gt;0,SUM(D406:O406),0)</f>
        <v>185988</v>
      </c>
      <c r="Q406" s="4">
        <f>IF(D406*E406*F406&gt;0,SUM(D406:F406),0)</f>
        <v>60949</v>
      </c>
      <c r="R406" s="4">
        <f>IF(G406*H406*I406&gt;0,SUM(G406:I406),0)</f>
        <v>88845</v>
      </c>
      <c r="S406" s="4">
        <f>IF(J406*K406*L406&gt;0,SUM(J406:L406),0)</f>
        <v>24327</v>
      </c>
      <c r="T406" s="4">
        <f>IF(M406*N406*O406&gt;0,SUM(M406:O406),0)</f>
        <v>11867</v>
      </c>
    </row>
    <row r="407" spans="2:20" ht="15" customHeight="1" x14ac:dyDescent="0.15">
      <c r="B407" s="71"/>
      <c r="C407" s="14" t="s">
        <v>44</v>
      </c>
      <c r="D407" s="1">
        <v>8188</v>
      </c>
      <c r="E407" s="1">
        <v>17513</v>
      </c>
      <c r="F407" s="1">
        <v>30835</v>
      </c>
      <c r="G407" s="1">
        <v>31669</v>
      </c>
      <c r="H407" s="1">
        <v>26315</v>
      </c>
      <c r="I407" s="1">
        <v>21428</v>
      </c>
      <c r="J407" s="1">
        <v>12335</v>
      </c>
      <c r="K407" s="1">
        <v>4719</v>
      </c>
      <c r="L407" s="1">
        <v>3279</v>
      </c>
      <c r="M407" s="1">
        <v>3920</v>
      </c>
      <c r="N407" s="1">
        <v>3332</v>
      </c>
      <c r="O407" s="1">
        <v>4517</v>
      </c>
      <c r="P407" s="4">
        <f>IF(D407*E407*F407*G407*H407*I407*J407*K407*L407*M407*N407*O407&gt;0,SUM(D407:O407),0)</f>
        <v>168050</v>
      </c>
      <c r="Q407" s="4">
        <f>IF(D407*E407*F407&gt;0,SUM(D407:F407),0)</f>
        <v>56536</v>
      </c>
      <c r="R407" s="4">
        <f>IF(G407*H407*I407&gt;0,SUM(G407:I407),0)</f>
        <v>79412</v>
      </c>
      <c r="S407" s="4">
        <f>IF(J407*K407*L407&gt;0,SUM(J407:L407),0)</f>
        <v>20333</v>
      </c>
      <c r="T407" s="4">
        <f>IF(M407*N407*O407&gt;0,SUM(M407:O407),0)</f>
        <v>11769</v>
      </c>
    </row>
    <row r="408" spans="2:20" ht="15" customHeight="1" x14ac:dyDescent="0.15">
      <c r="B408" s="71"/>
      <c r="C408" s="14" t="s">
        <v>83</v>
      </c>
      <c r="D408" s="1">
        <v>7666</v>
      </c>
      <c r="E408" s="1">
        <v>15713</v>
      </c>
      <c r="F408" s="1">
        <v>29399</v>
      </c>
      <c r="G408" s="1">
        <v>29604</v>
      </c>
      <c r="H408" s="1">
        <v>26625</v>
      </c>
      <c r="I408" s="1">
        <v>24289</v>
      </c>
      <c r="J408" s="1">
        <v>10843</v>
      </c>
      <c r="K408" s="1">
        <v>4994</v>
      </c>
      <c r="L408" s="1">
        <v>4114</v>
      </c>
      <c r="M408" s="48">
        <v>3943</v>
      </c>
      <c r="N408" s="48">
        <v>3660</v>
      </c>
      <c r="O408" s="48">
        <v>4750</v>
      </c>
      <c r="P408" s="4">
        <f>IF(D408*E408*F408*G408*H408*I408*J408*K408*L408*M408*N408*O408&gt;0,SUM(D408:O408),0)</f>
        <v>165600</v>
      </c>
      <c r="Q408" s="4">
        <f>IF(D408*E408*F408&gt;0,SUM(D408:F408),0)</f>
        <v>52778</v>
      </c>
      <c r="R408" s="4">
        <f>IF(G408*H408*I408&gt;0,SUM(G408:I408),0)</f>
        <v>80518</v>
      </c>
      <c r="S408" s="4">
        <f>IF(J408*K408*L408&gt;0,SUM(J408:L408),0)</f>
        <v>19951</v>
      </c>
      <c r="T408" s="4">
        <f>IF(M408*N408*O408&gt;0,SUM(M408:O408),0)</f>
        <v>12353</v>
      </c>
    </row>
    <row r="409" spans="2:20" ht="15" customHeight="1" x14ac:dyDescent="0.15">
      <c r="B409" s="71"/>
      <c r="C409" s="14" t="s">
        <v>86</v>
      </c>
      <c r="D409" s="17">
        <v>7485</v>
      </c>
      <c r="E409" s="17">
        <v>16901</v>
      </c>
      <c r="F409" s="17">
        <v>31449</v>
      </c>
      <c r="G409" s="17">
        <v>30434</v>
      </c>
      <c r="H409" s="17">
        <v>27819</v>
      </c>
      <c r="I409" s="17">
        <v>22009</v>
      </c>
      <c r="J409" s="17">
        <v>11736</v>
      </c>
      <c r="K409" s="17">
        <v>4638</v>
      </c>
      <c r="L409" s="17">
        <v>4009</v>
      </c>
      <c r="M409" s="17">
        <v>3881</v>
      </c>
      <c r="N409" s="17">
        <v>3787</v>
      </c>
      <c r="O409" s="17">
        <v>4975</v>
      </c>
      <c r="P409" s="4">
        <f>IF(D409*E409*F409*G409*H409*I409*J409*K409*L409*M409*N409*O409&gt;0,SUM(D409:O409),0)</f>
        <v>169123</v>
      </c>
      <c r="Q409" s="4">
        <f>IF(D409*E409*F409&gt;0,SUM(D409:F409),0)</f>
        <v>55835</v>
      </c>
      <c r="R409" s="4">
        <f>IF(G409*H409*I409&gt;0,SUM(G409:I409),0)</f>
        <v>80262</v>
      </c>
      <c r="S409" s="4">
        <f>IF(J409*K409*L409&gt;0,SUM(J409:L409),0)</f>
        <v>20383</v>
      </c>
      <c r="T409" s="4">
        <f>IF(M409*N409*O409&gt;0,SUM(M409:O409),0)</f>
        <v>12643</v>
      </c>
    </row>
    <row r="410" spans="2:20" ht="15" customHeight="1" x14ac:dyDescent="0.15">
      <c r="B410" s="71"/>
      <c r="C410" s="14" t="s">
        <v>87</v>
      </c>
      <c r="D410" s="17">
        <v>7005</v>
      </c>
      <c r="E410" s="17">
        <v>17633</v>
      </c>
      <c r="F410" s="17">
        <v>29600</v>
      </c>
      <c r="G410" s="17">
        <v>32049</v>
      </c>
      <c r="H410" s="17">
        <v>29253</v>
      </c>
      <c r="I410" s="17">
        <v>21842</v>
      </c>
      <c r="J410" s="17">
        <v>13588</v>
      </c>
      <c r="K410" s="17">
        <v>4352</v>
      </c>
      <c r="L410" s="17">
        <v>3429</v>
      </c>
      <c r="M410" s="17">
        <v>3846</v>
      </c>
      <c r="N410" s="17">
        <v>3395</v>
      </c>
      <c r="O410" s="17">
        <v>4222</v>
      </c>
      <c r="P410" s="4">
        <f t="shared" ref="P410:P411" si="197">IF(D410*E410*F410*G410*H410*I410*J410*K410*L410*M410*N410*O410&gt;0,SUM(D410:O410),0)</f>
        <v>170214</v>
      </c>
      <c r="Q410" s="4">
        <f t="shared" ref="Q410:Q411" si="198">IF(D410*E410*F410&gt;0,SUM(D410:F410),0)</f>
        <v>54238</v>
      </c>
      <c r="R410" s="4">
        <f t="shared" ref="R410:R411" si="199">IF(G410*H410*I410&gt;0,SUM(G410:I410),0)</f>
        <v>83144</v>
      </c>
      <c r="S410" s="4">
        <f t="shared" ref="S410:S411" si="200">IF(J410*K410*L410&gt;0,SUM(J410:L410),0)</f>
        <v>21369</v>
      </c>
      <c r="T410" s="4">
        <f t="shared" ref="T410:T411" si="201">IF(M410*N410*O410&gt;0,SUM(M410:O410),0)</f>
        <v>11463</v>
      </c>
    </row>
    <row r="411" spans="2:20" ht="15" customHeight="1" x14ac:dyDescent="0.15">
      <c r="B411" s="71"/>
      <c r="C411" s="14" t="s">
        <v>88</v>
      </c>
      <c r="D411" s="17">
        <v>7178</v>
      </c>
      <c r="E411" s="17">
        <v>16781</v>
      </c>
      <c r="F411" s="17">
        <v>28049</v>
      </c>
      <c r="G411" s="17">
        <v>32048</v>
      </c>
      <c r="H411" s="17">
        <v>27158</v>
      </c>
      <c r="I411" s="17">
        <v>17133</v>
      </c>
      <c r="J411" s="17">
        <v>11765</v>
      </c>
      <c r="K411" s="17">
        <v>4869</v>
      </c>
      <c r="L411" s="17">
        <v>3546</v>
      </c>
      <c r="M411" s="17"/>
      <c r="N411" s="17"/>
      <c r="O411" s="17"/>
      <c r="P411" s="4">
        <f t="shared" si="197"/>
        <v>0</v>
      </c>
      <c r="Q411" s="4">
        <f t="shared" si="198"/>
        <v>52008</v>
      </c>
      <c r="R411" s="4">
        <f t="shared" si="199"/>
        <v>76339</v>
      </c>
      <c r="S411" s="4">
        <f t="shared" si="200"/>
        <v>20180</v>
      </c>
      <c r="T411" s="4">
        <f t="shared" si="201"/>
        <v>0</v>
      </c>
    </row>
    <row r="412" spans="2:20" ht="15" customHeight="1" x14ac:dyDescent="0.15">
      <c r="B412" s="72"/>
      <c r="C412" s="14" t="s">
        <v>89</v>
      </c>
      <c r="D412" s="21">
        <f>IF(D411&gt;0,D411/D410," ")</f>
        <v>1.0246966452533903</v>
      </c>
      <c r="E412" s="21">
        <f t="shared" ref="E412:T412" si="202">IF(E411&gt;0,E411/E410," ")</f>
        <v>0.95168150626665915</v>
      </c>
      <c r="F412" s="21">
        <f t="shared" si="202"/>
        <v>0.94760135135135137</v>
      </c>
      <c r="G412" s="21">
        <f t="shared" si="202"/>
        <v>0.99996879777840186</v>
      </c>
      <c r="H412" s="21">
        <f t="shared" si="202"/>
        <v>0.9283834136669743</v>
      </c>
      <c r="I412" s="21">
        <f t="shared" si="202"/>
        <v>0.78440618990934896</v>
      </c>
      <c r="J412" s="21">
        <f t="shared" si="202"/>
        <v>0.86583750367971735</v>
      </c>
      <c r="K412" s="21">
        <f t="shared" si="202"/>
        <v>1.118795955882353</v>
      </c>
      <c r="L412" s="21">
        <f t="shared" si="202"/>
        <v>1.0341207349081365</v>
      </c>
      <c r="M412" s="21" t="str">
        <f t="shared" si="202"/>
        <v xml:space="preserve"> </v>
      </c>
      <c r="N412" s="21" t="str">
        <f t="shared" si="202"/>
        <v xml:space="preserve"> </v>
      </c>
      <c r="O412" s="21" t="str">
        <f t="shared" si="202"/>
        <v xml:space="preserve"> </v>
      </c>
      <c r="P412" s="21" t="str">
        <f t="shared" si="202"/>
        <v xml:space="preserve"> </v>
      </c>
      <c r="Q412" s="21">
        <f t="shared" si="202"/>
        <v>0.95888491463549541</v>
      </c>
      <c r="R412" s="21">
        <f t="shared" si="202"/>
        <v>0.91815404599249495</v>
      </c>
      <c r="S412" s="21">
        <f t="shared" si="202"/>
        <v>0.94435865038139366</v>
      </c>
      <c r="T412" s="21" t="str">
        <f t="shared" si="202"/>
        <v xml:space="preserve"> </v>
      </c>
    </row>
    <row r="413" spans="2:20" ht="15" customHeight="1" x14ac:dyDescent="0.15">
      <c r="B413" s="38"/>
      <c r="C413" s="25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</row>
    <row r="414" spans="2:20" ht="15" customHeight="1" x14ac:dyDescent="0.15">
      <c r="B414" s="70" t="s">
        <v>60</v>
      </c>
      <c r="C414" s="14" t="s">
        <v>0</v>
      </c>
      <c r="D414" s="14" t="s">
        <v>1</v>
      </c>
      <c r="E414" s="14" t="s">
        <v>2</v>
      </c>
      <c r="F414" s="14" t="s">
        <v>3</v>
      </c>
      <c r="G414" s="14" t="s">
        <v>4</v>
      </c>
      <c r="H414" s="14" t="s">
        <v>5</v>
      </c>
      <c r="I414" s="14" t="s">
        <v>6</v>
      </c>
      <c r="J414" s="14" t="s">
        <v>7</v>
      </c>
      <c r="K414" s="14" t="s">
        <v>8</v>
      </c>
      <c r="L414" s="14" t="s">
        <v>9</v>
      </c>
      <c r="M414" s="14" t="s">
        <v>10</v>
      </c>
      <c r="N414" s="14" t="s">
        <v>11</v>
      </c>
      <c r="O414" s="14" t="s">
        <v>12</v>
      </c>
      <c r="P414" s="14" t="s">
        <v>23</v>
      </c>
      <c r="Q414" s="14" t="s">
        <v>24</v>
      </c>
      <c r="R414" s="14" t="s">
        <v>25</v>
      </c>
      <c r="S414" s="14" t="s">
        <v>26</v>
      </c>
      <c r="T414" s="14" t="s">
        <v>27</v>
      </c>
    </row>
    <row r="415" spans="2:20" ht="15" customHeight="1" x14ac:dyDescent="0.15">
      <c r="B415" s="71"/>
      <c r="C415" s="22" t="s">
        <v>29</v>
      </c>
      <c r="D415" s="3">
        <v>266</v>
      </c>
      <c r="E415" s="3">
        <v>906</v>
      </c>
      <c r="F415" s="3">
        <v>1158</v>
      </c>
      <c r="G415" s="3">
        <v>1236</v>
      </c>
      <c r="H415" s="3">
        <v>1464</v>
      </c>
      <c r="I415" s="3">
        <v>722</v>
      </c>
      <c r="J415" s="3">
        <v>278</v>
      </c>
      <c r="K415" s="3">
        <v>276</v>
      </c>
      <c r="L415" s="3">
        <v>125</v>
      </c>
      <c r="M415" s="3">
        <v>185</v>
      </c>
      <c r="N415" s="3">
        <v>72</v>
      </c>
      <c r="O415" s="3">
        <v>158</v>
      </c>
      <c r="P415" s="3">
        <f>SUM(D415:O415)</f>
        <v>6846</v>
      </c>
      <c r="Q415" s="3">
        <f>SUM(D415:F415)</f>
        <v>2330</v>
      </c>
      <c r="R415" s="3">
        <f>SUM(G415:I415)</f>
        <v>3422</v>
      </c>
      <c r="S415" s="3">
        <f>SUM(J415:L415)</f>
        <v>679</v>
      </c>
      <c r="T415" s="3">
        <f>SUM(M415:O415)</f>
        <v>415</v>
      </c>
    </row>
    <row r="416" spans="2:20" ht="15" customHeight="1" x14ac:dyDescent="0.15">
      <c r="B416" s="71"/>
      <c r="C416" s="14" t="s">
        <v>13</v>
      </c>
      <c r="D416" s="3">
        <v>2615</v>
      </c>
      <c r="E416" s="3">
        <v>4926</v>
      </c>
      <c r="F416" s="3">
        <v>5640</v>
      </c>
      <c r="G416" s="3">
        <v>7179</v>
      </c>
      <c r="H416" s="3">
        <v>8048</v>
      </c>
      <c r="I416" s="3">
        <v>6167</v>
      </c>
      <c r="J416" s="3">
        <v>3974</v>
      </c>
      <c r="K416" s="3">
        <v>2879</v>
      </c>
      <c r="L416" s="3">
        <v>2939</v>
      </c>
      <c r="M416" s="3">
        <v>1645</v>
      </c>
      <c r="N416" s="3">
        <v>2107</v>
      </c>
      <c r="O416" s="3">
        <v>2586</v>
      </c>
      <c r="P416" s="3">
        <f>SUM(D416:O416)</f>
        <v>50705</v>
      </c>
      <c r="Q416" s="3">
        <f>SUM(D416:F416)</f>
        <v>13181</v>
      </c>
      <c r="R416" s="3">
        <f>SUM(G416:I416)</f>
        <v>21394</v>
      </c>
      <c r="S416" s="3">
        <f>SUM(J416:L416)</f>
        <v>9792</v>
      </c>
      <c r="T416" s="3">
        <f>SUM(M416:O416)</f>
        <v>6338</v>
      </c>
    </row>
    <row r="417" spans="1:20" ht="15" customHeight="1" x14ac:dyDescent="0.15">
      <c r="B417" s="71"/>
      <c r="C417" s="14" t="s">
        <v>28</v>
      </c>
      <c r="D417" s="1">
        <v>2433</v>
      </c>
      <c r="E417" s="1">
        <v>6026</v>
      </c>
      <c r="F417" s="1">
        <v>6342</v>
      </c>
      <c r="G417" s="1">
        <v>7080</v>
      </c>
      <c r="H417" s="1">
        <v>8800</v>
      </c>
      <c r="I417" s="1">
        <v>6398</v>
      </c>
      <c r="J417" s="1">
        <v>4533</v>
      </c>
      <c r="K417" s="1">
        <v>3878</v>
      </c>
      <c r="L417" s="1">
        <v>3062</v>
      </c>
      <c r="M417" s="1">
        <v>1768</v>
      </c>
      <c r="N417" s="1">
        <v>2186</v>
      </c>
      <c r="O417" s="1">
        <v>3126</v>
      </c>
      <c r="P417" s="3">
        <f>SUM(D417:O417)</f>
        <v>55632</v>
      </c>
      <c r="Q417" s="3">
        <f>SUM(D417:F417)</f>
        <v>14801</v>
      </c>
      <c r="R417" s="3">
        <f>SUM(G417:I417)</f>
        <v>22278</v>
      </c>
      <c r="S417" s="3">
        <f>SUM(J417:L417)</f>
        <v>11473</v>
      </c>
      <c r="T417" s="3">
        <f>SUM(M417:O417)</f>
        <v>7080</v>
      </c>
    </row>
    <row r="418" spans="1:20" ht="15" customHeight="1" x14ac:dyDescent="0.2">
      <c r="A418" s="30" t="s">
        <v>45</v>
      </c>
      <c r="B418" s="71"/>
      <c r="C418" s="14" t="s">
        <v>30</v>
      </c>
      <c r="D418" s="1">
        <v>3337</v>
      </c>
      <c r="E418" s="1">
        <v>4562</v>
      </c>
      <c r="F418" s="1">
        <v>4474</v>
      </c>
      <c r="G418" s="1">
        <v>6769</v>
      </c>
      <c r="H418" s="1">
        <v>7605</v>
      </c>
      <c r="I418" s="1">
        <v>5335</v>
      </c>
      <c r="J418" s="1">
        <v>4695</v>
      </c>
      <c r="K418" s="1">
        <v>3372</v>
      </c>
      <c r="L418" s="1">
        <v>3040</v>
      </c>
      <c r="M418" s="1">
        <v>1837</v>
      </c>
      <c r="N418" s="1">
        <v>2180</v>
      </c>
      <c r="O418" s="1">
        <v>2508</v>
      </c>
      <c r="P418" s="3">
        <f>SUM(D418:O418)</f>
        <v>49714</v>
      </c>
      <c r="Q418" s="3">
        <f>SUM(D418:F418)</f>
        <v>12373</v>
      </c>
      <c r="R418" s="3">
        <f>SUM(G418:I418)</f>
        <v>19709</v>
      </c>
      <c r="S418" s="3">
        <f>SUM(J418:L418)</f>
        <v>11107</v>
      </c>
      <c r="T418" s="3">
        <f>SUM(M418:O418)</f>
        <v>6525</v>
      </c>
    </row>
    <row r="419" spans="1:20" ht="15" customHeight="1" x14ac:dyDescent="0.15">
      <c r="B419" s="71"/>
      <c r="C419" s="14" t="s">
        <v>41</v>
      </c>
      <c r="D419" s="1">
        <v>3116</v>
      </c>
      <c r="E419" s="1">
        <v>4554</v>
      </c>
      <c r="F419" s="1">
        <v>5064</v>
      </c>
      <c r="G419" s="1">
        <v>6550</v>
      </c>
      <c r="H419" s="1">
        <v>8260</v>
      </c>
      <c r="I419" s="1">
        <v>5115</v>
      </c>
      <c r="J419" s="1">
        <v>3948</v>
      </c>
      <c r="K419" s="1">
        <v>2798</v>
      </c>
      <c r="L419" s="1">
        <v>2989</v>
      </c>
      <c r="M419" s="1">
        <v>1546</v>
      </c>
      <c r="N419" s="1">
        <v>1987</v>
      </c>
      <c r="O419" s="1">
        <v>2319</v>
      </c>
      <c r="P419" s="4">
        <f>IF(D419*E419*F419*G419*H419*I419*J419*K419*L419*M419*N419*O419&gt;0,SUM(D419:O419),0)</f>
        <v>48246</v>
      </c>
      <c r="Q419" s="4">
        <f>IF(D419*E419*F419&gt;0,SUM(D419:F419),0)</f>
        <v>12734</v>
      </c>
      <c r="R419" s="4">
        <f>IF(G419*H419*I419&gt;0,SUM(G419:I419),0)</f>
        <v>19925</v>
      </c>
      <c r="S419" s="4">
        <f>IF(J419*K419*L419&gt;0,SUM(J419:L419),0)</f>
        <v>9735</v>
      </c>
      <c r="T419" s="4">
        <f>IF(M419*N419*O419&gt;0,SUM(M419:O419),0)</f>
        <v>5852</v>
      </c>
    </row>
    <row r="420" spans="1:20" ht="15" customHeight="1" x14ac:dyDescent="0.15">
      <c r="B420" s="71"/>
      <c r="C420" s="14" t="s">
        <v>42</v>
      </c>
      <c r="D420" s="1">
        <v>2834</v>
      </c>
      <c r="E420" s="1">
        <v>4044</v>
      </c>
      <c r="F420" s="1">
        <v>5213</v>
      </c>
      <c r="G420" s="1">
        <v>7106</v>
      </c>
      <c r="H420" s="1">
        <v>7880</v>
      </c>
      <c r="I420" s="1">
        <v>5413</v>
      </c>
      <c r="J420" s="1">
        <v>4317</v>
      </c>
      <c r="K420" s="1">
        <v>2997</v>
      </c>
      <c r="L420" s="1">
        <v>2430</v>
      </c>
      <c r="M420" s="1">
        <v>1348</v>
      </c>
      <c r="N420" s="1">
        <v>1860</v>
      </c>
      <c r="O420" s="1">
        <v>2093</v>
      </c>
      <c r="P420" s="4">
        <f>IF(D420*E420*F420*G420*H420*I420*J420*K420*L420*M420*N420*O420&gt;0,SUM(D420:O420),0)</f>
        <v>47535</v>
      </c>
      <c r="Q420" s="4">
        <f>IF(D420*E420*F420&gt;0,SUM(D420:F420),0)</f>
        <v>12091</v>
      </c>
      <c r="R420" s="4">
        <f>IF(G420*H420*I420&gt;0,SUM(G420:I420),0)</f>
        <v>20399</v>
      </c>
      <c r="S420" s="4">
        <f>IF(J420*K420*L420&gt;0,SUM(J420:L420),0)</f>
        <v>9744</v>
      </c>
      <c r="T420" s="4">
        <f>IF(M420*N420*O420&gt;0,SUM(M420:O420),0)</f>
        <v>5301</v>
      </c>
    </row>
    <row r="421" spans="1:20" ht="15" customHeight="1" x14ac:dyDescent="0.15">
      <c r="B421" s="71"/>
      <c r="C421" s="14" t="s">
        <v>44</v>
      </c>
      <c r="D421" s="1">
        <v>3543</v>
      </c>
      <c r="E421" s="1">
        <v>4382</v>
      </c>
      <c r="F421" s="1">
        <v>4808</v>
      </c>
      <c r="G421" s="1">
        <v>6383</v>
      </c>
      <c r="H421" s="1">
        <v>8185</v>
      </c>
      <c r="I421" s="1">
        <v>4933</v>
      </c>
      <c r="J421" s="1">
        <v>3687</v>
      </c>
      <c r="K421" s="1">
        <v>2815</v>
      </c>
      <c r="L421" s="1">
        <v>2991</v>
      </c>
      <c r="M421" s="1">
        <v>1334</v>
      </c>
      <c r="N421" s="1">
        <v>1923</v>
      </c>
      <c r="O421" s="1">
        <v>2125</v>
      </c>
      <c r="P421" s="4">
        <f>IF(D421*E421*F421*G421*H421*I421*J421*K421*L421*M421*N421*O421&gt;0,SUM(D421:O421),0)</f>
        <v>47109</v>
      </c>
      <c r="Q421" s="4">
        <f>IF(D421*E421*F421&gt;0,SUM(D421:F421),0)</f>
        <v>12733</v>
      </c>
      <c r="R421" s="4">
        <f>IF(G421*H421*I421&gt;0,SUM(G421:I421),0)</f>
        <v>19501</v>
      </c>
      <c r="S421" s="4">
        <f>IF(J421*K421*L421&gt;0,SUM(J421:L421),0)</f>
        <v>9493</v>
      </c>
      <c r="T421" s="4">
        <f>IF(M421*N421*O421&gt;0,SUM(M421:O421),0)</f>
        <v>5382</v>
      </c>
    </row>
    <row r="422" spans="1:20" ht="15" customHeight="1" x14ac:dyDescent="0.15">
      <c r="B422" s="71"/>
      <c r="C422" s="14" t="s">
        <v>83</v>
      </c>
      <c r="D422" s="1">
        <v>2732</v>
      </c>
      <c r="E422" s="1">
        <v>5073</v>
      </c>
      <c r="F422" s="1">
        <v>4005</v>
      </c>
      <c r="G422" s="1">
        <v>6574</v>
      </c>
      <c r="H422" s="1">
        <v>7198</v>
      </c>
      <c r="I422" s="1">
        <v>5415</v>
      </c>
      <c r="J422" s="1">
        <v>3614</v>
      </c>
      <c r="K422" s="1">
        <v>3145</v>
      </c>
      <c r="L422" s="1">
        <v>3099</v>
      </c>
      <c r="M422" s="48">
        <v>1325</v>
      </c>
      <c r="N422" s="48">
        <v>1510</v>
      </c>
      <c r="O422" s="48">
        <v>2275</v>
      </c>
      <c r="P422" s="4">
        <f>IF(D422*E422*F422*G422*H422*I422*J422*K422*L422*M422*N422*O422&gt;0,SUM(D422:O422),0)</f>
        <v>45965</v>
      </c>
      <c r="Q422" s="4">
        <f>IF(D422*E422*F422&gt;0,SUM(D422:F422),0)</f>
        <v>11810</v>
      </c>
      <c r="R422" s="4">
        <f>IF(G422*H422*I422&gt;0,SUM(G422:I422),0)</f>
        <v>19187</v>
      </c>
      <c r="S422" s="4">
        <f>IF(J422*K422*L422&gt;0,SUM(J422:L422),0)</f>
        <v>9858</v>
      </c>
      <c r="T422" s="4">
        <f>IF(M422*N422*O422&gt;0,SUM(M422:O422),0)</f>
        <v>5110</v>
      </c>
    </row>
    <row r="423" spans="1:20" ht="15" customHeight="1" x14ac:dyDescent="0.15">
      <c r="B423" s="71"/>
      <c r="C423" s="14" t="s">
        <v>86</v>
      </c>
      <c r="D423" s="17">
        <v>280</v>
      </c>
      <c r="E423" s="17">
        <v>2719</v>
      </c>
      <c r="F423" s="17">
        <v>3566</v>
      </c>
      <c r="G423" s="17">
        <v>4711</v>
      </c>
      <c r="H423" s="17">
        <v>4521</v>
      </c>
      <c r="I423" s="17">
        <v>3784</v>
      </c>
      <c r="J423" s="17">
        <v>2208</v>
      </c>
      <c r="K423" s="17">
        <v>1427</v>
      </c>
      <c r="L423" s="17">
        <v>1630</v>
      </c>
      <c r="M423" s="17">
        <v>951</v>
      </c>
      <c r="N423" s="17">
        <v>1110</v>
      </c>
      <c r="O423" s="17">
        <v>849</v>
      </c>
      <c r="P423" s="4">
        <f>IF(D423*E423*F423*G423*H423*I423*J423*K423*L423*M423*N423*O423&gt;0,SUM(D423:O423),0)</f>
        <v>27756</v>
      </c>
      <c r="Q423" s="4">
        <f>IF(D423*E423*F423&gt;0,SUM(D423:F423),0)</f>
        <v>6565</v>
      </c>
      <c r="R423" s="4">
        <f>IF(G423*H423*I423&gt;0,SUM(G423:I423),0)</f>
        <v>13016</v>
      </c>
      <c r="S423" s="4">
        <f>IF(J423*K423*L423&gt;0,SUM(J423:L423),0)</f>
        <v>5265</v>
      </c>
      <c r="T423" s="4">
        <f>IF(M423*N423*O423&gt;0,SUM(M423:O423),0)</f>
        <v>2910</v>
      </c>
    </row>
    <row r="424" spans="1:20" ht="15" customHeight="1" x14ac:dyDescent="0.15">
      <c r="B424" s="71"/>
      <c r="C424" s="14" t="s">
        <v>87</v>
      </c>
      <c r="D424" s="17">
        <v>2675</v>
      </c>
      <c r="E424" s="17">
        <v>4856</v>
      </c>
      <c r="F424" s="17">
        <v>4453</v>
      </c>
      <c r="G424" s="17">
        <v>6509</v>
      </c>
      <c r="H424" s="17">
        <v>7304</v>
      </c>
      <c r="I424" s="17">
        <v>5335</v>
      </c>
      <c r="J424" s="17">
        <v>4087</v>
      </c>
      <c r="K424" s="17">
        <v>2623</v>
      </c>
      <c r="L424" s="17">
        <v>3876</v>
      </c>
      <c r="M424" s="17">
        <v>1871</v>
      </c>
      <c r="N424" s="17">
        <v>2016</v>
      </c>
      <c r="O424" s="17">
        <v>2136</v>
      </c>
      <c r="P424" s="4">
        <f t="shared" ref="P424:P425" si="203">IF(D424*E424*F424*G424*H424*I424*J424*K424*L424*M424*N424*O424&gt;0,SUM(D424:O424),0)</f>
        <v>47741</v>
      </c>
      <c r="Q424" s="4">
        <f t="shared" ref="Q424:Q425" si="204">IF(D424*E424*F424&gt;0,SUM(D424:F424),0)</f>
        <v>11984</v>
      </c>
      <c r="R424" s="4">
        <f t="shared" ref="R424:R425" si="205">IF(G424*H424*I424&gt;0,SUM(G424:I424),0)</f>
        <v>19148</v>
      </c>
      <c r="S424" s="4">
        <f t="shared" ref="S424:S425" si="206">IF(J424*K424*L424&gt;0,SUM(J424:L424),0)</f>
        <v>10586</v>
      </c>
      <c r="T424" s="4">
        <f t="shared" ref="T424:T425" si="207">IF(M424*N424*O424&gt;0,SUM(M424:O424),0)</f>
        <v>6023</v>
      </c>
    </row>
    <row r="425" spans="1:20" ht="15" customHeight="1" x14ac:dyDescent="0.15">
      <c r="B425" s="71"/>
      <c r="C425" s="14" t="s">
        <v>88</v>
      </c>
      <c r="D425" s="17">
        <v>2784</v>
      </c>
      <c r="E425" s="17">
        <v>3961</v>
      </c>
      <c r="F425" s="17">
        <v>3902</v>
      </c>
      <c r="G425" s="17">
        <v>6149</v>
      </c>
      <c r="H425" s="17">
        <v>6922</v>
      </c>
      <c r="I425" s="17">
        <v>4483</v>
      </c>
      <c r="J425" s="17">
        <v>3296</v>
      </c>
      <c r="K425" s="17">
        <v>2930</v>
      </c>
      <c r="L425" s="17">
        <v>3455</v>
      </c>
      <c r="M425" s="17"/>
      <c r="N425" s="17"/>
      <c r="O425" s="17"/>
      <c r="P425" s="4">
        <f t="shared" si="203"/>
        <v>0</v>
      </c>
      <c r="Q425" s="4">
        <f t="shared" si="204"/>
        <v>10647</v>
      </c>
      <c r="R425" s="4">
        <f t="shared" si="205"/>
        <v>17554</v>
      </c>
      <c r="S425" s="4">
        <f t="shared" si="206"/>
        <v>9681</v>
      </c>
      <c r="T425" s="4">
        <f t="shared" si="207"/>
        <v>0</v>
      </c>
    </row>
    <row r="426" spans="1:20" ht="15" customHeight="1" x14ac:dyDescent="0.15">
      <c r="B426" s="72"/>
      <c r="C426" s="14" t="s">
        <v>89</v>
      </c>
      <c r="D426" s="21">
        <f>IF(D425&gt;0,D425/D424," ")</f>
        <v>1.0407476635514019</v>
      </c>
      <c r="E426" s="21">
        <f t="shared" ref="E426:T426" si="208">IF(E425&gt;0,E425/E424," ")</f>
        <v>0.81569192751235586</v>
      </c>
      <c r="F426" s="21">
        <f t="shared" si="208"/>
        <v>0.8762631933527959</v>
      </c>
      <c r="G426" s="21">
        <f t="shared" si="208"/>
        <v>0.94469196497157781</v>
      </c>
      <c r="H426" s="21">
        <f t="shared" si="208"/>
        <v>0.9476998904709748</v>
      </c>
      <c r="I426" s="21">
        <f t="shared" si="208"/>
        <v>0.84029990627928774</v>
      </c>
      <c r="J426" s="21">
        <f t="shared" si="208"/>
        <v>0.80645950574993885</v>
      </c>
      <c r="K426" s="21">
        <f t="shared" si="208"/>
        <v>1.1170415554708348</v>
      </c>
      <c r="L426" s="21">
        <f t="shared" si="208"/>
        <v>0.89138286893704854</v>
      </c>
      <c r="M426" s="21" t="str">
        <f t="shared" si="208"/>
        <v xml:space="preserve"> </v>
      </c>
      <c r="N426" s="21" t="str">
        <f t="shared" si="208"/>
        <v xml:space="preserve"> </v>
      </c>
      <c r="O426" s="21" t="str">
        <f t="shared" si="208"/>
        <v xml:space="preserve"> </v>
      </c>
      <c r="P426" s="21" t="str">
        <f t="shared" si="208"/>
        <v xml:space="preserve"> </v>
      </c>
      <c r="Q426" s="21">
        <f t="shared" si="208"/>
        <v>0.8884345794392523</v>
      </c>
      <c r="R426" s="21">
        <f t="shared" si="208"/>
        <v>0.91675370795905575</v>
      </c>
      <c r="S426" s="21">
        <f t="shared" si="208"/>
        <v>0.91450972983185341</v>
      </c>
      <c r="T426" s="21" t="str">
        <f t="shared" si="208"/>
        <v xml:space="preserve"> </v>
      </c>
    </row>
    <row r="427" spans="1:20" ht="15" customHeight="1" x14ac:dyDescent="0.15">
      <c r="B427" s="38"/>
      <c r="C427" s="25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</row>
    <row r="428" spans="1:20" ht="15" customHeight="1" x14ac:dyDescent="0.15">
      <c r="B428" s="6" t="s">
        <v>18</v>
      </c>
    </row>
    <row r="429" spans="1:20" ht="15" customHeight="1" x14ac:dyDescent="0.15">
      <c r="B429" s="70" t="s">
        <v>64</v>
      </c>
      <c r="C429" s="14" t="s">
        <v>0</v>
      </c>
      <c r="D429" s="14" t="s">
        <v>1</v>
      </c>
      <c r="E429" s="14" t="s">
        <v>2</v>
      </c>
      <c r="F429" s="14" t="s">
        <v>3</v>
      </c>
      <c r="G429" s="14" t="s">
        <v>4</v>
      </c>
      <c r="H429" s="14" t="s">
        <v>5</v>
      </c>
      <c r="I429" s="14" t="s">
        <v>6</v>
      </c>
      <c r="J429" s="14" t="s">
        <v>7</v>
      </c>
      <c r="K429" s="14" t="s">
        <v>8</v>
      </c>
      <c r="L429" s="14" t="s">
        <v>9</v>
      </c>
      <c r="M429" s="14" t="s">
        <v>10</v>
      </c>
      <c r="N429" s="14" t="s">
        <v>11</v>
      </c>
      <c r="O429" s="14" t="s">
        <v>12</v>
      </c>
      <c r="P429" s="14" t="s">
        <v>23</v>
      </c>
      <c r="Q429" s="14" t="s">
        <v>24</v>
      </c>
      <c r="R429" s="14" t="s">
        <v>25</v>
      </c>
      <c r="S429" s="14" t="s">
        <v>26</v>
      </c>
      <c r="T429" s="14" t="s">
        <v>27</v>
      </c>
    </row>
    <row r="430" spans="1:20" ht="15" customHeight="1" x14ac:dyDescent="0.15">
      <c r="B430" s="73"/>
      <c r="C430" s="22" t="s">
        <v>29</v>
      </c>
      <c r="D430" s="3">
        <v>10596</v>
      </c>
      <c r="E430" s="3">
        <v>30164</v>
      </c>
      <c r="F430" s="3">
        <v>28844</v>
      </c>
      <c r="G430" s="3">
        <v>35827</v>
      </c>
      <c r="H430" s="3">
        <v>52181</v>
      </c>
      <c r="I430" s="3">
        <v>36836</v>
      </c>
      <c r="J430" s="3">
        <v>29778</v>
      </c>
      <c r="K430" s="3">
        <v>12557</v>
      </c>
      <c r="L430" s="3">
        <v>5050</v>
      </c>
      <c r="M430" s="3">
        <v>4780</v>
      </c>
      <c r="N430" s="3">
        <v>15621</v>
      </c>
      <c r="O430" s="3">
        <v>13252</v>
      </c>
      <c r="P430" s="3">
        <f>SUM(D430:O430)</f>
        <v>275486</v>
      </c>
      <c r="Q430" s="3">
        <f>SUM(D430:F430)</f>
        <v>69604</v>
      </c>
      <c r="R430" s="3">
        <f>SUM(G430:I430)</f>
        <v>124844</v>
      </c>
      <c r="S430" s="3">
        <f>SUM(J430:L430)</f>
        <v>47385</v>
      </c>
      <c r="T430" s="3">
        <f>SUM(M430:O430)</f>
        <v>33653</v>
      </c>
    </row>
    <row r="431" spans="1:20" ht="15" customHeight="1" x14ac:dyDescent="0.15">
      <c r="B431" s="73"/>
      <c r="C431" s="14" t="s">
        <v>13</v>
      </c>
      <c r="D431" s="3">
        <v>5753</v>
      </c>
      <c r="E431" s="3">
        <v>26515</v>
      </c>
      <c r="F431" s="3">
        <v>23032</v>
      </c>
      <c r="G431" s="3">
        <v>30125</v>
      </c>
      <c r="H431" s="3">
        <v>41779</v>
      </c>
      <c r="I431" s="3">
        <v>37135</v>
      </c>
      <c r="J431" s="3">
        <v>20007</v>
      </c>
      <c r="K431" s="3">
        <v>7902</v>
      </c>
      <c r="L431" s="3">
        <v>3758</v>
      </c>
      <c r="M431" s="3">
        <v>4022</v>
      </c>
      <c r="N431" s="3">
        <v>19007</v>
      </c>
      <c r="O431" s="3">
        <v>13529</v>
      </c>
      <c r="P431" s="3">
        <f>SUM(D431:O431)</f>
        <v>232564</v>
      </c>
      <c r="Q431" s="3">
        <f>SUM(D431:F431)</f>
        <v>55300</v>
      </c>
      <c r="R431" s="3">
        <f>SUM(G431:I431)</f>
        <v>109039</v>
      </c>
      <c r="S431" s="3">
        <f>SUM(J431:L431)</f>
        <v>31667</v>
      </c>
      <c r="T431" s="3">
        <f>SUM(M431:O431)</f>
        <v>36558</v>
      </c>
    </row>
    <row r="432" spans="1:20" ht="15" customHeight="1" x14ac:dyDescent="0.15">
      <c r="B432" s="73"/>
      <c r="C432" s="14" t="s">
        <v>28</v>
      </c>
      <c r="D432" s="1">
        <v>6010</v>
      </c>
      <c r="E432" s="1">
        <v>28576</v>
      </c>
      <c r="F432" s="1">
        <v>22740</v>
      </c>
      <c r="G432" s="1">
        <v>32638</v>
      </c>
      <c r="H432" s="1">
        <v>45830</v>
      </c>
      <c r="I432" s="1">
        <v>32587</v>
      </c>
      <c r="J432" s="1">
        <v>20849</v>
      </c>
      <c r="K432" s="1">
        <v>7035</v>
      </c>
      <c r="L432" s="1">
        <v>2871</v>
      </c>
      <c r="M432" s="1">
        <v>3406</v>
      </c>
      <c r="N432" s="1">
        <v>14465</v>
      </c>
      <c r="O432" s="1">
        <v>7852</v>
      </c>
      <c r="P432" s="3">
        <f>SUM(D432:O432)</f>
        <v>224859</v>
      </c>
      <c r="Q432" s="3">
        <f>SUM(D432:F432)</f>
        <v>57326</v>
      </c>
      <c r="R432" s="3">
        <f>SUM(G432:I432)</f>
        <v>111055</v>
      </c>
      <c r="S432" s="3">
        <f>SUM(J432:L432)</f>
        <v>30755</v>
      </c>
      <c r="T432" s="3">
        <f>SUM(M432:O432)</f>
        <v>25723</v>
      </c>
    </row>
    <row r="433" spans="2:20" ht="15" customHeight="1" x14ac:dyDescent="0.15">
      <c r="B433" s="73"/>
      <c r="C433" s="14" t="s">
        <v>30</v>
      </c>
      <c r="D433" s="1">
        <v>4862</v>
      </c>
      <c r="E433" s="1">
        <v>21015</v>
      </c>
      <c r="F433" s="1">
        <v>21486</v>
      </c>
      <c r="G433" s="1">
        <v>24903</v>
      </c>
      <c r="H433" s="1">
        <v>39139</v>
      </c>
      <c r="I433" s="1">
        <v>26480</v>
      </c>
      <c r="J433" s="1">
        <v>16671</v>
      </c>
      <c r="K433" s="1">
        <v>6218</v>
      </c>
      <c r="L433" s="1">
        <v>2517</v>
      </c>
      <c r="M433" s="1">
        <v>3951</v>
      </c>
      <c r="N433" s="1">
        <v>13461</v>
      </c>
      <c r="O433" s="1">
        <v>7069</v>
      </c>
      <c r="P433" s="3">
        <f>SUM(D433:O433)</f>
        <v>187772</v>
      </c>
      <c r="Q433" s="3">
        <f>SUM(D433:F433)</f>
        <v>47363</v>
      </c>
      <c r="R433" s="3">
        <f>SUM(G433:I433)</f>
        <v>90522</v>
      </c>
      <c r="S433" s="3">
        <f>SUM(J433:L433)</f>
        <v>25406</v>
      </c>
      <c r="T433" s="3">
        <f>SUM(M433:O433)</f>
        <v>24481</v>
      </c>
    </row>
    <row r="434" spans="2:20" ht="15" customHeight="1" x14ac:dyDescent="0.15">
      <c r="B434" s="73"/>
      <c r="C434" s="14" t="s">
        <v>41</v>
      </c>
      <c r="D434" s="1">
        <v>5876</v>
      </c>
      <c r="E434" s="1">
        <v>21060</v>
      </c>
      <c r="F434" s="1">
        <v>20048</v>
      </c>
      <c r="G434" s="1">
        <v>27937</v>
      </c>
      <c r="H434" s="1">
        <v>42189</v>
      </c>
      <c r="I434" s="1">
        <v>25732</v>
      </c>
      <c r="J434" s="1">
        <v>18958</v>
      </c>
      <c r="K434" s="1">
        <v>5977</v>
      </c>
      <c r="L434" s="1">
        <v>2462</v>
      </c>
      <c r="M434" s="1">
        <v>3932</v>
      </c>
      <c r="N434" s="1">
        <v>14175</v>
      </c>
      <c r="O434" s="1">
        <v>7558</v>
      </c>
      <c r="P434" s="4">
        <f>IF(D434*E434*F434*G434*H434*I434*J434*K434*L434*M434*N434*O434&gt;0,SUM(D434:O434),0)</f>
        <v>195904</v>
      </c>
      <c r="Q434" s="4">
        <f>IF(D434*E434*F434&gt;0,SUM(D434:F434),0)</f>
        <v>46984</v>
      </c>
      <c r="R434" s="4">
        <f>IF(G434*H434*I434&gt;0,SUM(G434:I434),0)</f>
        <v>95858</v>
      </c>
      <c r="S434" s="4">
        <f>IF(J420*K420*L434&gt;0,SUM(J434:L434),0)</f>
        <v>27397</v>
      </c>
      <c r="T434" s="4">
        <f>IF(M434*N434*O434&gt;0,SUM(M434:O434),0)</f>
        <v>25665</v>
      </c>
    </row>
    <row r="435" spans="2:20" ht="15" customHeight="1" x14ac:dyDescent="0.15">
      <c r="B435" s="73"/>
      <c r="C435" s="14" t="s">
        <v>42</v>
      </c>
      <c r="D435" s="1">
        <v>5142</v>
      </c>
      <c r="E435" s="1">
        <v>17749</v>
      </c>
      <c r="F435" s="1">
        <v>22320</v>
      </c>
      <c r="G435" s="1">
        <v>28740</v>
      </c>
      <c r="H435" s="1">
        <v>44176</v>
      </c>
      <c r="I435" s="1">
        <v>27626</v>
      </c>
      <c r="J435" s="1">
        <v>19208</v>
      </c>
      <c r="K435" s="1">
        <v>8347</v>
      </c>
      <c r="L435" s="1">
        <v>3739</v>
      </c>
      <c r="M435" s="1">
        <v>4077</v>
      </c>
      <c r="N435" s="1">
        <v>12003</v>
      </c>
      <c r="O435" s="1">
        <v>8142</v>
      </c>
      <c r="P435" s="4">
        <f>IF(D435*E435*F435*G435*H435*I435*J435*K435*L435*M435*N435*O435&gt;0,SUM(D435:O435),0)</f>
        <v>201269</v>
      </c>
      <c r="Q435" s="4">
        <f>IF(D435*E435*F435&gt;0,SUM(D435:F435),0)</f>
        <v>45211</v>
      </c>
      <c r="R435" s="4">
        <f>IF(G435*H435*I435&gt;0,SUM(G435:I435),0)</f>
        <v>100542</v>
      </c>
      <c r="S435" s="4">
        <f>IF(J435*K435*L435&gt;0,SUM(J435:L435),0)</f>
        <v>31294</v>
      </c>
      <c r="T435" s="4">
        <f>IF(M435*N435*O435&gt;0,SUM(M435:O435),0)</f>
        <v>24222</v>
      </c>
    </row>
    <row r="436" spans="2:20" ht="15" customHeight="1" x14ac:dyDescent="0.15">
      <c r="B436" s="73"/>
      <c r="C436" s="14" t="s">
        <v>44</v>
      </c>
      <c r="D436" s="1">
        <v>4995</v>
      </c>
      <c r="E436" s="1">
        <v>19480</v>
      </c>
      <c r="F436" s="1">
        <v>19816</v>
      </c>
      <c r="G436" s="1">
        <v>30550</v>
      </c>
      <c r="H436" s="1">
        <v>43983</v>
      </c>
      <c r="I436" s="1">
        <v>27925</v>
      </c>
      <c r="J436" s="1">
        <v>19663</v>
      </c>
      <c r="K436" s="1">
        <v>8853</v>
      </c>
      <c r="L436" s="1">
        <v>4563</v>
      </c>
      <c r="M436" s="1">
        <v>3882</v>
      </c>
      <c r="N436" s="1">
        <v>14982</v>
      </c>
      <c r="O436" s="1">
        <v>9926</v>
      </c>
      <c r="P436" s="4">
        <f>IF(D436*E436*F436*G436*H436*I436*J436*K436*L436*M436*N436*O436&gt;0,SUM(D436:O436),0)</f>
        <v>208618</v>
      </c>
      <c r="Q436" s="4">
        <f>IF(D436*E436*F436&gt;0,SUM(D436:F436),0)</f>
        <v>44291</v>
      </c>
      <c r="R436" s="4">
        <f>IF(G436*H436*I436&gt;0,SUM(G436:I436),0)</f>
        <v>102458</v>
      </c>
      <c r="S436" s="4">
        <f>IF(J436*K436*L436&gt;0,SUM(J436:L436),0)</f>
        <v>33079</v>
      </c>
      <c r="T436" s="4">
        <f>IF(M436*N436*O436&gt;0,SUM(M436:O436),0)</f>
        <v>28790</v>
      </c>
    </row>
    <row r="437" spans="2:20" ht="15" customHeight="1" x14ac:dyDescent="0.15">
      <c r="B437" s="73"/>
      <c r="C437" s="14" t="s">
        <v>83</v>
      </c>
      <c r="D437" s="1">
        <v>7062</v>
      </c>
      <c r="E437" s="1">
        <v>21981</v>
      </c>
      <c r="F437" s="1">
        <v>20936</v>
      </c>
      <c r="G437" s="1">
        <v>27119</v>
      </c>
      <c r="H437" s="1">
        <v>41274</v>
      </c>
      <c r="I437" s="1">
        <v>33372</v>
      </c>
      <c r="J437" s="1">
        <v>20557</v>
      </c>
      <c r="K437" s="1">
        <v>10867</v>
      </c>
      <c r="L437" s="1">
        <v>6523</v>
      </c>
      <c r="M437" s="1">
        <v>5650</v>
      </c>
      <c r="N437" s="1">
        <v>16505</v>
      </c>
      <c r="O437" s="1">
        <v>9862</v>
      </c>
      <c r="P437" s="4">
        <f>IF(D437*E437*F437*G437*H437*I437*J437*K437*L437*M437*N437*O437&gt;0,SUM(D437:O437),0)</f>
        <v>221708</v>
      </c>
      <c r="Q437" s="4">
        <f>IF(D437*E437*F437&gt;0,SUM(D437:F437),0)</f>
        <v>49979</v>
      </c>
      <c r="R437" s="4">
        <f>IF(G437*H437*I437&gt;0,SUM(G437:I437),0)</f>
        <v>101765</v>
      </c>
      <c r="S437" s="4">
        <f>IF(J437*K437*L437&gt;0,SUM(J437:L437),0)</f>
        <v>37947</v>
      </c>
      <c r="T437" s="4">
        <f>IF(M437*N437*O437&gt;0,SUM(M437:O437),0)</f>
        <v>32017</v>
      </c>
    </row>
    <row r="438" spans="2:20" ht="15" customHeight="1" x14ac:dyDescent="0.15">
      <c r="B438" s="73"/>
      <c r="C438" s="14" t="s">
        <v>86</v>
      </c>
      <c r="D438" s="17">
        <v>9688</v>
      </c>
      <c r="E438" s="17">
        <v>23995</v>
      </c>
      <c r="F438" s="17">
        <v>20200</v>
      </c>
      <c r="G438" s="17">
        <v>28347</v>
      </c>
      <c r="H438" s="17">
        <v>42276</v>
      </c>
      <c r="I438" s="17">
        <v>25066</v>
      </c>
      <c r="J438" s="17">
        <v>18237</v>
      </c>
      <c r="K438" s="17">
        <v>10249</v>
      </c>
      <c r="L438" s="17">
        <v>5634</v>
      </c>
      <c r="M438" s="17">
        <v>6268</v>
      </c>
      <c r="N438" s="17">
        <v>13954</v>
      </c>
      <c r="O438" s="17">
        <v>10615</v>
      </c>
      <c r="P438" s="4">
        <f>IF(D438*E438*F438*G438*H438*I438*J438*K438*L438*M438*N438*O438&gt;0,SUM(D438:O438),0)</f>
        <v>214529</v>
      </c>
      <c r="Q438" s="4">
        <f>IF(D438*E438*F438&gt;0,SUM(D438:F438),0)</f>
        <v>53883</v>
      </c>
      <c r="R438" s="4">
        <f>IF(G438*H438*I438&gt;0,SUM(G438:I438),0)</f>
        <v>95689</v>
      </c>
      <c r="S438" s="4">
        <f>IF(J438*K438*L438&gt;0,SUM(J438:L438),0)</f>
        <v>34120</v>
      </c>
      <c r="T438" s="4">
        <f>IF(M438*N438*O438&gt;0,SUM(M438:O438),0)</f>
        <v>30837</v>
      </c>
    </row>
    <row r="439" spans="2:20" ht="15" customHeight="1" x14ac:dyDescent="0.15">
      <c r="B439" s="73"/>
      <c r="C439" s="14" t="s">
        <v>87</v>
      </c>
      <c r="D439" s="17">
        <v>11142</v>
      </c>
      <c r="E439" s="17">
        <v>29395</v>
      </c>
      <c r="F439" s="17">
        <v>22900</v>
      </c>
      <c r="G439" s="17">
        <v>31576</v>
      </c>
      <c r="H439" s="17">
        <v>49026</v>
      </c>
      <c r="I439" s="17">
        <v>28593</v>
      </c>
      <c r="J439" s="17">
        <v>21009</v>
      </c>
      <c r="K439" s="17">
        <v>12001</v>
      </c>
      <c r="L439" s="17">
        <v>7228</v>
      </c>
      <c r="M439" s="17">
        <v>6745</v>
      </c>
      <c r="N439" s="17">
        <v>16034</v>
      </c>
      <c r="O439" s="17">
        <v>11157</v>
      </c>
      <c r="P439" s="4">
        <f t="shared" ref="P439:P440" si="209">IF(D439*E439*F439*G439*H439*I439*J439*K439*L439*M439*N439*O439&gt;0,SUM(D439:O439),0)</f>
        <v>246806</v>
      </c>
      <c r="Q439" s="4">
        <f t="shared" ref="Q439:Q440" si="210">IF(D439*E439*F439&gt;0,SUM(D439:F439),0)</f>
        <v>63437</v>
      </c>
      <c r="R439" s="4">
        <f t="shared" ref="R439:R440" si="211">IF(G439*H439*I439&gt;0,SUM(G439:I439),0)</f>
        <v>109195</v>
      </c>
      <c r="S439" s="4">
        <f t="shared" ref="S439:S440" si="212">IF(J439*K439*L439&gt;0,SUM(J439:L439),0)</f>
        <v>40238</v>
      </c>
      <c r="T439" s="4">
        <f t="shared" ref="T439:T440" si="213">IF(M439*N439*O439&gt;0,SUM(M439:O439),0)</f>
        <v>33936</v>
      </c>
    </row>
    <row r="440" spans="2:20" ht="15" customHeight="1" x14ac:dyDescent="0.15">
      <c r="B440" s="73"/>
      <c r="C440" s="14" t="s">
        <v>88</v>
      </c>
      <c r="D440" s="17">
        <v>10228</v>
      </c>
      <c r="E440" s="17">
        <v>24944</v>
      </c>
      <c r="F440" s="17">
        <v>23101</v>
      </c>
      <c r="G440" s="17">
        <v>33271</v>
      </c>
      <c r="H440" s="17">
        <v>50488</v>
      </c>
      <c r="I440" s="17">
        <v>23125</v>
      </c>
      <c r="J440" s="17">
        <v>18934</v>
      </c>
      <c r="K440" s="17">
        <v>9885</v>
      </c>
      <c r="L440" s="17">
        <v>7953</v>
      </c>
      <c r="M440" s="17"/>
      <c r="N440" s="17"/>
      <c r="O440" s="17"/>
      <c r="P440" s="4">
        <f t="shared" si="209"/>
        <v>0</v>
      </c>
      <c r="Q440" s="4">
        <f t="shared" si="210"/>
        <v>58273</v>
      </c>
      <c r="R440" s="4">
        <f t="shared" si="211"/>
        <v>106884</v>
      </c>
      <c r="S440" s="4">
        <f t="shared" si="212"/>
        <v>36772</v>
      </c>
      <c r="T440" s="4">
        <f t="shared" si="213"/>
        <v>0</v>
      </c>
    </row>
    <row r="441" spans="2:20" ht="15" customHeight="1" x14ac:dyDescent="0.15">
      <c r="B441" s="74"/>
      <c r="C441" s="14" t="s">
        <v>89</v>
      </c>
      <c r="D441" s="21">
        <f>IF(D440&gt;0,D440/D439," ")</f>
        <v>0.91796804882426852</v>
      </c>
      <c r="E441" s="21">
        <f t="shared" ref="E441:T441" si="214">IF(E440&gt;0,E440/E439," ")</f>
        <v>0.84857969042354142</v>
      </c>
      <c r="F441" s="21">
        <f t="shared" si="214"/>
        <v>1.0087772925764191</v>
      </c>
      <c r="G441" s="21">
        <f t="shared" si="214"/>
        <v>1.0536800101342791</v>
      </c>
      <c r="H441" s="21">
        <f t="shared" si="214"/>
        <v>1.0298209113531596</v>
      </c>
      <c r="I441" s="21">
        <f t="shared" si="214"/>
        <v>0.80876438289091734</v>
      </c>
      <c r="J441" s="21">
        <f t="shared" si="214"/>
        <v>0.90123280498833835</v>
      </c>
      <c r="K441" s="21">
        <f t="shared" si="214"/>
        <v>0.82368135988667612</v>
      </c>
      <c r="L441" s="21">
        <f t="shared" si="214"/>
        <v>1.1003043718871057</v>
      </c>
      <c r="M441" s="21" t="str">
        <f t="shared" si="214"/>
        <v xml:space="preserve"> </v>
      </c>
      <c r="N441" s="21" t="str">
        <f t="shared" si="214"/>
        <v xml:space="preserve"> </v>
      </c>
      <c r="O441" s="21" t="str">
        <f t="shared" si="214"/>
        <v xml:space="preserve"> </v>
      </c>
      <c r="P441" s="21" t="str">
        <f t="shared" si="214"/>
        <v xml:space="preserve"> </v>
      </c>
      <c r="Q441" s="21">
        <f t="shared" si="214"/>
        <v>0.91859640273026788</v>
      </c>
      <c r="R441" s="21">
        <f t="shared" si="214"/>
        <v>0.97883602729062691</v>
      </c>
      <c r="S441" s="21">
        <f t="shared" si="214"/>
        <v>0.91386251801779417</v>
      </c>
      <c r="T441" s="21" t="str">
        <f t="shared" si="214"/>
        <v xml:space="preserve"> </v>
      </c>
    </row>
    <row r="442" spans="2:20" ht="15" customHeight="1" x14ac:dyDescent="0.15"/>
    <row r="443" spans="2:20" ht="15" customHeight="1" x14ac:dyDescent="0.15">
      <c r="B443" s="70" t="s">
        <v>65</v>
      </c>
      <c r="C443" s="14" t="s">
        <v>0</v>
      </c>
      <c r="D443" s="14" t="s">
        <v>1</v>
      </c>
      <c r="E443" s="14" t="s">
        <v>2</v>
      </c>
      <c r="F443" s="14" t="s">
        <v>3</v>
      </c>
      <c r="G443" s="14" t="s">
        <v>4</v>
      </c>
      <c r="H443" s="14" t="s">
        <v>5</v>
      </c>
      <c r="I443" s="14" t="s">
        <v>6</v>
      </c>
      <c r="J443" s="14" t="s">
        <v>7</v>
      </c>
      <c r="K443" s="14" t="s">
        <v>8</v>
      </c>
      <c r="L443" s="14" t="s">
        <v>9</v>
      </c>
      <c r="M443" s="14" t="s">
        <v>10</v>
      </c>
      <c r="N443" s="14" t="s">
        <v>11</v>
      </c>
      <c r="O443" s="14" t="s">
        <v>12</v>
      </c>
      <c r="P443" s="14" t="s">
        <v>23</v>
      </c>
      <c r="Q443" s="14" t="s">
        <v>24</v>
      </c>
      <c r="R443" s="14" t="s">
        <v>25</v>
      </c>
      <c r="S443" s="14" t="s">
        <v>26</v>
      </c>
      <c r="T443" s="14" t="s">
        <v>27</v>
      </c>
    </row>
    <row r="444" spans="2:20" ht="15" customHeight="1" x14ac:dyDescent="0.15">
      <c r="B444" s="73"/>
      <c r="C444" s="22" t="s">
        <v>29</v>
      </c>
      <c r="D444" s="34">
        <v>14243</v>
      </c>
      <c r="E444" s="34">
        <v>41732</v>
      </c>
      <c r="F444" s="34">
        <v>54934</v>
      </c>
      <c r="G444" s="34">
        <v>58626</v>
      </c>
      <c r="H444" s="34">
        <v>72932</v>
      </c>
      <c r="I444" s="34">
        <v>61524</v>
      </c>
      <c r="J444" s="34">
        <v>51917</v>
      </c>
      <c r="K444" s="34">
        <v>25171</v>
      </c>
      <c r="L444" s="34">
        <v>11534</v>
      </c>
      <c r="M444" s="34">
        <v>14992</v>
      </c>
      <c r="N444" s="34">
        <v>27849</v>
      </c>
      <c r="O444" s="34">
        <v>23950</v>
      </c>
      <c r="P444" s="3">
        <f>SUM(D444:O444)</f>
        <v>459404</v>
      </c>
      <c r="Q444" s="3">
        <f>SUM(D444:F444)</f>
        <v>110909</v>
      </c>
      <c r="R444" s="3">
        <f>SUM(G444:I444)</f>
        <v>193082</v>
      </c>
      <c r="S444" s="3">
        <f>SUM(J444:L444)</f>
        <v>88622</v>
      </c>
      <c r="T444" s="3">
        <f>SUM(M444:O444)</f>
        <v>66791</v>
      </c>
    </row>
    <row r="445" spans="2:20" ht="15" customHeight="1" x14ac:dyDescent="0.15">
      <c r="B445" s="73"/>
      <c r="C445" s="14" t="s">
        <v>13</v>
      </c>
      <c r="D445" s="34">
        <v>14928</v>
      </c>
      <c r="E445" s="34">
        <v>34712</v>
      </c>
      <c r="F445" s="34">
        <v>42112</v>
      </c>
      <c r="G445" s="34">
        <v>51456</v>
      </c>
      <c r="H445" s="34">
        <v>64618</v>
      </c>
      <c r="I445" s="34">
        <v>53123</v>
      </c>
      <c r="J445" s="34">
        <v>43962</v>
      </c>
      <c r="K445" s="34">
        <v>21009</v>
      </c>
      <c r="L445" s="34">
        <v>13853</v>
      </c>
      <c r="M445" s="34">
        <v>18387</v>
      </c>
      <c r="N445" s="34">
        <v>31584</v>
      </c>
      <c r="O445" s="34">
        <v>21263</v>
      </c>
      <c r="P445" s="3">
        <f>SUM(D445:O445)</f>
        <v>411007</v>
      </c>
      <c r="Q445" s="3">
        <f>SUM(D445:F445)</f>
        <v>91752</v>
      </c>
      <c r="R445" s="3">
        <f>SUM(G445:I445)</f>
        <v>169197</v>
      </c>
      <c r="S445" s="3">
        <f>SUM(J445:L445)</f>
        <v>78824</v>
      </c>
      <c r="T445" s="3">
        <f>SUM(M445:O445)</f>
        <v>71234</v>
      </c>
    </row>
    <row r="446" spans="2:20" ht="15" customHeight="1" x14ac:dyDescent="0.15">
      <c r="B446" s="73"/>
      <c r="C446" s="14" t="s">
        <v>28</v>
      </c>
      <c r="D446" s="1">
        <v>13070</v>
      </c>
      <c r="E446" s="1">
        <v>29599</v>
      </c>
      <c r="F446" s="1">
        <v>39642</v>
      </c>
      <c r="G446" s="1">
        <v>52575</v>
      </c>
      <c r="H446" s="1">
        <v>67916</v>
      </c>
      <c r="I446" s="1">
        <v>54863</v>
      </c>
      <c r="J446" s="1">
        <v>43355</v>
      </c>
      <c r="K446" s="1">
        <v>19458</v>
      </c>
      <c r="L446" s="1">
        <v>10575</v>
      </c>
      <c r="M446" s="1">
        <v>14621</v>
      </c>
      <c r="N446" s="1">
        <v>29938</v>
      </c>
      <c r="O446" s="1">
        <v>18559</v>
      </c>
      <c r="P446" s="3">
        <f>SUM(D446:O446)</f>
        <v>394171</v>
      </c>
      <c r="Q446" s="3">
        <f>SUM(D446:F446)</f>
        <v>82311</v>
      </c>
      <c r="R446" s="3">
        <f>SUM(G446:I446)</f>
        <v>175354</v>
      </c>
      <c r="S446" s="3">
        <f>SUM(J446:L446)</f>
        <v>73388</v>
      </c>
      <c r="T446" s="3">
        <f>SUM(M446:O446)</f>
        <v>63118</v>
      </c>
    </row>
    <row r="447" spans="2:20" ht="15" customHeight="1" x14ac:dyDescent="0.15">
      <c r="B447" s="73"/>
      <c r="C447" s="14" t="s">
        <v>30</v>
      </c>
      <c r="D447" s="1">
        <v>12676</v>
      </c>
      <c r="E447" s="1">
        <v>25765</v>
      </c>
      <c r="F447" s="1">
        <v>36042</v>
      </c>
      <c r="G447" s="1">
        <v>47859</v>
      </c>
      <c r="H447" s="1">
        <v>70609</v>
      </c>
      <c r="I447" s="1">
        <v>55741</v>
      </c>
      <c r="J447" s="1">
        <v>42980</v>
      </c>
      <c r="K447" s="1">
        <v>19309</v>
      </c>
      <c r="L447" s="1">
        <v>12145</v>
      </c>
      <c r="M447" s="1">
        <v>17684</v>
      </c>
      <c r="N447" s="1">
        <v>28615</v>
      </c>
      <c r="O447" s="1">
        <v>16727</v>
      </c>
      <c r="P447" s="3">
        <f>SUM(D447:O447)</f>
        <v>386152</v>
      </c>
      <c r="Q447" s="3">
        <f>SUM(D447:F447)</f>
        <v>74483</v>
      </c>
      <c r="R447" s="3">
        <f>SUM(G447:I447)</f>
        <v>174209</v>
      </c>
      <c r="S447" s="3">
        <f>SUM(J447:L447)</f>
        <v>74434</v>
      </c>
      <c r="T447" s="3">
        <f>SUM(M447:O447)</f>
        <v>63026</v>
      </c>
    </row>
    <row r="448" spans="2:20" ht="15" customHeight="1" x14ac:dyDescent="0.15">
      <c r="B448" s="73"/>
      <c r="C448" s="14" t="s">
        <v>41</v>
      </c>
      <c r="D448" s="1">
        <v>11627</v>
      </c>
      <c r="E448" s="1">
        <v>29585</v>
      </c>
      <c r="F448" s="1">
        <v>41188</v>
      </c>
      <c r="G448" s="1">
        <v>55609</v>
      </c>
      <c r="H448" s="1">
        <v>73704</v>
      </c>
      <c r="I448" s="1">
        <v>56271</v>
      </c>
      <c r="J448" s="1">
        <v>51099</v>
      </c>
      <c r="K448" s="1">
        <v>20934</v>
      </c>
      <c r="L448" s="1">
        <v>11673</v>
      </c>
      <c r="M448" s="1">
        <v>16405</v>
      </c>
      <c r="N448" s="1">
        <v>26737</v>
      </c>
      <c r="O448" s="1">
        <v>16859</v>
      </c>
      <c r="P448" s="4">
        <f>IF(D448*E448*F448*G448*H448*I448*J434*K434*L448*M448*N448*O448&gt;0,SUM(D448:O448),0)</f>
        <v>411691</v>
      </c>
      <c r="Q448" s="4">
        <f>IF(D448*E448*F448&gt;0,SUM(D448:F448),0)</f>
        <v>82400</v>
      </c>
      <c r="R448" s="4">
        <f>IF(G448*H448*I448&gt;0,SUM(G448:I448),0)</f>
        <v>185584</v>
      </c>
      <c r="S448" s="4">
        <f>IF(J434*K434*L448&gt;0,SUM(J448:L448),0)</f>
        <v>83706</v>
      </c>
      <c r="T448" s="4">
        <f>IF(M448*N448*O448&gt;0,SUM(M448:O448),0)</f>
        <v>60001</v>
      </c>
    </row>
    <row r="449" spans="1:20" ht="15" customHeight="1" x14ac:dyDescent="0.15">
      <c r="B449" s="73"/>
      <c r="C449" s="14" t="s">
        <v>42</v>
      </c>
      <c r="D449" s="1">
        <v>10708</v>
      </c>
      <c r="E449" s="1">
        <v>25848</v>
      </c>
      <c r="F449" s="1">
        <v>42860</v>
      </c>
      <c r="G449" s="1">
        <v>56218</v>
      </c>
      <c r="H449" s="1">
        <v>72899</v>
      </c>
      <c r="I449" s="1">
        <v>53757</v>
      </c>
      <c r="J449" s="1">
        <v>47021</v>
      </c>
      <c r="K449" s="1">
        <v>22062</v>
      </c>
      <c r="L449" s="1">
        <v>11285</v>
      </c>
      <c r="M449" s="1">
        <v>16062</v>
      </c>
      <c r="N449" s="1">
        <v>23134</v>
      </c>
      <c r="O449" s="1">
        <v>17590</v>
      </c>
      <c r="P449" s="4">
        <f>IF(D449*E449*F449*G449*H449*I449*J449*K449*L449*M449*N449*O449&gt;0,SUM(D449:O449),0)</f>
        <v>399444</v>
      </c>
      <c r="Q449" s="4">
        <f>IF(D449*E449*F449&gt;0,SUM(D449:F449),0)</f>
        <v>79416</v>
      </c>
      <c r="R449" s="4">
        <f>IF(G449*H449*I449&gt;0,SUM(G449:I449),0)</f>
        <v>182874</v>
      </c>
      <c r="S449" s="4">
        <f>IF(J449*K449*L449&gt;0,SUM(J449:L449),0)</f>
        <v>80368</v>
      </c>
      <c r="T449" s="4">
        <f>IF(M449*N449*O449&gt;0,SUM(M449:O449),0)</f>
        <v>56786</v>
      </c>
    </row>
    <row r="450" spans="1:20" ht="15" customHeight="1" x14ac:dyDescent="0.15">
      <c r="B450" s="73"/>
      <c r="C450" s="14" t="s">
        <v>44</v>
      </c>
      <c r="D450" s="1">
        <v>11954</v>
      </c>
      <c r="E450" s="1">
        <v>22756</v>
      </c>
      <c r="F450" s="1">
        <v>36920</v>
      </c>
      <c r="G450" s="1">
        <v>54850</v>
      </c>
      <c r="H450" s="1">
        <v>67604</v>
      </c>
      <c r="I450" s="1">
        <v>52274</v>
      </c>
      <c r="J450" s="1">
        <v>38275</v>
      </c>
      <c r="K450" s="1">
        <v>18821</v>
      </c>
      <c r="L450" s="1">
        <v>10719</v>
      </c>
      <c r="M450" s="1">
        <v>13347</v>
      </c>
      <c r="N450" s="1">
        <v>24652</v>
      </c>
      <c r="O450" s="1">
        <v>16966</v>
      </c>
      <c r="P450" s="4">
        <f>IF(D450*E450*F450*G450*H450*I450*J450*K450*L450*M450*N450*O450&gt;0,SUM(D450:O450),0)</f>
        <v>369138</v>
      </c>
      <c r="Q450" s="4">
        <f>IF(D450*E450*F450&gt;0,SUM(D450:F450),0)</f>
        <v>71630</v>
      </c>
      <c r="R450" s="4">
        <f>IF(G450*H450*I450&gt;0,SUM(G450:I450),0)</f>
        <v>174728</v>
      </c>
      <c r="S450" s="4">
        <f>IF(J450*K450*L450&gt;0,SUM(J450:L450),0)</f>
        <v>67815</v>
      </c>
      <c r="T450" s="4">
        <f>IF(M450*N450*O450&gt;0,SUM(M450:O450),0)</f>
        <v>54965</v>
      </c>
    </row>
    <row r="451" spans="1:20" ht="15" customHeight="1" x14ac:dyDescent="0.15">
      <c r="B451" s="73"/>
      <c r="C451" s="14" t="s">
        <v>83</v>
      </c>
      <c r="D451" s="1">
        <v>13424</v>
      </c>
      <c r="E451" s="1">
        <v>30249</v>
      </c>
      <c r="F451" s="1">
        <v>40417</v>
      </c>
      <c r="G451" s="1">
        <v>57972</v>
      </c>
      <c r="H451" s="1">
        <v>71176</v>
      </c>
      <c r="I451" s="1">
        <v>54366</v>
      </c>
      <c r="J451" s="1">
        <v>41392</v>
      </c>
      <c r="K451" s="1">
        <v>21277</v>
      </c>
      <c r="L451" s="1">
        <v>13286</v>
      </c>
      <c r="M451" s="1">
        <v>17259</v>
      </c>
      <c r="N451" s="1">
        <v>31032</v>
      </c>
      <c r="O451" s="1">
        <v>18332</v>
      </c>
      <c r="P451" s="4">
        <f>IF(D451*E451*F451*G451*H451*I451*J451*K451*L451*M451*N451*O451&gt;0,SUM(D451:O451),0)</f>
        <v>410182</v>
      </c>
      <c r="Q451" s="4">
        <f>IF(D451*E451*F451&gt;0,SUM(D451:F451),0)</f>
        <v>84090</v>
      </c>
      <c r="R451" s="4">
        <f>IF(G451*H451*I451&gt;0,SUM(G451:I451),0)</f>
        <v>183514</v>
      </c>
      <c r="S451" s="4">
        <f>IF(J451*K451*L451&gt;0,SUM(J451:L451),0)</f>
        <v>75955</v>
      </c>
      <c r="T451" s="4">
        <f>IF(M451*N451*O451&gt;0,SUM(M451:O451),0)</f>
        <v>66623</v>
      </c>
    </row>
    <row r="452" spans="1:20" ht="15" customHeight="1" x14ac:dyDescent="0.15">
      <c r="B452" s="73"/>
      <c r="C452" s="14" t="s">
        <v>86</v>
      </c>
      <c r="D452" s="17">
        <v>15565</v>
      </c>
      <c r="E452" s="17">
        <v>33661</v>
      </c>
      <c r="F452" s="17">
        <v>39210</v>
      </c>
      <c r="G452" s="17">
        <v>56831</v>
      </c>
      <c r="H452" s="17">
        <v>69115</v>
      </c>
      <c r="I452" s="17">
        <v>50582</v>
      </c>
      <c r="J452" s="17">
        <v>39240</v>
      </c>
      <c r="K452" s="17">
        <v>18955</v>
      </c>
      <c r="L452" s="17">
        <v>12531</v>
      </c>
      <c r="M452" s="17">
        <v>18035</v>
      </c>
      <c r="N452" s="17">
        <v>28006</v>
      </c>
      <c r="O452" s="17">
        <v>19245</v>
      </c>
      <c r="P452" s="4">
        <f>IF(D452*E452*F452*G452*H452*I452*J452*K452*L452*M452*N452*O452&gt;0,SUM(D452:O452),0)</f>
        <v>400976</v>
      </c>
      <c r="Q452" s="4">
        <f>IF(D452*E452*F452&gt;0,SUM(D452:F452),0)</f>
        <v>88436</v>
      </c>
      <c r="R452" s="4">
        <f>IF(G452*H452*I452&gt;0,SUM(G452:I452),0)</f>
        <v>176528</v>
      </c>
      <c r="S452" s="4">
        <f>IF(J452*K452*L452&gt;0,SUM(J452:L452),0)</f>
        <v>70726</v>
      </c>
      <c r="T452" s="4">
        <f>IF(M452*N452*O452&gt;0,SUM(M452:O452),0)</f>
        <v>65286</v>
      </c>
    </row>
    <row r="453" spans="1:20" ht="15" customHeight="1" x14ac:dyDescent="0.15">
      <c r="B453" s="73"/>
      <c r="C453" s="14" t="s">
        <v>87</v>
      </c>
      <c r="D453" s="17">
        <v>11909</v>
      </c>
      <c r="E453" s="17">
        <v>30487</v>
      </c>
      <c r="F453" s="17">
        <v>39989</v>
      </c>
      <c r="G453" s="17">
        <v>56591</v>
      </c>
      <c r="H453" s="17">
        <v>70133</v>
      </c>
      <c r="I453" s="17">
        <v>50075</v>
      </c>
      <c r="J453" s="17">
        <v>41763</v>
      </c>
      <c r="K453" s="17">
        <v>22322</v>
      </c>
      <c r="L453" s="17">
        <v>13785</v>
      </c>
      <c r="M453" s="17">
        <v>16354</v>
      </c>
      <c r="N453" s="17">
        <v>30158</v>
      </c>
      <c r="O453" s="17">
        <v>20977</v>
      </c>
      <c r="P453" s="4">
        <f t="shared" ref="P453:P454" si="215">IF(D453*E453*F453*G453*H453*I453*J453*K453*L453*M453*N453*O453&gt;0,SUM(D453:O453),0)</f>
        <v>404543</v>
      </c>
      <c r="Q453" s="4">
        <f t="shared" ref="Q453:Q454" si="216">IF(D453*E453*F453&gt;0,SUM(D453:F453),0)</f>
        <v>82385</v>
      </c>
      <c r="R453" s="4">
        <f t="shared" ref="R453:R454" si="217">IF(G453*H453*I453&gt;0,SUM(G453:I453),0)</f>
        <v>176799</v>
      </c>
      <c r="S453" s="4">
        <f t="shared" ref="S453:S454" si="218">IF(J453*K453*L453&gt;0,SUM(J453:L453),0)</f>
        <v>77870</v>
      </c>
      <c r="T453" s="4">
        <f t="shared" ref="T453:T454" si="219">IF(M453*N453*O453&gt;0,SUM(M453:O453),0)</f>
        <v>67489</v>
      </c>
    </row>
    <row r="454" spans="1:20" ht="15" customHeight="1" x14ac:dyDescent="0.15">
      <c r="B454" s="73"/>
      <c r="C454" s="14" t="s">
        <v>88</v>
      </c>
      <c r="D454" s="17">
        <v>14353</v>
      </c>
      <c r="E454" s="17">
        <v>31083</v>
      </c>
      <c r="F454" s="17">
        <v>42023</v>
      </c>
      <c r="G454" s="17">
        <v>55016</v>
      </c>
      <c r="H454" s="17">
        <v>68593</v>
      </c>
      <c r="I454" s="17">
        <v>38821</v>
      </c>
      <c r="J454" s="17">
        <v>35175</v>
      </c>
      <c r="K454" s="17">
        <v>17382</v>
      </c>
      <c r="L454" s="17">
        <v>13714</v>
      </c>
      <c r="M454" s="17"/>
      <c r="N454" s="17"/>
      <c r="O454" s="17"/>
      <c r="P454" s="4">
        <f t="shared" si="215"/>
        <v>0</v>
      </c>
      <c r="Q454" s="4">
        <f t="shared" si="216"/>
        <v>87459</v>
      </c>
      <c r="R454" s="4">
        <f t="shared" si="217"/>
        <v>162430</v>
      </c>
      <c r="S454" s="4">
        <f t="shared" si="218"/>
        <v>66271</v>
      </c>
      <c r="T454" s="4">
        <f t="shared" si="219"/>
        <v>0</v>
      </c>
    </row>
    <row r="455" spans="1:20" ht="15" customHeight="1" x14ac:dyDescent="0.15">
      <c r="B455" s="74"/>
      <c r="C455" s="14" t="s">
        <v>89</v>
      </c>
      <c r="D455" s="21">
        <f>IF(D454&gt;0,D454/D453," ")</f>
        <v>1.2052229406331345</v>
      </c>
      <c r="E455" s="21">
        <f t="shared" ref="E455:T455" si="220">IF(E454&gt;0,E454/E453," ")</f>
        <v>1.0195493161019451</v>
      </c>
      <c r="F455" s="21">
        <f t="shared" si="220"/>
        <v>1.0508639875965891</v>
      </c>
      <c r="G455" s="21">
        <f t="shared" si="220"/>
        <v>0.97216871940767968</v>
      </c>
      <c r="H455" s="21">
        <f t="shared" si="220"/>
        <v>0.9780417207306118</v>
      </c>
      <c r="I455" s="21">
        <f t="shared" si="220"/>
        <v>0.77525711432850719</v>
      </c>
      <c r="J455" s="21">
        <f t="shared" si="220"/>
        <v>0.84225271173047911</v>
      </c>
      <c r="K455" s="21">
        <f t="shared" si="220"/>
        <v>0.77869366544216467</v>
      </c>
      <c r="L455" s="21">
        <f t="shared" si="220"/>
        <v>0.99484947406601376</v>
      </c>
      <c r="M455" s="21" t="str">
        <f t="shared" si="220"/>
        <v xml:space="preserve"> </v>
      </c>
      <c r="N455" s="21" t="str">
        <f t="shared" si="220"/>
        <v xml:space="preserve"> </v>
      </c>
      <c r="O455" s="21" t="str">
        <f t="shared" si="220"/>
        <v xml:space="preserve"> </v>
      </c>
      <c r="P455" s="21" t="str">
        <f t="shared" si="220"/>
        <v xml:space="preserve"> </v>
      </c>
      <c r="Q455" s="21">
        <f t="shared" si="220"/>
        <v>1.0615888814711416</v>
      </c>
      <c r="R455" s="21">
        <f t="shared" si="220"/>
        <v>0.91872691587622102</v>
      </c>
      <c r="S455" s="21">
        <f t="shared" si="220"/>
        <v>0.85104661615513033</v>
      </c>
      <c r="T455" s="21" t="str">
        <f t="shared" si="220"/>
        <v xml:space="preserve"> </v>
      </c>
    </row>
    <row r="456" spans="1:20" ht="15" customHeight="1" x14ac:dyDescent="0.15">
      <c r="B456" s="25"/>
      <c r="C456" s="25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</row>
    <row r="457" spans="1:20" ht="15" customHeight="1" x14ac:dyDescent="0.15">
      <c r="B457" s="70" t="s">
        <v>85</v>
      </c>
      <c r="C457" s="14" t="s">
        <v>0</v>
      </c>
      <c r="D457" s="14" t="s">
        <v>1</v>
      </c>
      <c r="E457" s="14" t="s">
        <v>2</v>
      </c>
      <c r="F457" s="14" t="s">
        <v>3</v>
      </c>
      <c r="G457" s="14" t="s">
        <v>4</v>
      </c>
      <c r="H457" s="14" t="s">
        <v>5</v>
      </c>
      <c r="I457" s="14" t="s">
        <v>6</v>
      </c>
      <c r="J457" s="14" t="s">
        <v>7</v>
      </c>
      <c r="K457" s="14" t="s">
        <v>8</v>
      </c>
      <c r="L457" s="14" t="s">
        <v>9</v>
      </c>
      <c r="M457" s="14" t="s">
        <v>10</v>
      </c>
      <c r="N457" s="14" t="s">
        <v>11</v>
      </c>
      <c r="O457" s="14" t="s">
        <v>12</v>
      </c>
      <c r="P457" s="14" t="s">
        <v>23</v>
      </c>
      <c r="Q457" s="14" t="s">
        <v>24</v>
      </c>
      <c r="R457" s="14" t="s">
        <v>25</v>
      </c>
      <c r="S457" s="14" t="s">
        <v>26</v>
      </c>
      <c r="T457" s="14" t="s">
        <v>27</v>
      </c>
    </row>
    <row r="458" spans="1:20" ht="15" customHeight="1" x14ac:dyDescent="0.15">
      <c r="B458" s="73"/>
      <c r="C458" s="22" t="s">
        <v>29</v>
      </c>
      <c r="D458" s="54"/>
      <c r="E458" s="54"/>
      <c r="F458" s="54"/>
      <c r="G458" s="54"/>
      <c r="H458" s="54"/>
      <c r="I458" s="54"/>
      <c r="J458" s="54"/>
      <c r="K458" s="54"/>
      <c r="L458" s="54"/>
      <c r="M458" s="54"/>
      <c r="N458" s="54"/>
      <c r="O458" s="54"/>
      <c r="P458" s="3">
        <f>SUM(D458:O458)</f>
        <v>0</v>
      </c>
      <c r="Q458" s="3">
        <f>SUM(D458:F458)</f>
        <v>0</v>
      </c>
      <c r="R458" s="3">
        <f>SUM(G458:I458)</f>
        <v>0</v>
      </c>
      <c r="S458" s="3">
        <f>SUM(J458:L458)</f>
        <v>0</v>
      </c>
      <c r="T458" s="3">
        <f>SUM(M458:O458)</f>
        <v>0</v>
      </c>
    </row>
    <row r="459" spans="1:20" ht="15" customHeight="1" x14ac:dyDescent="0.15">
      <c r="B459" s="73"/>
      <c r="C459" s="14" t="s">
        <v>13</v>
      </c>
      <c r="D459" s="54"/>
      <c r="E459" s="54"/>
      <c r="F459" s="54"/>
      <c r="G459" s="54"/>
      <c r="H459" s="54"/>
      <c r="I459" s="54"/>
      <c r="J459" s="54"/>
      <c r="K459" s="54"/>
      <c r="L459" s="54"/>
      <c r="M459" s="54"/>
      <c r="N459" s="54"/>
      <c r="O459" s="54"/>
      <c r="P459" s="3">
        <f>SUM(D459:O459)</f>
        <v>0</v>
      </c>
      <c r="Q459" s="3">
        <f>SUM(D459:F459)</f>
        <v>0</v>
      </c>
      <c r="R459" s="3">
        <f>SUM(G459:I459)</f>
        <v>0</v>
      </c>
      <c r="S459" s="3">
        <f>SUM(J459:L459)</f>
        <v>0</v>
      </c>
      <c r="T459" s="3">
        <f>SUM(M459:O459)</f>
        <v>0</v>
      </c>
    </row>
    <row r="460" spans="1:20" ht="15" customHeight="1" x14ac:dyDescent="0.15">
      <c r="B460" s="73"/>
      <c r="C460" s="14" t="s">
        <v>28</v>
      </c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3">
        <f>SUM(D460:O460)</f>
        <v>0</v>
      </c>
      <c r="Q460" s="3">
        <f>SUM(D460:F460)</f>
        <v>0</v>
      </c>
      <c r="R460" s="3">
        <f>SUM(G460:I460)</f>
        <v>0</v>
      </c>
      <c r="S460" s="3">
        <f>SUM(J460:L460)</f>
        <v>0</v>
      </c>
      <c r="T460" s="3">
        <f>SUM(M460:O460)</f>
        <v>0</v>
      </c>
    </row>
    <row r="461" spans="1:20" ht="15" customHeight="1" x14ac:dyDescent="0.2">
      <c r="A461" s="30" t="s">
        <v>45</v>
      </c>
      <c r="B461" s="73"/>
      <c r="C461" s="14" t="s">
        <v>30</v>
      </c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3">
        <f>SUM(D461:O461)</f>
        <v>0</v>
      </c>
      <c r="Q461" s="3">
        <f>SUM(D461:F461)</f>
        <v>0</v>
      </c>
      <c r="R461" s="3">
        <f>SUM(G461:I461)</f>
        <v>0</v>
      </c>
      <c r="S461" s="3">
        <f>SUM(J461:L461)</f>
        <v>0</v>
      </c>
      <c r="T461" s="3">
        <f>SUM(M461:O461)</f>
        <v>0</v>
      </c>
    </row>
    <row r="462" spans="1:20" ht="15" customHeight="1" x14ac:dyDescent="0.15">
      <c r="B462" s="73"/>
      <c r="C462" s="14" t="s">
        <v>41</v>
      </c>
      <c r="D462" s="55"/>
      <c r="E462" s="55"/>
      <c r="F462" s="55"/>
      <c r="G462" s="1">
        <v>33855</v>
      </c>
      <c r="H462" s="1">
        <v>58006</v>
      </c>
      <c r="I462" s="1">
        <v>28206</v>
      </c>
      <c r="J462" s="1">
        <v>27884</v>
      </c>
      <c r="K462" s="1">
        <v>12434</v>
      </c>
      <c r="L462" s="1">
        <v>3190</v>
      </c>
      <c r="M462" s="1">
        <v>8898</v>
      </c>
      <c r="N462" s="1">
        <v>9116</v>
      </c>
      <c r="O462" s="1">
        <v>12610</v>
      </c>
      <c r="P462" s="4">
        <f>IF(D462*E462*F462*G462*H462*I462*J448*K448*L462*M462*N462*O462&gt;0,SUM(D462:O462),0)</f>
        <v>0</v>
      </c>
      <c r="Q462" s="4">
        <f>IF(D462*E462*F462&gt;0,SUM(D462:F462),0)</f>
        <v>0</v>
      </c>
      <c r="R462" s="4">
        <f>IF(G462*H462*I462&gt;0,SUM(G462:I462),0)</f>
        <v>120067</v>
      </c>
      <c r="S462" s="4">
        <f>IF(J448*K448*L462&gt;0,SUM(J462:L462),0)</f>
        <v>43508</v>
      </c>
      <c r="T462" s="4">
        <f>IF(M462*N462*O462&gt;0,SUM(M462:O462),0)</f>
        <v>30624</v>
      </c>
    </row>
    <row r="463" spans="1:20" ht="15" customHeight="1" x14ac:dyDescent="0.15">
      <c r="B463" s="73"/>
      <c r="C463" s="14" t="s">
        <v>42</v>
      </c>
      <c r="D463" s="1">
        <v>22519</v>
      </c>
      <c r="E463" s="1">
        <v>42527</v>
      </c>
      <c r="F463" s="1">
        <v>30188</v>
      </c>
      <c r="G463" s="1">
        <v>34802</v>
      </c>
      <c r="H463" s="1">
        <v>59433</v>
      </c>
      <c r="I463" s="1">
        <v>33223</v>
      </c>
      <c r="J463" s="1">
        <v>27490</v>
      </c>
      <c r="K463" s="1">
        <v>11709</v>
      </c>
      <c r="L463" s="1">
        <v>1749</v>
      </c>
      <c r="M463" s="1">
        <v>6712</v>
      </c>
      <c r="N463" s="1">
        <v>7453</v>
      </c>
      <c r="O463" s="1">
        <v>8550</v>
      </c>
      <c r="P463" s="4">
        <f>IF(D463*E463*F463*G463*H463*I463*J463*K463*L463*M463*N463*O463&gt;0,SUM(D463:O463),0)</f>
        <v>286355</v>
      </c>
      <c r="Q463" s="4">
        <f>IF(D463*E463*F463&gt;0,SUM(D463:F463),0)</f>
        <v>95234</v>
      </c>
      <c r="R463" s="4">
        <f>IF(G463*H463*I463&gt;0,SUM(G463:I463),0)</f>
        <v>127458</v>
      </c>
      <c r="S463" s="4">
        <f>IF(J463*K463*L463&gt;0,SUM(J463:L463),0)</f>
        <v>40948</v>
      </c>
      <c r="T463" s="4">
        <f>IF(M463*N463*O463&gt;0,SUM(M463:O463),0)</f>
        <v>22715</v>
      </c>
    </row>
    <row r="464" spans="1:20" ht="15" customHeight="1" x14ac:dyDescent="0.15">
      <c r="B464" s="73"/>
      <c r="C464" s="14" t="s">
        <v>44</v>
      </c>
      <c r="D464" s="1">
        <v>9069</v>
      </c>
      <c r="E464" s="1">
        <v>29255</v>
      </c>
      <c r="F464" s="1">
        <v>16074</v>
      </c>
      <c r="G464" s="1">
        <v>22388</v>
      </c>
      <c r="H464" s="1">
        <v>45455</v>
      </c>
      <c r="I464" s="1">
        <v>22859</v>
      </c>
      <c r="J464" s="1">
        <v>16917</v>
      </c>
      <c r="K464" s="1">
        <v>8725</v>
      </c>
      <c r="L464" s="1">
        <v>2216</v>
      </c>
      <c r="M464" s="1">
        <v>4831</v>
      </c>
      <c r="N464" s="1">
        <v>6037</v>
      </c>
      <c r="O464" s="1">
        <v>7480</v>
      </c>
      <c r="P464" s="4">
        <f>IF(D464*E464*F464*G464*H464*I464*J464*K464*L464*M464*N464*O464&gt;0,SUM(D464:O464),0)</f>
        <v>191306</v>
      </c>
      <c r="Q464" s="4">
        <f>IF(D464*E464*F464&gt;0,SUM(D464:F464),0)</f>
        <v>54398</v>
      </c>
      <c r="R464" s="4">
        <f>IF(G464*H464*I464&gt;0,SUM(G464:I464),0)</f>
        <v>90702</v>
      </c>
      <c r="S464" s="4">
        <f>IF(J464*K464*L464&gt;0,SUM(J464:L464),0)</f>
        <v>27858</v>
      </c>
      <c r="T464" s="4">
        <f>IF(M464*N464*O464&gt;0,SUM(M464:O464),0)</f>
        <v>18348</v>
      </c>
    </row>
    <row r="465" spans="1:20" ht="15" customHeight="1" x14ac:dyDescent="0.15">
      <c r="B465" s="73"/>
      <c r="C465" s="14" t="s">
        <v>83</v>
      </c>
      <c r="D465" s="1">
        <v>6220</v>
      </c>
      <c r="E465" s="1">
        <v>28037</v>
      </c>
      <c r="F465" s="1">
        <v>10080</v>
      </c>
      <c r="G465" s="1">
        <v>16320</v>
      </c>
      <c r="H465" s="1">
        <v>29482</v>
      </c>
      <c r="I465" s="1">
        <v>20882</v>
      </c>
      <c r="J465" s="1">
        <v>12339</v>
      </c>
      <c r="K465" s="1">
        <v>6570</v>
      </c>
      <c r="L465" s="1">
        <v>1944</v>
      </c>
      <c r="M465" s="1">
        <v>4607</v>
      </c>
      <c r="N465" s="1">
        <v>4397</v>
      </c>
      <c r="O465" s="1">
        <v>6335</v>
      </c>
      <c r="P465" s="4">
        <f>IF(D465*E465*F465*G465*H465*I465*J465*K465*L465*M465*N465*O465&gt;0,SUM(D465:O465),0)</f>
        <v>147213</v>
      </c>
      <c r="Q465" s="4">
        <f>IF(D465*E465*F465&gt;0,SUM(D465:F465),0)</f>
        <v>44337</v>
      </c>
      <c r="R465" s="4">
        <f>IF(G465*H465*I465&gt;0,SUM(G465:I465),0)</f>
        <v>66684</v>
      </c>
      <c r="S465" s="4">
        <f>IF(J465*K465*L465&gt;0,SUM(J465:L465),0)</f>
        <v>20853</v>
      </c>
      <c r="T465" s="4">
        <f>IF(M465*N465*O465&gt;0,SUM(M465:O465),0)</f>
        <v>15339</v>
      </c>
    </row>
    <row r="466" spans="1:20" ht="15" customHeight="1" x14ac:dyDescent="0.15">
      <c r="B466" s="73"/>
      <c r="C466" s="14" t="s">
        <v>86</v>
      </c>
      <c r="D466" s="17">
        <v>5705</v>
      </c>
      <c r="E466" s="17">
        <v>20627</v>
      </c>
      <c r="F466" s="17">
        <v>8507</v>
      </c>
      <c r="G466" s="1">
        <v>14001</v>
      </c>
      <c r="H466" s="17">
        <v>22016</v>
      </c>
      <c r="I466" s="17">
        <v>10647</v>
      </c>
      <c r="J466" s="17">
        <v>9498</v>
      </c>
      <c r="K466" s="17">
        <v>3605</v>
      </c>
      <c r="L466" s="17">
        <v>1789</v>
      </c>
      <c r="M466" s="17">
        <v>3893</v>
      </c>
      <c r="N466" s="17">
        <v>3815</v>
      </c>
      <c r="O466" s="17">
        <v>6080</v>
      </c>
      <c r="P466" s="4">
        <f>IF(D466*E466*F466*G466*H466*I466*J466*K466*L466*M466*N466*O466&gt;0,SUM(D466:O466),0)</f>
        <v>110183</v>
      </c>
      <c r="Q466" s="4">
        <f>IF(D466*E466*F466&gt;0,SUM(D466:F466),0)</f>
        <v>34839</v>
      </c>
      <c r="R466" s="4">
        <f>IF(G466*H466*I466&gt;0,SUM(G466:I466),0)</f>
        <v>46664</v>
      </c>
      <c r="S466" s="4">
        <f>IF(J466*K466*L466&gt;0,SUM(J466:L466),0)</f>
        <v>14892</v>
      </c>
      <c r="T466" s="4">
        <f>IF(M466*N466*O466&gt;0,SUM(M466:O466),0)</f>
        <v>13788</v>
      </c>
    </row>
    <row r="467" spans="1:20" ht="15" customHeight="1" x14ac:dyDescent="0.15">
      <c r="B467" s="73"/>
      <c r="C467" s="14" t="s">
        <v>87</v>
      </c>
      <c r="D467" s="17">
        <v>5264</v>
      </c>
      <c r="E467" s="17">
        <v>19935</v>
      </c>
      <c r="F467" s="17">
        <v>7942</v>
      </c>
      <c r="G467" s="17">
        <v>14178</v>
      </c>
      <c r="H467" s="17">
        <v>24681</v>
      </c>
      <c r="I467" s="17">
        <v>11197</v>
      </c>
      <c r="J467" s="17">
        <v>8696</v>
      </c>
      <c r="K467" s="17">
        <v>4311</v>
      </c>
      <c r="L467" s="17">
        <v>1590</v>
      </c>
      <c r="M467" s="17">
        <v>3734</v>
      </c>
      <c r="N467" s="17">
        <v>3563</v>
      </c>
      <c r="O467" s="17">
        <v>5520</v>
      </c>
      <c r="P467" s="4">
        <f t="shared" ref="P467" si="221">IF(D467*E467*F467*G467*H467*I467*J467*K467*L467*M467*N467*O467&gt;0,SUM(D467:O467),0)</f>
        <v>110611</v>
      </c>
      <c r="Q467" s="4">
        <f t="shared" ref="Q467:Q468" si="222">IF(D467*E467*F467&gt;0,SUM(D467:F467),0)</f>
        <v>33141</v>
      </c>
      <c r="R467" s="4">
        <f t="shared" ref="R467:R468" si="223">IF(G467*H467*I467&gt;0,SUM(G467:I467),0)</f>
        <v>50056</v>
      </c>
      <c r="S467" s="4">
        <f t="shared" ref="S467" si="224">IF(J467*K467*L467&gt;0,SUM(J467:L467),0)</f>
        <v>14597</v>
      </c>
      <c r="T467" s="4">
        <f t="shared" ref="T467:T468" si="225">IF(M467*N467*O467&gt;0,SUM(M467:O467),0)</f>
        <v>12817</v>
      </c>
    </row>
    <row r="468" spans="1:20" ht="15" customHeight="1" x14ac:dyDescent="0.15">
      <c r="B468" s="73"/>
      <c r="C468" s="14" t="s">
        <v>88</v>
      </c>
      <c r="D468" s="17">
        <v>7067</v>
      </c>
      <c r="E468" s="17">
        <v>16097</v>
      </c>
      <c r="F468" s="17">
        <v>7653</v>
      </c>
      <c r="G468" s="17">
        <v>11333</v>
      </c>
      <c r="H468" s="17">
        <v>21463</v>
      </c>
      <c r="I468" s="17">
        <v>8753</v>
      </c>
      <c r="J468" s="17">
        <v>7432</v>
      </c>
      <c r="K468" s="17">
        <v>4668</v>
      </c>
      <c r="L468" s="17">
        <v>1907</v>
      </c>
      <c r="M468" s="17"/>
      <c r="N468" s="17"/>
      <c r="O468" s="17"/>
      <c r="P468" s="4">
        <f>IF(D468*E468*F468*G468*H468*I468*J468*K468*L468*M468*N468*O468&gt;0,SUM(D468:O468),0)</f>
        <v>0</v>
      </c>
      <c r="Q468" s="4">
        <f t="shared" si="222"/>
        <v>30817</v>
      </c>
      <c r="R468" s="4">
        <f t="shared" si="223"/>
        <v>41549</v>
      </c>
      <c r="S468" s="4">
        <f>IF(J468*K468*L468&gt;0,SUM(J468:L468),0)</f>
        <v>14007</v>
      </c>
      <c r="T468" s="4">
        <f t="shared" si="225"/>
        <v>0</v>
      </c>
    </row>
    <row r="469" spans="1:20" ht="15" customHeight="1" x14ac:dyDescent="0.15">
      <c r="B469" s="74"/>
      <c r="C469" s="14" t="s">
        <v>89</v>
      </c>
      <c r="D469" s="21">
        <f>IF(D468&gt;0,D468/D467," ")</f>
        <v>1.3425151975683891</v>
      </c>
      <c r="E469" s="21">
        <f t="shared" ref="E469:T469" si="226">IF(E468&gt;0,E468/E467," ")</f>
        <v>0.8074742914472034</v>
      </c>
      <c r="F469" s="21">
        <f t="shared" si="226"/>
        <v>0.9636111810627046</v>
      </c>
      <c r="G469" s="21">
        <f t="shared" si="226"/>
        <v>0.79933700098744531</v>
      </c>
      <c r="H469" s="21">
        <f t="shared" si="226"/>
        <v>0.8696163040395446</v>
      </c>
      <c r="I469" s="21">
        <f t="shared" si="226"/>
        <v>0.7817272483700991</v>
      </c>
      <c r="J469" s="21">
        <f t="shared" si="226"/>
        <v>0.85464581416743335</v>
      </c>
      <c r="K469" s="21">
        <f>IF(K468&gt;0,K468/K467," ")</f>
        <v>1.0828114126652748</v>
      </c>
      <c r="L469" s="21">
        <f t="shared" si="226"/>
        <v>1.19937106918239</v>
      </c>
      <c r="M469" s="21" t="str">
        <f t="shared" si="226"/>
        <v xml:space="preserve"> </v>
      </c>
      <c r="N469" s="21" t="str">
        <f t="shared" si="226"/>
        <v xml:space="preserve"> </v>
      </c>
      <c r="O469" s="21" t="str">
        <f t="shared" si="226"/>
        <v xml:space="preserve"> </v>
      </c>
      <c r="P469" s="21" t="str">
        <f t="shared" si="226"/>
        <v xml:space="preserve"> </v>
      </c>
      <c r="Q469" s="21">
        <f t="shared" si="226"/>
        <v>0.92987538094807032</v>
      </c>
      <c r="R469" s="21">
        <f t="shared" si="226"/>
        <v>0.83005034361515107</v>
      </c>
      <c r="S469" s="21">
        <f t="shared" si="226"/>
        <v>0.95958073576762348</v>
      </c>
      <c r="T469" s="21" t="str">
        <f t="shared" si="226"/>
        <v xml:space="preserve"> </v>
      </c>
    </row>
    <row r="470" spans="1:20" ht="15" customHeight="1" x14ac:dyDescent="0.15">
      <c r="B470" s="56" t="s">
        <v>84</v>
      </c>
      <c r="C470" s="25"/>
      <c r="D470" s="43" t="s">
        <v>81</v>
      </c>
      <c r="E470" s="57"/>
      <c r="F470" s="57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</row>
    <row r="471" spans="1:20" ht="5.25" customHeight="1" x14ac:dyDescent="0.15">
      <c r="B471" s="25"/>
      <c r="C471" s="25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</row>
    <row r="472" spans="1:20" ht="15" customHeight="1" x14ac:dyDescent="0.15">
      <c r="B472" s="70" t="s">
        <v>66</v>
      </c>
      <c r="C472" s="14" t="s">
        <v>0</v>
      </c>
      <c r="D472" s="14" t="s">
        <v>1</v>
      </c>
      <c r="E472" s="14" t="s">
        <v>2</v>
      </c>
      <c r="F472" s="14" t="s">
        <v>3</v>
      </c>
      <c r="G472" s="14" t="s">
        <v>4</v>
      </c>
      <c r="H472" s="14" t="s">
        <v>5</v>
      </c>
      <c r="I472" s="14" t="s">
        <v>6</v>
      </c>
      <c r="J472" s="14" t="s">
        <v>7</v>
      </c>
      <c r="K472" s="14" t="s">
        <v>8</v>
      </c>
      <c r="L472" s="14" t="s">
        <v>9</v>
      </c>
      <c r="M472" s="14" t="s">
        <v>10</v>
      </c>
      <c r="N472" s="14" t="s">
        <v>11</v>
      </c>
      <c r="O472" s="14" t="s">
        <v>12</v>
      </c>
      <c r="P472" s="14" t="s">
        <v>23</v>
      </c>
      <c r="Q472" s="14" t="s">
        <v>24</v>
      </c>
      <c r="R472" s="14" t="s">
        <v>25</v>
      </c>
      <c r="S472" s="14" t="s">
        <v>26</v>
      </c>
      <c r="T472" s="14" t="s">
        <v>27</v>
      </c>
    </row>
    <row r="473" spans="1:20" ht="15" customHeight="1" x14ac:dyDescent="0.15">
      <c r="B473" s="73"/>
      <c r="C473" s="22" t="s">
        <v>29</v>
      </c>
      <c r="D473" s="34">
        <v>726</v>
      </c>
      <c r="E473" s="34">
        <v>3451</v>
      </c>
      <c r="F473" s="34">
        <v>1956</v>
      </c>
      <c r="G473" s="34">
        <v>2720</v>
      </c>
      <c r="H473" s="34">
        <v>4639</v>
      </c>
      <c r="I473" s="34">
        <v>2014</v>
      </c>
      <c r="J473" s="34">
        <v>1382</v>
      </c>
      <c r="K473" s="34">
        <v>4091</v>
      </c>
      <c r="L473" s="34">
        <v>1446</v>
      </c>
      <c r="M473" s="34">
        <v>1050</v>
      </c>
      <c r="N473" s="34">
        <v>2222</v>
      </c>
      <c r="O473" s="34">
        <v>1701</v>
      </c>
      <c r="P473" s="3">
        <f>SUM(D473:O473)</f>
        <v>27398</v>
      </c>
      <c r="Q473" s="3">
        <f>SUM(D473:F473)</f>
        <v>6133</v>
      </c>
      <c r="R473" s="3">
        <f>SUM(G473:I473)</f>
        <v>9373</v>
      </c>
      <c r="S473" s="3">
        <f>SUM(J473:L473)</f>
        <v>6919</v>
      </c>
      <c r="T473" s="3">
        <f>SUM(M473:O473)</f>
        <v>4973</v>
      </c>
    </row>
    <row r="474" spans="1:20" ht="15" customHeight="1" x14ac:dyDescent="0.15">
      <c r="B474" s="73"/>
      <c r="C474" s="14" t="s">
        <v>13</v>
      </c>
      <c r="D474" s="34">
        <v>447</v>
      </c>
      <c r="E474" s="34">
        <v>3050</v>
      </c>
      <c r="F474" s="34">
        <v>1532</v>
      </c>
      <c r="G474" s="34">
        <v>2810</v>
      </c>
      <c r="H474" s="34">
        <v>4114</v>
      </c>
      <c r="I474" s="34">
        <v>2226</v>
      </c>
      <c r="J474" s="34">
        <v>1193</v>
      </c>
      <c r="K474" s="34">
        <v>2334</v>
      </c>
      <c r="L474" s="34">
        <v>1378</v>
      </c>
      <c r="M474" s="34">
        <v>938</v>
      </c>
      <c r="N474" s="34">
        <v>3288</v>
      </c>
      <c r="O474" s="34">
        <v>1732</v>
      </c>
      <c r="P474" s="3">
        <f>SUM(D474:O474)</f>
        <v>25042</v>
      </c>
      <c r="Q474" s="3">
        <f>SUM(D474:F474)</f>
        <v>5029</v>
      </c>
      <c r="R474" s="3">
        <f>SUM(G474:I474)</f>
        <v>9150</v>
      </c>
      <c r="S474" s="3">
        <f>SUM(J474:L474)</f>
        <v>4905</v>
      </c>
      <c r="T474" s="3">
        <f>SUM(M474:O474)</f>
        <v>5958</v>
      </c>
    </row>
    <row r="475" spans="1:20" ht="15" customHeight="1" x14ac:dyDescent="0.15">
      <c r="B475" s="73"/>
      <c r="C475" s="14" t="s">
        <v>28</v>
      </c>
      <c r="D475" s="1">
        <v>744</v>
      </c>
      <c r="E475" s="1">
        <v>3985</v>
      </c>
      <c r="F475" s="1">
        <v>2109</v>
      </c>
      <c r="G475" s="1">
        <v>4063</v>
      </c>
      <c r="H475" s="1">
        <v>5881</v>
      </c>
      <c r="I475" s="1">
        <v>2756</v>
      </c>
      <c r="J475" s="1">
        <v>2372</v>
      </c>
      <c r="K475" s="1">
        <v>1176</v>
      </c>
      <c r="L475" s="1">
        <v>1014</v>
      </c>
      <c r="M475" s="1">
        <v>964</v>
      </c>
      <c r="N475" s="1">
        <v>3344</v>
      </c>
      <c r="O475" s="1">
        <v>1250</v>
      </c>
      <c r="P475" s="3">
        <f>SUM(D475:O475)</f>
        <v>29658</v>
      </c>
      <c r="Q475" s="3">
        <f>SUM(D475:F475)</f>
        <v>6838</v>
      </c>
      <c r="R475" s="3">
        <f>SUM(G475:I475)</f>
        <v>12700</v>
      </c>
      <c r="S475" s="3">
        <f>SUM(J475:L475)</f>
        <v>4562</v>
      </c>
      <c r="T475" s="3">
        <f>SUM(M475:O475)</f>
        <v>5558</v>
      </c>
    </row>
    <row r="476" spans="1:20" ht="15" customHeight="1" x14ac:dyDescent="0.2">
      <c r="A476" s="30" t="s">
        <v>45</v>
      </c>
      <c r="B476" s="73"/>
      <c r="C476" s="14" t="s">
        <v>30</v>
      </c>
      <c r="D476" s="1">
        <v>940</v>
      </c>
      <c r="E476" s="1">
        <v>4016</v>
      </c>
      <c r="F476" s="1">
        <v>2270</v>
      </c>
      <c r="G476" s="1">
        <v>3686</v>
      </c>
      <c r="H476" s="1">
        <v>6138</v>
      </c>
      <c r="I476" s="1">
        <v>2168</v>
      </c>
      <c r="J476" s="1">
        <v>1566</v>
      </c>
      <c r="K476" s="1">
        <v>1952</v>
      </c>
      <c r="L476" s="1">
        <v>1122</v>
      </c>
      <c r="M476" s="1">
        <v>919</v>
      </c>
      <c r="N476" s="1">
        <v>2066</v>
      </c>
      <c r="O476" s="1">
        <v>1331</v>
      </c>
      <c r="P476" s="3">
        <f>SUM(D476:O476)</f>
        <v>28174</v>
      </c>
      <c r="Q476" s="3">
        <f>SUM(D476:F476)</f>
        <v>7226</v>
      </c>
      <c r="R476" s="3">
        <f>SUM(G476:I476)</f>
        <v>11992</v>
      </c>
      <c r="S476" s="3">
        <f>SUM(J476:L476)</f>
        <v>4640</v>
      </c>
      <c r="T476" s="3">
        <f>SUM(M476:O476)</f>
        <v>4316</v>
      </c>
    </row>
    <row r="477" spans="1:20" ht="15" customHeight="1" x14ac:dyDescent="0.15">
      <c r="B477" s="73"/>
      <c r="C477" s="14" t="s">
        <v>41</v>
      </c>
      <c r="D477" s="1">
        <v>1006</v>
      </c>
      <c r="E477" s="1">
        <v>4064</v>
      </c>
      <c r="F477" s="1">
        <v>2243</v>
      </c>
      <c r="G477" s="1">
        <v>3590</v>
      </c>
      <c r="H477" s="1">
        <v>5964</v>
      </c>
      <c r="I477" s="1">
        <v>2576</v>
      </c>
      <c r="J477" s="1">
        <v>2283</v>
      </c>
      <c r="K477" s="1">
        <v>3047</v>
      </c>
      <c r="L477" s="1">
        <v>1721</v>
      </c>
      <c r="M477" s="1">
        <v>1201</v>
      </c>
      <c r="N477" s="1">
        <v>2138</v>
      </c>
      <c r="O477" s="1">
        <v>1117</v>
      </c>
      <c r="P477" s="4">
        <f>IF(D477*E477*F477*G477*H477*I477*J462*K462*L477*M477*N477*O477&gt;0,SUM(D477:O477),0)</f>
        <v>30950</v>
      </c>
      <c r="Q477" s="4">
        <f>IF(D477*E477*F477&gt;0,SUM(D477:F477),0)</f>
        <v>7313</v>
      </c>
      <c r="R477" s="4">
        <f>IF(G477*H477*I477&gt;0,SUM(G477:I477),0)</f>
        <v>12130</v>
      </c>
      <c r="S477" s="4">
        <f>IF(J462*K462*L477&gt;0,SUM(J477:L477),0)</f>
        <v>7051</v>
      </c>
      <c r="T477" s="4">
        <f>IF(M477*N477*O477&gt;0,SUM(M477:O477),0)</f>
        <v>4456</v>
      </c>
    </row>
    <row r="478" spans="1:20" ht="15" customHeight="1" x14ac:dyDescent="0.15">
      <c r="B478" s="73"/>
      <c r="C478" s="14" t="s">
        <v>42</v>
      </c>
      <c r="D478" s="1">
        <v>987</v>
      </c>
      <c r="E478" s="1">
        <v>3300</v>
      </c>
      <c r="F478" s="1">
        <v>2183</v>
      </c>
      <c r="G478" s="1">
        <v>3331</v>
      </c>
      <c r="H478" s="1">
        <v>6331</v>
      </c>
      <c r="I478" s="1">
        <v>2503</v>
      </c>
      <c r="J478" s="1">
        <v>2017</v>
      </c>
      <c r="K478" s="1">
        <v>1382</v>
      </c>
      <c r="L478" s="1">
        <v>901</v>
      </c>
      <c r="M478" s="1">
        <v>718</v>
      </c>
      <c r="N478" s="1">
        <v>2846</v>
      </c>
      <c r="O478" s="1">
        <v>2793</v>
      </c>
      <c r="P478" s="4">
        <f>IF(D478*E478*F478*G478*H478*I478*J478*K478*L478*M478*N478*O478&gt;0,SUM(D478:O478),0)</f>
        <v>29292</v>
      </c>
      <c r="Q478" s="4">
        <f>IF(D478*E478*F478&gt;0,SUM(D478:F478),0)</f>
        <v>6470</v>
      </c>
      <c r="R478" s="4">
        <f>IF(G478*H478*I478&gt;0,SUM(G478:I478),0)</f>
        <v>12165</v>
      </c>
      <c r="S478" s="4">
        <f>IF(J478*K478*L478&gt;0,SUM(J478:L478),0)</f>
        <v>4300</v>
      </c>
      <c r="T478" s="4">
        <f>IF(M478*N478*O478&gt;0,SUM(M478:O478),0)</f>
        <v>6357</v>
      </c>
    </row>
    <row r="479" spans="1:20" ht="15" customHeight="1" x14ac:dyDescent="0.15">
      <c r="B479" s="73"/>
      <c r="C479" s="14" t="s">
        <v>44</v>
      </c>
      <c r="D479" s="1">
        <v>912</v>
      </c>
      <c r="E479" s="1">
        <v>3362</v>
      </c>
      <c r="F479" s="1">
        <v>2201</v>
      </c>
      <c r="G479" s="1">
        <v>4135</v>
      </c>
      <c r="H479" s="1">
        <v>6632</v>
      </c>
      <c r="I479" s="1">
        <v>2490</v>
      </c>
      <c r="J479" s="1">
        <v>2642</v>
      </c>
      <c r="K479" s="1">
        <v>1602</v>
      </c>
      <c r="L479" s="1">
        <v>1070</v>
      </c>
      <c r="M479" s="1">
        <v>1197</v>
      </c>
      <c r="N479" s="1">
        <v>3090</v>
      </c>
      <c r="O479" s="1">
        <v>1963</v>
      </c>
      <c r="P479" s="4">
        <f>IF(D479*E479*F479*G479*H479*I479*J479*K479*L479*M479*N479*O479&gt;0,SUM(D479:O479),0)</f>
        <v>31296</v>
      </c>
      <c r="Q479" s="4">
        <f>IF(D479*E479*F479&gt;0,SUM(D479:F479),0)</f>
        <v>6475</v>
      </c>
      <c r="R479" s="4">
        <f>IF(G479*H479*I479&gt;0,SUM(G479:I479),0)</f>
        <v>13257</v>
      </c>
      <c r="S479" s="4">
        <f>IF(J479*K479*L479&gt;0,SUM(J479:L479),0)</f>
        <v>5314</v>
      </c>
      <c r="T479" s="4">
        <f>IF(M479*N479*O479&gt;0,SUM(M479:O479),0)</f>
        <v>6250</v>
      </c>
    </row>
    <row r="480" spans="1:20" ht="15" customHeight="1" x14ac:dyDescent="0.15">
      <c r="B480" s="73"/>
      <c r="C480" s="14" t="s">
        <v>83</v>
      </c>
      <c r="D480" s="1">
        <v>953</v>
      </c>
      <c r="E480" s="1">
        <v>4558</v>
      </c>
      <c r="F480" s="1">
        <v>2421</v>
      </c>
      <c r="G480" s="1">
        <v>4604</v>
      </c>
      <c r="H480" s="1">
        <v>5627</v>
      </c>
      <c r="I480" s="1">
        <v>3305</v>
      </c>
      <c r="J480" s="1">
        <v>2474</v>
      </c>
      <c r="K480" s="1">
        <v>1531</v>
      </c>
      <c r="L480" s="1">
        <v>1479</v>
      </c>
      <c r="M480" s="1">
        <v>1132</v>
      </c>
      <c r="N480" s="1">
        <v>3083</v>
      </c>
      <c r="O480" s="1">
        <v>1774</v>
      </c>
      <c r="P480" s="4">
        <f>IF(D480*E480*F480*G480*H480*I480*J480*K480*L480*M480*N480*O480&gt;0,SUM(D480:O480),0)</f>
        <v>32941</v>
      </c>
      <c r="Q480" s="4">
        <f>IF(D480*E480*F480&gt;0,SUM(D480:F480),0)</f>
        <v>7932</v>
      </c>
      <c r="R480" s="4">
        <f>IF(G480*H480*I480&gt;0,SUM(G480:I480),0)</f>
        <v>13536</v>
      </c>
      <c r="S480" s="4">
        <f>IF(J480*K480*L480&gt;0,SUM(J480:L480),0)</f>
        <v>5484</v>
      </c>
      <c r="T480" s="4">
        <f>IF(M480*N480*O480&gt;0,SUM(M480:O480),0)</f>
        <v>5989</v>
      </c>
    </row>
    <row r="481" spans="2:20" ht="15" customHeight="1" x14ac:dyDescent="0.15">
      <c r="B481" s="73"/>
      <c r="C481" s="14" t="s">
        <v>86</v>
      </c>
      <c r="D481" s="17">
        <v>1034</v>
      </c>
      <c r="E481" s="17">
        <v>3942</v>
      </c>
      <c r="F481" s="17">
        <v>2809</v>
      </c>
      <c r="G481" s="17">
        <v>4668</v>
      </c>
      <c r="H481" s="17">
        <v>5535</v>
      </c>
      <c r="I481" s="17">
        <v>2957</v>
      </c>
      <c r="J481" s="17">
        <v>2983</v>
      </c>
      <c r="K481" s="17">
        <v>1558</v>
      </c>
      <c r="L481" s="17">
        <v>2036</v>
      </c>
      <c r="M481" s="17">
        <v>2590</v>
      </c>
      <c r="N481" s="17">
        <v>3634</v>
      </c>
      <c r="O481" s="17">
        <v>2379</v>
      </c>
      <c r="P481" s="4">
        <f>IF(D481*E481*F481*G481*H481*I481*J481*K481*L481*M481*N481*O481&gt;0,SUM(D481:O481),0)</f>
        <v>36125</v>
      </c>
      <c r="Q481" s="4">
        <f>IF(D481*E481*F481&gt;0,SUM(D481:F481),0)</f>
        <v>7785</v>
      </c>
      <c r="R481" s="4">
        <f>IF(G481*H481*I481&gt;0,SUM(G481:I481),0)</f>
        <v>13160</v>
      </c>
      <c r="S481" s="4">
        <f>IF(J481*K481*L481&gt;0,SUM(J481:L481),0)</f>
        <v>6577</v>
      </c>
      <c r="T481" s="4">
        <f>IF(M481*N481*O481&gt;0,SUM(M481:O481),0)</f>
        <v>8603</v>
      </c>
    </row>
    <row r="482" spans="2:20" ht="15" customHeight="1" x14ac:dyDescent="0.15">
      <c r="B482" s="73"/>
      <c r="C482" s="14" t="s">
        <v>87</v>
      </c>
      <c r="D482" s="17">
        <v>2014</v>
      </c>
      <c r="E482" s="17">
        <v>5007</v>
      </c>
      <c r="F482" s="17">
        <v>2794</v>
      </c>
      <c r="G482" s="17">
        <v>5061</v>
      </c>
      <c r="H482" s="17">
        <v>6577</v>
      </c>
      <c r="I482" s="17">
        <v>2153</v>
      </c>
      <c r="J482" s="17">
        <v>2458</v>
      </c>
      <c r="K482" s="17">
        <v>1182</v>
      </c>
      <c r="L482" s="17">
        <v>2021</v>
      </c>
      <c r="M482" s="17">
        <v>2199</v>
      </c>
      <c r="N482" s="17">
        <v>2973</v>
      </c>
      <c r="O482" s="17">
        <v>3328</v>
      </c>
      <c r="P482" s="4">
        <f t="shared" ref="P482" si="227">IF(D482*E482*F482*G482*H482*I482*J482*K482*L482*M482*N482*O482&gt;0,SUM(D482:O482),0)</f>
        <v>37767</v>
      </c>
      <c r="Q482" s="4">
        <f t="shared" ref="Q482:Q483" si="228">IF(D482*E482*F482&gt;0,SUM(D482:F482),0)</f>
        <v>9815</v>
      </c>
      <c r="R482" s="4">
        <f t="shared" ref="R482:R483" si="229">IF(G482*H482*I482&gt;0,SUM(G482:I482),0)</f>
        <v>13791</v>
      </c>
      <c r="S482" s="4">
        <f t="shared" ref="S482" si="230">IF(J482*K482*L482&gt;0,SUM(J482:L482),0)</f>
        <v>5661</v>
      </c>
      <c r="T482" s="4">
        <f t="shared" ref="T482:T483" si="231">IF(M482*N482*O482&gt;0,SUM(M482:O482),0)</f>
        <v>8500</v>
      </c>
    </row>
    <row r="483" spans="2:20" ht="15" customHeight="1" x14ac:dyDescent="0.15">
      <c r="B483" s="73"/>
      <c r="C483" s="14" t="s">
        <v>88</v>
      </c>
      <c r="D483" s="17">
        <v>3697</v>
      </c>
      <c r="E483" s="17">
        <v>5074</v>
      </c>
      <c r="F483" s="17">
        <v>2721</v>
      </c>
      <c r="G483" s="17">
        <v>4468</v>
      </c>
      <c r="H483" s="17">
        <v>6123</v>
      </c>
      <c r="I483" s="17">
        <v>2303</v>
      </c>
      <c r="J483" s="17">
        <v>2373</v>
      </c>
      <c r="K483" s="17">
        <v>1307</v>
      </c>
      <c r="L483" s="17">
        <v>2539</v>
      </c>
      <c r="M483" s="17"/>
      <c r="N483" s="17"/>
      <c r="O483" s="17"/>
      <c r="P483" s="4">
        <f>IF(D483*E483*F483*G483*H483*I483*J483*K483*L483*M483*N483*O483&gt;0,SUM(D483:O483),0)</f>
        <v>0</v>
      </c>
      <c r="Q483" s="4">
        <f t="shared" si="228"/>
        <v>11492</v>
      </c>
      <c r="R483" s="4">
        <f t="shared" si="229"/>
        <v>12894</v>
      </c>
      <c r="S483" s="4">
        <f>IF(J483*K483*L483&gt;0,SUM(J483:L483),0)</f>
        <v>6219</v>
      </c>
      <c r="T483" s="4">
        <f t="shared" si="231"/>
        <v>0</v>
      </c>
    </row>
    <row r="484" spans="2:20" ht="15" customHeight="1" x14ac:dyDescent="0.15">
      <c r="B484" s="74"/>
      <c r="C484" s="14" t="s">
        <v>89</v>
      </c>
      <c r="D484" s="21">
        <f>IF(D483&gt;0,D483/D482," ")</f>
        <v>1.8356504468718968</v>
      </c>
      <c r="E484" s="21">
        <f t="shared" ref="E484:T484" si="232">IF(E483&gt;0,E483/E482," ")</f>
        <v>1.0133812662272819</v>
      </c>
      <c r="F484" s="21">
        <f t="shared" si="232"/>
        <v>0.97387258410880462</v>
      </c>
      <c r="G484" s="21">
        <f t="shared" si="232"/>
        <v>0.88282948033985376</v>
      </c>
      <c r="H484" s="21">
        <f t="shared" si="232"/>
        <v>0.9309715675840049</v>
      </c>
      <c r="I484" s="21">
        <f t="shared" si="232"/>
        <v>1.0696702275894101</v>
      </c>
      <c r="J484" s="21">
        <f t="shared" si="232"/>
        <v>0.96541903986981281</v>
      </c>
      <c r="K484" s="21">
        <f>IF(K483&gt;0,K483/K482," ")</f>
        <v>1.1057529610829102</v>
      </c>
      <c r="L484" s="21">
        <f t="shared" si="232"/>
        <v>1.2563087580405741</v>
      </c>
      <c r="M484" s="21" t="str">
        <f t="shared" si="232"/>
        <v xml:space="preserve"> </v>
      </c>
      <c r="N484" s="21" t="str">
        <f t="shared" si="232"/>
        <v xml:space="preserve"> </v>
      </c>
      <c r="O484" s="21" t="str">
        <f t="shared" si="232"/>
        <v xml:space="preserve"> </v>
      </c>
      <c r="P484" s="21" t="str">
        <f t="shared" si="232"/>
        <v xml:space="preserve"> </v>
      </c>
      <c r="Q484" s="21">
        <f t="shared" si="232"/>
        <v>1.1708609271523178</v>
      </c>
      <c r="R484" s="21">
        <f t="shared" si="232"/>
        <v>0.93495758103110727</v>
      </c>
      <c r="S484" s="21">
        <f t="shared" si="232"/>
        <v>1.0985691573926868</v>
      </c>
      <c r="T484" s="21" t="str">
        <f t="shared" si="232"/>
        <v xml:space="preserve"> </v>
      </c>
    </row>
    <row r="485" spans="2:20" ht="15" customHeight="1" x14ac:dyDescent="0.15">
      <c r="B485" s="25"/>
      <c r="C485" s="25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</row>
    <row r="486" spans="2:20" ht="15" customHeight="1" x14ac:dyDescent="0.15">
      <c r="B486" s="6" t="s">
        <v>19</v>
      </c>
    </row>
    <row r="487" spans="2:20" ht="15" customHeight="1" x14ac:dyDescent="0.15">
      <c r="B487" s="70" t="s">
        <v>69</v>
      </c>
      <c r="C487" s="14" t="s">
        <v>0</v>
      </c>
      <c r="D487" s="14" t="s">
        <v>1</v>
      </c>
      <c r="E487" s="14" t="s">
        <v>2</v>
      </c>
      <c r="F487" s="14" t="s">
        <v>3</v>
      </c>
      <c r="G487" s="14" t="s">
        <v>4</v>
      </c>
      <c r="H487" s="14" t="s">
        <v>5</v>
      </c>
      <c r="I487" s="14" t="s">
        <v>6</v>
      </c>
      <c r="J487" s="14" t="s">
        <v>7</v>
      </c>
      <c r="K487" s="14" t="s">
        <v>8</v>
      </c>
      <c r="L487" s="14" t="s">
        <v>9</v>
      </c>
      <c r="M487" s="14" t="s">
        <v>10</v>
      </c>
      <c r="N487" s="14" t="s">
        <v>11</v>
      </c>
      <c r="O487" s="14" t="s">
        <v>12</v>
      </c>
      <c r="P487" s="14" t="s">
        <v>23</v>
      </c>
      <c r="Q487" s="14" t="s">
        <v>24</v>
      </c>
      <c r="R487" s="14" t="s">
        <v>25</v>
      </c>
      <c r="S487" s="14" t="s">
        <v>26</v>
      </c>
      <c r="T487" s="14" t="s">
        <v>27</v>
      </c>
    </row>
    <row r="488" spans="2:20" ht="15" customHeight="1" x14ac:dyDescent="0.15">
      <c r="B488" s="71"/>
      <c r="C488" s="22" t="s">
        <v>29</v>
      </c>
      <c r="D488" s="37">
        <v>16361</v>
      </c>
      <c r="E488" s="37">
        <v>30372</v>
      </c>
      <c r="F488" s="37">
        <v>21904</v>
      </c>
      <c r="G488" s="36">
        <v>25752</v>
      </c>
      <c r="H488" s="36">
        <v>36223</v>
      </c>
      <c r="I488" s="36">
        <v>25472</v>
      </c>
      <c r="J488" s="36">
        <v>27886</v>
      </c>
      <c r="K488" s="36">
        <v>13825</v>
      </c>
      <c r="L488" s="36">
        <v>8673</v>
      </c>
      <c r="M488" s="36">
        <v>8618</v>
      </c>
      <c r="N488" s="36">
        <v>8854</v>
      </c>
      <c r="O488" s="36">
        <v>10509</v>
      </c>
      <c r="P488" s="3">
        <f>SUM(D488:O488)</f>
        <v>234449</v>
      </c>
      <c r="Q488" s="3">
        <f>SUM(D488:F488)</f>
        <v>68637</v>
      </c>
      <c r="R488" s="3">
        <f>SUM(G488:I488)</f>
        <v>87447</v>
      </c>
      <c r="S488" s="3">
        <f>SUM(J488:L488)</f>
        <v>50384</v>
      </c>
      <c r="T488" s="3">
        <f>SUM(M488:O488)</f>
        <v>27981</v>
      </c>
    </row>
    <row r="489" spans="2:20" ht="15" customHeight="1" x14ac:dyDescent="0.15">
      <c r="B489" s="71"/>
      <c r="C489" s="14" t="s">
        <v>13</v>
      </c>
      <c r="D489" s="37">
        <v>12339</v>
      </c>
      <c r="E489" s="37">
        <v>31886</v>
      </c>
      <c r="F489" s="37">
        <v>18332</v>
      </c>
      <c r="G489" s="36">
        <v>25723</v>
      </c>
      <c r="H489" s="36">
        <v>37925</v>
      </c>
      <c r="I489" s="36">
        <v>32418</v>
      </c>
      <c r="J489" s="36">
        <v>27693</v>
      </c>
      <c r="K489" s="36">
        <v>12804</v>
      </c>
      <c r="L489" s="36">
        <v>8549</v>
      </c>
      <c r="M489" s="36">
        <v>8385</v>
      </c>
      <c r="N489" s="36">
        <v>12105</v>
      </c>
      <c r="O489" s="36">
        <v>13658</v>
      </c>
      <c r="P489" s="3">
        <f>SUM(D489:O489)</f>
        <v>241817</v>
      </c>
      <c r="Q489" s="3">
        <f>SUM(D489:F489)</f>
        <v>62557</v>
      </c>
      <c r="R489" s="3">
        <f>SUM(G489:I489)</f>
        <v>96066</v>
      </c>
      <c r="S489" s="3">
        <f>SUM(J489:L489)</f>
        <v>49046</v>
      </c>
      <c r="T489" s="3">
        <f>SUM(M489:O489)</f>
        <v>34148</v>
      </c>
    </row>
    <row r="490" spans="2:20" ht="15" customHeight="1" x14ac:dyDescent="0.15">
      <c r="B490" s="71"/>
      <c r="C490" s="14" t="s">
        <v>28</v>
      </c>
      <c r="D490" s="1">
        <v>11428</v>
      </c>
      <c r="E490" s="1">
        <v>27615</v>
      </c>
      <c r="F490" s="1">
        <v>19821</v>
      </c>
      <c r="G490" s="1">
        <v>28175</v>
      </c>
      <c r="H490" s="1">
        <v>37074</v>
      </c>
      <c r="I490" s="1">
        <v>30094</v>
      </c>
      <c r="J490" s="1">
        <v>29248</v>
      </c>
      <c r="K490" s="1">
        <v>13191</v>
      </c>
      <c r="L490" s="1">
        <v>9250</v>
      </c>
      <c r="M490" s="1">
        <v>8003</v>
      </c>
      <c r="N490" s="1">
        <v>10613</v>
      </c>
      <c r="O490" s="1">
        <v>8509</v>
      </c>
      <c r="P490" s="3">
        <f>SUM(D490:O490)</f>
        <v>233021</v>
      </c>
      <c r="Q490" s="3">
        <f>SUM(D490:F490)</f>
        <v>58864</v>
      </c>
      <c r="R490" s="3">
        <f>SUM(G490:I490)</f>
        <v>95343</v>
      </c>
      <c r="S490" s="3">
        <f>SUM(J490:L490)</f>
        <v>51689</v>
      </c>
      <c r="T490" s="3">
        <f>SUM(M490:O490)</f>
        <v>27125</v>
      </c>
    </row>
    <row r="491" spans="2:20" ht="15" customHeight="1" x14ac:dyDescent="0.15">
      <c r="B491" s="71"/>
      <c r="C491" s="14" t="s">
        <v>30</v>
      </c>
      <c r="D491" s="1">
        <v>10871</v>
      </c>
      <c r="E491" s="1">
        <v>22116</v>
      </c>
      <c r="F491" s="1">
        <v>16665</v>
      </c>
      <c r="G491" s="1">
        <v>24393</v>
      </c>
      <c r="H491" s="1">
        <v>29221</v>
      </c>
      <c r="I491" s="1">
        <v>22652</v>
      </c>
      <c r="J491" s="1">
        <v>24708</v>
      </c>
      <c r="K491" s="1">
        <v>14658</v>
      </c>
      <c r="L491" s="1">
        <v>7677</v>
      </c>
      <c r="M491" s="1">
        <v>9749</v>
      </c>
      <c r="N491" s="1">
        <v>9585</v>
      </c>
      <c r="O491" s="1">
        <v>9639</v>
      </c>
      <c r="P491" s="3">
        <f>SUM(D491:O491)</f>
        <v>201934</v>
      </c>
      <c r="Q491" s="3">
        <f>SUM(D491:F491)</f>
        <v>49652</v>
      </c>
      <c r="R491" s="3">
        <f>SUM(G491:I491)</f>
        <v>76266</v>
      </c>
      <c r="S491" s="3">
        <f>SUM(J491:L491)</f>
        <v>47043</v>
      </c>
      <c r="T491" s="3">
        <f>SUM(M491:O491)</f>
        <v>28973</v>
      </c>
    </row>
    <row r="492" spans="2:20" ht="15" customHeight="1" x14ac:dyDescent="0.15">
      <c r="B492" s="71"/>
      <c r="C492" s="14" t="s">
        <v>41</v>
      </c>
      <c r="D492" s="1">
        <v>14463</v>
      </c>
      <c r="E492" s="1">
        <v>23293</v>
      </c>
      <c r="F492" s="1">
        <v>16967</v>
      </c>
      <c r="G492" s="1">
        <v>24037</v>
      </c>
      <c r="H492" s="1">
        <v>34184</v>
      </c>
      <c r="I492" s="1">
        <v>25879</v>
      </c>
      <c r="J492" s="1">
        <v>27801</v>
      </c>
      <c r="K492" s="1">
        <v>13978</v>
      </c>
      <c r="L492" s="1">
        <v>7048</v>
      </c>
      <c r="M492" s="1">
        <v>7361</v>
      </c>
      <c r="N492" s="1">
        <v>8983</v>
      </c>
      <c r="O492" s="1">
        <v>11218</v>
      </c>
      <c r="P492" s="4">
        <f>IF(D492*E492*F492*G492*H492*I492*J492*K492*L492*M492*N492*O492&gt;0,SUM(D492:O492),0)</f>
        <v>215212</v>
      </c>
      <c r="Q492" s="4">
        <f>IF(D492*E492*F492&gt;0,SUM(D492:F492),0)</f>
        <v>54723</v>
      </c>
      <c r="R492" s="4">
        <f>IF(G492*H492*I492&gt;0,SUM(G492:I492),0)</f>
        <v>84100</v>
      </c>
      <c r="S492" s="4">
        <f>IF(J492*K492*L492&gt;0,SUM(J492:L492),0)</f>
        <v>48827</v>
      </c>
      <c r="T492" s="4">
        <f>IF(M492*N492*O492&gt;0,SUM(M492:O492),0)</f>
        <v>27562</v>
      </c>
    </row>
    <row r="493" spans="2:20" ht="15" customHeight="1" x14ac:dyDescent="0.15">
      <c r="B493" s="71"/>
      <c r="C493" s="14" t="s">
        <v>42</v>
      </c>
      <c r="D493" s="1">
        <v>12401</v>
      </c>
      <c r="E493" s="1">
        <v>24790</v>
      </c>
      <c r="F493" s="1">
        <v>21133</v>
      </c>
      <c r="G493" s="1">
        <v>25315</v>
      </c>
      <c r="H493" s="1">
        <v>36254</v>
      </c>
      <c r="I493" s="1">
        <v>27752</v>
      </c>
      <c r="J493" s="1">
        <v>30915</v>
      </c>
      <c r="K493" s="1">
        <v>15120</v>
      </c>
      <c r="L493" s="1">
        <v>9150</v>
      </c>
      <c r="M493" s="1">
        <v>9764</v>
      </c>
      <c r="N493" s="1">
        <v>12514</v>
      </c>
      <c r="O493" s="1">
        <v>12568</v>
      </c>
      <c r="P493" s="4">
        <f>IF(D493*E493*F493*G493*H493*I493*J493*K493*L493*M493*N493*O493&gt;0,SUM(D493:O493),0)</f>
        <v>237676</v>
      </c>
      <c r="Q493" s="4">
        <f>IF(D493*E493*F493&gt;0,SUM(D493:F493),0)</f>
        <v>58324</v>
      </c>
      <c r="R493" s="4">
        <f>IF(G493*H493*I493&gt;0,SUM(G493:I493),0)</f>
        <v>89321</v>
      </c>
      <c r="S493" s="4">
        <f>IF(J493*K493*L493&gt;0,SUM(J493:L493),0)</f>
        <v>55185</v>
      </c>
      <c r="T493" s="4">
        <f>IF(M493*N493*O493&gt;0,SUM(M493:O493),0)</f>
        <v>34846</v>
      </c>
    </row>
    <row r="494" spans="2:20" ht="15" customHeight="1" x14ac:dyDescent="0.15">
      <c r="B494" s="71"/>
      <c r="C494" s="14" t="s">
        <v>44</v>
      </c>
      <c r="D494" s="1">
        <v>12453</v>
      </c>
      <c r="E494" s="1">
        <v>25081</v>
      </c>
      <c r="F494" s="1">
        <v>18436</v>
      </c>
      <c r="G494" s="1">
        <v>24742</v>
      </c>
      <c r="H494" s="1">
        <v>33236</v>
      </c>
      <c r="I494" s="1">
        <v>24864</v>
      </c>
      <c r="J494" s="1">
        <v>27699</v>
      </c>
      <c r="K494" s="1">
        <v>15079</v>
      </c>
      <c r="L494" s="1">
        <v>8092</v>
      </c>
      <c r="M494" s="1">
        <v>10134</v>
      </c>
      <c r="N494" s="1">
        <v>16416</v>
      </c>
      <c r="O494" s="1">
        <v>15809</v>
      </c>
      <c r="P494" s="4">
        <f>IF(D494*E494*F494*G494*H494*I494*J494*K494*L494*M494*N494*O494&gt;0,SUM(D494:O494),0)</f>
        <v>232041</v>
      </c>
      <c r="Q494" s="4">
        <f>IF(D494*E494*F494&gt;0,SUM(D494:F494),0)</f>
        <v>55970</v>
      </c>
      <c r="R494" s="4">
        <f>IF(G494*H494*I494&gt;0,SUM(G494:I494),0)</f>
        <v>82842</v>
      </c>
      <c r="S494" s="4">
        <f>IF(J494*K494*L494&gt;0,SUM(J494:L494),0)</f>
        <v>50870</v>
      </c>
      <c r="T494" s="4">
        <f>IF(M494*N494*O494&gt;0,SUM(M494:O494),0)</f>
        <v>42359</v>
      </c>
    </row>
    <row r="495" spans="2:20" ht="15" customHeight="1" x14ac:dyDescent="0.15">
      <c r="B495" s="71"/>
      <c r="C495" s="14" t="s">
        <v>83</v>
      </c>
      <c r="D495" s="1">
        <v>12803</v>
      </c>
      <c r="E495" s="1">
        <v>28975</v>
      </c>
      <c r="F495" s="1">
        <v>20015</v>
      </c>
      <c r="G495" s="1">
        <v>24555</v>
      </c>
      <c r="H495" s="1">
        <v>30323</v>
      </c>
      <c r="I495" s="1">
        <v>26002</v>
      </c>
      <c r="J495" s="1">
        <v>29690</v>
      </c>
      <c r="K495" s="1">
        <v>17351</v>
      </c>
      <c r="L495" s="1">
        <v>12293</v>
      </c>
      <c r="M495" s="1">
        <v>13901</v>
      </c>
      <c r="N495" s="1">
        <v>20727</v>
      </c>
      <c r="O495" s="1">
        <v>17801</v>
      </c>
      <c r="P495" s="4">
        <f>IF(D495*E495*F495*G495*H495*I495*J495*K495*L495*M495*N495*O495&gt;0,SUM(D495:O495),0)</f>
        <v>254436</v>
      </c>
      <c r="Q495" s="4">
        <f>IF(D495*E495*F495&gt;0,SUM(D495:F495),0)</f>
        <v>61793</v>
      </c>
      <c r="R495" s="4">
        <f>IF(G495*H495*I495&gt;0,SUM(G495:I495),0)</f>
        <v>80880</v>
      </c>
      <c r="S495" s="4">
        <f>IF(J495*K495*L495&gt;0,SUM(J495:L495),0)</f>
        <v>59334</v>
      </c>
      <c r="T495" s="4">
        <f>IF(M495*N495*O495&gt;0,SUM(M495:O495),0)</f>
        <v>52429</v>
      </c>
    </row>
    <row r="496" spans="2:20" ht="15" customHeight="1" x14ac:dyDescent="0.15">
      <c r="B496" s="71"/>
      <c r="C496" s="14" t="s">
        <v>86</v>
      </c>
      <c r="D496" s="17">
        <v>12955</v>
      </c>
      <c r="E496" s="17">
        <v>27796</v>
      </c>
      <c r="F496" s="17">
        <v>19263</v>
      </c>
      <c r="G496" s="17">
        <v>24214</v>
      </c>
      <c r="H496" s="17">
        <v>29025</v>
      </c>
      <c r="I496" s="17">
        <v>21815</v>
      </c>
      <c r="J496" s="17">
        <v>24067</v>
      </c>
      <c r="K496" s="17">
        <v>12040</v>
      </c>
      <c r="L496" s="17">
        <v>10389</v>
      </c>
      <c r="M496" s="17">
        <v>12069</v>
      </c>
      <c r="N496" s="17">
        <v>20053</v>
      </c>
      <c r="O496" s="17">
        <v>17403</v>
      </c>
      <c r="P496" s="4">
        <f>IF(D496*E496*F496*G496*H496*I496*J496*K496*L496*M496*N496*O496&gt;0,SUM(D496:O496),0)</f>
        <v>231089</v>
      </c>
      <c r="Q496" s="4">
        <f>IF(D496*E496*F496&gt;0,SUM(D496:F496),0)</f>
        <v>60014</v>
      </c>
      <c r="R496" s="4">
        <f>IF(G496*H496*I496&gt;0,SUM(G496:I496),0)</f>
        <v>75054</v>
      </c>
      <c r="S496" s="4">
        <f>IF(J496*K496*L496&gt;0,SUM(J496:L496),0)</f>
        <v>46496</v>
      </c>
      <c r="T496" s="4">
        <f>IF(M496*N496*O496&gt;0,SUM(M496:O496),0)</f>
        <v>49525</v>
      </c>
    </row>
    <row r="497" spans="2:20" ht="15" customHeight="1" x14ac:dyDescent="0.15">
      <c r="B497" s="71"/>
      <c r="C497" s="14" t="s">
        <v>87</v>
      </c>
      <c r="D497" s="17">
        <v>14756</v>
      </c>
      <c r="E497" s="17">
        <v>29116</v>
      </c>
      <c r="F497" s="17">
        <v>20043</v>
      </c>
      <c r="G497" s="17">
        <v>26338</v>
      </c>
      <c r="H497" s="17">
        <v>29025</v>
      </c>
      <c r="I497" s="17">
        <v>22433</v>
      </c>
      <c r="J497" s="17">
        <v>25463</v>
      </c>
      <c r="K497" s="17">
        <v>12541</v>
      </c>
      <c r="L497" s="17">
        <v>8846</v>
      </c>
      <c r="M497" s="17">
        <v>10433</v>
      </c>
      <c r="N497" s="17">
        <v>17724</v>
      </c>
      <c r="O497" s="17">
        <v>16411</v>
      </c>
      <c r="P497" s="4">
        <f t="shared" ref="P497:P498" si="233">IF(D497*E497*F497*G497*H497*I497*J497*K497*L497*M497*N497*O497&gt;0,SUM(D497:O497),0)</f>
        <v>233129</v>
      </c>
      <c r="Q497" s="4">
        <f t="shared" ref="Q497:Q498" si="234">IF(D497*E497*F497&gt;0,SUM(D497:F497),0)</f>
        <v>63915</v>
      </c>
      <c r="R497" s="4">
        <f t="shared" ref="R497:R498" si="235">IF(G497*H497*I497&gt;0,SUM(G497:I497),0)</f>
        <v>77796</v>
      </c>
      <c r="S497" s="4">
        <f t="shared" ref="S497:S498" si="236">IF(J497*K497*L497&gt;0,SUM(J497:L497),0)</f>
        <v>46850</v>
      </c>
      <c r="T497" s="4">
        <f t="shared" ref="T497:T498" si="237">IF(M497*N497*O497&gt;0,SUM(M497:O497),0)</f>
        <v>44568</v>
      </c>
    </row>
    <row r="498" spans="2:20" ht="15" customHeight="1" x14ac:dyDescent="0.15">
      <c r="B498" s="71"/>
      <c r="C498" s="14" t="s">
        <v>88</v>
      </c>
      <c r="D498" s="17">
        <v>12984</v>
      </c>
      <c r="E498" s="17">
        <v>23561</v>
      </c>
      <c r="F498" s="17">
        <v>19363</v>
      </c>
      <c r="G498" s="17">
        <v>23221</v>
      </c>
      <c r="H498" s="17">
        <v>28323</v>
      </c>
      <c r="I498" s="17">
        <v>16675</v>
      </c>
      <c r="J498" s="17">
        <v>21787</v>
      </c>
      <c r="K498" s="17">
        <v>13074</v>
      </c>
      <c r="L498" s="17">
        <v>9113</v>
      </c>
      <c r="M498" s="17"/>
      <c r="N498" s="17"/>
      <c r="O498" s="17"/>
      <c r="P498" s="4">
        <f t="shared" si="233"/>
        <v>0</v>
      </c>
      <c r="Q498" s="4">
        <f t="shared" si="234"/>
        <v>55908</v>
      </c>
      <c r="R498" s="4">
        <f t="shared" si="235"/>
        <v>68219</v>
      </c>
      <c r="S498" s="4">
        <f t="shared" si="236"/>
        <v>43974</v>
      </c>
      <c r="T498" s="4">
        <f t="shared" si="237"/>
        <v>0</v>
      </c>
    </row>
    <row r="499" spans="2:20" ht="15" customHeight="1" x14ac:dyDescent="0.15">
      <c r="B499" s="72"/>
      <c r="C499" s="14" t="s">
        <v>89</v>
      </c>
      <c r="D499" s="21">
        <f>IF(D498&gt;0,D498/D497," ")</f>
        <v>0.87991325562483058</v>
      </c>
      <c r="E499" s="21">
        <f t="shared" ref="E499:T499" si="238">IF(E498&gt;0,E498/E497," ")</f>
        <v>0.80921143014150299</v>
      </c>
      <c r="F499" s="21">
        <f t="shared" si="238"/>
        <v>0.96607294317217984</v>
      </c>
      <c r="G499" s="21">
        <f t="shared" si="238"/>
        <v>0.88165388412180123</v>
      </c>
      <c r="H499" s="21">
        <f t="shared" si="238"/>
        <v>0.97581395348837208</v>
      </c>
      <c r="I499" s="21">
        <f t="shared" si="238"/>
        <v>0.74332456648687206</v>
      </c>
      <c r="J499" s="21">
        <f t="shared" si="238"/>
        <v>0.85563366453285161</v>
      </c>
      <c r="K499" s="21">
        <f t="shared" si="238"/>
        <v>1.0425005980384339</v>
      </c>
      <c r="L499" s="21">
        <f t="shared" si="238"/>
        <v>1.0301831336197151</v>
      </c>
      <c r="M499" s="21" t="str">
        <f t="shared" si="238"/>
        <v xml:space="preserve"> </v>
      </c>
      <c r="N499" s="21" t="str">
        <f t="shared" si="238"/>
        <v xml:space="preserve"> </v>
      </c>
      <c r="O499" s="21" t="str">
        <f t="shared" si="238"/>
        <v xml:space="preserve"> </v>
      </c>
      <c r="P499" s="21" t="str">
        <f t="shared" si="238"/>
        <v xml:space="preserve"> </v>
      </c>
      <c r="Q499" s="21">
        <f t="shared" si="238"/>
        <v>0.87472424313541419</v>
      </c>
      <c r="R499" s="21">
        <f t="shared" si="238"/>
        <v>0.87689598436937632</v>
      </c>
      <c r="S499" s="21">
        <f t="shared" si="238"/>
        <v>0.93861259338313763</v>
      </c>
      <c r="T499" s="21" t="str">
        <f t="shared" si="238"/>
        <v xml:space="preserve"> </v>
      </c>
    </row>
    <row r="500" spans="2:20" ht="15" customHeight="1" x14ac:dyDescent="0.15"/>
    <row r="501" spans="2:20" ht="15" customHeight="1" x14ac:dyDescent="0.15">
      <c r="B501" s="70" t="s">
        <v>68</v>
      </c>
      <c r="C501" s="14" t="s">
        <v>0</v>
      </c>
      <c r="D501" s="14" t="s">
        <v>1</v>
      </c>
      <c r="E501" s="14" t="s">
        <v>2</v>
      </c>
      <c r="F501" s="14" t="s">
        <v>3</v>
      </c>
      <c r="G501" s="14" t="s">
        <v>4</v>
      </c>
      <c r="H501" s="14" t="s">
        <v>5</v>
      </c>
      <c r="I501" s="14" t="s">
        <v>6</v>
      </c>
      <c r="J501" s="14" t="s">
        <v>7</v>
      </c>
      <c r="K501" s="14" t="s">
        <v>8</v>
      </c>
      <c r="L501" s="14" t="s">
        <v>9</v>
      </c>
      <c r="M501" s="14" t="s">
        <v>10</v>
      </c>
      <c r="N501" s="14" t="s">
        <v>11</v>
      </c>
      <c r="O501" s="14" t="s">
        <v>12</v>
      </c>
      <c r="P501" s="14" t="s">
        <v>23</v>
      </c>
      <c r="Q501" s="14" t="s">
        <v>24</v>
      </c>
      <c r="R501" s="14" t="s">
        <v>25</v>
      </c>
      <c r="S501" s="14" t="s">
        <v>26</v>
      </c>
      <c r="T501" s="14" t="s">
        <v>27</v>
      </c>
    </row>
    <row r="502" spans="2:20" ht="15" customHeight="1" x14ac:dyDescent="0.15">
      <c r="B502" s="71"/>
      <c r="C502" s="22" t="s">
        <v>29</v>
      </c>
      <c r="D502" s="3">
        <v>26536.400000000001</v>
      </c>
      <c r="E502" s="3">
        <v>42381.9</v>
      </c>
      <c r="F502" s="3">
        <v>45958.000000000007</v>
      </c>
      <c r="G502" s="3">
        <v>48120.600000000006</v>
      </c>
      <c r="H502" s="3">
        <v>48983.000000000007</v>
      </c>
      <c r="I502" s="3">
        <v>49667.200000000004</v>
      </c>
      <c r="J502" s="3">
        <v>56516.9</v>
      </c>
      <c r="K502" s="3">
        <v>38919.100000000006</v>
      </c>
      <c r="L502" s="3">
        <v>33984.5</v>
      </c>
      <c r="M502" s="3">
        <v>40427.200000000004</v>
      </c>
      <c r="N502" s="3">
        <v>37776.200000000004</v>
      </c>
      <c r="O502" s="3">
        <v>36785.100000000006</v>
      </c>
      <c r="P502" s="3">
        <f>SUM(D502:O502)</f>
        <v>506056.10000000009</v>
      </c>
      <c r="Q502" s="3">
        <f>SUM(D502:F502)</f>
        <v>114876.30000000002</v>
      </c>
      <c r="R502" s="3">
        <f>SUM(G502:I502)</f>
        <v>146770.80000000002</v>
      </c>
      <c r="S502" s="3">
        <f>SUM(J502:L502)</f>
        <v>129420.5</v>
      </c>
      <c r="T502" s="3">
        <f>SUM(M502:O502)</f>
        <v>114988.50000000001</v>
      </c>
    </row>
    <row r="503" spans="2:20" ht="15" customHeight="1" x14ac:dyDescent="0.15">
      <c r="B503" s="71"/>
      <c r="C503" s="14" t="s">
        <v>13</v>
      </c>
      <c r="D503" s="3">
        <v>22585.200000000001</v>
      </c>
      <c r="E503" s="3">
        <v>37987.4</v>
      </c>
      <c r="F503" s="3">
        <v>40150</v>
      </c>
      <c r="G503" s="3">
        <v>45463.000000000007</v>
      </c>
      <c r="H503" s="3">
        <v>47907.200000000004</v>
      </c>
      <c r="I503" s="3">
        <v>50081.9</v>
      </c>
      <c r="J503" s="3">
        <v>51300</v>
      </c>
      <c r="K503" s="3">
        <v>32833</v>
      </c>
      <c r="L503" s="3">
        <v>30462</v>
      </c>
      <c r="M503" s="3">
        <v>34175.9</v>
      </c>
      <c r="N503" s="3">
        <v>37088.700000000004</v>
      </c>
      <c r="O503" s="3">
        <v>33475.200000000004</v>
      </c>
      <c r="P503" s="3">
        <f>SUM(D503:O503)</f>
        <v>463509.50000000006</v>
      </c>
      <c r="Q503" s="3">
        <f>SUM(D503:F503)</f>
        <v>100722.6</v>
      </c>
      <c r="R503" s="3">
        <f>SUM(G503:I503)</f>
        <v>143452.1</v>
      </c>
      <c r="S503" s="3">
        <f>SUM(J503:L503)</f>
        <v>114595</v>
      </c>
      <c r="T503" s="3">
        <f>SUM(M503:O503)</f>
        <v>104739.80000000002</v>
      </c>
    </row>
    <row r="504" spans="2:20" ht="15" customHeight="1" x14ac:dyDescent="0.15">
      <c r="B504" s="71"/>
      <c r="C504" s="14" t="s">
        <v>28</v>
      </c>
      <c r="D504" s="1">
        <v>21336</v>
      </c>
      <c r="E504" s="1">
        <v>35515</v>
      </c>
      <c r="F504" s="1">
        <v>39061</v>
      </c>
      <c r="G504" s="1">
        <v>41807</v>
      </c>
      <c r="H504" s="1">
        <v>43995</v>
      </c>
      <c r="I504" s="1">
        <v>41289</v>
      </c>
      <c r="J504" s="1">
        <v>46001</v>
      </c>
      <c r="K504" s="1">
        <v>32210</v>
      </c>
      <c r="L504" s="1">
        <v>31424</v>
      </c>
      <c r="M504" s="1">
        <v>33451</v>
      </c>
      <c r="N504" s="1">
        <v>32489</v>
      </c>
      <c r="O504" s="1">
        <v>26440</v>
      </c>
      <c r="P504" s="3">
        <f>SUM(D504:O504)</f>
        <v>425018</v>
      </c>
      <c r="Q504" s="3">
        <f>SUM(D504:F504)</f>
        <v>95912</v>
      </c>
      <c r="R504" s="3">
        <f>SUM(G504:I504)</f>
        <v>127091</v>
      </c>
      <c r="S504" s="3">
        <f>SUM(J504:L504)</f>
        <v>109635</v>
      </c>
      <c r="T504" s="3">
        <f>SUM(M504:O504)</f>
        <v>92380</v>
      </c>
    </row>
    <row r="505" spans="2:20" ht="15" customHeight="1" x14ac:dyDescent="0.15">
      <c r="B505" s="71"/>
      <c r="C505" s="14" t="s">
        <v>30</v>
      </c>
      <c r="D505" s="1">
        <v>17545</v>
      </c>
      <c r="E505" s="1">
        <v>28754</v>
      </c>
      <c r="F505" s="1">
        <v>36728</v>
      </c>
      <c r="G505" s="1">
        <v>42016</v>
      </c>
      <c r="H505" s="1">
        <v>42713</v>
      </c>
      <c r="I505" s="1">
        <v>42054</v>
      </c>
      <c r="J505" s="1">
        <v>45576</v>
      </c>
      <c r="K505" s="1">
        <v>31918</v>
      </c>
      <c r="L505" s="1">
        <v>29975</v>
      </c>
      <c r="M505" s="1">
        <v>36522</v>
      </c>
      <c r="N505" s="1">
        <v>31841</v>
      </c>
      <c r="O505" s="1">
        <v>25344</v>
      </c>
      <c r="P505" s="3">
        <f>SUM(D505:O505)</f>
        <v>410986</v>
      </c>
      <c r="Q505" s="3">
        <f>SUM(D505:F505)</f>
        <v>83027</v>
      </c>
      <c r="R505" s="3">
        <f>SUM(G505:I505)</f>
        <v>126783</v>
      </c>
      <c r="S505" s="3">
        <f>SUM(J505:L505)</f>
        <v>107469</v>
      </c>
      <c r="T505" s="3">
        <f>SUM(M505:O505)</f>
        <v>93707</v>
      </c>
    </row>
    <row r="506" spans="2:20" ht="15" customHeight="1" x14ac:dyDescent="0.15">
      <c r="B506" s="71"/>
      <c r="C506" s="14" t="s">
        <v>41</v>
      </c>
      <c r="D506" s="1">
        <v>20583</v>
      </c>
      <c r="E506" s="1">
        <v>30253</v>
      </c>
      <c r="F506" s="1">
        <v>39872</v>
      </c>
      <c r="G506" s="1">
        <v>42338</v>
      </c>
      <c r="H506" s="1">
        <v>42612</v>
      </c>
      <c r="I506" s="1">
        <v>40192</v>
      </c>
      <c r="J506" s="1">
        <v>48275</v>
      </c>
      <c r="K506" s="1">
        <v>30004</v>
      </c>
      <c r="L506" s="1">
        <v>26725</v>
      </c>
      <c r="M506" s="1">
        <v>30348</v>
      </c>
      <c r="N506" s="1">
        <v>29785</v>
      </c>
      <c r="O506" s="1">
        <v>25967</v>
      </c>
      <c r="P506" s="4">
        <f>IF(D506*E506*F506*G506*H506*I506*J506*K506*L506*M506*N506*O506&gt;0,SUM(D506:O506),0)</f>
        <v>406954</v>
      </c>
      <c r="Q506" s="4">
        <f>IF(D506*E506*F506&gt;0,SUM(D506:F506),0)</f>
        <v>90708</v>
      </c>
      <c r="R506" s="4">
        <f>IF(G506*H506*I506&gt;0,SUM(G506:I506),0)</f>
        <v>125142</v>
      </c>
      <c r="S506" s="4">
        <f>IF(J506*K506*L506&gt;0,SUM(J506:L506),0)</f>
        <v>105004</v>
      </c>
      <c r="T506" s="4">
        <f>IF(M506*N506*O506&gt;0,SUM(M506:O506),0)</f>
        <v>86100</v>
      </c>
    </row>
    <row r="507" spans="2:20" ht="15" customHeight="1" x14ac:dyDescent="0.15">
      <c r="B507" s="71"/>
      <c r="C507" s="14" t="s">
        <v>42</v>
      </c>
      <c r="D507" s="1">
        <v>20658</v>
      </c>
      <c r="E507" s="1">
        <v>30523</v>
      </c>
      <c r="F507" s="1">
        <v>36650</v>
      </c>
      <c r="G507" s="1">
        <v>41337</v>
      </c>
      <c r="H507" s="1">
        <v>42874</v>
      </c>
      <c r="I507" s="1">
        <v>38972</v>
      </c>
      <c r="J507" s="1">
        <v>43632</v>
      </c>
      <c r="K507" s="1">
        <v>28257</v>
      </c>
      <c r="L507" s="1">
        <v>26904</v>
      </c>
      <c r="M507" s="1">
        <v>29114</v>
      </c>
      <c r="N507" s="1">
        <v>29250</v>
      </c>
      <c r="O507" s="1">
        <v>25402</v>
      </c>
      <c r="P507" s="4">
        <f>IF(D507*E507*F507*G507*H507*I507*J507*K507*L507*M507*N507*O507&gt;0,SUM(D507:O507),0)</f>
        <v>393573</v>
      </c>
      <c r="Q507" s="4">
        <f>IF(D507*E507*F507&gt;0,SUM(D507:F507),0)</f>
        <v>87831</v>
      </c>
      <c r="R507" s="4">
        <f>IF(G507*H507*I507&gt;0,SUM(G507:I507),0)</f>
        <v>123183</v>
      </c>
      <c r="S507" s="4">
        <f>IF(J507*K507*L507&gt;0,SUM(J507:L507),0)</f>
        <v>98793</v>
      </c>
      <c r="T507" s="4">
        <f>IF(M507*N507*O507&gt;0,SUM(M507:O507),0)</f>
        <v>83766</v>
      </c>
    </row>
    <row r="508" spans="2:20" ht="15" customHeight="1" x14ac:dyDescent="0.15">
      <c r="B508" s="71"/>
      <c r="C508" s="14" t="s">
        <v>44</v>
      </c>
      <c r="D508" s="1">
        <v>19027</v>
      </c>
      <c r="E508" s="1">
        <v>30271</v>
      </c>
      <c r="F508" s="1">
        <v>34769</v>
      </c>
      <c r="G508" s="1">
        <v>43208</v>
      </c>
      <c r="H508" s="1">
        <v>42437</v>
      </c>
      <c r="I508" s="1">
        <v>36719</v>
      </c>
      <c r="J508" s="1">
        <v>40256</v>
      </c>
      <c r="K508" s="1">
        <v>28171</v>
      </c>
      <c r="L508" s="1">
        <v>25168</v>
      </c>
      <c r="M508" s="1">
        <v>28643</v>
      </c>
      <c r="N508" s="1">
        <v>31033</v>
      </c>
      <c r="O508" s="1">
        <v>28537</v>
      </c>
      <c r="P508" s="4">
        <f>IF(D508*E508*F508*G508*H508*I508*J508*K508*L508*M508*N508*O508&gt;0,SUM(D508:O508),0)</f>
        <v>388239</v>
      </c>
      <c r="Q508" s="4">
        <f>IF(D508*E508*F508&gt;0,SUM(D508:F508),0)</f>
        <v>84067</v>
      </c>
      <c r="R508" s="4">
        <f>IF(G508*H508*I508&gt;0,SUM(G508:I508),0)</f>
        <v>122364</v>
      </c>
      <c r="S508" s="4">
        <f>IF(J508*K508*L508&gt;0,SUM(J508:L508),0)</f>
        <v>93595</v>
      </c>
      <c r="T508" s="4">
        <f>IF(M508*N508*O508&gt;0,SUM(M508:O508),0)</f>
        <v>88213</v>
      </c>
    </row>
    <row r="509" spans="2:20" ht="15" customHeight="1" x14ac:dyDescent="0.15">
      <c r="B509" s="71"/>
      <c r="C509" s="14" t="s">
        <v>83</v>
      </c>
      <c r="D509" s="1">
        <v>21541</v>
      </c>
      <c r="E509" s="1">
        <v>29123</v>
      </c>
      <c r="F509" s="1">
        <v>31735</v>
      </c>
      <c r="G509" s="1">
        <v>36554</v>
      </c>
      <c r="H509" s="1">
        <v>39270</v>
      </c>
      <c r="I509" s="1">
        <v>33855</v>
      </c>
      <c r="J509" s="1">
        <v>41006</v>
      </c>
      <c r="K509" s="1">
        <v>29094</v>
      </c>
      <c r="L509" s="1">
        <v>28406</v>
      </c>
      <c r="M509" s="1">
        <v>31408</v>
      </c>
      <c r="N509" s="1">
        <v>34396</v>
      </c>
      <c r="O509" s="1">
        <v>28106</v>
      </c>
      <c r="P509" s="4">
        <f>IF(D509*E509*F509*G509*H509*I509*J509*K509*L509*M509*N509*O509&gt;0,SUM(D509:O509),0)</f>
        <v>384494</v>
      </c>
      <c r="Q509" s="4">
        <f>IF(D509*E509*F509&gt;0,SUM(D509:F509),0)</f>
        <v>82399</v>
      </c>
      <c r="R509" s="4">
        <f>IF(G509*H509*I509&gt;0,SUM(G509:I509),0)</f>
        <v>109679</v>
      </c>
      <c r="S509" s="4">
        <f>IF(J509*K509*L509&gt;0,SUM(J509:L509),0)</f>
        <v>98506</v>
      </c>
      <c r="T509" s="4">
        <f>IF(M509*N509*O509&gt;0,SUM(M509:O509),0)</f>
        <v>93910</v>
      </c>
    </row>
    <row r="510" spans="2:20" ht="15" customHeight="1" x14ac:dyDescent="0.15">
      <c r="B510" s="71"/>
      <c r="C510" s="14" t="s">
        <v>86</v>
      </c>
      <c r="D510" s="17">
        <v>19820</v>
      </c>
      <c r="E510" s="17">
        <v>29305</v>
      </c>
      <c r="F510" s="17">
        <v>30969</v>
      </c>
      <c r="G510" s="17">
        <v>33925</v>
      </c>
      <c r="H510" s="17">
        <v>34701</v>
      </c>
      <c r="I510" s="17">
        <v>26711</v>
      </c>
      <c r="J510" s="17">
        <v>35077</v>
      </c>
      <c r="K510" s="17">
        <v>26799</v>
      </c>
      <c r="L510" s="17">
        <v>28707</v>
      </c>
      <c r="M510" s="17">
        <v>32786</v>
      </c>
      <c r="N510" s="17">
        <v>33462</v>
      </c>
      <c r="O510" s="17">
        <v>31522</v>
      </c>
      <c r="P510" s="4">
        <f>IF(D510*E510*F510*G510*H510*I510*J510*K510*L510*M510*N510*O510&gt;0,SUM(D510:O510),0)</f>
        <v>363784</v>
      </c>
      <c r="Q510" s="4">
        <f>IF(D510*E510*F510&gt;0,SUM(D510:F510),0)</f>
        <v>80094</v>
      </c>
      <c r="R510" s="4">
        <f>IF(G510*H510*I510&gt;0,SUM(G510:I510),0)</f>
        <v>95337</v>
      </c>
      <c r="S510" s="4">
        <f>IF(J510*K510*L510&gt;0,SUM(J510:L510),0)</f>
        <v>90583</v>
      </c>
      <c r="T510" s="4">
        <f>IF(M510*N510*O510&gt;0,SUM(M510:O510),0)</f>
        <v>97770</v>
      </c>
    </row>
    <row r="511" spans="2:20" ht="15" customHeight="1" x14ac:dyDescent="0.15">
      <c r="B511" s="71"/>
      <c r="C511" s="14" t="s">
        <v>87</v>
      </c>
      <c r="D511" s="17">
        <v>22684</v>
      </c>
      <c r="E511" s="17">
        <v>30931</v>
      </c>
      <c r="F511" s="17">
        <v>32635</v>
      </c>
      <c r="G511" s="17">
        <v>40427</v>
      </c>
      <c r="H511" s="17">
        <v>38746</v>
      </c>
      <c r="I511" s="17">
        <v>32832</v>
      </c>
      <c r="J511" s="17">
        <v>37870</v>
      </c>
      <c r="K511" s="17">
        <v>27823</v>
      </c>
      <c r="L511" s="17">
        <v>27776</v>
      </c>
      <c r="M511" s="17">
        <v>31461</v>
      </c>
      <c r="N511" s="17">
        <v>31977</v>
      </c>
      <c r="O511" s="17">
        <v>30008</v>
      </c>
      <c r="P511" s="4">
        <f t="shared" ref="P511:P512" si="239">IF(D511*E511*F511*G511*H511*I511*J511*K511*L511*M511*N511*O511&gt;0,SUM(D511:O511),0)</f>
        <v>385170</v>
      </c>
      <c r="Q511" s="4">
        <f t="shared" ref="Q511:Q512" si="240">IF(D511*E511*F511&gt;0,SUM(D511:F511),0)</f>
        <v>86250</v>
      </c>
      <c r="R511" s="4">
        <f t="shared" ref="R511:R512" si="241">IF(G511*H511*I511&gt;0,SUM(G511:I511),0)</f>
        <v>112005</v>
      </c>
      <c r="S511" s="4">
        <f t="shared" ref="S511:S512" si="242">IF(J511*K511*L511&gt;0,SUM(J511:L511),0)</f>
        <v>93469</v>
      </c>
      <c r="T511" s="4">
        <f t="shared" ref="T511:T512" si="243">IF(M511*N511*O511&gt;0,SUM(M511:O511),0)</f>
        <v>93446</v>
      </c>
    </row>
    <row r="512" spans="2:20" ht="15" customHeight="1" x14ac:dyDescent="0.15">
      <c r="B512" s="71"/>
      <c r="C512" s="14" t="s">
        <v>88</v>
      </c>
      <c r="D512" s="17">
        <v>22772</v>
      </c>
      <c r="E512" s="17">
        <v>29332</v>
      </c>
      <c r="F512" s="17">
        <v>31048</v>
      </c>
      <c r="G512" s="17">
        <v>35737</v>
      </c>
      <c r="H512" s="17">
        <v>38229</v>
      </c>
      <c r="I512" s="17">
        <v>24642</v>
      </c>
      <c r="J512" s="17">
        <v>32120</v>
      </c>
      <c r="K512" s="17">
        <v>30437</v>
      </c>
      <c r="L512" s="17">
        <v>30980</v>
      </c>
      <c r="M512" s="17"/>
      <c r="N512" s="17"/>
      <c r="O512" s="17"/>
      <c r="P512" s="4">
        <f t="shared" si="239"/>
        <v>0</v>
      </c>
      <c r="Q512" s="4">
        <f t="shared" si="240"/>
        <v>83152</v>
      </c>
      <c r="R512" s="4">
        <f t="shared" si="241"/>
        <v>98608</v>
      </c>
      <c r="S512" s="4">
        <f t="shared" si="242"/>
        <v>93537</v>
      </c>
      <c r="T512" s="4">
        <f t="shared" si="243"/>
        <v>0</v>
      </c>
    </row>
    <row r="513" spans="1:20" ht="15" customHeight="1" x14ac:dyDescent="0.15">
      <c r="B513" s="72"/>
      <c r="C513" s="14" t="s">
        <v>89</v>
      </c>
      <c r="D513" s="21">
        <f>IF(D512&gt;0,D512/D511," ")</f>
        <v>1.0038793863516136</v>
      </c>
      <c r="E513" s="21">
        <f t="shared" ref="E513:T513" si="244">IF(E512&gt;0,E512/E511," ")</f>
        <v>0.9483042901943034</v>
      </c>
      <c r="F513" s="21">
        <f t="shared" si="244"/>
        <v>0.95137122721005052</v>
      </c>
      <c r="G513" s="21">
        <f t="shared" si="244"/>
        <v>0.88398842357830165</v>
      </c>
      <c r="H513" s="21">
        <f t="shared" si="244"/>
        <v>0.98665668714189847</v>
      </c>
      <c r="I513" s="21">
        <f t="shared" si="244"/>
        <v>0.7505482456140351</v>
      </c>
      <c r="J513" s="21">
        <f t="shared" si="244"/>
        <v>0.84816477422762082</v>
      </c>
      <c r="K513" s="21">
        <f t="shared" si="244"/>
        <v>1.0939510476943537</v>
      </c>
      <c r="L513" s="21">
        <f t="shared" si="244"/>
        <v>1.1153513824884793</v>
      </c>
      <c r="M513" s="21" t="str">
        <f t="shared" si="244"/>
        <v xml:space="preserve"> </v>
      </c>
      <c r="N513" s="21" t="str">
        <f t="shared" si="244"/>
        <v xml:space="preserve"> </v>
      </c>
      <c r="O513" s="21" t="str">
        <f t="shared" si="244"/>
        <v xml:space="preserve"> </v>
      </c>
      <c r="P513" s="21" t="str">
        <f t="shared" si="244"/>
        <v xml:space="preserve"> </v>
      </c>
      <c r="Q513" s="21">
        <f t="shared" si="244"/>
        <v>0.96408115942028982</v>
      </c>
      <c r="R513" s="21">
        <f t="shared" si="244"/>
        <v>0.88038926833623499</v>
      </c>
      <c r="S513" s="21">
        <f t="shared" si="244"/>
        <v>1.0007275139351015</v>
      </c>
      <c r="T513" s="21" t="str">
        <f t="shared" si="244"/>
        <v xml:space="preserve"> </v>
      </c>
    </row>
    <row r="514" spans="1:20" ht="15" customHeight="1" x14ac:dyDescent="0.15"/>
    <row r="515" spans="1:20" ht="15" customHeight="1" x14ac:dyDescent="0.15">
      <c r="B515" s="70" t="s">
        <v>67</v>
      </c>
      <c r="C515" s="14" t="s">
        <v>0</v>
      </c>
      <c r="D515" s="14" t="s">
        <v>1</v>
      </c>
      <c r="E515" s="14" t="s">
        <v>2</v>
      </c>
      <c r="F515" s="14" t="s">
        <v>3</v>
      </c>
      <c r="G515" s="14" t="s">
        <v>4</v>
      </c>
      <c r="H515" s="14" t="s">
        <v>5</v>
      </c>
      <c r="I515" s="14" t="s">
        <v>6</v>
      </c>
      <c r="J515" s="14" t="s">
        <v>7</v>
      </c>
      <c r="K515" s="14" t="s">
        <v>8</v>
      </c>
      <c r="L515" s="14" t="s">
        <v>9</v>
      </c>
      <c r="M515" s="14" t="s">
        <v>10</v>
      </c>
      <c r="N515" s="14" t="s">
        <v>11</v>
      </c>
      <c r="O515" s="14" t="s">
        <v>12</v>
      </c>
      <c r="P515" s="14" t="s">
        <v>23</v>
      </c>
      <c r="Q515" s="14" t="s">
        <v>24</v>
      </c>
      <c r="R515" s="14" t="s">
        <v>25</v>
      </c>
      <c r="S515" s="14" t="s">
        <v>26</v>
      </c>
      <c r="T515" s="14" t="s">
        <v>27</v>
      </c>
    </row>
    <row r="516" spans="1:20" ht="15" customHeight="1" x14ac:dyDescent="0.15">
      <c r="B516" s="71"/>
      <c r="C516" s="22" t="s">
        <v>29</v>
      </c>
      <c r="D516" s="3">
        <v>46229</v>
      </c>
      <c r="E516" s="3">
        <v>90885</v>
      </c>
      <c r="F516" s="3">
        <v>71144</v>
      </c>
      <c r="G516" s="3">
        <v>99641</v>
      </c>
      <c r="H516" s="3">
        <v>141545</v>
      </c>
      <c r="I516" s="3">
        <v>117867</v>
      </c>
      <c r="J516" s="3">
        <v>75910</v>
      </c>
      <c r="K516" s="3">
        <v>32940</v>
      </c>
      <c r="L516" s="3">
        <v>6017</v>
      </c>
      <c r="M516" s="3">
        <v>3953</v>
      </c>
      <c r="N516" s="3">
        <v>5808</v>
      </c>
      <c r="O516" s="3">
        <v>10091</v>
      </c>
      <c r="P516" s="3">
        <f>SUM(D516:O516)</f>
        <v>702030</v>
      </c>
      <c r="Q516" s="3">
        <f>SUM(D516:F516)</f>
        <v>208258</v>
      </c>
      <c r="R516" s="3">
        <f>SUM(G516:I516)</f>
        <v>359053</v>
      </c>
      <c r="S516" s="3">
        <f>SUM(J516:L516)</f>
        <v>114867</v>
      </c>
      <c r="T516" s="3">
        <f>SUM(M516:O516)</f>
        <v>19852</v>
      </c>
    </row>
    <row r="517" spans="1:20" ht="15" customHeight="1" x14ac:dyDescent="0.15">
      <c r="B517" s="71"/>
      <c r="C517" s="14" t="s">
        <v>13</v>
      </c>
      <c r="D517" s="3">
        <v>53694</v>
      </c>
      <c r="E517" s="3">
        <v>144881</v>
      </c>
      <c r="F517" s="3">
        <v>66015</v>
      </c>
      <c r="G517" s="3">
        <v>79901</v>
      </c>
      <c r="H517" s="3">
        <v>132355</v>
      </c>
      <c r="I517" s="3">
        <v>97604</v>
      </c>
      <c r="J517" s="3">
        <v>70337</v>
      </c>
      <c r="K517" s="3">
        <v>25702</v>
      </c>
      <c r="L517" s="3">
        <v>4421</v>
      </c>
      <c r="M517" s="3">
        <v>3505</v>
      </c>
      <c r="N517" s="3">
        <v>4545</v>
      </c>
      <c r="O517" s="3">
        <v>6784</v>
      </c>
      <c r="P517" s="3">
        <f>SUM(D517:O517)</f>
        <v>689744</v>
      </c>
      <c r="Q517" s="3">
        <f>SUM(D517:F517)</f>
        <v>264590</v>
      </c>
      <c r="R517" s="3">
        <f>SUM(G517:I517)</f>
        <v>309860</v>
      </c>
      <c r="S517" s="3">
        <f>SUM(J517:L517)</f>
        <v>100460</v>
      </c>
      <c r="T517" s="3">
        <f>SUM(M517:O517)</f>
        <v>14834</v>
      </c>
    </row>
    <row r="518" spans="1:20" ht="15" customHeight="1" x14ac:dyDescent="0.15">
      <c r="B518" s="71"/>
      <c r="C518" s="14" t="s">
        <v>28</v>
      </c>
      <c r="D518" s="1">
        <v>43271</v>
      </c>
      <c r="E518" s="1">
        <v>117568</v>
      </c>
      <c r="F518" s="1">
        <v>68507</v>
      </c>
      <c r="G518" s="1">
        <v>93979</v>
      </c>
      <c r="H518" s="1">
        <v>128538</v>
      </c>
      <c r="I518" s="1">
        <v>77777</v>
      </c>
      <c r="J518" s="1">
        <v>83515</v>
      </c>
      <c r="K518" s="1">
        <v>34410</v>
      </c>
      <c r="L518" s="1">
        <v>4592</v>
      </c>
      <c r="M518" s="1">
        <v>3222</v>
      </c>
      <c r="N518" s="1">
        <v>5147</v>
      </c>
      <c r="O518" s="1">
        <v>6320</v>
      </c>
      <c r="P518" s="3">
        <f>SUM(D518:O518)</f>
        <v>666846</v>
      </c>
      <c r="Q518" s="3">
        <f>SUM(D518:F518)</f>
        <v>229346</v>
      </c>
      <c r="R518" s="3">
        <f>SUM(G518:I518)</f>
        <v>300294</v>
      </c>
      <c r="S518" s="3">
        <f>SUM(J518:L518)</f>
        <v>122517</v>
      </c>
      <c r="T518" s="3">
        <f>SUM(M518:O518)</f>
        <v>14689</v>
      </c>
    </row>
    <row r="519" spans="1:20" ht="15" customHeight="1" x14ac:dyDescent="0.2">
      <c r="A519" s="30" t="s">
        <v>45</v>
      </c>
      <c r="B519" s="71"/>
      <c r="C519" s="14" t="s">
        <v>30</v>
      </c>
      <c r="D519" s="1">
        <v>57668</v>
      </c>
      <c r="E519" s="1">
        <v>121351</v>
      </c>
      <c r="F519" s="1">
        <v>87022</v>
      </c>
      <c r="G519" s="1">
        <v>112409</v>
      </c>
      <c r="H519" s="1">
        <v>151312</v>
      </c>
      <c r="I519" s="1">
        <v>76041</v>
      </c>
      <c r="J519" s="1">
        <v>73289</v>
      </c>
      <c r="K519" s="1">
        <v>35979</v>
      </c>
      <c r="L519" s="1">
        <v>5161</v>
      </c>
      <c r="M519" s="1">
        <v>3168</v>
      </c>
      <c r="N519" s="1">
        <v>3860</v>
      </c>
      <c r="O519" s="1">
        <v>5211</v>
      </c>
      <c r="P519" s="3">
        <f>SUM(D519:O519)</f>
        <v>732471</v>
      </c>
      <c r="Q519" s="3">
        <f>SUM(D519:F519)</f>
        <v>266041</v>
      </c>
      <c r="R519" s="3">
        <f>SUM(G519:I519)</f>
        <v>339762</v>
      </c>
      <c r="S519" s="3">
        <f>SUM(J519:L519)</f>
        <v>114429</v>
      </c>
      <c r="T519" s="3">
        <f>SUM(M519:O519)</f>
        <v>12239</v>
      </c>
    </row>
    <row r="520" spans="1:20" ht="15" customHeight="1" x14ac:dyDescent="0.15">
      <c r="B520" s="71"/>
      <c r="C520" s="14" t="s">
        <v>41</v>
      </c>
      <c r="D520" s="1">
        <v>65192</v>
      </c>
      <c r="E520" s="1">
        <v>105989</v>
      </c>
      <c r="F520" s="1">
        <v>74820</v>
      </c>
      <c r="G520" s="1">
        <v>113254</v>
      </c>
      <c r="H520" s="1">
        <v>116423</v>
      </c>
      <c r="I520" s="1">
        <v>84639</v>
      </c>
      <c r="J520" s="1">
        <v>70922</v>
      </c>
      <c r="K520" s="1">
        <v>39952</v>
      </c>
      <c r="L520" s="1">
        <v>4034</v>
      </c>
      <c r="M520" s="1">
        <v>3147</v>
      </c>
      <c r="N520" s="1">
        <v>3565</v>
      </c>
      <c r="O520" s="1">
        <v>6027</v>
      </c>
      <c r="P520" s="4">
        <f>IF(D520*E520*F520*G520*H520*I520*J520*K520*L520*M520*N520*O520&gt;0,SUM(D520:O520),0)</f>
        <v>687964</v>
      </c>
      <c r="Q520" s="4">
        <f>IF(D520*E520*F520&gt;0,SUM(D520:F520),0)</f>
        <v>246001</v>
      </c>
      <c r="R520" s="4">
        <f>IF(G520*H520*I520&gt;0,SUM(G520:I520),0)</f>
        <v>314316</v>
      </c>
      <c r="S520" s="4">
        <f>IF(J520*K520*L520&gt;0,SUM(J520:L520),0)</f>
        <v>114908</v>
      </c>
      <c r="T520" s="4">
        <f>IF(M520*N520*O520&gt;0,SUM(M520:O520),0)</f>
        <v>12739</v>
      </c>
    </row>
    <row r="521" spans="1:20" ht="15" customHeight="1" x14ac:dyDescent="0.15">
      <c r="B521" s="71"/>
      <c r="C521" s="14" t="s">
        <v>42</v>
      </c>
      <c r="D521" s="1">
        <v>55847</v>
      </c>
      <c r="E521" s="1">
        <v>100286</v>
      </c>
      <c r="F521" s="1">
        <v>99869</v>
      </c>
      <c r="G521" s="1">
        <v>104677</v>
      </c>
      <c r="H521" s="1">
        <v>121030</v>
      </c>
      <c r="I521" s="1">
        <v>86016</v>
      </c>
      <c r="J521" s="1">
        <v>76466</v>
      </c>
      <c r="K521" s="1">
        <v>44345</v>
      </c>
      <c r="L521" s="1">
        <v>5524</v>
      </c>
      <c r="M521" s="1">
        <v>2900</v>
      </c>
      <c r="N521" s="1">
        <v>3410</v>
      </c>
      <c r="O521" s="1">
        <v>6273</v>
      </c>
      <c r="P521" s="4">
        <f>IF(D521*E521*F521*G521*H521*I521*J521*K521*L521*M521*N521*O521&gt;0,SUM(D521:O521),0)</f>
        <v>706643</v>
      </c>
      <c r="Q521" s="4">
        <f>IF(D521*E521*F521&gt;0,SUM(D521:F521),0)</f>
        <v>256002</v>
      </c>
      <c r="R521" s="4">
        <f>IF(G521*H521*I521&gt;0,SUM(G521:I521),0)</f>
        <v>311723</v>
      </c>
      <c r="S521" s="4">
        <f>IF(J521*K521*L521&gt;0,SUM(J521:L521),0)</f>
        <v>126335</v>
      </c>
      <c r="T521" s="4">
        <f>IF(M521*N521*O521&gt;0,SUM(M521:O521),0)</f>
        <v>12583</v>
      </c>
    </row>
    <row r="522" spans="1:20" ht="15" customHeight="1" x14ac:dyDescent="0.15">
      <c r="B522" s="71"/>
      <c r="C522" s="14" t="s">
        <v>44</v>
      </c>
      <c r="D522" s="1">
        <v>66928</v>
      </c>
      <c r="E522" s="1">
        <v>111321</v>
      </c>
      <c r="F522" s="1">
        <v>86780</v>
      </c>
      <c r="G522" s="1">
        <v>101326</v>
      </c>
      <c r="H522" s="1">
        <v>125726</v>
      </c>
      <c r="I522" s="1">
        <v>116416</v>
      </c>
      <c r="J522" s="1">
        <v>80440</v>
      </c>
      <c r="K522" s="1">
        <v>43017</v>
      </c>
      <c r="L522" s="1">
        <v>4827</v>
      </c>
      <c r="M522" s="1">
        <v>3266</v>
      </c>
      <c r="N522" s="1">
        <v>4210</v>
      </c>
      <c r="O522" s="1">
        <v>7270</v>
      </c>
      <c r="P522" s="4">
        <f>IF(D522*E522*F522*G522*H522*I522*J522*K522*L522*M522*N522*O522&gt;0,SUM(D522:O522),0)</f>
        <v>751527</v>
      </c>
      <c r="Q522" s="4">
        <f>IF(D522*E522*F522&gt;0,SUM(D522:F522),0)</f>
        <v>265029</v>
      </c>
      <c r="R522" s="4">
        <f>IF(G522*H522*I522&gt;0,SUM(G522:I522),0)</f>
        <v>343468</v>
      </c>
      <c r="S522" s="4">
        <f>IF(J522*K522*L522&gt;0,SUM(J522:L522),0)</f>
        <v>128284</v>
      </c>
      <c r="T522" s="4">
        <f>IF(M522*N522*O522&gt;0,SUM(M522:O522),0)</f>
        <v>14746</v>
      </c>
    </row>
    <row r="523" spans="1:20" ht="15" customHeight="1" x14ac:dyDescent="0.15">
      <c r="B523" s="71"/>
      <c r="C523" s="14" t="s">
        <v>83</v>
      </c>
      <c r="D523" s="1">
        <v>64692</v>
      </c>
      <c r="E523" s="1">
        <v>135862</v>
      </c>
      <c r="F523" s="1">
        <v>92574</v>
      </c>
      <c r="G523" s="1">
        <v>106727</v>
      </c>
      <c r="H523" s="1">
        <v>122808</v>
      </c>
      <c r="I523" s="1">
        <v>102460</v>
      </c>
      <c r="J523" s="1">
        <v>76992</v>
      </c>
      <c r="K523" s="1">
        <v>38778</v>
      </c>
      <c r="L523" s="1">
        <v>4607</v>
      </c>
      <c r="M523" s="1">
        <v>3172</v>
      </c>
      <c r="N523" s="1">
        <v>4349</v>
      </c>
      <c r="O523" s="1">
        <v>6656</v>
      </c>
      <c r="P523" s="4">
        <f>IF(D523*E523*F523*G523*H523*I523*J523*K523*L523*M523*N523*O523&gt;0,SUM(D523:O523),0)</f>
        <v>759677</v>
      </c>
      <c r="Q523" s="4">
        <f>IF(D523*E523*F523&gt;0,SUM(D523:F523),0)</f>
        <v>293128</v>
      </c>
      <c r="R523" s="4">
        <f>IF(G523*H523*I523&gt;0,SUM(G523:I523),0)</f>
        <v>331995</v>
      </c>
      <c r="S523" s="4">
        <f>IF(J523*K523*L523&gt;0,SUM(J523:L523),0)</f>
        <v>120377</v>
      </c>
      <c r="T523" s="4">
        <f>IF(M523*N523*O523&gt;0,SUM(M523:O523),0)</f>
        <v>14177</v>
      </c>
    </row>
    <row r="524" spans="1:20" ht="15" customHeight="1" x14ac:dyDescent="0.15">
      <c r="B524" s="71"/>
      <c r="C524" s="14" t="s">
        <v>86</v>
      </c>
      <c r="D524" s="17">
        <v>56354</v>
      </c>
      <c r="E524" s="17">
        <v>120458</v>
      </c>
      <c r="F524" s="17">
        <v>72995</v>
      </c>
      <c r="G524" s="17">
        <v>107375</v>
      </c>
      <c r="H524" s="17">
        <v>108140</v>
      </c>
      <c r="I524" s="17">
        <v>82543</v>
      </c>
      <c r="J524" s="17">
        <v>85947</v>
      </c>
      <c r="K524" s="17">
        <v>31151</v>
      </c>
      <c r="L524" s="17">
        <v>5326</v>
      </c>
      <c r="M524" s="17">
        <v>3564</v>
      </c>
      <c r="N524" s="17">
        <v>4449</v>
      </c>
      <c r="O524" s="17">
        <v>7558</v>
      </c>
      <c r="P524" s="4">
        <f>IF(D524*E524*F524*G524*H524*I524*J524*K524*L524*M524*N524*O524&gt;0,SUM(D524:O524),0)</f>
        <v>685860</v>
      </c>
      <c r="Q524" s="4">
        <f>IF(D524*E524*F524&gt;0,SUM(D524:F524),0)</f>
        <v>249807</v>
      </c>
      <c r="R524" s="4">
        <f>IF(G524*H524*I524&gt;0,SUM(G524:I524),0)</f>
        <v>298058</v>
      </c>
      <c r="S524" s="4">
        <f>IF(J524*K524*L524&gt;0,SUM(J524:L524),0)</f>
        <v>122424</v>
      </c>
      <c r="T524" s="4">
        <f>IF(M524*N524*O524&gt;0,SUM(M524:O524),0)</f>
        <v>15571</v>
      </c>
    </row>
    <row r="525" spans="1:20" ht="15" customHeight="1" x14ac:dyDescent="0.15">
      <c r="B525" s="71"/>
      <c r="C525" s="14" t="s">
        <v>87</v>
      </c>
      <c r="D525" s="17">
        <v>69405</v>
      </c>
      <c r="E525" s="17">
        <v>121758</v>
      </c>
      <c r="F525" s="17">
        <v>91346</v>
      </c>
      <c r="G525" s="17">
        <v>112426</v>
      </c>
      <c r="H525" s="17">
        <v>120022</v>
      </c>
      <c r="I525" s="17">
        <v>88946</v>
      </c>
      <c r="J525" s="17">
        <v>77018</v>
      </c>
      <c r="K525" s="17">
        <v>35979</v>
      </c>
      <c r="L525" s="17">
        <v>4952</v>
      </c>
      <c r="M525" s="17">
        <v>3271</v>
      </c>
      <c r="N525" s="17">
        <v>5128</v>
      </c>
      <c r="O525" s="17">
        <v>9505</v>
      </c>
      <c r="P525" s="4">
        <f t="shared" ref="P525:P526" si="245">IF(D525*E525*F525*G525*H525*I525*J525*K525*L525*M525*N525*O525&gt;0,SUM(D525:O525),0)</f>
        <v>739756</v>
      </c>
      <c r="Q525" s="4">
        <f t="shared" ref="Q525:Q526" si="246">IF(D525*E525*F525&gt;0,SUM(D525:F525),0)</f>
        <v>282509</v>
      </c>
      <c r="R525" s="4">
        <f t="shared" ref="R525:R526" si="247">IF(G525*H525*I525&gt;0,SUM(G525:I525),0)</f>
        <v>321394</v>
      </c>
      <c r="S525" s="4">
        <f t="shared" ref="S525:S526" si="248">IF(J525*K525*L525&gt;0,SUM(J525:L525),0)</f>
        <v>117949</v>
      </c>
      <c r="T525" s="4">
        <f t="shared" ref="T525:T526" si="249">IF(M525*N525*O525&gt;0,SUM(M525:O525),0)</f>
        <v>17904</v>
      </c>
    </row>
    <row r="526" spans="1:20" ht="15" customHeight="1" x14ac:dyDescent="0.15">
      <c r="B526" s="71"/>
      <c r="C526" s="14" t="s">
        <v>88</v>
      </c>
      <c r="D526" s="17">
        <v>68201</v>
      </c>
      <c r="E526" s="17">
        <v>104601</v>
      </c>
      <c r="F526" s="17">
        <v>88458</v>
      </c>
      <c r="G526" s="17">
        <v>98986</v>
      </c>
      <c r="H526" s="17">
        <v>112472</v>
      </c>
      <c r="I526" s="17">
        <v>85385</v>
      </c>
      <c r="J526" s="17">
        <v>77027</v>
      </c>
      <c r="K526" s="17">
        <v>44208</v>
      </c>
      <c r="L526" s="17">
        <v>7750</v>
      </c>
      <c r="M526" s="17"/>
      <c r="N526" s="17"/>
      <c r="O526" s="17"/>
      <c r="P526" s="4">
        <f t="shared" si="245"/>
        <v>0</v>
      </c>
      <c r="Q526" s="4">
        <f t="shared" si="246"/>
        <v>261260</v>
      </c>
      <c r="R526" s="4">
        <f t="shared" si="247"/>
        <v>296843</v>
      </c>
      <c r="S526" s="4">
        <f t="shared" si="248"/>
        <v>128985</v>
      </c>
      <c r="T526" s="4">
        <f t="shared" si="249"/>
        <v>0</v>
      </c>
    </row>
    <row r="527" spans="1:20" ht="15" customHeight="1" x14ac:dyDescent="0.15">
      <c r="B527" s="72"/>
      <c r="C527" s="14" t="s">
        <v>89</v>
      </c>
      <c r="D527" s="21">
        <f>IF(D526&gt;0,D526/D525," ")</f>
        <v>0.98265254664649526</v>
      </c>
      <c r="E527" s="21">
        <f t="shared" ref="E527:T527" si="250">IF(E526&gt;0,E526/E525," ")</f>
        <v>0.85908934115212143</v>
      </c>
      <c r="F527" s="21">
        <f t="shared" si="250"/>
        <v>0.96838394675191031</v>
      </c>
      <c r="G527" s="21">
        <f t="shared" si="250"/>
        <v>0.88045469909095764</v>
      </c>
      <c r="H527" s="21">
        <f t="shared" si="250"/>
        <v>0.93709486594124414</v>
      </c>
      <c r="I527" s="21">
        <f t="shared" si="250"/>
        <v>0.95996447282620911</v>
      </c>
      <c r="J527" s="21">
        <f t="shared" si="250"/>
        <v>1.0001168557999429</v>
      </c>
      <c r="K527" s="21">
        <f t="shared" si="250"/>
        <v>1.228716751438339</v>
      </c>
      <c r="L527" s="21">
        <f t="shared" si="250"/>
        <v>1.5650242326332795</v>
      </c>
      <c r="M527" s="21" t="str">
        <f t="shared" si="250"/>
        <v xml:space="preserve"> </v>
      </c>
      <c r="N527" s="21" t="str">
        <f t="shared" si="250"/>
        <v xml:space="preserve"> </v>
      </c>
      <c r="O527" s="21" t="str">
        <f t="shared" si="250"/>
        <v xml:space="preserve"> </v>
      </c>
      <c r="P527" s="21" t="str">
        <f t="shared" si="250"/>
        <v xml:space="preserve"> </v>
      </c>
      <c r="Q527" s="21">
        <f t="shared" si="250"/>
        <v>0.92478469712469336</v>
      </c>
      <c r="R527" s="21">
        <f t="shared" si="250"/>
        <v>0.92361089503848859</v>
      </c>
      <c r="S527" s="21">
        <f t="shared" si="250"/>
        <v>1.0935658632120662</v>
      </c>
      <c r="T527" s="21" t="str">
        <f t="shared" si="250"/>
        <v xml:space="preserve"> </v>
      </c>
    </row>
    <row r="528" spans="1:20" ht="15" customHeight="1" x14ac:dyDescent="0.15"/>
    <row r="529" spans="2:20" ht="15" customHeight="1" x14ac:dyDescent="0.15">
      <c r="B529" s="6" t="s">
        <v>20</v>
      </c>
    </row>
    <row r="530" spans="2:20" ht="15" customHeight="1" x14ac:dyDescent="0.15">
      <c r="B530" s="67" t="s">
        <v>73</v>
      </c>
      <c r="C530" s="58" t="s">
        <v>0</v>
      </c>
      <c r="D530" s="58" t="s">
        <v>1</v>
      </c>
      <c r="E530" s="58" t="s">
        <v>2</v>
      </c>
      <c r="F530" s="58" t="s">
        <v>3</v>
      </c>
      <c r="G530" s="58" t="s">
        <v>4</v>
      </c>
      <c r="H530" s="58" t="s">
        <v>5</v>
      </c>
      <c r="I530" s="58" t="s">
        <v>6</v>
      </c>
      <c r="J530" s="58" t="s">
        <v>7</v>
      </c>
      <c r="K530" s="58" t="s">
        <v>8</v>
      </c>
      <c r="L530" s="58" t="s">
        <v>9</v>
      </c>
      <c r="M530" s="58" t="s">
        <v>10</v>
      </c>
      <c r="N530" s="58" t="s">
        <v>11</v>
      </c>
      <c r="O530" s="58" t="s">
        <v>12</v>
      </c>
      <c r="P530" s="58" t="s">
        <v>23</v>
      </c>
      <c r="Q530" s="58" t="s">
        <v>24</v>
      </c>
      <c r="R530" s="58" t="s">
        <v>25</v>
      </c>
      <c r="S530" s="58" t="s">
        <v>26</v>
      </c>
      <c r="T530" s="58" t="s">
        <v>27</v>
      </c>
    </row>
    <row r="531" spans="2:20" ht="15" customHeight="1" x14ac:dyDescent="0.15">
      <c r="B531" s="68"/>
      <c r="C531" s="59" t="s">
        <v>29</v>
      </c>
      <c r="D531" s="60">
        <v>15295</v>
      </c>
      <c r="E531" s="60">
        <v>25938</v>
      </c>
      <c r="F531" s="60">
        <v>27199</v>
      </c>
      <c r="G531" s="60">
        <v>29861</v>
      </c>
      <c r="H531" s="60">
        <v>35532</v>
      </c>
      <c r="I531" s="60">
        <v>35563</v>
      </c>
      <c r="J531" s="60">
        <v>28721</v>
      </c>
      <c r="K531" s="60">
        <v>13146</v>
      </c>
      <c r="L531" s="60">
        <v>8830</v>
      </c>
      <c r="M531" s="60">
        <v>14997</v>
      </c>
      <c r="N531" s="60">
        <v>14850</v>
      </c>
      <c r="O531" s="60">
        <v>12569</v>
      </c>
      <c r="P531" s="3">
        <f>SUM(D531:O531)</f>
        <v>262501</v>
      </c>
      <c r="Q531" s="3">
        <f>SUM(D531:F531)</f>
        <v>68432</v>
      </c>
      <c r="R531" s="3">
        <f>SUM(G531:I531)</f>
        <v>100956</v>
      </c>
      <c r="S531" s="3">
        <f>SUM(J531:L531)</f>
        <v>50697</v>
      </c>
      <c r="T531" s="3">
        <f>SUM(M531:O531)</f>
        <v>42416</v>
      </c>
    </row>
    <row r="532" spans="2:20" ht="15" customHeight="1" x14ac:dyDescent="0.15">
      <c r="B532" s="68"/>
      <c r="C532" s="58" t="s">
        <v>13</v>
      </c>
      <c r="D532" s="60">
        <v>11715</v>
      </c>
      <c r="E532" s="60">
        <v>20804</v>
      </c>
      <c r="F532" s="60">
        <v>21421</v>
      </c>
      <c r="G532" s="60">
        <v>21427</v>
      </c>
      <c r="H532" s="60">
        <v>23375</v>
      </c>
      <c r="I532" s="60">
        <v>21500</v>
      </c>
      <c r="J532" s="60">
        <v>24203</v>
      </c>
      <c r="K532" s="60">
        <v>11640</v>
      </c>
      <c r="L532" s="60">
        <v>7364</v>
      </c>
      <c r="M532" s="60">
        <v>12703</v>
      </c>
      <c r="N532" s="60">
        <v>12225</v>
      </c>
      <c r="O532" s="60">
        <v>9157</v>
      </c>
      <c r="P532" s="3">
        <f>SUM(D532:O532)</f>
        <v>197534</v>
      </c>
      <c r="Q532" s="3">
        <f>SUM(D532:F532)</f>
        <v>53940</v>
      </c>
      <c r="R532" s="3">
        <f>SUM(G532:I532)</f>
        <v>66302</v>
      </c>
      <c r="S532" s="3">
        <f>SUM(J532:L532)</f>
        <v>43207</v>
      </c>
      <c r="T532" s="3">
        <f>SUM(M532:O532)</f>
        <v>34085</v>
      </c>
    </row>
    <row r="533" spans="2:20" ht="15" customHeight="1" x14ac:dyDescent="0.15">
      <c r="B533" s="68"/>
      <c r="C533" s="58" t="s">
        <v>28</v>
      </c>
      <c r="D533" s="61">
        <v>11077</v>
      </c>
      <c r="E533" s="61">
        <v>18762</v>
      </c>
      <c r="F533" s="61">
        <v>18275</v>
      </c>
      <c r="G533" s="61">
        <v>20617</v>
      </c>
      <c r="H533" s="61">
        <v>25335</v>
      </c>
      <c r="I533" s="61">
        <v>25011</v>
      </c>
      <c r="J533" s="61">
        <v>21085</v>
      </c>
      <c r="K533" s="61">
        <v>9988</v>
      </c>
      <c r="L533" s="61">
        <v>6772</v>
      </c>
      <c r="M533" s="61">
        <v>12790</v>
      </c>
      <c r="N533" s="61">
        <v>12516</v>
      </c>
      <c r="O533" s="61">
        <v>8682</v>
      </c>
      <c r="P533" s="3">
        <f>SUM(D533:O533)</f>
        <v>190910</v>
      </c>
      <c r="Q533" s="3">
        <f>SUM(D533:F533)</f>
        <v>48114</v>
      </c>
      <c r="R533" s="3">
        <f>SUM(G533:I533)</f>
        <v>70963</v>
      </c>
      <c r="S533" s="3">
        <f>SUM(J533:L533)</f>
        <v>37845</v>
      </c>
      <c r="T533" s="3">
        <f>SUM(M533:O533)</f>
        <v>33988</v>
      </c>
    </row>
    <row r="534" spans="2:20" ht="15" customHeight="1" x14ac:dyDescent="0.15">
      <c r="B534" s="68"/>
      <c r="C534" s="58" t="s">
        <v>30</v>
      </c>
      <c r="D534" s="61">
        <v>9559</v>
      </c>
      <c r="E534" s="61">
        <v>14914</v>
      </c>
      <c r="F534" s="61">
        <v>16854</v>
      </c>
      <c r="G534" s="61">
        <v>18613</v>
      </c>
      <c r="H534" s="61">
        <v>23588</v>
      </c>
      <c r="I534" s="61">
        <v>24949</v>
      </c>
      <c r="J534" s="61">
        <v>22195</v>
      </c>
      <c r="K534" s="61">
        <v>10125</v>
      </c>
      <c r="L534" s="61">
        <v>8561</v>
      </c>
      <c r="M534" s="61">
        <v>13887</v>
      </c>
      <c r="N534" s="61">
        <v>14045</v>
      </c>
      <c r="O534" s="61">
        <v>10248</v>
      </c>
      <c r="P534" s="3">
        <f>SUM(D534:O534)</f>
        <v>187538</v>
      </c>
      <c r="Q534" s="3">
        <f>SUM(D534:F534)</f>
        <v>41327</v>
      </c>
      <c r="R534" s="3">
        <f>SUM(G534:I534)</f>
        <v>67150</v>
      </c>
      <c r="S534" s="3">
        <f>SUM(J534:L534)</f>
        <v>40881</v>
      </c>
      <c r="T534" s="3">
        <f>SUM(M534:O534)</f>
        <v>38180</v>
      </c>
    </row>
    <row r="535" spans="2:20" ht="15" customHeight="1" x14ac:dyDescent="0.15">
      <c r="B535" s="68"/>
      <c r="C535" s="14" t="s">
        <v>41</v>
      </c>
      <c r="D535" s="62">
        <v>10981</v>
      </c>
      <c r="E535" s="62">
        <v>15217</v>
      </c>
      <c r="F535" s="1">
        <v>15867</v>
      </c>
      <c r="G535" s="1">
        <v>18220</v>
      </c>
      <c r="H535" s="1">
        <v>24508</v>
      </c>
      <c r="I535" s="63">
        <v>21644</v>
      </c>
      <c r="J535" s="1">
        <v>19622</v>
      </c>
      <c r="K535" s="1">
        <v>9160</v>
      </c>
      <c r="L535" s="1">
        <v>12555</v>
      </c>
      <c r="M535" s="1">
        <v>11761</v>
      </c>
      <c r="N535" s="1">
        <v>13709</v>
      </c>
      <c r="O535" s="1">
        <v>9212</v>
      </c>
      <c r="P535" s="4">
        <f>IF(D535*E535*F535*G535*H535*I535*J535*K535*L535*M535*N535*O535&gt;0,SUM(D535:O535),0)</f>
        <v>182456</v>
      </c>
      <c r="Q535" s="4">
        <f>IF(D535*E535*F535&gt;0,SUM(D535:F535),0)</f>
        <v>42065</v>
      </c>
      <c r="R535" s="4">
        <f>IF(G535*H535*I535&gt;0,SUM(G535:I535),0)</f>
        <v>64372</v>
      </c>
      <c r="S535" s="4">
        <f>IF(J535*K535*L535&gt;0,SUM(J535:L535),0)</f>
        <v>41337</v>
      </c>
      <c r="T535" s="4">
        <f>IF(M535*N535*O535&gt;0,SUM(M535:O535),0)</f>
        <v>34682</v>
      </c>
    </row>
    <row r="536" spans="2:20" ht="15" customHeight="1" x14ac:dyDescent="0.15">
      <c r="B536" s="68"/>
      <c r="C536" s="14" t="s">
        <v>42</v>
      </c>
      <c r="D536" s="62">
        <v>12869</v>
      </c>
      <c r="E536" s="62">
        <v>14609</v>
      </c>
      <c r="F536" s="1">
        <v>15987</v>
      </c>
      <c r="G536" s="1">
        <v>18852</v>
      </c>
      <c r="H536" s="1">
        <v>21318</v>
      </c>
      <c r="I536" s="64">
        <v>18108</v>
      </c>
      <c r="J536" s="1">
        <v>18146</v>
      </c>
      <c r="K536" s="1">
        <v>9230</v>
      </c>
      <c r="L536" s="1">
        <v>7369</v>
      </c>
      <c r="M536" s="1">
        <v>11546</v>
      </c>
      <c r="N536" s="1">
        <v>10720</v>
      </c>
      <c r="O536" s="1">
        <v>10049</v>
      </c>
      <c r="P536" s="4">
        <f>IF(D536*E536*F536*G536*H536*I536*J536*K536*L536*M536*N536*O536&gt;0,SUM(D536:O536),0)</f>
        <v>168803</v>
      </c>
      <c r="Q536" s="4">
        <f>IF(D536*E536*F536&gt;0,SUM(D536:F536),0)</f>
        <v>43465</v>
      </c>
      <c r="R536" s="4">
        <f>IF(G536*H536*I536&gt;0,SUM(G536:I536),0)</f>
        <v>58278</v>
      </c>
      <c r="S536" s="4">
        <f>IF(J536*K536*L536&gt;0,SUM(J536:L536),0)</f>
        <v>34745</v>
      </c>
      <c r="T536" s="4">
        <f>IF(M536*N536*O536&gt;0,SUM(M536:O536),0)</f>
        <v>32315</v>
      </c>
    </row>
    <row r="537" spans="2:20" ht="15" customHeight="1" x14ac:dyDescent="0.15">
      <c r="B537" s="68"/>
      <c r="C537" s="14" t="s">
        <v>44</v>
      </c>
      <c r="D537" s="1">
        <v>10450</v>
      </c>
      <c r="E537" s="1">
        <v>13100</v>
      </c>
      <c r="F537" s="1">
        <v>14151</v>
      </c>
      <c r="G537" s="1">
        <v>16246</v>
      </c>
      <c r="H537" s="1">
        <v>20514</v>
      </c>
      <c r="I537" s="1">
        <v>17312</v>
      </c>
      <c r="J537" s="1">
        <v>16891</v>
      </c>
      <c r="K537" s="1">
        <v>8439</v>
      </c>
      <c r="L537" s="1">
        <v>6532</v>
      </c>
      <c r="M537" s="1">
        <v>9343</v>
      </c>
      <c r="N537" s="1">
        <v>9573</v>
      </c>
      <c r="O537" s="1">
        <v>7663</v>
      </c>
      <c r="P537" s="4">
        <f>IF(D537*E537*F537*G537*H537*I537*J537*K537*L537*M537*N537*O537&gt;0,SUM(D537:O537),0)</f>
        <v>150214</v>
      </c>
      <c r="Q537" s="4">
        <f>IF(D537*E537*F537&gt;0,SUM(D537:F537),0)</f>
        <v>37701</v>
      </c>
      <c r="R537" s="4">
        <f>IF(G537*H537*I537&gt;0,SUM(G537:I537),0)</f>
        <v>54072</v>
      </c>
      <c r="S537" s="4">
        <f>IF(J537*K537*L537&gt;0,SUM(J537:L537),0)</f>
        <v>31862</v>
      </c>
      <c r="T537" s="4">
        <f>IF(M537*N537*O537&gt;0,SUM(M537:O537),0)</f>
        <v>26579</v>
      </c>
    </row>
    <row r="538" spans="2:20" ht="15" customHeight="1" x14ac:dyDescent="0.15">
      <c r="B538" s="68"/>
      <c r="C538" s="14" t="s">
        <v>83</v>
      </c>
      <c r="D538" s="1">
        <v>7544</v>
      </c>
      <c r="E538" s="1">
        <v>10376</v>
      </c>
      <c r="F538" s="1">
        <v>13036</v>
      </c>
      <c r="G538" s="1">
        <v>15199</v>
      </c>
      <c r="H538" s="1">
        <v>17411</v>
      </c>
      <c r="I538" s="1">
        <v>15106</v>
      </c>
      <c r="J538" s="1">
        <v>11721</v>
      </c>
      <c r="K538" s="1">
        <v>7235</v>
      </c>
      <c r="L538" s="1">
        <v>5872</v>
      </c>
      <c r="M538" s="1">
        <v>8077</v>
      </c>
      <c r="N538" s="1">
        <v>7420</v>
      </c>
      <c r="O538" s="1">
        <v>6083</v>
      </c>
      <c r="P538" s="4">
        <f>IF(D538*E538*F538*G538*H538*I538*J538*K538*L538*M538*N538*O538&gt;0,SUM(D538:O538),0)</f>
        <v>125080</v>
      </c>
      <c r="Q538" s="4">
        <f>IF(D538*E538*F538&gt;0,SUM(D538:F538),0)</f>
        <v>30956</v>
      </c>
      <c r="R538" s="4">
        <f>IF(G538*H538*I538&gt;0,SUM(G538:I538),0)</f>
        <v>47716</v>
      </c>
      <c r="S538" s="4">
        <f>IF(J538*K538*L538&gt;0,SUM(J538:L538),0)</f>
        <v>24828</v>
      </c>
      <c r="T538" s="4">
        <f>IF(M538*N538*O538&gt;0,SUM(M538:O538),0)</f>
        <v>21580</v>
      </c>
    </row>
    <row r="539" spans="2:20" ht="15" customHeight="1" x14ac:dyDescent="0.15">
      <c r="B539" s="68"/>
      <c r="C539" s="14" t="s">
        <v>86</v>
      </c>
      <c r="D539" s="17">
        <v>7377</v>
      </c>
      <c r="E539" s="17">
        <v>9929</v>
      </c>
      <c r="F539" s="17">
        <v>11058</v>
      </c>
      <c r="G539" s="17">
        <v>11885</v>
      </c>
      <c r="H539" s="17">
        <v>15562</v>
      </c>
      <c r="I539" s="17">
        <v>10551</v>
      </c>
      <c r="J539" s="17">
        <v>10275</v>
      </c>
      <c r="K539" s="17">
        <v>5603</v>
      </c>
      <c r="L539" s="17">
        <v>4396</v>
      </c>
      <c r="M539" s="17">
        <v>7273</v>
      </c>
      <c r="N539" s="17">
        <v>7830</v>
      </c>
      <c r="O539" s="17">
        <v>6372</v>
      </c>
      <c r="P539" s="4">
        <f>IF(D539*E539*F539*G539*H539*I539*J539*K539*L539*M539*N539*O539&gt;0,SUM(D539:O539),0)</f>
        <v>108111</v>
      </c>
      <c r="Q539" s="4">
        <f>IF(D539*E539*F539&gt;0,SUM(D539:F539),0)</f>
        <v>28364</v>
      </c>
      <c r="R539" s="4">
        <f>IF(G539*H539*I539&gt;0,SUM(G539:I539),0)</f>
        <v>37998</v>
      </c>
      <c r="S539" s="4">
        <f>IF(J539*K539*L539&gt;0,SUM(J539:L539),0)</f>
        <v>20274</v>
      </c>
      <c r="T539" s="4">
        <f>IF(M539*N539*O539&gt;0,SUM(M539:O539),0)</f>
        <v>21475</v>
      </c>
    </row>
    <row r="540" spans="2:20" ht="15" customHeight="1" x14ac:dyDescent="0.15">
      <c r="B540" s="68"/>
      <c r="C540" s="14" t="s">
        <v>87</v>
      </c>
      <c r="D540" s="17">
        <v>7199</v>
      </c>
      <c r="E540" s="17">
        <v>9275</v>
      </c>
      <c r="F540" s="17">
        <v>9848</v>
      </c>
      <c r="G540" s="17">
        <v>12096</v>
      </c>
      <c r="H540" s="17">
        <v>15256</v>
      </c>
      <c r="I540" s="17">
        <v>10293</v>
      </c>
      <c r="J540" s="17">
        <v>8869</v>
      </c>
      <c r="K540" s="17">
        <v>5528</v>
      </c>
      <c r="L540" s="17">
        <v>4742</v>
      </c>
      <c r="M540" s="17">
        <v>7120</v>
      </c>
      <c r="N540" s="17">
        <v>7367</v>
      </c>
      <c r="O540" s="17">
        <v>5416</v>
      </c>
      <c r="P540" s="4">
        <f t="shared" ref="P540:P541" si="251">IF(D540*E540*F540*G540*H540*I540*J540*K540*L540*M540*N540*O540&gt;0,SUM(D540:O540),0)</f>
        <v>103009</v>
      </c>
      <c r="Q540" s="4">
        <f t="shared" ref="Q540:Q541" si="252">IF(D540*E540*F540&gt;0,SUM(D540:F540),0)</f>
        <v>26322</v>
      </c>
      <c r="R540" s="4">
        <f t="shared" ref="R540:R541" si="253">IF(G540*H540*I540&gt;0,SUM(G540:I540),0)</f>
        <v>37645</v>
      </c>
      <c r="S540" s="4">
        <f t="shared" ref="S540:S541" si="254">IF(J540*K540*L540&gt;0,SUM(J540:L540),0)</f>
        <v>19139</v>
      </c>
      <c r="T540" s="4">
        <f t="shared" ref="T540:T541" si="255">IF(M540*N540*O540&gt;0,SUM(M540:O540),0)</f>
        <v>19903</v>
      </c>
    </row>
    <row r="541" spans="2:20" ht="15" customHeight="1" x14ac:dyDescent="0.15">
      <c r="B541" s="68"/>
      <c r="C541" s="14" t="s">
        <v>88</v>
      </c>
      <c r="D541" s="17">
        <v>6954</v>
      </c>
      <c r="E541" s="17">
        <v>8739</v>
      </c>
      <c r="F541" s="17">
        <v>9129</v>
      </c>
      <c r="G541" s="65">
        <v>11792</v>
      </c>
      <c r="H541" s="17">
        <v>14773</v>
      </c>
      <c r="I541" s="17">
        <v>8130</v>
      </c>
      <c r="J541" s="17">
        <v>9209</v>
      </c>
      <c r="K541" s="17">
        <v>5574</v>
      </c>
      <c r="L541" s="17">
        <v>5113</v>
      </c>
      <c r="M541" s="17"/>
      <c r="N541" s="17"/>
      <c r="O541" s="17"/>
      <c r="P541" s="4">
        <f t="shared" si="251"/>
        <v>0</v>
      </c>
      <c r="Q541" s="4">
        <f t="shared" si="252"/>
        <v>24822</v>
      </c>
      <c r="R541" s="4">
        <f t="shared" si="253"/>
        <v>34695</v>
      </c>
      <c r="S541" s="4">
        <f t="shared" si="254"/>
        <v>19896</v>
      </c>
      <c r="T541" s="4">
        <f t="shared" si="255"/>
        <v>0</v>
      </c>
    </row>
    <row r="542" spans="2:20" ht="15" customHeight="1" x14ac:dyDescent="0.15">
      <c r="B542" s="69"/>
      <c r="C542" s="14" t="s">
        <v>89</v>
      </c>
      <c r="D542" s="21">
        <f>IF(D541&gt;0,D541/D540," ")</f>
        <v>0.96596749548548411</v>
      </c>
      <c r="E542" s="21">
        <f t="shared" ref="E542:T542" si="256">IF(E541&gt;0,E541/E540," ")</f>
        <v>0.94221024258760111</v>
      </c>
      <c r="F542" s="21">
        <f t="shared" si="256"/>
        <v>0.92699025182778227</v>
      </c>
      <c r="G542" s="21">
        <f t="shared" si="256"/>
        <v>0.97486772486772488</v>
      </c>
      <c r="H542" s="21">
        <f t="shared" si="256"/>
        <v>0.9683403251179864</v>
      </c>
      <c r="I542" s="21">
        <f t="shared" si="256"/>
        <v>0.78985718449431652</v>
      </c>
      <c r="J542" s="21">
        <f t="shared" si="256"/>
        <v>1.03833577629947</v>
      </c>
      <c r="K542" s="21">
        <f t="shared" si="256"/>
        <v>1.0083212735166425</v>
      </c>
      <c r="L542" s="21">
        <f t="shared" si="256"/>
        <v>1.0782370307886968</v>
      </c>
      <c r="M542" s="21" t="str">
        <f t="shared" si="256"/>
        <v xml:space="preserve"> </v>
      </c>
      <c r="N542" s="21" t="str">
        <f t="shared" si="256"/>
        <v xml:space="preserve"> </v>
      </c>
      <c r="O542" s="21" t="str">
        <f t="shared" si="256"/>
        <v xml:space="preserve"> </v>
      </c>
      <c r="P542" s="21" t="str">
        <f t="shared" si="256"/>
        <v xml:space="preserve"> </v>
      </c>
      <c r="Q542" s="21">
        <f t="shared" si="256"/>
        <v>0.94301344882607707</v>
      </c>
      <c r="R542" s="21">
        <f t="shared" si="256"/>
        <v>0.92163633948731571</v>
      </c>
      <c r="S542" s="21">
        <f t="shared" si="256"/>
        <v>1.0395527457024922</v>
      </c>
      <c r="T542" s="21" t="str">
        <f t="shared" si="256"/>
        <v xml:space="preserve"> </v>
      </c>
    </row>
    <row r="543" spans="2:20" ht="15" customHeight="1" x14ac:dyDescent="0.15">
      <c r="B543" s="25"/>
      <c r="C543" s="25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</row>
    <row r="544" spans="2:20" ht="15" customHeight="1" x14ac:dyDescent="0.15">
      <c r="B544" s="67" t="s">
        <v>70</v>
      </c>
      <c r="C544" s="58" t="s">
        <v>0</v>
      </c>
      <c r="D544" s="58" t="s">
        <v>1</v>
      </c>
      <c r="E544" s="58" t="s">
        <v>2</v>
      </c>
      <c r="F544" s="58" t="s">
        <v>3</v>
      </c>
      <c r="G544" s="58" t="s">
        <v>4</v>
      </c>
      <c r="H544" s="58" t="s">
        <v>5</v>
      </c>
      <c r="I544" s="58" t="s">
        <v>6</v>
      </c>
      <c r="J544" s="58" t="s">
        <v>7</v>
      </c>
      <c r="K544" s="58" t="s">
        <v>8</v>
      </c>
      <c r="L544" s="58" t="s">
        <v>9</v>
      </c>
      <c r="M544" s="58" t="s">
        <v>10</v>
      </c>
      <c r="N544" s="58" t="s">
        <v>11</v>
      </c>
      <c r="O544" s="58" t="s">
        <v>12</v>
      </c>
      <c r="P544" s="58" t="s">
        <v>23</v>
      </c>
      <c r="Q544" s="58" t="s">
        <v>24</v>
      </c>
      <c r="R544" s="58" t="s">
        <v>25</v>
      </c>
      <c r="S544" s="58" t="s">
        <v>26</v>
      </c>
      <c r="T544" s="58" t="s">
        <v>27</v>
      </c>
    </row>
    <row r="545" spans="1:20" ht="15" customHeight="1" x14ac:dyDescent="0.15">
      <c r="B545" s="68"/>
      <c r="C545" s="59" t="s">
        <v>29</v>
      </c>
      <c r="D545" s="60">
        <v>33570</v>
      </c>
      <c r="E545" s="60">
        <v>56929</v>
      </c>
      <c r="F545" s="60">
        <v>55682</v>
      </c>
      <c r="G545" s="60">
        <v>57978</v>
      </c>
      <c r="H545" s="60">
        <v>76786</v>
      </c>
      <c r="I545" s="60">
        <v>71403</v>
      </c>
      <c r="J545" s="60">
        <v>76048</v>
      </c>
      <c r="K545" s="60">
        <v>47008</v>
      </c>
      <c r="L545" s="60">
        <v>27752</v>
      </c>
      <c r="M545" s="60">
        <v>49310</v>
      </c>
      <c r="N545" s="60">
        <v>62403</v>
      </c>
      <c r="O545" s="60">
        <v>55288</v>
      </c>
      <c r="P545" s="3">
        <f>SUM(D545:O545)</f>
        <v>670157</v>
      </c>
      <c r="Q545" s="3">
        <f>SUM(D545:F545)</f>
        <v>146181</v>
      </c>
      <c r="R545" s="3">
        <f>SUM(G545:I545)</f>
        <v>206167</v>
      </c>
      <c r="S545" s="3">
        <f>SUM(J545:L545)</f>
        <v>150808</v>
      </c>
      <c r="T545" s="3">
        <f>SUM(M545:O545)</f>
        <v>167001</v>
      </c>
    </row>
    <row r="546" spans="1:20" ht="15" customHeight="1" x14ac:dyDescent="0.15">
      <c r="B546" s="68"/>
      <c r="C546" s="58" t="s">
        <v>13</v>
      </c>
      <c r="D546" s="60">
        <v>38142</v>
      </c>
      <c r="E546" s="60">
        <v>48557</v>
      </c>
      <c r="F546" s="60">
        <v>49782</v>
      </c>
      <c r="G546" s="60">
        <v>56039</v>
      </c>
      <c r="H546" s="60">
        <v>70093</v>
      </c>
      <c r="I546" s="60">
        <v>67249</v>
      </c>
      <c r="J546" s="60">
        <v>62403</v>
      </c>
      <c r="K546" s="60">
        <v>37529</v>
      </c>
      <c r="L546" s="60">
        <v>30523</v>
      </c>
      <c r="M546" s="60">
        <v>45995</v>
      </c>
      <c r="N546" s="60">
        <v>65554</v>
      </c>
      <c r="O546" s="60">
        <v>53128</v>
      </c>
      <c r="P546" s="3">
        <f>SUM(D546:O546)</f>
        <v>624994</v>
      </c>
      <c r="Q546" s="3">
        <f>SUM(D546:F546)</f>
        <v>136481</v>
      </c>
      <c r="R546" s="3">
        <f>SUM(G546:I546)</f>
        <v>193381</v>
      </c>
      <c r="S546" s="3">
        <f>SUM(J546:L546)</f>
        <v>130455</v>
      </c>
      <c r="T546" s="3">
        <f>SUM(M546:O546)</f>
        <v>164677</v>
      </c>
    </row>
    <row r="547" spans="1:20" ht="15" customHeight="1" x14ac:dyDescent="0.15">
      <c r="B547" s="68"/>
      <c r="C547" s="58" t="s">
        <v>28</v>
      </c>
      <c r="D547" s="61">
        <v>28073</v>
      </c>
      <c r="E547" s="61">
        <v>43382</v>
      </c>
      <c r="F547" s="61">
        <v>45398</v>
      </c>
      <c r="G547" s="61">
        <v>51720</v>
      </c>
      <c r="H547" s="61">
        <v>61686</v>
      </c>
      <c r="I547" s="61">
        <v>56305</v>
      </c>
      <c r="J547" s="61">
        <v>57197</v>
      </c>
      <c r="K547" s="61">
        <v>34151</v>
      </c>
      <c r="L547" s="61">
        <v>26553</v>
      </c>
      <c r="M547" s="61">
        <v>43488</v>
      </c>
      <c r="N547" s="61">
        <v>57885</v>
      </c>
      <c r="O547" s="61">
        <v>40304</v>
      </c>
      <c r="P547" s="3">
        <f>SUM(D547:O547)</f>
        <v>546142</v>
      </c>
      <c r="Q547" s="3">
        <f>SUM(D547:F547)</f>
        <v>116853</v>
      </c>
      <c r="R547" s="3">
        <f>SUM(G547:I547)</f>
        <v>169711</v>
      </c>
      <c r="S547" s="3">
        <f>SUM(J547:L547)</f>
        <v>117901</v>
      </c>
      <c r="T547" s="3">
        <f>SUM(M547:O547)</f>
        <v>141677</v>
      </c>
    </row>
    <row r="548" spans="1:20" ht="15" customHeight="1" x14ac:dyDescent="0.2">
      <c r="A548" s="30" t="s">
        <v>45</v>
      </c>
      <c r="B548" s="68"/>
      <c r="C548" s="58" t="s">
        <v>30</v>
      </c>
      <c r="D548" s="61">
        <v>21088</v>
      </c>
      <c r="E548" s="61">
        <v>38133</v>
      </c>
      <c r="F548" s="61">
        <v>36118</v>
      </c>
      <c r="G548" s="61">
        <v>40425</v>
      </c>
      <c r="H548" s="61">
        <v>52412</v>
      </c>
      <c r="I548" s="61">
        <v>50126</v>
      </c>
      <c r="J548" s="61">
        <v>48684</v>
      </c>
      <c r="K548" s="61">
        <v>30000</v>
      </c>
      <c r="L548" s="61">
        <v>23978</v>
      </c>
      <c r="M548" s="61">
        <v>42665</v>
      </c>
      <c r="N548" s="61">
        <v>47466</v>
      </c>
      <c r="O548" s="61">
        <v>38129</v>
      </c>
      <c r="P548" s="3">
        <f>SUM(D548:O548)</f>
        <v>469224</v>
      </c>
      <c r="Q548" s="3">
        <f>SUM(D548:F548)</f>
        <v>95339</v>
      </c>
      <c r="R548" s="3">
        <f>SUM(G548:I548)</f>
        <v>142963</v>
      </c>
      <c r="S548" s="3">
        <f>SUM(J548:L548)</f>
        <v>102662</v>
      </c>
      <c r="T548" s="3">
        <f>SUM(M548:O548)</f>
        <v>128260</v>
      </c>
    </row>
    <row r="549" spans="1:20" ht="15" customHeight="1" x14ac:dyDescent="0.15">
      <c r="B549" s="68"/>
      <c r="C549" s="14" t="s">
        <v>41</v>
      </c>
      <c r="D549" s="62">
        <v>23084</v>
      </c>
      <c r="E549" s="62">
        <v>39512</v>
      </c>
      <c r="F549" s="1">
        <v>48939</v>
      </c>
      <c r="G549" s="1">
        <v>51258</v>
      </c>
      <c r="H549" s="1">
        <v>61639</v>
      </c>
      <c r="I549" s="63">
        <v>56625</v>
      </c>
      <c r="J549" s="1">
        <v>64665</v>
      </c>
      <c r="K549" s="1">
        <v>35220</v>
      </c>
      <c r="L549" s="1">
        <v>25768</v>
      </c>
      <c r="M549" s="1">
        <v>44246</v>
      </c>
      <c r="N549" s="1">
        <v>53968</v>
      </c>
      <c r="O549" s="1">
        <v>44154</v>
      </c>
      <c r="P549" s="4">
        <f>IF(D549*E549*F549*G549*H549*I549*J549*K549*L549*M549*N549*O549&gt;0,SUM(D549:O549),0)</f>
        <v>549078</v>
      </c>
      <c r="Q549" s="4">
        <f>IF(D549*E549*F549&gt;0,SUM(D549:F549),0)</f>
        <v>111535</v>
      </c>
      <c r="R549" s="4">
        <f>IF(G549*H549*I549&gt;0,SUM(G549:I549),0)</f>
        <v>169522</v>
      </c>
      <c r="S549" s="4">
        <f>IF(J549*K549*L549&gt;0,SUM(J549:L549),0)</f>
        <v>125653</v>
      </c>
      <c r="T549" s="4">
        <f>IF(M549*N549*O549&gt;0,SUM(M549:O549),0)</f>
        <v>142368</v>
      </c>
    </row>
    <row r="550" spans="1:20" ht="15" customHeight="1" x14ac:dyDescent="0.15">
      <c r="B550" s="68"/>
      <c r="C550" s="14" t="s">
        <v>42</v>
      </c>
      <c r="D550" s="62">
        <v>25394</v>
      </c>
      <c r="E550" s="62">
        <v>42041</v>
      </c>
      <c r="F550" s="1">
        <v>47831</v>
      </c>
      <c r="G550" s="1">
        <v>47670</v>
      </c>
      <c r="H550" s="1">
        <v>60221</v>
      </c>
      <c r="I550" s="64">
        <v>52973</v>
      </c>
      <c r="J550" s="1">
        <v>59389</v>
      </c>
      <c r="K550" s="1">
        <v>36737</v>
      </c>
      <c r="L550" s="1">
        <v>29130</v>
      </c>
      <c r="M550" s="1">
        <v>49849</v>
      </c>
      <c r="N550" s="1">
        <v>55312</v>
      </c>
      <c r="O550" s="1">
        <v>43315</v>
      </c>
      <c r="P550" s="4">
        <f>IF(D550*E550*F550*G550*H550*I550*J550*K550*L550*M550*N550*O550&gt;0,SUM(D550:O550),0)</f>
        <v>549862</v>
      </c>
      <c r="Q550" s="4">
        <f>IF(D550*E550*F550&gt;0,SUM(D550:F550),0)</f>
        <v>115266</v>
      </c>
      <c r="R550" s="4">
        <f>IF(G550*H550*I550&gt;0,SUM(G550:I550),0)</f>
        <v>160864</v>
      </c>
      <c r="S550" s="4">
        <f>IF(J550*K550*L550&gt;0,SUM(J550:L550),0)</f>
        <v>125256</v>
      </c>
      <c r="T550" s="4">
        <f>IF(M550*N550*O550&gt;0,SUM(M550:O550),0)</f>
        <v>148476</v>
      </c>
    </row>
    <row r="551" spans="1:20" ht="15" customHeight="1" x14ac:dyDescent="0.15">
      <c r="B551" s="68"/>
      <c r="C551" s="14" t="s">
        <v>44</v>
      </c>
      <c r="D551" s="1">
        <v>23856</v>
      </c>
      <c r="E551" s="1">
        <v>43322</v>
      </c>
      <c r="F551" s="1">
        <v>45856</v>
      </c>
      <c r="G551" s="1">
        <v>49109</v>
      </c>
      <c r="H551" s="1">
        <v>59458</v>
      </c>
      <c r="I551" s="1">
        <v>50508</v>
      </c>
      <c r="J551" s="1">
        <v>59692</v>
      </c>
      <c r="K551" s="1">
        <v>43625</v>
      </c>
      <c r="L551" s="1">
        <v>30849</v>
      </c>
      <c r="M551" s="1">
        <v>42359</v>
      </c>
      <c r="N551" s="1">
        <v>54897</v>
      </c>
      <c r="O551" s="1">
        <v>47472</v>
      </c>
      <c r="P551" s="4">
        <f>IF(D551*E551*F551*G551*H551*I551*J551*K551*L551*M551*N551*O551&gt;0,SUM(D551:O551),0)</f>
        <v>551003</v>
      </c>
      <c r="Q551" s="4">
        <f>IF(D551*E551*F551&gt;0,SUM(D551:F551),0)</f>
        <v>113034</v>
      </c>
      <c r="R551" s="4">
        <f>IF(G551*H551*I551&gt;0,SUM(G551:I551),0)</f>
        <v>159075</v>
      </c>
      <c r="S551" s="4">
        <f>IF(J551*K551*L551&gt;0,SUM(J551:L551),0)</f>
        <v>134166</v>
      </c>
      <c r="T551" s="4">
        <f>IF(M551*N551*O551&gt;0,SUM(M551:O551),0)</f>
        <v>144728</v>
      </c>
    </row>
    <row r="552" spans="1:20" ht="15" customHeight="1" x14ac:dyDescent="0.15">
      <c r="B552" s="68"/>
      <c r="C552" s="14" t="s">
        <v>83</v>
      </c>
      <c r="D552" s="1">
        <v>33821</v>
      </c>
      <c r="E552" s="1">
        <v>47006</v>
      </c>
      <c r="F552" s="1">
        <v>44166</v>
      </c>
      <c r="G552" s="1">
        <v>49482</v>
      </c>
      <c r="H552" s="1">
        <v>58076</v>
      </c>
      <c r="I552" s="1">
        <v>48546</v>
      </c>
      <c r="J552" s="1">
        <v>55404</v>
      </c>
      <c r="K552" s="1">
        <v>45570</v>
      </c>
      <c r="L552" s="1">
        <v>36188</v>
      </c>
      <c r="M552" s="1">
        <v>46177</v>
      </c>
      <c r="N552" s="1">
        <v>56629</v>
      </c>
      <c r="O552" s="1">
        <v>45883</v>
      </c>
      <c r="P552" s="4">
        <f>IF(D552*E552*F552*G552*H552*I552*J552*K552*L552*M552*N552*O552&gt;0,SUM(D552:O552),0)</f>
        <v>566948</v>
      </c>
      <c r="Q552" s="4">
        <f>IF(D552*E552*F552&gt;0,SUM(D552:F552),0)</f>
        <v>124993</v>
      </c>
      <c r="R552" s="4">
        <f>IF(G552*H552*I552&gt;0,SUM(G552:I552),0)</f>
        <v>156104</v>
      </c>
      <c r="S552" s="4">
        <f>IF(J552*K552*L552&gt;0,SUM(J552:L552),0)</f>
        <v>137162</v>
      </c>
      <c r="T552" s="4">
        <f>IF(M552*N552*O552&gt;0,SUM(M552:O552),0)</f>
        <v>148689</v>
      </c>
    </row>
    <row r="553" spans="1:20" ht="15" customHeight="1" x14ac:dyDescent="0.15">
      <c r="B553" s="68"/>
      <c r="C553" s="14" t="s">
        <v>86</v>
      </c>
      <c r="D553" s="17">
        <v>36756</v>
      </c>
      <c r="E553" s="17">
        <v>52537</v>
      </c>
      <c r="F553" s="17">
        <v>41555</v>
      </c>
      <c r="G553" s="17">
        <v>49122</v>
      </c>
      <c r="H553" s="17">
        <v>58901</v>
      </c>
      <c r="I553" s="17">
        <v>45129</v>
      </c>
      <c r="J553" s="17">
        <v>53778</v>
      </c>
      <c r="K553" s="17">
        <v>45523</v>
      </c>
      <c r="L553" s="17">
        <v>34576</v>
      </c>
      <c r="M553" s="17">
        <v>46655</v>
      </c>
      <c r="N553" s="17">
        <v>53072</v>
      </c>
      <c r="O553" s="17">
        <v>41254</v>
      </c>
      <c r="P553" s="4">
        <f>IF(D553*E553*F553*G553*H553*I553*J553*K553*L553*M553*N553*O553&gt;0,SUM(D553:O553),0)</f>
        <v>558858</v>
      </c>
      <c r="Q553" s="4">
        <f>IF(D553*E553*F553&gt;0,SUM(D553:F553),0)</f>
        <v>130848</v>
      </c>
      <c r="R553" s="4">
        <f>IF(G553*H553*I553&gt;0,SUM(G553:I553),0)</f>
        <v>153152</v>
      </c>
      <c r="S553" s="4">
        <f>IF(J553*K553*L553&gt;0,SUM(J553:L553),0)</f>
        <v>133877</v>
      </c>
      <c r="T553" s="4">
        <f>IF(M553*N553*O553&gt;0,SUM(M553:O553),0)</f>
        <v>140981</v>
      </c>
    </row>
    <row r="554" spans="1:20" ht="15" customHeight="1" x14ac:dyDescent="0.15">
      <c r="B554" s="68"/>
      <c r="C554" s="14" t="s">
        <v>87</v>
      </c>
      <c r="D554" s="17">
        <v>36924</v>
      </c>
      <c r="E554" s="17">
        <v>53037</v>
      </c>
      <c r="F554" s="17">
        <v>43509</v>
      </c>
      <c r="G554" s="17">
        <v>52823</v>
      </c>
      <c r="H554" s="17">
        <v>62614</v>
      </c>
      <c r="I554" s="17">
        <v>48892</v>
      </c>
      <c r="J554" s="17">
        <v>57771</v>
      </c>
      <c r="K554" s="17">
        <v>45221</v>
      </c>
      <c r="L554" s="17">
        <v>37494</v>
      </c>
      <c r="M554" s="17">
        <v>48516</v>
      </c>
      <c r="N554" s="17">
        <v>56597</v>
      </c>
      <c r="O554" s="17">
        <v>49018</v>
      </c>
      <c r="P554" s="4">
        <f t="shared" ref="P554:P555" si="257">IF(D554*E554*F554*G554*H554*I554*J554*K554*L554*M554*N554*O554&gt;0,SUM(D554:O554),0)</f>
        <v>592416</v>
      </c>
      <c r="Q554" s="4">
        <f t="shared" ref="Q554:Q555" si="258">IF(D554*E554*F554&gt;0,SUM(D554:F554),0)</f>
        <v>133470</v>
      </c>
      <c r="R554" s="4">
        <f t="shared" ref="R554:R555" si="259">IF(G554*H554*I554&gt;0,SUM(G554:I554),0)</f>
        <v>164329</v>
      </c>
      <c r="S554" s="4">
        <f t="shared" ref="S554:S555" si="260">IF(J554*K554*L554&gt;0,SUM(J554:L554),0)</f>
        <v>140486</v>
      </c>
      <c r="T554" s="4">
        <f t="shared" ref="T554:T555" si="261">IF(M554*N554*O554&gt;0,SUM(M554:O554),0)</f>
        <v>154131</v>
      </c>
    </row>
    <row r="555" spans="1:20" ht="15" customHeight="1" x14ac:dyDescent="0.15">
      <c r="B555" s="68"/>
      <c r="C555" s="14" t="s">
        <v>88</v>
      </c>
      <c r="D555" s="17">
        <v>34890</v>
      </c>
      <c r="E555" s="17">
        <v>50058</v>
      </c>
      <c r="F555" s="17">
        <v>41946</v>
      </c>
      <c r="G555" s="17">
        <v>50282</v>
      </c>
      <c r="H555" s="17">
        <v>61825</v>
      </c>
      <c r="I555" s="17">
        <v>37548</v>
      </c>
      <c r="J555" s="17">
        <v>49392</v>
      </c>
      <c r="K555" s="17">
        <v>39040</v>
      </c>
      <c r="L555" s="17">
        <v>40173</v>
      </c>
      <c r="M555" s="17"/>
      <c r="N555" s="17"/>
      <c r="O555" s="17"/>
      <c r="P555" s="4">
        <f t="shared" si="257"/>
        <v>0</v>
      </c>
      <c r="Q555" s="4">
        <f t="shared" si="258"/>
        <v>126894</v>
      </c>
      <c r="R555" s="4">
        <f t="shared" si="259"/>
        <v>149655</v>
      </c>
      <c r="S555" s="4">
        <f t="shared" si="260"/>
        <v>128605</v>
      </c>
      <c r="T555" s="4">
        <f t="shared" si="261"/>
        <v>0</v>
      </c>
    </row>
    <row r="556" spans="1:20" ht="15" customHeight="1" x14ac:dyDescent="0.15">
      <c r="B556" s="69"/>
      <c r="C556" s="14" t="s">
        <v>89</v>
      </c>
      <c r="D556" s="21">
        <f>IF(D555&gt;0,D555/D554," ")</f>
        <v>0.94491387715307118</v>
      </c>
      <c r="E556" s="21">
        <f t="shared" ref="E556:T556" si="262">IF(E555&gt;0,E555/E554," ")</f>
        <v>0.9438316646869167</v>
      </c>
      <c r="F556" s="21">
        <f t="shared" si="262"/>
        <v>0.96407639798662348</v>
      </c>
      <c r="G556" s="21">
        <f t="shared" si="262"/>
        <v>0.95189595441379704</v>
      </c>
      <c r="H556" s="21">
        <f t="shared" si="262"/>
        <v>0.98739898425272299</v>
      </c>
      <c r="I556" s="21">
        <f t="shared" si="262"/>
        <v>0.76797840137445794</v>
      </c>
      <c r="J556" s="21">
        <f t="shared" si="262"/>
        <v>0.85496183206106868</v>
      </c>
      <c r="K556" s="21">
        <f t="shared" si="262"/>
        <v>0.86331571614957647</v>
      </c>
      <c r="L556" s="21">
        <f t="shared" si="262"/>
        <v>1.0714514322291566</v>
      </c>
      <c r="M556" s="21" t="str">
        <f t="shared" si="262"/>
        <v xml:space="preserve"> </v>
      </c>
      <c r="N556" s="21" t="str">
        <f t="shared" si="262"/>
        <v xml:space="preserve"> </v>
      </c>
      <c r="O556" s="21" t="str">
        <f t="shared" si="262"/>
        <v xml:space="preserve"> </v>
      </c>
      <c r="P556" s="21" t="str">
        <f t="shared" si="262"/>
        <v xml:space="preserve"> </v>
      </c>
      <c r="Q556" s="21">
        <f t="shared" si="262"/>
        <v>0.95073050123623282</v>
      </c>
      <c r="R556" s="21">
        <f t="shared" si="262"/>
        <v>0.91070352767922891</v>
      </c>
      <c r="S556" s="21">
        <f t="shared" si="262"/>
        <v>0.91542929544580953</v>
      </c>
      <c r="T556" s="21" t="str">
        <f t="shared" si="262"/>
        <v xml:space="preserve"> </v>
      </c>
    </row>
    <row r="557" spans="1:20" ht="15" customHeight="1" x14ac:dyDescent="0.15">
      <c r="B557" s="25"/>
      <c r="C557" s="25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</row>
    <row r="558" spans="1:20" ht="15" customHeight="1" x14ac:dyDescent="0.15"/>
    <row r="559" spans="1:20" ht="15" customHeight="1" x14ac:dyDescent="0.15">
      <c r="B559" s="70" t="s">
        <v>72</v>
      </c>
      <c r="C559" s="14" t="s">
        <v>0</v>
      </c>
      <c r="D559" s="14" t="s">
        <v>1</v>
      </c>
      <c r="E559" s="14" t="s">
        <v>2</v>
      </c>
      <c r="F559" s="14" t="s">
        <v>3</v>
      </c>
      <c r="G559" s="14" t="s">
        <v>4</v>
      </c>
      <c r="H559" s="14" t="s">
        <v>5</v>
      </c>
      <c r="I559" s="14" t="s">
        <v>6</v>
      </c>
      <c r="J559" s="14" t="s">
        <v>7</v>
      </c>
      <c r="K559" s="14" t="s">
        <v>8</v>
      </c>
      <c r="L559" s="14" t="s">
        <v>9</v>
      </c>
      <c r="M559" s="14" t="s">
        <v>10</v>
      </c>
      <c r="N559" s="14" t="s">
        <v>11</v>
      </c>
      <c r="O559" s="14" t="s">
        <v>12</v>
      </c>
      <c r="P559" s="14" t="s">
        <v>23</v>
      </c>
      <c r="Q559" s="14" t="s">
        <v>24</v>
      </c>
      <c r="R559" s="14" t="s">
        <v>25</v>
      </c>
      <c r="S559" s="14" t="s">
        <v>26</v>
      </c>
      <c r="T559" s="14" t="s">
        <v>27</v>
      </c>
    </row>
    <row r="560" spans="1:20" ht="15" customHeight="1" x14ac:dyDescent="0.15">
      <c r="B560" s="71"/>
      <c r="C560" s="59" t="s">
        <v>29</v>
      </c>
      <c r="D560" s="3">
        <v>10876</v>
      </c>
      <c r="E560" s="3">
        <v>19975</v>
      </c>
      <c r="F560" s="3">
        <v>15882</v>
      </c>
      <c r="G560" s="3">
        <v>16268</v>
      </c>
      <c r="H560" s="3">
        <v>22456</v>
      </c>
      <c r="I560" s="3">
        <v>23737</v>
      </c>
      <c r="J560" s="3">
        <v>14606</v>
      </c>
      <c r="K560" s="3">
        <v>6842</v>
      </c>
      <c r="L560" s="3">
        <v>3327</v>
      </c>
      <c r="M560" s="3">
        <v>3146</v>
      </c>
      <c r="N560" s="3">
        <v>3835</v>
      </c>
      <c r="O560" s="3">
        <v>5007</v>
      </c>
      <c r="P560" s="3">
        <f>SUM(D560:O560)</f>
        <v>145957</v>
      </c>
      <c r="Q560" s="3">
        <f>SUM(D560:F560)</f>
        <v>46733</v>
      </c>
      <c r="R560" s="3">
        <f>SUM(G560:I560)</f>
        <v>62461</v>
      </c>
      <c r="S560" s="3">
        <f>SUM(J560:L560)</f>
        <v>24775</v>
      </c>
      <c r="T560" s="3">
        <f>SUM(M560:O560)</f>
        <v>11988</v>
      </c>
    </row>
    <row r="561" spans="2:20" ht="15" customHeight="1" x14ac:dyDescent="0.15">
      <c r="B561" s="71"/>
      <c r="C561" s="58" t="s">
        <v>13</v>
      </c>
      <c r="D561" s="3">
        <v>10449</v>
      </c>
      <c r="E561" s="3">
        <v>18746</v>
      </c>
      <c r="F561" s="3">
        <v>11908</v>
      </c>
      <c r="G561" s="3">
        <v>23513</v>
      </c>
      <c r="H561" s="3">
        <v>30648</v>
      </c>
      <c r="I561" s="3">
        <v>25649</v>
      </c>
      <c r="J561" s="3">
        <v>13926</v>
      </c>
      <c r="K561" s="3">
        <v>9320</v>
      </c>
      <c r="L561" s="3">
        <v>3931</v>
      </c>
      <c r="M561" s="3">
        <v>3953</v>
      </c>
      <c r="N561" s="3">
        <v>4740</v>
      </c>
      <c r="O561" s="3">
        <v>5091</v>
      </c>
      <c r="P561" s="3">
        <f>SUM(D561:O561)</f>
        <v>161874</v>
      </c>
      <c r="Q561" s="3">
        <f>SUM(D561:F561)</f>
        <v>41103</v>
      </c>
      <c r="R561" s="3">
        <f>SUM(G561:I561)</f>
        <v>79810</v>
      </c>
      <c r="S561" s="3">
        <f>SUM(J561:L561)</f>
        <v>27177</v>
      </c>
      <c r="T561" s="3">
        <f>SUM(M561:O561)</f>
        <v>13784</v>
      </c>
    </row>
    <row r="562" spans="2:20" ht="15" customHeight="1" x14ac:dyDescent="0.15">
      <c r="B562" s="71"/>
      <c r="C562" s="58" t="s">
        <v>28</v>
      </c>
      <c r="D562" s="1">
        <v>9828</v>
      </c>
      <c r="E562" s="1">
        <v>19704</v>
      </c>
      <c r="F562" s="1">
        <v>13899</v>
      </c>
      <c r="G562" s="1">
        <v>21051</v>
      </c>
      <c r="H562" s="1">
        <v>31446</v>
      </c>
      <c r="I562" s="1">
        <v>27836</v>
      </c>
      <c r="J562" s="1">
        <v>17143</v>
      </c>
      <c r="K562" s="1">
        <v>7509</v>
      </c>
      <c r="L562" s="1">
        <v>3249</v>
      </c>
      <c r="M562" s="1">
        <v>3244</v>
      </c>
      <c r="N562" s="1">
        <v>4989</v>
      </c>
      <c r="O562" s="1">
        <v>5353</v>
      </c>
      <c r="P562" s="3">
        <f>SUM(D562:O562)</f>
        <v>165251</v>
      </c>
      <c r="Q562" s="3">
        <f>SUM(D562:F562)</f>
        <v>43431</v>
      </c>
      <c r="R562" s="3">
        <f>SUM(G562:I562)</f>
        <v>80333</v>
      </c>
      <c r="S562" s="3">
        <f>SUM(J562:L562)</f>
        <v>27901</v>
      </c>
      <c r="T562" s="3">
        <f>SUM(M562:O562)</f>
        <v>13586</v>
      </c>
    </row>
    <row r="563" spans="2:20" ht="15" customHeight="1" x14ac:dyDescent="0.15">
      <c r="B563" s="71"/>
      <c r="C563" s="58" t="s">
        <v>30</v>
      </c>
      <c r="D563" s="1">
        <v>7482</v>
      </c>
      <c r="E563" s="1">
        <v>12899</v>
      </c>
      <c r="F563" s="1">
        <v>11887</v>
      </c>
      <c r="G563" s="1">
        <v>17864</v>
      </c>
      <c r="H563" s="1">
        <v>23476</v>
      </c>
      <c r="I563" s="1">
        <v>26109</v>
      </c>
      <c r="J563" s="1">
        <v>11720</v>
      </c>
      <c r="K563" s="1">
        <v>7014</v>
      </c>
      <c r="L563" s="1">
        <v>3532</v>
      </c>
      <c r="M563" s="1">
        <v>3690</v>
      </c>
      <c r="N563" s="1">
        <v>4948</v>
      </c>
      <c r="O563" s="1">
        <v>5229</v>
      </c>
      <c r="P563" s="3">
        <f>SUM(D563:O563)</f>
        <v>135850</v>
      </c>
      <c r="Q563" s="3">
        <f>SUM(D563:F563)</f>
        <v>32268</v>
      </c>
      <c r="R563" s="3">
        <f>SUM(G563:I563)</f>
        <v>67449</v>
      </c>
      <c r="S563" s="3">
        <f>SUM(J563:L563)</f>
        <v>22266</v>
      </c>
      <c r="T563" s="3">
        <f>SUM(M563:O563)</f>
        <v>13867</v>
      </c>
    </row>
    <row r="564" spans="2:20" ht="15" customHeight="1" x14ac:dyDescent="0.15">
      <c r="B564" s="71"/>
      <c r="C564" s="14" t="s">
        <v>41</v>
      </c>
      <c r="D564" s="1">
        <v>10481</v>
      </c>
      <c r="E564" s="1">
        <v>13630</v>
      </c>
      <c r="F564" s="3">
        <v>13509</v>
      </c>
      <c r="G564" s="1">
        <v>18217</v>
      </c>
      <c r="H564" s="1">
        <v>26282</v>
      </c>
      <c r="I564" s="1">
        <v>31467</v>
      </c>
      <c r="J564" s="1">
        <v>15862</v>
      </c>
      <c r="K564" s="1">
        <v>6217</v>
      </c>
      <c r="L564" s="1">
        <v>4830</v>
      </c>
      <c r="M564" s="1">
        <v>4154</v>
      </c>
      <c r="N564" s="1">
        <v>5721</v>
      </c>
      <c r="O564" s="1">
        <v>6233</v>
      </c>
      <c r="P564" s="4">
        <f>IF(D564*E564*F564*G564*H564*I564*J564*K564*L564*M564*N564*O564&gt;0,SUM(D564:O564),0)</f>
        <v>156603</v>
      </c>
      <c r="Q564" s="4">
        <f>IF(D564*E564*F564&gt;0,SUM(D564:F564),0)</f>
        <v>37620</v>
      </c>
      <c r="R564" s="4">
        <f>IF(G564*H564*I564&gt;0,SUM(G564:I564),0)</f>
        <v>75966</v>
      </c>
      <c r="S564" s="4">
        <f>IF(J564*K564*L564&gt;0,SUM(J564:L564),0)</f>
        <v>26909</v>
      </c>
      <c r="T564" s="4">
        <f>IF(M564*N564*O564&gt;0,SUM(M564:O564),0)</f>
        <v>16108</v>
      </c>
    </row>
    <row r="565" spans="2:20" ht="15" customHeight="1" x14ac:dyDescent="0.15">
      <c r="B565" s="71"/>
      <c r="C565" s="14" t="s">
        <v>42</v>
      </c>
      <c r="D565" s="1">
        <v>12307</v>
      </c>
      <c r="E565" s="1">
        <v>17700</v>
      </c>
      <c r="F565" s="3">
        <v>16046</v>
      </c>
      <c r="G565" s="1">
        <v>21835</v>
      </c>
      <c r="H565" s="1">
        <v>29935</v>
      </c>
      <c r="I565" s="1">
        <v>28080</v>
      </c>
      <c r="J565" s="1">
        <v>17695</v>
      </c>
      <c r="K565" s="1">
        <v>8336</v>
      </c>
      <c r="L565" s="1">
        <v>3586</v>
      </c>
      <c r="M565" s="1">
        <v>3988</v>
      </c>
      <c r="N565" s="1">
        <v>3826</v>
      </c>
      <c r="O565" s="1">
        <v>4336</v>
      </c>
      <c r="P565" s="4">
        <f>IF(D565*E565*F565*G565*H565*I565*J565*K565*L565*M565*N565*O565&gt;0,SUM(D565:O565),0)</f>
        <v>167670</v>
      </c>
      <c r="Q565" s="4">
        <f>IF(D565*E565*F565&gt;0,SUM(D565:F565),0)</f>
        <v>46053</v>
      </c>
      <c r="R565" s="4">
        <f>IF(G565*H565*I565&gt;0,SUM(G565:I565),0)</f>
        <v>79850</v>
      </c>
      <c r="S565" s="4">
        <f>IF(J565*K565*L565&gt;0,SUM(J565:L565),0)</f>
        <v>29617</v>
      </c>
      <c r="T565" s="4">
        <f>IF(M565*N565*O565&gt;0,SUM(M565:O565),0)</f>
        <v>12150</v>
      </c>
    </row>
    <row r="566" spans="2:20" ht="15" customHeight="1" x14ac:dyDescent="0.15">
      <c r="B566" s="71"/>
      <c r="C566" s="14" t="s">
        <v>44</v>
      </c>
      <c r="D566" s="1">
        <v>12556</v>
      </c>
      <c r="E566" s="1">
        <v>17617</v>
      </c>
      <c r="F566" s="1">
        <v>15246</v>
      </c>
      <c r="G566" s="1">
        <v>22619</v>
      </c>
      <c r="H566" s="1">
        <v>27393</v>
      </c>
      <c r="I566" s="1">
        <v>27959</v>
      </c>
      <c r="J566" s="1">
        <v>15454</v>
      </c>
      <c r="K566" s="1">
        <v>7136</v>
      </c>
      <c r="L566" s="1">
        <v>2750</v>
      </c>
      <c r="M566" s="1">
        <v>2070</v>
      </c>
      <c r="N566" s="1">
        <v>2990</v>
      </c>
      <c r="O566" s="1">
        <v>5581</v>
      </c>
      <c r="P566" s="4">
        <f>IF(D566*E566*F566*G566*H566*I566*J566*K566*L566*M566*N566*O566&gt;0,SUM(D566:O566),0)</f>
        <v>159371</v>
      </c>
      <c r="Q566" s="4">
        <f>IF(D566*E566*F566&gt;0,SUM(D566:F566),0)</f>
        <v>45419</v>
      </c>
      <c r="R566" s="4">
        <f>IF(G566*H566*I566&gt;0,SUM(G566:I566),0)</f>
        <v>77971</v>
      </c>
      <c r="S566" s="4">
        <f>IF(J566*K566*L566&gt;0,SUM(J566:L566),0)</f>
        <v>25340</v>
      </c>
      <c r="T566" s="4">
        <f>IF(M566*N566*O566&gt;0,SUM(M566:O566),0)</f>
        <v>10641</v>
      </c>
    </row>
    <row r="567" spans="2:20" ht="15" customHeight="1" x14ac:dyDescent="0.15">
      <c r="B567" s="71"/>
      <c r="C567" s="14" t="s">
        <v>83</v>
      </c>
      <c r="D567" s="1">
        <v>10745</v>
      </c>
      <c r="E567" s="1">
        <v>19475</v>
      </c>
      <c r="F567" s="1">
        <v>18189</v>
      </c>
      <c r="G567" s="1">
        <v>25636</v>
      </c>
      <c r="H567" s="1">
        <v>29727</v>
      </c>
      <c r="I567" s="1">
        <v>30865</v>
      </c>
      <c r="J567" s="1">
        <v>15128</v>
      </c>
      <c r="K567" s="1">
        <v>7764</v>
      </c>
      <c r="L567" s="1">
        <v>3633</v>
      </c>
      <c r="M567" s="1">
        <v>2816</v>
      </c>
      <c r="N567" s="1">
        <v>3505</v>
      </c>
      <c r="O567" s="1">
        <v>6944</v>
      </c>
      <c r="P567" s="4">
        <f>IF(D567*E567*F567*G567*H567*I567*J567*K567*L567*M567*N567*O567&gt;0,SUM(D567:O567),0)</f>
        <v>174427</v>
      </c>
      <c r="Q567" s="4">
        <f>IF(D567*E567*F567&gt;0,SUM(D567:F567),0)</f>
        <v>48409</v>
      </c>
      <c r="R567" s="4">
        <f>IF(G567*H567*I567&gt;0,SUM(G567:I567),0)</f>
        <v>86228</v>
      </c>
      <c r="S567" s="4">
        <f>IF(J567*K567*L567&gt;0,SUM(J567:L567),0)</f>
        <v>26525</v>
      </c>
      <c r="T567" s="4">
        <f>IF(M567*N567*O567&gt;0,SUM(M567:O567),0)</f>
        <v>13265</v>
      </c>
    </row>
    <row r="568" spans="2:20" ht="15" customHeight="1" x14ac:dyDescent="0.15">
      <c r="B568" s="71"/>
      <c r="C568" s="14" t="s">
        <v>86</v>
      </c>
      <c r="D568" s="17">
        <v>9427</v>
      </c>
      <c r="E568" s="17">
        <v>20167</v>
      </c>
      <c r="F568" s="17">
        <v>18584</v>
      </c>
      <c r="G568" s="17">
        <v>26497</v>
      </c>
      <c r="H568" s="17">
        <v>28985</v>
      </c>
      <c r="I568" s="17">
        <v>28243</v>
      </c>
      <c r="J568" s="17">
        <v>16920</v>
      </c>
      <c r="K568" s="17">
        <v>7431</v>
      </c>
      <c r="L568" s="17">
        <v>3517</v>
      </c>
      <c r="M568" s="17">
        <v>3858</v>
      </c>
      <c r="N568" s="17">
        <v>4751</v>
      </c>
      <c r="O568" s="17">
        <v>6861</v>
      </c>
      <c r="P568" s="4">
        <f>IF(D568*E568*F568*G568*H568*I568*J568*K568*L568*M568*N568*O568&gt;0,SUM(D568:O568),0)</f>
        <v>175241</v>
      </c>
      <c r="Q568" s="4">
        <f>IF(D568*E568*F568&gt;0,SUM(D568:F568),0)</f>
        <v>48178</v>
      </c>
      <c r="R568" s="4">
        <f>IF(G568*H568*I568&gt;0,SUM(G568:I568),0)</f>
        <v>83725</v>
      </c>
      <c r="S568" s="4">
        <f>IF(J568*K568*L568&gt;0,SUM(J568:L568),0)</f>
        <v>27868</v>
      </c>
      <c r="T568" s="4">
        <f>IF(M568*N568*O568&gt;0,SUM(M568:O568),0)</f>
        <v>15470</v>
      </c>
    </row>
    <row r="569" spans="2:20" ht="15" customHeight="1" x14ac:dyDescent="0.15">
      <c r="B569" s="71"/>
      <c r="C569" s="14" t="s">
        <v>87</v>
      </c>
      <c r="D569" s="17">
        <v>8167</v>
      </c>
      <c r="E569" s="17">
        <v>20336</v>
      </c>
      <c r="F569" s="17">
        <v>20685</v>
      </c>
      <c r="G569" s="17">
        <v>28331</v>
      </c>
      <c r="H569" s="17">
        <v>28973</v>
      </c>
      <c r="I569" s="17">
        <v>28495</v>
      </c>
      <c r="J569" s="17">
        <v>17139</v>
      </c>
      <c r="K569" s="17">
        <v>7873</v>
      </c>
      <c r="L569" s="17">
        <v>4728</v>
      </c>
      <c r="M569" s="17">
        <v>4351</v>
      </c>
      <c r="N569" s="17">
        <v>4811</v>
      </c>
      <c r="O569" s="17">
        <v>7237</v>
      </c>
      <c r="P569" s="4">
        <f t="shared" ref="P569:P570" si="263">IF(D569*E569*F569*G569*H569*I569*J569*K569*L569*M569*N569*O569&gt;0,SUM(D569:O569),0)</f>
        <v>181126</v>
      </c>
      <c r="Q569" s="4">
        <f t="shared" ref="Q569:Q570" si="264">IF(D569*E569*F569&gt;0,SUM(D569:F569),0)</f>
        <v>49188</v>
      </c>
      <c r="R569" s="4">
        <f t="shared" ref="R569:R570" si="265">IF(G569*H569*I569&gt;0,SUM(G569:I569),0)</f>
        <v>85799</v>
      </c>
      <c r="S569" s="4">
        <f t="shared" ref="S569:S570" si="266">IF(J569*K569*L569&gt;0,SUM(J569:L569),0)</f>
        <v>29740</v>
      </c>
      <c r="T569" s="4">
        <f t="shared" ref="T569:T570" si="267">IF(M569*N569*O569&gt;0,SUM(M569:O569),0)</f>
        <v>16399</v>
      </c>
    </row>
    <row r="570" spans="2:20" ht="15" customHeight="1" x14ac:dyDescent="0.15">
      <c r="B570" s="71"/>
      <c r="C570" s="14" t="s">
        <v>88</v>
      </c>
      <c r="D570" s="17">
        <v>12007</v>
      </c>
      <c r="E570" s="17">
        <v>19677</v>
      </c>
      <c r="F570" s="17">
        <v>22350</v>
      </c>
      <c r="G570" s="17">
        <v>26123</v>
      </c>
      <c r="H570" s="17">
        <v>31947</v>
      </c>
      <c r="I570" s="17">
        <v>23800</v>
      </c>
      <c r="J570" s="17">
        <v>15065</v>
      </c>
      <c r="K570" s="17">
        <v>6944</v>
      </c>
      <c r="L570" s="17">
        <v>3624</v>
      </c>
      <c r="M570" s="17"/>
      <c r="N570" s="17"/>
      <c r="O570" s="17"/>
      <c r="P570" s="4">
        <f t="shared" si="263"/>
        <v>0</v>
      </c>
      <c r="Q570" s="4">
        <f t="shared" si="264"/>
        <v>54034</v>
      </c>
      <c r="R570" s="4">
        <f t="shared" si="265"/>
        <v>81870</v>
      </c>
      <c r="S570" s="4">
        <f t="shared" si="266"/>
        <v>25633</v>
      </c>
      <c r="T570" s="4">
        <f t="shared" si="267"/>
        <v>0</v>
      </c>
    </row>
    <row r="571" spans="2:20" ht="15" customHeight="1" x14ac:dyDescent="0.15">
      <c r="B571" s="72"/>
      <c r="C571" s="14" t="s">
        <v>89</v>
      </c>
      <c r="D571" s="21">
        <f>IF(D570&gt;0,D570/D569," ")</f>
        <v>1.4701848904126362</v>
      </c>
      <c r="E571" s="21">
        <f t="shared" ref="E571:T571" si="268">IF(E570&gt;0,E570/E569," ")</f>
        <v>0.96759441384736433</v>
      </c>
      <c r="F571" s="21">
        <f t="shared" si="268"/>
        <v>1.0804931109499638</v>
      </c>
      <c r="G571" s="21">
        <f t="shared" si="268"/>
        <v>0.92206416999046981</v>
      </c>
      <c r="H571" s="21">
        <f t="shared" si="268"/>
        <v>1.1026472923066304</v>
      </c>
      <c r="I571" s="21">
        <f t="shared" si="268"/>
        <v>0.83523425162309173</v>
      </c>
      <c r="J571" s="21">
        <f t="shared" si="268"/>
        <v>0.87898943929050699</v>
      </c>
      <c r="K571" s="21">
        <f t="shared" si="268"/>
        <v>0.88200177822939163</v>
      </c>
      <c r="L571" s="21">
        <f t="shared" si="268"/>
        <v>0.76649746192893398</v>
      </c>
      <c r="M571" s="21" t="str">
        <f t="shared" si="268"/>
        <v xml:space="preserve"> </v>
      </c>
      <c r="N571" s="21" t="str">
        <f t="shared" si="268"/>
        <v xml:space="preserve"> </v>
      </c>
      <c r="O571" s="21" t="str">
        <f t="shared" si="268"/>
        <v xml:space="preserve"> </v>
      </c>
      <c r="P571" s="21" t="str">
        <f t="shared" si="268"/>
        <v xml:space="preserve"> </v>
      </c>
      <c r="Q571" s="21">
        <f t="shared" si="268"/>
        <v>1.0985199642189152</v>
      </c>
      <c r="R571" s="21">
        <f t="shared" si="268"/>
        <v>0.95420692548864205</v>
      </c>
      <c r="S571" s="21">
        <f t="shared" si="268"/>
        <v>0.86190316072629458</v>
      </c>
      <c r="T571" s="21" t="str">
        <f t="shared" si="268"/>
        <v xml:space="preserve"> </v>
      </c>
    </row>
    <row r="572" spans="2:20" ht="15" customHeight="1" x14ac:dyDescent="0.15"/>
    <row r="573" spans="2:20" ht="15" customHeight="1" x14ac:dyDescent="0.15">
      <c r="B573" s="70" t="s">
        <v>71</v>
      </c>
      <c r="C573" s="14" t="s">
        <v>0</v>
      </c>
      <c r="D573" s="14" t="s">
        <v>1</v>
      </c>
      <c r="E573" s="14" t="s">
        <v>2</v>
      </c>
      <c r="F573" s="14" t="s">
        <v>3</v>
      </c>
      <c r="G573" s="14" t="s">
        <v>4</v>
      </c>
      <c r="H573" s="14" t="s">
        <v>5</v>
      </c>
      <c r="I573" s="14" t="s">
        <v>6</v>
      </c>
      <c r="J573" s="14" t="s">
        <v>7</v>
      </c>
      <c r="K573" s="14" t="s">
        <v>8</v>
      </c>
      <c r="L573" s="14" t="s">
        <v>9</v>
      </c>
      <c r="M573" s="14" t="s">
        <v>10</v>
      </c>
      <c r="N573" s="14" t="s">
        <v>11</v>
      </c>
      <c r="O573" s="14" t="s">
        <v>12</v>
      </c>
      <c r="P573" s="14" t="s">
        <v>23</v>
      </c>
      <c r="Q573" s="14" t="s">
        <v>24</v>
      </c>
      <c r="R573" s="14" t="s">
        <v>25</v>
      </c>
      <c r="S573" s="14" t="s">
        <v>26</v>
      </c>
      <c r="T573" s="14" t="s">
        <v>27</v>
      </c>
    </row>
    <row r="574" spans="2:20" ht="15" customHeight="1" x14ac:dyDescent="0.15">
      <c r="B574" s="73"/>
      <c r="C574" s="59" t="s">
        <v>29</v>
      </c>
      <c r="D574" s="3">
        <v>6040</v>
      </c>
      <c r="E574" s="3">
        <v>18446</v>
      </c>
      <c r="F574" s="3">
        <v>15031</v>
      </c>
      <c r="G574" s="3">
        <v>22416</v>
      </c>
      <c r="H574" s="3">
        <v>36364</v>
      </c>
      <c r="I574" s="3">
        <v>19901</v>
      </c>
      <c r="J574" s="3">
        <v>16157</v>
      </c>
      <c r="K574" s="3">
        <v>3651</v>
      </c>
      <c r="L574" s="3">
        <v>2260</v>
      </c>
      <c r="M574" s="3">
        <v>1944</v>
      </c>
      <c r="N574" s="3">
        <v>2707</v>
      </c>
      <c r="O574" s="3">
        <v>3362</v>
      </c>
      <c r="P574" s="3">
        <f>SUM(D574:O574)</f>
        <v>148279</v>
      </c>
      <c r="Q574" s="3">
        <f>SUM(D574:F574)</f>
        <v>39517</v>
      </c>
      <c r="R574" s="3">
        <f>SUM(G574:I574)</f>
        <v>78681</v>
      </c>
      <c r="S574" s="3">
        <f>SUM(J574:L574)</f>
        <v>22068</v>
      </c>
      <c r="T574" s="3">
        <f>SUM(M574:O574)</f>
        <v>8013</v>
      </c>
    </row>
    <row r="575" spans="2:20" ht="15" customHeight="1" x14ac:dyDescent="0.15">
      <c r="B575" s="73"/>
      <c r="C575" s="58" t="s">
        <v>13</v>
      </c>
      <c r="D575" s="3">
        <v>4772</v>
      </c>
      <c r="E575" s="3">
        <v>20338</v>
      </c>
      <c r="F575" s="3">
        <v>13602</v>
      </c>
      <c r="G575" s="3">
        <v>16853</v>
      </c>
      <c r="H575" s="3">
        <v>29250</v>
      </c>
      <c r="I575" s="3">
        <v>20662</v>
      </c>
      <c r="J575" s="3">
        <v>11218</v>
      </c>
      <c r="K575" s="3">
        <v>2783</v>
      </c>
      <c r="L575" s="3">
        <v>2509</v>
      </c>
      <c r="M575" s="3">
        <v>1615</v>
      </c>
      <c r="N575" s="3">
        <v>3395</v>
      </c>
      <c r="O575" s="3">
        <v>2707</v>
      </c>
      <c r="P575" s="3">
        <f>SUM(D575:O575)</f>
        <v>129704</v>
      </c>
      <c r="Q575" s="3">
        <f>SUM(D575:F575)</f>
        <v>38712</v>
      </c>
      <c r="R575" s="3">
        <f>SUM(G575:I575)</f>
        <v>66765</v>
      </c>
      <c r="S575" s="3">
        <f>SUM(J575:L575)</f>
        <v>16510</v>
      </c>
      <c r="T575" s="3">
        <f>SUM(M575:O575)</f>
        <v>7717</v>
      </c>
    </row>
    <row r="576" spans="2:20" ht="15" customHeight="1" x14ac:dyDescent="0.15">
      <c r="B576" s="73"/>
      <c r="C576" s="58" t="s">
        <v>28</v>
      </c>
      <c r="D576" s="1">
        <v>4078</v>
      </c>
      <c r="E576" s="1">
        <v>15960</v>
      </c>
      <c r="F576" s="1">
        <v>11171</v>
      </c>
      <c r="G576" s="1">
        <v>11044</v>
      </c>
      <c r="H576" s="1">
        <v>15981</v>
      </c>
      <c r="I576" s="1">
        <v>10725</v>
      </c>
      <c r="J576" s="1">
        <v>9066</v>
      </c>
      <c r="K576" s="1">
        <v>1828</v>
      </c>
      <c r="L576" s="1">
        <v>1155</v>
      </c>
      <c r="M576" s="1">
        <v>1008</v>
      </c>
      <c r="N576" s="1">
        <v>2342</v>
      </c>
      <c r="O576" s="1">
        <v>1889</v>
      </c>
      <c r="P576" s="3">
        <f>SUM(D576:O576)</f>
        <v>86247</v>
      </c>
      <c r="Q576" s="3">
        <f>SUM(D576:F576)</f>
        <v>31209</v>
      </c>
      <c r="R576" s="3">
        <f>SUM(G576:I576)</f>
        <v>37750</v>
      </c>
      <c r="S576" s="3">
        <f>SUM(J576:L576)</f>
        <v>12049</v>
      </c>
      <c r="T576" s="3">
        <f>SUM(M576:O576)</f>
        <v>5239</v>
      </c>
    </row>
    <row r="577" spans="1:20" ht="15" customHeight="1" x14ac:dyDescent="0.15">
      <c r="B577" s="73"/>
      <c r="C577" s="58" t="s">
        <v>30</v>
      </c>
      <c r="D577" s="1">
        <v>4624</v>
      </c>
      <c r="E577" s="1">
        <v>7033</v>
      </c>
      <c r="F577" s="1">
        <v>8255</v>
      </c>
      <c r="G577" s="1">
        <v>12462</v>
      </c>
      <c r="H577" s="1">
        <v>15454</v>
      </c>
      <c r="I577" s="1">
        <v>8555</v>
      </c>
      <c r="J577" s="1">
        <v>5194</v>
      </c>
      <c r="K577" s="1">
        <v>1321</v>
      </c>
      <c r="L577" s="1">
        <v>745</v>
      </c>
      <c r="M577" s="1">
        <v>573</v>
      </c>
      <c r="N577" s="1">
        <v>1463</v>
      </c>
      <c r="O577" s="1">
        <v>1120</v>
      </c>
      <c r="P577" s="3">
        <f>SUM(D577:O577)</f>
        <v>66799</v>
      </c>
      <c r="Q577" s="3">
        <f>SUM(D577:F577)</f>
        <v>19912</v>
      </c>
      <c r="R577" s="3">
        <f>SUM(G577:I577)</f>
        <v>36471</v>
      </c>
      <c r="S577" s="3">
        <f>SUM(J577:L577)</f>
        <v>7260</v>
      </c>
      <c r="T577" s="3">
        <f>SUM(M577:O577)</f>
        <v>3156</v>
      </c>
    </row>
    <row r="578" spans="1:20" ht="15" customHeight="1" x14ac:dyDescent="0.15">
      <c r="B578" s="73"/>
      <c r="C578" s="14" t="s">
        <v>41</v>
      </c>
      <c r="D578" s="1">
        <v>4514</v>
      </c>
      <c r="E578" s="1">
        <v>17025</v>
      </c>
      <c r="F578" s="1">
        <v>20721</v>
      </c>
      <c r="G578" s="1">
        <v>24289</v>
      </c>
      <c r="H578" s="1">
        <v>37921</v>
      </c>
      <c r="I578" s="1">
        <v>22323</v>
      </c>
      <c r="J578" s="1">
        <v>18223</v>
      </c>
      <c r="K578" s="1">
        <v>3563</v>
      </c>
      <c r="L578" s="1">
        <v>2474</v>
      </c>
      <c r="M578" s="1">
        <v>1615</v>
      </c>
      <c r="N578" s="1">
        <v>5595</v>
      </c>
      <c r="O578" s="1">
        <v>3273</v>
      </c>
      <c r="P578" s="4">
        <f>IF(D578*E578*F578*G578*H578*I578*J578*K578*L578*M578*N578*O578&gt;0,SUM(D578:O578),0)</f>
        <v>161536</v>
      </c>
      <c r="Q578" s="4">
        <f>IF(D578*E578*F578&gt;0,SUM(D578:F578),0)</f>
        <v>42260</v>
      </c>
      <c r="R578" s="4">
        <f>IF(G578*H578*I578&gt;0,SUM(G578:I578),0)</f>
        <v>84533</v>
      </c>
      <c r="S578" s="4">
        <f>IF(J578*K578*L578&gt;0,SUM(J578:L578),0)</f>
        <v>24260</v>
      </c>
      <c r="T578" s="4">
        <f>IF(M578*N578*O578&gt;0,SUM(M578:O578),0)</f>
        <v>10483</v>
      </c>
    </row>
    <row r="579" spans="1:20" ht="15" customHeight="1" x14ac:dyDescent="0.15">
      <c r="B579" s="73"/>
      <c r="C579" s="14" t="s">
        <v>42</v>
      </c>
      <c r="D579" s="1">
        <v>4605</v>
      </c>
      <c r="E579" s="1">
        <v>6793</v>
      </c>
      <c r="F579" s="1">
        <v>18615</v>
      </c>
      <c r="G579" s="1">
        <v>22326</v>
      </c>
      <c r="H579" s="1">
        <v>32188</v>
      </c>
      <c r="I579" s="1">
        <v>22973</v>
      </c>
      <c r="J579" s="1">
        <v>14907</v>
      </c>
      <c r="K579" s="1">
        <v>3874</v>
      </c>
      <c r="L579" s="1">
        <v>2229</v>
      </c>
      <c r="M579" s="1">
        <v>1603</v>
      </c>
      <c r="N579" s="1">
        <v>4322</v>
      </c>
      <c r="O579" s="1">
        <v>2630</v>
      </c>
      <c r="P579" s="4">
        <f>IF(D579*E579*F579*G579*H579*I579*J579*K579*L579*M579*N579*O579&gt;0,SUM(D579:O579),0)</f>
        <v>137065</v>
      </c>
      <c r="Q579" s="4">
        <f>IF(D579*E579*F579&gt;0,SUM(D579:F579),0)</f>
        <v>30013</v>
      </c>
      <c r="R579" s="4">
        <f>IF(G579*H579*I579&gt;0,SUM(G579:I579),0)</f>
        <v>77487</v>
      </c>
      <c r="S579" s="4">
        <f>IF(J579*K579*L579&gt;0,SUM(J579:L579),0)</f>
        <v>21010</v>
      </c>
      <c r="T579" s="4">
        <f>IF(M579*N579*O579&gt;0,SUM(M579:O579),0)</f>
        <v>8555</v>
      </c>
    </row>
    <row r="580" spans="1:20" ht="15" customHeight="1" x14ac:dyDescent="0.15">
      <c r="B580" s="73"/>
      <c r="C580" s="14" t="s">
        <v>44</v>
      </c>
      <c r="D580" s="1">
        <v>6427</v>
      </c>
      <c r="E580" s="1">
        <v>14279</v>
      </c>
      <c r="F580" s="1">
        <v>19832</v>
      </c>
      <c r="G580" s="1">
        <v>24111</v>
      </c>
      <c r="H580" s="1">
        <v>30484</v>
      </c>
      <c r="I580" s="1">
        <v>21889</v>
      </c>
      <c r="J580" s="1">
        <v>13853</v>
      </c>
      <c r="K580" s="1">
        <v>3913</v>
      </c>
      <c r="L580" s="1">
        <v>2110</v>
      </c>
      <c r="M580" s="1">
        <v>1394</v>
      </c>
      <c r="N580" s="1">
        <v>3979</v>
      </c>
      <c r="O580" s="1">
        <v>2962</v>
      </c>
      <c r="P580" s="4">
        <f>IF(D580*E580*F580*G580*H580*I580*J580*K580*L580*M580*N580*O580&gt;0,SUM(D580:O580),0)</f>
        <v>145233</v>
      </c>
      <c r="Q580" s="4">
        <f>IF(D580*E580*F580&gt;0,SUM(D580:F580),0)</f>
        <v>40538</v>
      </c>
      <c r="R580" s="4">
        <f>IF(G580*H580*I580&gt;0,SUM(G580:I580),0)</f>
        <v>76484</v>
      </c>
      <c r="S580" s="4">
        <f>IF(J580*K580*L580&gt;0,SUM(J580:L580),0)</f>
        <v>19876</v>
      </c>
      <c r="T580" s="4">
        <f>IF(M580*N580*O580&gt;0,SUM(M580:O580),0)</f>
        <v>8335</v>
      </c>
    </row>
    <row r="581" spans="1:20" ht="15" customHeight="1" x14ac:dyDescent="0.15">
      <c r="B581" s="73"/>
      <c r="C581" s="14" t="s">
        <v>83</v>
      </c>
      <c r="D581" s="1">
        <v>3455</v>
      </c>
      <c r="E581" s="1">
        <v>16880</v>
      </c>
      <c r="F581" s="1">
        <v>16117</v>
      </c>
      <c r="G581" s="1">
        <v>23952</v>
      </c>
      <c r="H581" s="1">
        <v>26620</v>
      </c>
      <c r="I581" s="1">
        <v>21279</v>
      </c>
      <c r="J581" s="1">
        <v>12723</v>
      </c>
      <c r="K581" s="1">
        <v>3522</v>
      </c>
      <c r="L581" s="1">
        <v>2111</v>
      </c>
      <c r="M581" s="1">
        <v>1282</v>
      </c>
      <c r="N581" s="1">
        <v>5011</v>
      </c>
      <c r="O581" s="1">
        <v>2916</v>
      </c>
      <c r="P581" s="4">
        <f>IF(D581*E581*F581*G581*H581*I581*J581*K581*L581*M581*N581*O581&gt;0,SUM(D581:O581),0)</f>
        <v>135868</v>
      </c>
      <c r="Q581" s="4">
        <f>IF(D581*E581*F581&gt;0,SUM(D581:F581),0)</f>
        <v>36452</v>
      </c>
      <c r="R581" s="4">
        <f>IF(G581*H581*I581&gt;0,SUM(G581:I581),0)</f>
        <v>71851</v>
      </c>
      <c r="S581" s="4">
        <f>IF(J581*K581*L581&gt;0,SUM(J581:L581),0)</f>
        <v>18356</v>
      </c>
      <c r="T581" s="4">
        <f>IF(M581*N581*O581&gt;0,SUM(M581:O581),0)</f>
        <v>9209</v>
      </c>
    </row>
    <row r="582" spans="1:20" ht="15" customHeight="1" x14ac:dyDescent="0.15">
      <c r="B582" s="73"/>
      <c r="C582" s="14" t="s">
        <v>86</v>
      </c>
      <c r="D582" s="17">
        <v>3406</v>
      </c>
      <c r="E582" s="17">
        <v>13700</v>
      </c>
      <c r="F582" s="17">
        <v>15876</v>
      </c>
      <c r="G582" s="17">
        <v>22172</v>
      </c>
      <c r="H582" s="17">
        <v>25180</v>
      </c>
      <c r="I582" s="17">
        <v>16767</v>
      </c>
      <c r="J582" s="17">
        <v>10345</v>
      </c>
      <c r="K582" s="17">
        <v>1906</v>
      </c>
      <c r="L582" s="17">
        <v>1890</v>
      </c>
      <c r="M582" s="17">
        <v>1214</v>
      </c>
      <c r="N582" s="17">
        <v>4201</v>
      </c>
      <c r="O582" s="17">
        <v>3286</v>
      </c>
      <c r="P582" s="4">
        <f>IF(D582*E582*F582*G582*H582*I582*J582*K582*L582*M582*N582*O582&gt;0,SUM(D582:O582),0)</f>
        <v>119943</v>
      </c>
      <c r="Q582" s="4">
        <f>IF(D582*E582*F582&gt;0,SUM(D582:F582),0)</f>
        <v>32982</v>
      </c>
      <c r="R582" s="4">
        <f>IF(G582*H582*I582&gt;0,SUM(G582:I582),0)</f>
        <v>64119</v>
      </c>
      <c r="S582" s="4">
        <f>IF(J582*K582*L582&gt;0,SUM(J582:L582),0)</f>
        <v>14141</v>
      </c>
      <c r="T582" s="4">
        <f>IF(M582*N582*O582&gt;0,SUM(M582:O582),0)</f>
        <v>8701</v>
      </c>
    </row>
    <row r="583" spans="1:20" ht="15" customHeight="1" x14ac:dyDescent="0.15">
      <c r="B583" s="73"/>
      <c r="C583" s="14" t="s">
        <v>87</v>
      </c>
      <c r="D583" s="17">
        <v>4099</v>
      </c>
      <c r="E583" s="17">
        <v>12982</v>
      </c>
      <c r="F583" s="17">
        <v>14098</v>
      </c>
      <c r="G583" s="17">
        <v>20989</v>
      </c>
      <c r="H583" s="17">
        <v>27206</v>
      </c>
      <c r="I583" s="17">
        <v>14257</v>
      </c>
      <c r="J583" s="17">
        <v>9300</v>
      </c>
      <c r="K583" s="17">
        <v>2258</v>
      </c>
      <c r="L583" s="17">
        <v>1442</v>
      </c>
      <c r="M583" s="17">
        <v>1385</v>
      </c>
      <c r="N583" s="17">
        <v>6386</v>
      </c>
      <c r="O583" s="17">
        <v>2598</v>
      </c>
      <c r="P583" s="4">
        <f t="shared" ref="P583:P584" si="269">IF(D583*E583*F583*G583*H583*I583*J583*K583*L583*M583*N583*O583&gt;0,SUM(D583:O583),0)</f>
        <v>117000</v>
      </c>
      <c r="Q583" s="4">
        <f t="shared" ref="Q583:Q584" si="270">IF(D583*E583*F583&gt;0,SUM(D583:F583),0)</f>
        <v>31179</v>
      </c>
      <c r="R583" s="4">
        <f t="shared" ref="R583:R584" si="271">IF(G583*H583*I583&gt;0,SUM(G583:I583),0)</f>
        <v>62452</v>
      </c>
      <c r="S583" s="4">
        <f t="shared" ref="S583:S584" si="272">IF(J583*K583*L583&gt;0,SUM(J583:L583),0)</f>
        <v>13000</v>
      </c>
      <c r="T583" s="4">
        <f t="shared" ref="T583:T584" si="273">IF(M583*N583*O583&gt;0,SUM(M583:O583),0)</f>
        <v>10369</v>
      </c>
    </row>
    <row r="584" spans="1:20" ht="15" customHeight="1" x14ac:dyDescent="0.15">
      <c r="B584" s="73"/>
      <c r="C584" s="14" t="s">
        <v>88</v>
      </c>
      <c r="D584" s="17">
        <v>4296</v>
      </c>
      <c r="E584" s="17">
        <v>11508</v>
      </c>
      <c r="F584" s="17">
        <v>14614</v>
      </c>
      <c r="G584" s="17">
        <v>20273</v>
      </c>
      <c r="H584" s="17">
        <v>26053</v>
      </c>
      <c r="I584" s="17">
        <v>11878</v>
      </c>
      <c r="J584" s="17">
        <v>10041</v>
      </c>
      <c r="K584" s="17">
        <v>2530</v>
      </c>
      <c r="L584" s="17">
        <v>1479</v>
      </c>
      <c r="M584" s="17"/>
      <c r="N584" s="17"/>
      <c r="O584" s="17"/>
      <c r="P584" s="4">
        <f t="shared" si="269"/>
        <v>0</v>
      </c>
      <c r="Q584" s="4">
        <f t="shared" si="270"/>
        <v>30418</v>
      </c>
      <c r="R584" s="4">
        <f t="shared" si="271"/>
        <v>58204</v>
      </c>
      <c r="S584" s="4">
        <f t="shared" si="272"/>
        <v>14050</v>
      </c>
      <c r="T584" s="4">
        <f t="shared" si="273"/>
        <v>0</v>
      </c>
    </row>
    <row r="585" spans="1:20" ht="15" customHeight="1" x14ac:dyDescent="0.15">
      <c r="B585" s="74"/>
      <c r="C585" s="14" t="s">
        <v>89</v>
      </c>
      <c r="D585" s="21">
        <f>IF(D584&gt;0,D584/D583," ")</f>
        <v>1.0480605025616003</v>
      </c>
      <c r="E585" s="21">
        <f t="shared" ref="E585:T585" si="274">IF(E584&gt;0,E584/E583," ")</f>
        <v>0.88645817285472195</v>
      </c>
      <c r="F585" s="21">
        <f t="shared" si="274"/>
        <v>1.0366009363030217</v>
      </c>
      <c r="G585" s="21">
        <f t="shared" si="274"/>
        <v>0.96588689313449905</v>
      </c>
      <c r="H585" s="21">
        <f t="shared" si="274"/>
        <v>0.9576196427258693</v>
      </c>
      <c r="I585" s="21">
        <f t="shared" si="274"/>
        <v>0.83313460054709965</v>
      </c>
      <c r="J585" s="21">
        <f t="shared" si="274"/>
        <v>1.0796774193548386</v>
      </c>
      <c r="K585" s="21">
        <f t="shared" si="274"/>
        <v>1.120460584588131</v>
      </c>
      <c r="L585" s="21">
        <f t="shared" si="274"/>
        <v>1.0256588072122053</v>
      </c>
      <c r="M585" s="21" t="str">
        <f t="shared" si="274"/>
        <v xml:space="preserve"> </v>
      </c>
      <c r="N585" s="21" t="str">
        <f t="shared" si="274"/>
        <v xml:space="preserve"> </v>
      </c>
      <c r="O585" s="21" t="str">
        <f t="shared" si="274"/>
        <v xml:space="preserve"> </v>
      </c>
      <c r="P585" s="21" t="str">
        <f t="shared" si="274"/>
        <v xml:space="preserve"> </v>
      </c>
      <c r="Q585" s="21">
        <f t="shared" si="274"/>
        <v>0.97559254626511438</v>
      </c>
      <c r="R585" s="21">
        <f t="shared" si="274"/>
        <v>0.93197976045603026</v>
      </c>
      <c r="S585" s="21">
        <f t="shared" si="274"/>
        <v>1.0807692307692307</v>
      </c>
      <c r="T585" s="21" t="str">
        <f t="shared" si="274"/>
        <v xml:space="preserve"> </v>
      </c>
    </row>
    <row r="586" spans="1:20" ht="15" customHeight="1" x14ac:dyDescent="0.15">
      <c r="B586" s="25"/>
      <c r="C586" s="25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</row>
    <row r="587" spans="1:20" ht="15" customHeight="1" x14ac:dyDescent="0.15">
      <c r="B587" s="70" t="s">
        <v>74</v>
      </c>
      <c r="C587" s="14" t="s">
        <v>0</v>
      </c>
      <c r="D587" s="14" t="s">
        <v>1</v>
      </c>
      <c r="E587" s="14" t="s">
        <v>2</v>
      </c>
      <c r="F587" s="14" t="s">
        <v>3</v>
      </c>
      <c r="G587" s="14" t="s">
        <v>4</v>
      </c>
      <c r="H587" s="14" t="s">
        <v>5</v>
      </c>
      <c r="I587" s="14" t="s">
        <v>6</v>
      </c>
      <c r="J587" s="14" t="s">
        <v>7</v>
      </c>
      <c r="K587" s="14" t="s">
        <v>8</v>
      </c>
      <c r="L587" s="14" t="s">
        <v>9</v>
      </c>
      <c r="M587" s="14" t="s">
        <v>10</v>
      </c>
      <c r="N587" s="14" t="s">
        <v>11</v>
      </c>
      <c r="O587" s="14" t="s">
        <v>12</v>
      </c>
      <c r="P587" s="14" t="s">
        <v>23</v>
      </c>
      <c r="Q587" s="14" t="s">
        <v>24</v>
      </c>
      <c r="R587" s="14" t="s">
        <v>25</v>
      </c>
      <c r="S587" s="14" t="s">
        <v>26</v>
      </c>
      <c r="T587" s="14" t="s">
        <v>27</v>
      </c>
    </row>
    <row r="588" spans="1:20" ht="15" customHeight="1" x14ac:dyDescent="0.15">
      <c r="B588" s="73"/>
      <c r="C588" s="59" t="s">
        <v>29</v>
      </c>
      <c r="D588" s="66"/>
      <c r="E588" s="66"/>
      <c r="F588" s="66"/>
      <c r="G588" s="66"/>
      <c r="H588" s="66"/>
      <c r="I588" s="66"/>
      <c r="J588" s="66"/>
      <c r="K588" s="66"/>
      <c r="L588" s="66"/>
      <c r="M588" s="66"/>
      <c r="N588" s="66"/>
      <c r="O588" s="66"/>
      <c r="P588" s="3">
        <f>SUM(D588:O588)</f>
        <v>0</v>
      </c>
      <c r="Q588" s="3">
        <f>SUM(D588:F588)</f>
        <v>0</v>
      </c>
      <c r="R588" s="3">
        <f>SUM(G588:I588)</f>
        <v>0</v>
      </c>
      <c r="S588" s="3">
        <f>SUM(J588:L588)</f>
        <v>0</v>
      </c>
      <c r="T588" s="3">
        <f>SUM(M588:O588)</f>
        <v>0</v>
      </c>
    </row>
    <row r="589" spans="1:20" ht="15" customHeight="1" x14ac:dyDescent="0.15">
      <c r="B589" s="73"/>
      <c r="C589" s="58" t="s">
        <v>13</v>
      </c>
      <c r="D589" s="66"/>
      <c r="E589" s="66"/>
      <c r="F589" s="66"/>
      <c r="G589" s="66"/>
      <c r="H589" s="66"/>
      <c r="I589" s="66"/>
      <c r="J589" s="66"/>
      <c r="K589" s="66"/>
      <c r="L589" s="66"/>
      <c r="M589" s="66"/>
      <c r="N589" s="66"/>
      <c r="O589" s="66"/>
      <c r="P589" s="3">
        <f>SUM(D589:O589)</f>
        <v>0</v>
      </c>
      <c r="Q589" s="3">
        <f>SUM(D589:F589)</f>
        <v>0</v>
      </c>
      <c r="R589" s="3">
        <f>SUM(G589:I589)</f>
        <v>0</v>
      </c>
      <c r="S589" s="3">
        <f>SUM(J589:L589)</f>
        <v>0</v>
      </c>
      <c r="T589" s="3">
        <f>SUM(M589:O589)</f>
        <v>0</v>
      </c>
    </row>
    <row r="590" spans="1:20" ht="15" customHeight="1" x14ac:dyDescent="0.15">
      <c r="B590" s="73"/>
      <c r="C590" s="58" t="s">
        <v>28</v>
      </c>
      <c r="D590" s="1">
        <v>570</v>
      </c>
      <c r="E590" s="1">
        <v>1105</v>
      </c>
      <c r="F590" s="1">
        <v>1066</v>
      </c>
      <c r="G590" s="1">
        <v>1245</v>
      </c>
      <c r="H590" s="1">
        <v>0</v>
      </c>
      <c r="I590" s="1">
        <v>0</v>
      </c>
      <c r="J590" s="1">
        <v>0</v>
      </c>
      <c r="K590" s="1">
        <v>0</v>
      </c>
      <c r="L590" s="1">
        <v>303</v>
      </c>
      <c r="M590" s="1">
        <v>533</v>
      </c>
      <c r="N590" s="1">
        <v>1370</v>
      </c>
      <c r="O590" s="1">
        <v>894</v>
      </c>
      <c r="P590" s="3">
        <f>SUM(D590:O590)</f>
        <v>7086</v>
      </c>
      <c r="Q590" s="3">
        <f>SUM(D590:F590)</f>
        <v>2741</v>
      </c>
      <c r="R590" s="3">
        <f>SUM(G590:I590)</f>
        <v>1245</v>
      </c>
      <c r="S590" s="3">
        <f>SUM(J590:L590)</f>
        <v>303</v>
      </c>
      <c r="T590" s="3">
        <f>SUM(M590:O590)</f>
        <v>2797</v>
      </c>
    </row>
    <row r="591" spans="1:20" ht="15" customHeight="1" x14ac:dyDescent="0.2">
      <c r="A591" s="30" t="s">
        <v>45</v>
      </c>
      <c r="B591" s="73"/>
      <c r="C591" s="58" t="s">
        <v>30</v>
      </c>
      <c r="D591" s="1">
        <v>4164</v>
      </c>
      <c r="E591" s="1">
        <v>8818</v>
      </c>
      <c r="F591" s="1">
        <v>9192</v>
      </c>
      <c r="G591" s="1">
        <v>13773</v>
      </c>
      <c r="H591" s="1">
        <v>15196</v>
      </c>
      <c r="I591" s="1">
        <v>9092</v>
      </c>
      <c r="J591" s="1">
        <v>5812</v>
      </c>
      <c r="K591" s="1">
        <v>2820</v>
      </c>
      <c r="L591" s="1">
        <v>2065</v>
      </c>
      <c r="M591" s="1">
        <v>1507</v>
      </c>
      <c r="N591" s="1">
        <v>2247</v>
      </c>
      <c r="O591" s="1">
        <v>2322</v>
      </c>
      <c r="P591" s="3">
        <f>SUM(D591:O591)</f>
        <v>77008</v>
      </c>
      <c r="Q591" s="3">
        <f>SUM(D591:F591)</f>
        <v>22174</v>
      </c>
      <c r="R591" s="3">
        <f>SUM(G591:I591)</f>
        <v>38061</v>
      </c>
      <c r="S591" s="3">
        <f>SUM(J591:L591)</f>
        <v>10697</v>
      </c>
      <c r="T591" s="3">
        <f>SUM(M591:O591)</f>
        <v>6076</v>
      </c>
    </row>
    <row r="592" spans="1:20" ht="15" customHeight="1" x14ac:dyDescent="0.15">
      <c r="B592" s="73"/>
      <c r="C592" s="14" t="s">
        <v>41</v>
      </c>
      <c r="D592" s="1">
        <v>3219</v>
      </c>
      <c r="E592" s="1">
        <v>7569</v>
      </c>
      <c r="F592" s="1">
        <v>7652</v>
      </c>
      <c r="G592" s="1">
        <v>14455</v>
      </c>
      <c r="H592" s="1">
        <v>16560</v>
      </c>
      <c r="I592" s="1">
        <v>10360</v>
      </c>
      <c r="J592" s="1">
        <v>5786</v>
      </c>
      <c r="K592" s="1">
        <v>1790</v>
      </c>
      <c r="L592" s="1">
        <v>1017</v>
      </c>
      <c r="M592" s="1">
        <v>1497</v>
      </c>
      <c r="N592" s="1">
        <v>2340</v>
      </c>
      <c r="O592" s="1">
        <v>1495</v>
      </c>
      <c r="P592" s="4">
        <f>IF(D592*E592*F592*G592*H592*I592*J592*K592*L592*M592*N592*O592&gt;0,SUM(D592:O592),0)</f>
        <v>73740</v>
      </c>
      <c r="Q592" s="4">
        <f>IF(D592*E592*F592&gt;0,SUM(D592:F592),0)</f>
        <v>18440</v>
      </c>
      <c r="R592" s="4">
        <f>IF(G592*H592*I592&gt;0,SUM(G592:I592),0)</f>
        <v>41375</v>
      </c>
      <c r="S592" s="4">
        <f>IF(J592*K592*L592&gt;0,SUM(J592:L592),0)</f>
        <v>8593</v>
      </c>
      <c r="T592" s="4">
        <f>IF(M592*N592*O592&gt;0,SUM(M592:O592),0)</f>
        <v>5332</v>
      </c>
    </row>
    <row r="593" spans="2:20" ht="15" customHeight="1" x14ac:dyDescent="0.15">
      <c r="B593" s="73"/>
      <c r="C593" s="14" t="s">
        <v>42</v>
      </c>
      <c r="D593" s="1">
        <v>2409</v>
      </c>
      <c r="E593" s="1">
        <v>5302</v>
      </c>
      <c r="F593" s="1">
        <v>8729</v>
      </c>
      <c r="G593" s="1">
        <v>13589</v>
      </c>
      <c r="H593" s="1">
        <v>15701</v>
      </c>
      <c r="I593" s="1">
        <v>10496</v>
      </c>
      <c r="J593" s="1">
        <v>5694</v>
      </c>
      <c r="K593" s="1">
        <v>2753</v>
      </c>
      <c r="L593" s="1">
        <v>1307</v>
      </c>
      <c r="M593" s="1">
        <v>1364</v>
      </c>
      <c r="N593" s="1">
        <v>1327</v>
      </c>
      <c r="O593" s="1">
        <v>1212</v>
      </c>
      <c r="P593" s="4">
        <f>IF(D593*E593*F593*G593*H593*I593*J593*K593*L593*M593*N593*O593&gt;0,SUM(D593:O593),0)</f>
        <v>69883</v>
      </c>
      <c r="Q593" s="4">
        <f>IF(D593*E593*F593&gt;0,SUM(D593:F593),0)</f>
        <v>16440</v>
      </c>
      <c r="R593" s="4">
        <f>IF(G593*H593*I593&gt;0,SUM(G593:I593),0)</f>
        <v>39786</v>
      </c>
      <c r="S593" s="4">
        <f>IF(J593*K593*L593&gt;0,SUM(J593:L593),0)</f>
        <v>9754</v>
      </c>
      <c r="T593" s="4">
        <f>IF(M593*N593*O593&gt;0,SUM(M593:O593),0)</f>
        <v>3903</v>
      </c>
    </row>
    <row r="594" spans="2:20" ht="15" customHeight="1" x14ac:dyDescent="0.15">
      <c r="B594" s="73"/>
      <c r="C594" s="14" t="s">
        <v>44</v>
      </c>
      <c r="D594" s="1">
        <v>2679</v>
      </c>
      <c r="E594" s="1">
        <v>7282</v>
      </c>
      <c r="F594" s="1">
        <v>9231</v>
      </c>
      <c r="G594" s="1">
        <v>14415</v>
      </c>
      <c r="H594" s="1">
        <v>16305</v>
      </c>
      <c r="I594" s="1">
        <v>10491</v>
      </c>
      <c r="J594" s="1">
        <v>6272</v>
      </c>
      <c r="K594" s="1">
        <v>2335</v>
      </c>
      <c r="L594" s="1">
        <v>1009</v>
      </c>
      <c r="M594" s="1">
        <v>1066</v>
      </c>
      <c r="N594" s="1">
        <v>1164</v>
      </c>
      <c r="O594" s="50">
        <v>1703</v>
      </c>
      <c r="P594" s="4">
        <f>IF(D594*E594*F594*G594*H594*I594*J594*K594*L594*M594*N594*O594&gt;0,SUM(D594:O594),0)</f>
        <v>73952</v>
      </c>
      <c r="Q594" s="4">
        <f>IF(D594*E594*F594&gt;0,SUM(D594:F594),0)</f>
        <v>19192</v>
      </c>
      <c r="R594" s="4">
        <f>IF(G594*H594*I594&gt;0,SUM(G594:I594),0)</f>
        <v>41211</v>
      </c>
      <c r="S594" s="4">
        <f>IF(J594*K594*L594&gt;0,SUM(J594:L594),0)</f>
        <v>9616</v>
      </c>
      <c r="T594" s="4">
        <f>IF(M594*N594*O594&gt;0,SUM(M594:O594),0)</f>
        <v>3933</v>
      </c>
    </row>
    <row r="595" spans="2:20" ht="15" customHeight="1" x14ac:dyDescent="0.15">
      <c r="B595" s="73"/>
      <c r="C595" s="14" t="s">
        <v>83</v>
      </c>
      <c r="D595" s="1">
        <v>3397</v>
      </c>
      <c r="E595" s="1">
        <v>9367</v>
      </c>
      <c r="F595" s="1">
        <v>10234</v>
      </c>
      <c r="G595" s="1">
        <v>14512</v>
      </c>
      <c r="H595" s="1">
        <v>15369</v>
      </c>
      <c r="I595" s="1">
        <v>13688</v>
      </c>
      <c r="J595" s="1">
        <v>5587</v>
      </c>
      <c r="K595" s="1">
        <v>3007</v>
      </c>
      <c r="L595" s="1">
        <v>1355</v>
      </c>
      <c r="M595" s="1">
        <v>2065</v>
      </c>
      <c r="N595" s="1">
        <v>1939</v>
      </c>
      <c r="O595" s="1">
        <v>2117</v>
      </c>
      <c r="P595" s="4">
        <f>IF(D595*E595*F595*G595*H595*I595*J595*K595*L595*M595*N595*O595&gt;0,SUM(D595:O595),0)</f>
        <v>82637</v>
      </c>
      <c r="Q595" s="4">
        <f>IF(D595*E595*F595&gt;0,SUM(D595:F595),0)</f>
        <v>22998</v>
      </c>
      <c r="R595" s="4">
        <f>IF(G595*H595*I595&gt;0,SUM(G595:I595),0)</f>
        <v>43569</v>
      </c>
      <c r="S595" s="4">
        <f>IF(J595*K595*L595&gt;0,SUM(J595:L595),0)</f>
        <v>9949</v>
      </c>
      <c r="T595" s="4">
        <f>IF(M595*N595*O595&gt;0,SUM(M595:O595),0)</f>
        <v>6121</v>
      </c>
    </row>
    <row r="596" spans="2:20" ht="15" customHeight="1" x14ac:dyDescent="0.15">
      <c r="B596" s="73"/>
      <c r="C596" s="14" t="s">
        <v>86</v>
      </c>
      <c r="D596" s="17">
        <v>2624</v>
      </c>
      <c r="E596" s="17">
        <v>8485</v>
      </c>
      <c r="F596" s="17">
        <v>9030</v>
      </c>
      <c r="G596" s="17">
        <v>13815</v>
      </c>
      <c r="H596" s="17">
        <v>13856</v>
      </c>
      <c r="I596" s="17">
        <v>9746</v>
      </c>
      <c r="J596" s="17">
        <v>6152</v>
      </c>
      <c r="K596" s="17">
        <v>2113</v>
      </c>
      <c r="L596" s="17">
        <v>1162</v>
      </c>
      <c r="M596" s="17">
        <v>1636</v>
      </c>
      <c r="N596" s="17">
        <v>2035</v>
      </c>
      <c r="O596" s="17">
        <v>2560</v>
      </c>
      <c r="P596" s="4">
        <f>IF(D596*E596*F596*G596*H596*I596*J596*K596*L596*M596*N596*O596&gt;0,SUM(D596:O596),0)</f>
        <v>73214</v>
      </c>
      <c r="Q596" s="4">
        <f>IF(D596*E596*F596&gt;0,SUM(D596:F596),0)</f>
        <v>20139</v>
      </c>
      <c r="R596" s="4">
        <f>IF(G596*H596*I596&gt;0,SUM(G596:I596),0)</f>
        <v>37417</v>
      </c>
      <c r="S596" s="4">
        <f>IF(J596*K596*L596&gt;0,SUM(J596:L596),0)</f>
        <v>9427</v>
      </c>
      <c r="T596" s="4">
        <f>IF(M596*N596*O596&gt;0,SUM(M596:O596),0)</f>
        <v>6231</v>
      </c>
    </row>
    <row r="597" spans="2:20" ht="15" customHeight="1" x14ac:dyDescent="0.15">
      <c r="B597" s="73"/>
      <c r="C597" s="14" t="s">
        <v>87</v>
      </c>
      <c r="D597" s="17">
        <v>2852</v>
      </c>
      <c r="E597" s="17">
        <v>9627</v>
      </c>
      <c r="F597" s="17">
        <v>10134</v>
      </c>
      <c r="G597" s="17">
        <v>14251</v>
      </c>
      <c r="H597" s="17">
        <v>16470</v>
      </c>
      <c r="I597" s="17">
        <v>10641</v>
      </c>
      <c r="J597" s="17">
        <v>6423</v>
      </c>
      <c r="K597" s="17">
        <v>2678</v>
      </c>
      <c r="L597" s="17">
        <v>1316</v>
      </c>
      <c r="M597" s="17">
        <v>1570</v>
      </c>
      <c r="N597" s="17">
        <v>1976</v>
      </c>
      <c r="O597" s="17">
        <v>2309</v>
      </c>
      <c r="P597" s="4">
        <f t="shared" ref="P597:P598" si="275">IF(D597*E597*F597*G597*H597*I597*J597*K597*L597*M597*N597*O597&gt;0,SUM(D597:O597),0)</f>
        <v>80247</v>
      </c>
      <c r="Q597" s="4">
        <f t="shared" ref="Q597:Q598" si="276">IF(D597*E597*F597&gt;0,SUM(D597:F597),0)</f>
        <v>22613</v>
      </c>
      <c r="R597" s="4">
        <f t="shared" ref="R597:R598" si="277">IF(G597*H597*I597&gt;0,SUM(G597:I597),0)</f>
        <v>41362</v>
      </c>
      <c r="S597" s="4">
        <f t="shared" ref="S597:S598" si="278">IF(J597*K597*L597&gt;0,SUM(J597:L597),0)</f>
        <v>10417</v>
      </c>
      <c r="T597" s="4">
        <f t="shared" ref="T597:T598" si="279">IF(M597*N597*O597&gt;0,SUM(M597:O597),0)</f>
        <v>5855</v>
      </c>
    </row>
    <row r="598" spans="2:20" ht="15" customHeight="1" x14ac:dyDescent="0.15">
      <c r="B598" s="73"/>
      <c r="C598" s="14" t="s">
        <v>88</v>
      </c>
      <c r="D598" s="17">
        <v>5183</v>
      </c>
      <c r="E598" s="17">
        <v>7810</v>
      </c>
      <c r="F598" s="17">
        <v>9531</v>
      </c>
      <c r="G598" s="17">
        <v>13063</v>
      </c>
      <c r="H598" s="17">
        <v>15588</v>
      </c>
      <c r="I598" s="17">
        <v>8816</v>
      </c>
      <c r="J598" s="17">
        <v>5902</v>
      </c>
      <c r="K598" s="17">
        <v>2461</v>
      </c>
      <c r="L598" s="17">
        <v>1188</v>
      </c>
      <c r="M598" s="17"/>
      <c r="N598" s="17"/>
      <c r="O598" s="17"/>
      <c r="P598" s="4">
        <f t="shared" si="275"/>
        <v>0</v>
      </c>
      <c r="Q598" s="4">
        <f t="shared" si="276"/>
        <v>22524</v>
      </c>
      <c r="R598" s="4">
        <f t="shared" si="277"/>
        <v>37467</v>
      </c>
      <c r="S598" s="4">
        <f t="shared" si="278"/>
        <v>9551</v>
      </c>
      <c r="T598" s="4">
        <f t="shared" si="279"/>
        <v>0</v>
      </c>
    </row>
    <row r="599" spans="2:20" ht="15" customHeight="1" x14ac:dyDescent="0.15">
      <c r="B599" s="74"/>
      <c r="C599" s="14" t="s">
        <v>89</v>
      </c>
      <c r="D599" s="21">
        <f>IF(D598&gt;0,D598/D597," ")</f>
        <v>1.8173211781206171</v>
      </c>
      <c r="E599" s="21">
        <f t="shared" ref="E599:T599" si="280">IF(E598&gt;0,E598/E597," ")</f>
        <v>0.81125999792250958</v>
      </c>
      <c r="F599" s="21">
        <f t="shared" si="280"/>
        <v>0.94049733570159855</v>
      </c>
      <c r="G599" s="21">
        <f t="shared" si="280"/>
        <v>0.91663742895235423</v>
      </c>
      <c r="H599" s="21">
        <f t="shared" si="280"/>
        <v>0.94644808743169395</v>
      </c>
      <c r="I599" s="21">
        <f t="shared" si="280"/>
        <v>0.82849356263509066</v>
      </c>
      <c r="J599" s="21">
        <f t="shared" si="280"/>
        <v>0.91888525611085159</v>
      </c>
      <c r="K599" s="21">
        <f t="shared" si="280"/>
        <v>0.91896938013442864</v>
      </c>
      <c r="L599" s="21">
        <f t="shared" si="280"/>
        <v>0.90273556231003038</v>
      </c>
      <c r="M599" s="21" t="str">
        <f t="shared" si="280"/>
        <v xml:space="preserve"> </v>
      </c>
      <c r="N599" s="21" t="str">
        <f t="shared" si="280"/>
        <v xml:space="preserve"> </v>
      </c>
      <c r="O599" s="21" t="str">
        <f t="shared" si="280"/>
        <v xml:space="preserve"> </v>
      </c>
      <c r="P599" s="21" t="str">
        <f t="shared" si="280"/>
        <v xml:space="preserve"> </v>
      </c>
      <c r="Q599" s="21">
        <f t="shared" si="280"/>
        <v>0.99606421085216468</v>
      </c>
      <c r="R599" s="21">
        <f t="shared" si="280"/>
        <v>0.90583143948551814</v>
      </c>
      <c r="S599" s="21">
        <f t="shared" si="280"/>
        <v>0.91686666026687147</v>
      </c>
      <c r="T599" s="21" t="str">
        <f t="shared" si="280"/>
        <v xml:space="preserve"> </v>
      </c>
    </row>
    <row r="600" spans="2:20" ht="15" customHeight="1" x14ac:dyDescent="0.15">
      <c r="B600" s="25"/>
      <c r="C600" s="25"/>
      <c r="D600" s="6" t="s">
        <v>82</v>
      </c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</row>
  </sheetData>
  <mergeCells count="35">
    <mergeCell ref="B173:B185"/>
    <mergeCell ref="B1:T1"/>
    <mergeCell ref="B117:B129"/>
    <mergeCell ref="B131:B143"/>
    <mergeCell ref="B145:B157"/>
    <mergeCell ref="B159:B171"/>
    <mergeCell ref="B344:B356"/>
    <mergeCell ref="B187:B199"/>
    <mergeCell ref="B201:B213"/>
    <mergeCell ref="B215:B227"/>
    <mergeCell ref="B229:B241"/>
    <mergeCell ref="B244:B256"/>
    <mergeCell ref="B258:B270"/>
    <mergeCell ref="B273:B285"/>
    <mergeCell ref="B287:B299"/>
    <mergeCell ref="B301:B313"/>
    <mergeCell ref="B315:B327"/>
    <mergeCell ref="B330:B342"/>
    <mergeCell ref="B515:B527"/>
    <mergeCell ref="B358:B370"/>
    <mergeCell ref="B372:B384"/>
    <mergeCell ref="B386:B398"/>
    <mergeCell ref="B400:B412"/>
    <mergeCell ref="B414:B426"/>
    <mergeCell ref="B429:B441"/>
    <mergeCell ref="B443:B455"/>
    <mergeCell ref="B457:B469"/>
    <mergeCell ref="B472:B484"/>
    <mergeCell ref="B487:B499"/>
    <mergeCell ref="B501:B513"/>
    <mergeCell ref="B530:B542"/>
    <mergeCell ref="B544:B556"/>
    <mergeCell ref="B559:B571"/>
    <mergeCell ref="B573:B585"/>
    <mergeCell ref="B587:B599"/>
  </mergeCells>
  <phoneticPr fontId="2"/>
  <conditionalFormatting sqref="J138">
    <cfRule type="cellIs" dxfId="1" priority="1" operator="equal">
      <formula>0</formula>
    </cfRule>
    <cfRule type="cellIs" dxfId="0" priority="2" operator="equal">
      <formula>""""""</formula>
    </cfRule>
  </conditionalFormatting>
  <pageMargins left="0.43307086614173229" right="0.31496062992125984" top="0.35433070866141736" bottom="0.19685039370078741" header="0.23622047244094491" footer="0.23622047244094491"/>
  <headerFooter alignWithMargins="0"/>
  <rowBreaks count="10" manualBreakCount="10">
    <brk id="50" max="16383" man="1"/>
    <brk id="115" max="16383" man="1"/>
    <brk id="171" max="16383" man="1"/>
    <brk id="227" max="16383" man="1"/>
    <brk id="285" max="16383" man="1"/>
    <brk id="342" max="16383" man="1"/>
    <brk id="398" max="16383" man="1"/>
    <brk id="455" max="16383" man="1"/>
    <brk id="513" max="16383" man="1"/>
    <brk id="571" max="16383" man="1"/>
  </rowBreaks>
</worksheet>
</file>