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408-00062\f\作業用\調査関係\★北海道保健統計年報作成\引き継ぎ・保健統計年報・製本等\平成26年\★HP掲載用\"/>
    </mc:Choice>
  </mc:AlternateContent>
  <bookViews>
    <workbookView xWindow="7680" yWindow="-15" windowWidth="7725" windowHeight="7800"/>
  </bookViews>
  <sheets>
    <sheet name="第25表" sheetId="1" r:id="rId1"/>
    <sheet name="第26表" sheetId="2" r:id="rId2"/>
    <sheet name="第27表" sheetId="3" r:id="rId3"/>
    <sheet name="第28表" sheetId="4" r:id="rId4"/>
    <sheet name="第29表" sheetId="5" r:id="rId5"/>
    <sheet name="第30表" sheetId="6" r:id="rId6"/>
  </sheets>
  <definedNames>
    <definedName name="_xlnm.Print_Area" localSheetId="0">第25表!$A$1:$AL$70</definedName>
    <definedName name="_xlnm.Print_Area" localSheetId="3">第28表!$A$1:$W$102</definedName>
    <definedName name="_xlnm.Print_Area" localSheetId="4">第29表!$A$1:$W$92</definedName>
    <definedName name="_xlnm.Print_Area" localSheetId="5">第30表!$A$1:$V$94</definedName>
    <definedName name="_xlnm.Print_Titles" localSheetId="3">第28表!$A:$B</definedName>
    <definedName name="_xlnm.Print_Titles" localSheetId="4">第29表!$A:$B</definedName>
    <definedName name="_xlnm.Print_Titles" localSheetId="5">第30表!$A:$B</definedName>
  </definedNames>
  <calcPr calcId="152511"/>
</workbook>
</file>

<file path=xl/calcChain.xml><?xml version="1.0" encoding="utf-8"?>
<calcChain xmlns="http://schemas.openxmlformats.org/spreadsheetml/2006/main">
  <c r="P93" i="6" l="1"/>
  <c r="O93" i="6"/>
  <c r="N93" i="6"/>
  <c r="V35" i="6"/>
  <c r="V64" i="6"/>
  <c r="U64" i="6"/>
  <c r="T64" i="6"/>
  <c r="S64" i="6"/>
  <c r="R64" i="6"/>
  <c r="Q64" i="6"/>
  <c r="P64" i="6"/>
  <c r="O64" i="6"/>
  <c r="N64" i="6"/>
  <c r="U35" i="6"/>
  <c r="T35" i="6"/>
  <c r="S35" i="6"/>
  <c r="R35" i="6"/>
  <c r="Q35" i="6"/>
  <c r="P35" i="6"/>
  <c r="O35" i="6"/>
  <c r="N35" i="6"/>
  <c r="S91" i="5" l="1"/>
  <c r="Q91" i="5"/>
  <c r="K91" i="5"/>
  <c r="H91" i="5"/>
  <c r="F91" i="5"/>
  <c r="D91" i="5"/>
  <c r="U33" i="5"/>
  <c r="S33" i="5"/>
  <c r="Q33" i="5"/>
  <c r="K33" i="5"/>
  <c r="H33" i="5"/>
  <c r="F33" i="5"/>
  <c r="D33" i="5"/>
  <c r="H62" i="5"/>
  <c r="F62" i="5"/>
  <c r="D62" i="5"/>
  <c r="U62" i="5"/>
  <c r="S62" i="5"/>
  <c r="Q62" i="5"/>
  <c r="K62" i="5"/>
  <c r="K38" i="2" l="1"/>
  <c r="D38" i="2"/>
  <c r="D37" i="2"/>
  <c r="AD8" i="1"/>
  <c r="AD30" i="1" l="1"/>
  <c r="AL7" i="1"/>
  <c r="AL8" i="1"/>
  <c r="AE9" i="1"/>
  <c r="AE8" i="1"/>
  <c r="AE7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2" i="1"/>
  <c r="AJ11" i="1"/>
  <c r="AJ10" i="1"/>
  <c r="AJ9" i="1"/>
  <c r="AJ8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4" i="1"/>
  <c r="AK13" i="1"/>
  <c r="AK12" i="1"/>
  <c r="AK11" i="1"/>
  <c r="AK10" i="1"/>
  <c r="AK9" i="1"/>
  <c r="AK8" i="1"/>
  <c r="AJ7" i="1"/>
  <c r="AK7" i="1"/>
  <c r="AL10" i="1"/>
  <c r="AL9" i="1"/>
  <c r="AE28" i="1"/>
  <c r="AE27" i="1"/>
  <c r="AE26" i="1"/>
  <c r="AE25" i="1"/>
  <c r="AE24" i="1"/>
  <c r="AE23" i="1"/>
  <c r="AE22" i="1"/>
  <c r="AE21" i="1"/>
  <c r="AE20" i="1"/>
  <c r="AE19" i="1"/>
  <c r="AE18" i="1"/>
  <c r="AE14" i="1"/>
  <c r="AE13" i="1"/>
  <c r="AE12" i="1"/>
  <c r="AE11" i="1"/>
  <c r="AE1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4" i="1"/>
  <c r="AD13" i="1"/>
  <c r="AD12" i="1"/>
  <c r="AD11" i="1"/>
  <c r="AD10" i="1"/>
  <c r="AD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2" i="1"/>
  <c r="AC11" i="1"/>
  <c r="AC10" i="1"/>
  <c r="AC9" i="1"/>
  <c r="AC8" i="1"/>
  <c r="AC7" i="1"/>
  <c r="AD7" i="1"/>
  <c r="AL28" i="1"/>
  <c r="AL27" i="1"/>
  <c r="AL26" i="1"/>
  <c r="AL25" i="1"/>
  <c r="AL24" i="1"/>
  <c r="AL23" i="1"/>
  <c r="AL22" i="1"/>
  <c r="AL21" i="1"/>
  <c r="AL20" i="1"/>
  <c r="AL19" i="1"/>
  <c r="AL18" i="1"/>
  <c r="AL14" i="1"/>
  <c r="AL13" i="1"/>
  <c r="AL12" i="1"/>
  <c r="AL11" i="1"/>
  <c r="X7" i="1" l="1"/>
  <c r="W7" i="1"/>
  <c r="V8" i="1"/>
  <c r="V9" i="1" l="1"/>
  <c r="V10" i="1"/>
  <c r="V11" i="1"/>
  <c r="V12" i="1"/>
  <c r="V13" i="1"/>
  <c r="V14" i="1"/>
  <c r="V18" i="1"/>
  <c r="V19" i="1"/>
  <c r="V20" i="1"/>
  <c r="V21" i="1"/>
  <c r="V22" i="1"/>
  <c r="V23" i="1"/>
  <c r="V24" i="1"/>
  <c r="V25" i="1"/>
  <c r="V26" i="1"/>
  <c r="V27" i="1"/>
  <c r="V28" i="1"/>
  <c r="V63" i="6" l="1"/>
  <c r="V34" i="6"/>
  <c r="N34" i="6"/>
  <c r="O34" i="6"/>
  <c r="P34" i="6"/>
  <c r="Q34" i="6"/>
  <c r="R34" i="6"/>
  <c r="S34" i="6"/>
  <c r="T34" i="6"/>
  <c r="U34" i="6"/>
  <c r="N63" i="6"/>
  <c r="O63" i="6"/>
  <c r="P63" i="6"/>
  <c r="Q63" i="6"/>
  <c r="R63" i="6"/>
  <c r="S63" i="6"/>
  <c r="T63" i="6"/>
  <c r="U63" i="6"/>
  <c r="V7" i="1" l="1"/>
  <c r="V32" i="6" l="1"/>
  <c r="V33" i="6"/>
  <c r="U32" i="6"/>
  <c r="U33" i="6"/>
  <c r="T32" i="6"/>
  <c r="T33" i="6"/>
  <c r="S32" i="6"/>
  <c r="S33" i="6"/>
  <c r="R32" i="6"/>
  <c r="R33" i="6"/>
  <c r="Q32" i="6"/>
  <c r="Q33" i="6"/>
  <c r="P32" i="6"/>
  <c r="P33" i="6"/>
  <c r="O32" i="6"/>
  <c r="O33" i="6"/>
  <c r="N32" i="6"/>
  <c r="N33" i="6"/>
  <c r="V62" i="6"/>
  <c r="U61" i="6"/>
  <c r="U62" i="6"/>
  <c r="T61" i="6"/>
  <c r="T62" i="6"/>
  <c r="S61" i="6"/>
  <c r="S62" i="6"/>
  <c r="R61" i="6"/>
  <c r="R62" i="6"/>
  <c r="Q61" i="6"/>
  <c r="Q62" i="6"/>
  <c r="P61" i="6"/>
  <c r="P62" i="6"/>
  <c r="O61" i="6"/>
  <c r="O62" i="6"/>
  <c r="N61" i="6"/>
  <c r="N62" i="6"/>
  <c r="V90" i="6"/>
  <c r="U90" i="6"/>
  <c r="T90" i="6"/>
  <c r="S90" i="6"/>
  <c r="N91" i="6"/>
  <c r="O91" i="6"/>
  <c r="P91" i="6"/>
  <c r="M91" i="6"/>
  <c r="M62" i="6"/>
  <c r="D89" i="5" l="1"/>
  <c r="G89" i="5"/>
  <c r="H89" i="5"/>
  <c r="J89" i="5"/>
  <c r="K89" i="5"/>
  <c r="C89" i="5"/>
  <c r="D60" i="5"/>
  <c r="F60" i="5"/>
  <c r="G60" i="5"/>
  <c r="H60" i="5"/>
  <c r="J60" i="5"/>
  <c r="K60" i="5"/>
  <c r="P60" i="5"/>
  <c r="Q60" i="5"/>
  <c r="S60" i="5"/>
  <c r="C60" i="5"/>
  <c r="P31" i="5"/>
  <c r="Q31" i="5"/>
  <c r="S31" i="5"/>
  <c r="F31" i="5"/>
  <c r="G31" i="5"/>
  <c r="H31" i="5"/>
  <c r="J31" i="5"/>
  <c r="K31" i="5"/>
  <c r="D31" i="5"/>
  <c r="C31" i="5"/>
  <c r="M36" i="3"/>
  <c r="L36" i="3"/>
  <c r="J36" i="3"/>
  <c r="H36" i="3"/>
  <c r="M90" i="6"/>
  <c r="V89" i="6"/>
  <c r="Q89" i="6"/>
  <c r="P89" i="6"/>
  <c r="O89" i="6"/>
  <c r="N89" i="6"/>
  <c r="V88" i="6"/>
  <c r="Q88" i="6"/>
  <c r="P88" i="6"/>
  <c r="O88" i="6"/>
  <c r="N88" i="6"/>
  <c r="M61" i="6"/>
  <c r="V60" i="6"/>
  <c r="U60" i="6"/>
  <c r="T60" i="6"/>
  <c r="S60" i="6"/>
  <c r="R60" i="6"/>
  <c r="Q60" i="6"/>
  <c r="P60" i="6"/>
  <c r="O60" i="6"/>
  <c r="N60" i="6"/>
  <c r="V59" i="6"/>
  <c r="U59" i="6"/>
  <c r="T59" i="6"/>
  <c r="S59" i="6"/>
  <c r="R59" i="6"/>
  <c r="Q59" i="6"/>
  <c r="P59" i="6"/>
  <c r="O59" i="6"/>
  <c r="N59" i="6"/>
  <c r="V31" i="6"/>
  <c r="U31" i="6"/>
  <c r="T31" i="6"/>
  <c r="S31" i="6"/>
  <c r="R31" i="6"/>
  <c r="Q31" i="6"/>
  <c r="P31" i="6"/>
  <c r="O31" i="6"/>
  <c r="N31" i="6"/>
  <c r="V30" i="6"/>
  <c r="U30" i="6"/>
  <c r="T30" i="6"/>
  <c r="S30" i="6"/>
  <c r="R30" i="6"/>
  <c r="Q30" i="6"/>
  <c r="P30" i="6"/>
  <c r="O30" i="6"/>
  <c r="N30" i="6"/>
</calcChain>
</file>

<file path=xl/sharedStrings.xml><?xml version="1.0" encoding="utf-8"?>
<sst xmlns="http://schemas.openxmlformats.org/spreadsheetml/2006/main" count="2040" uniqueCount="185">
  <si>
    <t>北海道</t>
    <rPh sb="0" eb="3">
      <t>ホッカイドウ</t>
    </rPh>
    <phoneticPr fontId="2"/>
  </si>
  <si>
    <t>実　　　　　　　　　　　　　　　　　　　　　　　　　　　　　　　　　　　　　　　　　　　　　　　　　　　　　数</t>
    <rPh sb="0" eb="55">
      <t>ジッスウ</t>
    </rPh>
    <phoneticPr fontId="2"/>
  </si>
  <si>
    <t>死亡率（出生千対）</t>
    <rPh sb="0" eb="3">
      <t>シボウリツ</t>
    </rPh>
    <rPh sb="4" eb="6">
      <t>シュッショウ</t>
    </rPh>
    <rPh sb="6" eb="8">
      <t>センタイ</t>
    </rPh>
    <phoneticPr fontId="2"/>
  </si>
  <si>
    <t>生存期間割合（％）</t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</si>
  <si>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</si>
  <si>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</si>
  <si>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</si>
  <si>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</si>
  <si>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男</t>
  </si>
  <si>
    <t>女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</si>
  <si>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</si>
  <si>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</si>
  <si>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</si>
  <si>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　年　未　満　総　数</t>
    <rPh sb="4" eb="5">
      <t>ミ</t>
    </rPh>
    <phoneticPr fontId="2"/>
  </si>
  <si>
    <t>４週未満</t>
    <rPh sb="1" eb="2">
      <t>シュウ</t>
    </rPh>
    <rPh sb="2" eb="4">
      <t>ミマン</t>
    </rPh>
    <phoneticPr fontId="2"/>
  </si>
  <si>
    <t>１週未満</t>
    <rPh sb="1" eb="2">
      <t>シュウ</t>
    </rPh>
    <rPh sb="2" eb="4">
      <t>ミマン</t>
    </rPh>
    <phoneticPr fontId="2"/>
  </si>
  <si>
    <t>1日（24時間）未満</t>
    <phoneticPr fontId="2"/>
  </si>
  <si>
    <t>1日</t>
    <phoneticPr fontId="2"/>
  </si>
  <si>
    <t>2日</t>
  </si>
  <si>
    <t>-</t>
  </si>
  <si>
    <t>3日</t>
  </si>
  <si>
    <t>4日</t>
  </si>
  <si>
    <t>－</t>
  </si>
  <si>
    <t>5日</t>
  </si>
  <si>
    <t>6日</t>
  </si>
  <si>
    <t>1週～2週未満</t>
    <rPh sb="5" eb="7">
      <t>ミマン</t>
    </rPh>
    <phoneticPr fontId="2"/>
  </si>
  <si>
    <t>2週～3週未満</t>
    <rPh sb="5" eb="7">
      <t>ミマン</t>
    </rPh>
    <phoneticPr fontId="2"/>
  </si>
  <si>
    <t>3過～4週未満</t>
    <rPh sb="5" eb="7">
      <t>ミマン</t>
    </rPh>
    <phoneticPr fontId="2"/>
  </si>
  <si>
    <t>4週～2か月未満</t>
    <rPh sb="6" eb="8">
      <t>ミマン</t>
    </rPh>
    <phoneticPr fontId="2"/>
  </si>
  <si>
    <t>2か月</t>
    <phoneticPr fontId="2"/>
  </si>
  <si>
    <t>4か月</t>
    <phoneticPr fontId="2"/>
  </si>
  <si>
    <t>6か月</t>
    <phoneticPr fontId="2"/>
  </si>
  <si>
    <t>8か月</t>
    <phoneticPr fontId="2"/>
  </si>
  <si>
    <t>10か月</t>
    <phoneticPr fontId="2"/>
  </si>
  <si>
    <t>年　次</t>
  </si>
  <si>
    <t>出生数</t>
    <rPh sb="0" eb="3">
      <t>シュッショウスウ</t>
    </rPh>
    <phoneticPr fontId="2"/>
  </si>
  <si>
    <t>新生児死亡</t>
    <rPh sb="0" eb="3">
      <t>シンセイジ</t>
    </rPh>
    <rPh sb="3" eb="5">
      <t>シボウ</t>
    </rPh>
    <phoneticPr fontId="2"/>
  </si>
  <si>
    <t>全死産中人工死産の占める割合（％）</t>
    <rPh sb="4" eb="6">
      <t>ジンコウ</t>
    </rPh>
    <rPh sb="6" eb="8">
      <t>シザン</t>
    </rPh>
    <rPh sb="9" eb="10">
      <t>シ</t>
    </rPh>
    <rPh sb="12" eb="14">
      <t>ワリアイ</t>
    </rPh>
    <phoneticPr fontId="2"/>
  </si>
  <si>
    <t>年次</t>
    <rPh sb="0" eb="2">
      <t>ネンジ</t>
    </rPh>
    <phoneticPr fontId="2"/>
  </si>
  <si>
    <t>実数</t>
    <rPh sb="0" eb="2">
      <t>ジッスウ</t>
    </rPh>
    <phoneticPr fontId="2"/>
  </si>
  <si>
    <t>周産期死亡中、後期死産の占める割合</t>
    <rPh sb="0" eb="6">
      <t>シュウサンキシボウチュウ</t>
    </rPh>
    <rPh sb="7" eb="9">
      <t>コウキ</t>
    </rPh>
    <rPh sb="9" eb="11">
      <t>シザン</t>
    </rPh>
    <rPh sb="12" eb="13">
      <t>シ</t>
    </rPh>
    <rPh sb="15" eb="17">
      <t>ワリアイ</t>
    </rPh>
    <phoneticPr fontId="2"/>
  </si>
  <si>
    <t>自然死産</t>
    <rPh sb="2" eb="4">
      <t>シザン</t>
    </rPh>
    <phoneticPr fontId="2"/>
  </si>
  <si>
    <t>人工死産</t>
    <rPh sb="2" eb="4">
      <t>シザン</t>
    </rPh>
    <phoneticPr fontId="2"/>
  </si>
  <si>
    <t>総　　　　　数</t>
    <rPh sb="0" eb="1">
      <t>ソウスウ</t>
    </rPh>
    <rPh sb="6" eb="7">
      <t>スウ</t>
    </rPh>
    <phoneticPr fontId="2"/>
  </si>
  <si>
    <t>妊娠満22週以後の死産</t>
    <rPh sb="2" eb="3">
      <t>マン</t>
    </rPh>
    <rPh sb="6" eb="8">
      <t>イゴ</t>
    </rPh>
    <rPh sb="9" eb="11">
      <t>シザン</t>
    </rPh>
    <phoneticPr fontId="2"/>
  </si>
  <si>
    <t>実　　数</t>
  </si>
  <si>
    <t>総　数</t>
    <rPh sb="0" eb="3">
      <t>ソウスウ</t>
    </rPh>
    <phoneticPr fontId="2"/>
  </si>
  <si>
    <t>（後期死産）</t>
  </si>
  <si>
    <t>ICD-9</t>
    <phoneticPr fontId="2"/>
  </si>
  <si>
    <t>（％）</t>
    <phoneticPr fontId="2"/>
  </si>
  <si>
    <t>（出生千対）</t>
    <rPh sb="1" eb="3">
      <t>シュッショウ</t>
    </rPh>
    <rPh sb="3" eb="5">
      <t>センタイ</t>
    </rPh>
    <phoneticPr fontId="2"/>
  </si>
  <si>
    <t>（出産千対）</t>
  </si>
  <si>
    <t>妊娠満
28週以後</t>
    <rPh sb="0" eb="2">
      <t>ニンシン</t>
    </rPh>
    <rPh sb="2" eb="3">
      <t>マン</t>
    </rPh>
    <rPh sb="6" eb="7">
      <t>シュウ</t>
    </rPh>
    <rPh sb="7" eb="9">
      <t>イゴ</t>
    </rPh>
    <phoneticPr fontId="2"/>
  </si>
  <si>
    <t>昭和25</t>
    <rPh sb="0" eb="2">
      <t>ショウワ</t>
    </rPh>
    <phoneticPr fontId="2"/>
  </si>
  <si>
    <t>…</t>
    <phoneticPr fontId="2"/>
  </si>
  <si>
    <t>昭和</t>
    <rPh sb="0" eb="2">
      <t>ショウワ</t>
    </rPh>
    <phoneticPr fontId="2"/>
  </si>
  <si>
    <t>平成  2</t>
    <rPh sb="0" eb="2">
      <t>ヘイセイ</t>
    </rPh>
    <phoneticPr fontId="2"/>
  </si>
  <si>
    <t>平成</t>
    <rPh sb="0" eb="2">
      <t>ヘイセイ</t>
    </rPh>
    <phoneticPr fontId="2"/>
  </si>
  <si>
    <t>…</t>
  </si>
  <si>
    <t>注）　平成７年から周産期死亡の定義が「妊娠満２２週以後の死産＋早期新生児死亡と変わっており、数値は年次を遡及し</t>
    <rPh sb="0" eb="1">
      <t>チュウ</t>
    </rPh>
    <rPh sb="3" eb="5">
      <t>ヘイセイ</t>
    </rPh>
    <rPh sb="6" eb="7">
      <t>ネン</t>
    </rPh>
    <rPh sb="9" eb="12">
      <t>シュウサンキ</t>
    </rPh>
    <rPh sb="12" eb="14">
      <t>シボウ</t>
    </rPh>
    <rPh sb="15" eb="17">
      <t>テイギ</t>
    </rPh>
    <rPh sb="19" eb="21">
      <t>ニンシン</t>
    </rPh>
    <rPh sb="21" eb="22">
      <t>マン</t>
    </rPh>
    <rPh sb="24" eb="25">
      <t>シュウ</t>
    </rPh>
    <rPh sb="25" eb="27">
      <t>イゴ</t>
    </rPh>
    <rPh sb="28" eb="30">
      <t>シザン</t>
    </rPh>
    <rPh sb="31" eb="33">
      <t>ソウキ</t>
    </rPh>
    <rPh sb="33" eb="36">
      <t>シンセイジ</t>
    </rPh>
    <rPh sb="36" eb="38">
      <t>シボウ</t>
    </rPh>
    <rPh sb="39" eb="40">
      <t>カ</t>
    </rPh>
    <rPh sb="46" eb="48">
      <t>スウチ</t>
    </rPh>
    <rPh sb="49" eb="51">
      <t>ネンジ</t>
    </rPh>
    <rPh sb="52" eb="54">
      <t>ソキュウ</t>
    </rPh>
    <phoneticPr fontId="2"/>
  </si>
  <si>
    <t>　　　計算している。ＩＣＤ－９の定義による「妊娠満２８週以後の死産」の数値は参考である。</t>
    <rPh sb="3" eb="5">
      <t>ケイサン</t>
    </rPh>
    <rPh sb="16" eb="18">
      <t>テイギ</t>
    </rPh>
    <rPh sb="22" eb="24">
      <t>ニンシン</t>
    </rPh>
    <rPh sb="24" eb="25">
      <t>マン</t>
    </rPh>
    <rPh sb="27" eb="28">
      <t>シュウ</t>
    </rPh>
    <rPh sb="28" eb="30">
      <t>イゴ</t>
    </rPh>
    <rPh sb="31" eb="33">
      <t>シザン</t>
    </rPh>
    <rPh sb="35" eb="37">
      <t>スウチ</t>
    </rPh>
    <rPh sb="38" eb="40">
      <t>サンコウ</t>
    </rPh>
    <phoneticPr fontId="2"/>
  </si>
  <si>
    <t>総　　　　　　数</t>
    <rPh sb="0" eb="8">
      <t>ソウスウ</t>
    </rPh>
    <phoneticPr fontId="2"/>
  </si>
  <si>
    <t>病　　　　院</t>
  </si>
  <si>
    <t>診療所</t>
    <rPh sb="0" eb="3">
      <t>シンリョウショ</t>
    </rPh>
    <phoneticPr fontId="2"/>
  </si>
  <si>
    <t>助産所</t>
    <rPh sb="0" eb="2">
      <t>ジョサン</t>
    </rPh>
    <rPh sb="2" eb="3">
      <t>ジョ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</si>
  <si>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</si>
  <si>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</si>
  <si>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総　　数</t>
  </si>
  <si>
    <t>医　　師</t>
  </si>
  <si>
    <t>総　　数</t>
    <rPh sb="0" eb="1">
      <t>ソウ</t>
    </rPh>
    <phoneticPr fontId="2"/>
  </si>
  <si>
    <t>医　　師　</t>
  </si>
  <si>
    <t>総　　数</t>
    <rPh sb="0" eb="4">
      <t>ソウスウ</t>
    </rPh>
    <phoneticPr fontId="2"/>
  </si>
  <si>
    <t>総</t>
  </si>
  <si>
    <t>数</t>
  </si>
  <si>
    <t>－</t>
    <phoneticPr fontId="2"/>
  </si>
  <si>
    <t>市</t>
  </si>
  <si>
    <t>部</t>
  </si>
  <si>
    <t>郡</t>
    <rPh sb="0" eb="1">
      <t>グン</t>
    </rPh>
    <phoneticPr fontId="2"/>
  </si>
  <si>
    <t>　注１）昭和２５年は、発生地による数値　２）　自宅とその他を合わせた数値</t>
    <rPh sb="1" eb="2">
      <t>チュウ</t>
    </rPh>
    <rPh sb="4" eb="6">
      <t>ショウワ</t>
    </rPh>
    <rPh sb="8" eb="9">
      <t>ネン</t>
    </rPh>
    <rPh sb="11" eb="14">
      <t>ハッセイチ</t>
    </rPh>
    <rPh sb="17" eb="19">
      <t>スウチ</t>
    </rPh>
    <rPh sb="23" eb="25">
      <t>ジタク</t>
    </rPh>
    <rPh sb="28" eb="29">
      <t>タ</t>
    </rPh>
    <rPh sb="30" eb="31">
      <t>ア</t>
    </rPh>
    <rPh sb="34" eb="36">
      <t>スウチ</t>
    </rPh>
    <phoneticPr fontId="2"/>
  </si>
  <si>
    <t>注）第28表脚注参照</t>
    <rPh sb="0" eb="1">
      <t>チュウ</t>
    </rPh>
    <rPh sb="2" eb="3">
      <t>ダイ</t>
    </rPh>
    <rPh sb="5" eb="6">
      <t>ヒョウ</t>
    </rPh>
    <rPh sb="6" eb="8">
      <t>キャクチュウ</t>
    </rPh>
    <rPh sb="8" eb="10">
      <t>サンショウ</t>
    </rPh>
    <phoneticPr fontId="2"/>
  </si>
  <si>
    <t>年　　次</t>
  </si>
  <si>
    <t>満１２週</t>
    <rPh sb="0" eb="1">
      <t>マン</t>
    </rPh>
    <rPh sb="3" eb="4">
      <t>シュウ</t>
    </rPh>
    <phoneticPr fontId="2"/>
  </si>
  <si>
    <t>満１６週</t>
    <rPh sb="0" eb="1">
      <t>マン</t>
    </rPh>
    <rPh sb="3" eb="4">
      <t>シュウ</t>
    </rPh>
    <phoneticPr fontId="2"/>
  </si>
  <si>
    <t>満２０週</t>
    <rPh sb="0" eb="1">
      <t>マン</t>
    </rPh>
    <rPh sb="3" eb="4">
      <t>シュウ</t>
    </rPh>
    <phoneticPr fontId="2"/>
  </si>
  <si>
    <t>満２４週</t>
    <rPh sb="0" eb="1">
      <t>マン</t>
    </rPh>
    <rPh sb="3" eb="4">
      <t>シュウ</t>
    </rPh>
    <phoneticPr fontId="2"/>
  </si>
  <si>
    <t>満２８週</t>
    <rPh sb="0" eb="1">
      <t>マン</t>
    </rPh>
    <rPh sb="3" eb="4">
      <t>シュウ</t>
    </rPh>
    <phoneticPr fontId="2"/>
  </si>
  <si>
    <t>満３２週</t>
    <rPh sb="0" eb="1">
      <t>マン</t>
    </rPh>
    <rPh sb="3" eb="4">
      <t>シュウ</t>
    </rPh>
    <phoneticPr fontId="2"/>
  </si>
  <si>
    <t>満３６週　　</t>
    <phoneticPr fontId="2"/>
  </si>
  <si>
    <t>満４０週</t>
    <rPh sb="0" eb="1">
      <t>マン</t>
    </rPh>
    <rPh sb="3" eb="4">
      <t>シュウ</t>
    </rPh>
    <phoneticPr fontId="2"/>
  </si>
  <si>
    <t>（再掲）</t>
    <rPh sb="1" eb="3">
      <t>サイケイ</t>
    </rPh>
    <phoneticPr fontId="2"/>
  </si>
  <si>
    <t>～</t>
    <phoneticPr fontId="2"/>
  </si>
  <si>
    <t>満２２週</t>
    <rPh sb="0" eb="1">
      <t>マン</t>
    </rPh>
    <rPh sb="3" eb="4">
      <t>シュウ</t>
    </rPh>
    <phoneticPr fontId="2"/>
  </si>
  <si>
    <t>満１５週</t>
    <rPh sb="0" eb="1">
      <t>マン</t>
    </rPh>
    <rPh sb="3" eb="4">
      <t>シュウ</t>
    </rPh>
    <phoneticPr fontId="2"/>
  </si>
  <si>
    <t>満１９週</t>
    <rPh sb="0" eb="1">
      <t>マン</t>
    </rPh>
    <rPh sb="3" eb="4">
      <t>シュウ</t>
    </rPh>
    <phoneticPr fontId="2"/>
  </si>
  <si>
    <t>満２３週</t>
    <rPh sb="0" eb="1">
      <t>マン</t>
    </rPh>
    <rPh sb="3" eb="4">
      <t>シュウ</t>
    </rPh>
    <phoneticPr fontId="2"/>
  </si>
  <si>
    <t>満２７週</t>
    <rPh sb="0" eb="1">
      <t>マン</t>
    </rPh>
    <rPh sb="3" eb="4">
      <t>シュウ</t>
    </rPh>
    <phoneticPr fontId="2"/>
  </si>
  <si>
    <t>満３１週</t>
    <rPh sb="0" eb="1">
      <t>マン</t>
    </rPh>
    <rPh sb="3" eb="4">
      <t>シュウ</t>
    </rPh>
    <phoneticPr fontId="2"/>
  </si>
  <si>
    <t>満３５週</t>
    <rPh sb="0" eb="1">
      <t>マン</t>
    </rPh>
    <rPh sb="3" eb="4">
      <t>シュウ</t>
    </rPh>
    <phoneticPr fontId="2"/>
  </si>
  <si>
    <t>満３９週</t>
    <rPh sb="0" eb="1">
      <t>マン</t>
    </rPh>
    <rPh sb="3" eb="4">
      <t>シュウ</t>
    </rPh>
    <phoneticPr fontId="2"/>
  </si>
  <si>
    <t>以　　後</t>
    <rPh sb="0" eb="4">
      <t>イゴ</t>
    </rPh>
    <phoneticPr fontId="2"/>
  </si>
  <si>
    <t>以　後</t>
    <rPh sb="0" eb="3">
      <t>イゴ</t>
    </rPh>
    <phoneticPr fontId="2"/>
  </si>
  <si>
    <t>総</t>
    <rPh sb="0" eb="1">
      <t>ソウ</t>
    </rPh>
    <phoneticPr fontId="2"/>
  </si>
  <si>
    <t>数</t>
    <rPh sb="0" eb="1">
      <t>スウ</t>
    </rPh>
    <phoneticPr fontId="2"/>
  </si>
  <si>
    <t>割合（百分率）</t>
    <rPh sb="0" eb="2">
      <t>ワリアイ</t>
    </rPh>
    <rPh sb="3" eb="6">
      <t>ヒャクブンリツ</t>
    </rPh>
    <phoneticPr fontId="2"/>
  </si>
  <si>
    <t>　　　…</t>
  </si>
  <si>
    <t>　　　　…</t>
  </si>
  <si>
    <t>-</t>
    <phoneticPr fontId="2"/>
  </si>
  <si>
    <t>自</t>
  </si>
  <si>
    <t>然</t>
  </si>
  <si>
    <t>死</t>
  </si>
  <si>
    <t>産</t>
    <rPh sb="0" eb="1">
      <t>サン</t>
    </rPh>
    <phoneticPr fontId="2"/>
  </si>
  <si>
    <t>自　　</t>
    <phoneticPr fontId="2"/>
  </si>
  <si>
    <t>然</t>
    <rPh sb="0" eb="1">
      <t>ゼン</t>
    </rPh>
    <phoneticPr fontId="2"/>
  </si>
  <si>
    <t>人</t>
  </si>
  <si>
    <t>工</t>
  </si>
  <si>
    <t>人　　</t>
    <phoneticPr fontId="2"/>
  </si>
  <si>
    <t>工</t>
    <rPh sb="0" eb="1">
      <t>コウ</t>
    </rPh>
    <phoneticPr fontId="2"/>
  </si>
  <si>
    <t>　注）　総数には、週数不詳を含む。</t>
    <rPh sb="1" eb="2">
      <t>チュウ</t>
    </rPh>
    <rPh sb="4" eb="6">
      <t>ソウスウ</t>
    </rPh>
    <rPh sb="9" eb="11">
      <t>シュウスウ</t>
    </rPh>
    <rPh sb="11" eb="13">
      <t>フショウ</t>
    </rPh>
    <rPh sb="14" eb="15">
      <t>フク</t>
    </rPh>
    <phoneticPr fontId="2"/>
  </si>
  <si>
    <t>平成24年</t>
    <rPh sb="0" eb="2">
      <t>ヘイセイ</t>
    </rPh>
    <rPh sb="4" eb="5">
      <t>ネン</t>
    </rPh>
    <phoneticPr fontId="2"/>
  </si>
  <si>
    <t>日　齢－月　齢</t>
    <phoneticPr fontId="2"/>
  </si>
  <si>
    <t>総数</t>
    <phoneticPr fontId="2"/>
  </si>
  <si>
    <t>3か月</t>
    <phoneticPr fontId="2"/>
  </si>
  <si>
    <t>5か月</t>
    <phoneticPr fontId="2"/>
  </si>
  <si>
    <t>7か月</t>
    <phoneticPr fontId="2"/>
  </si>
  <si>
    <t>9か月</t>
    <phoneticPr fontId="2"/>
  </si>
  <si>
    <t>11か月</t>
    <phoneticPr fontId="2"/>
  </si>
  <si>
    <t>北海道</t>
    <rPh sb="0" eb="3">
      <t>ホッカイドウ</t>
    </rPh>
    <phoneticPr fontId="2"/>
  </si>
  <si>
    <r>
      <t>第25表　乳児死亡数,</t>
    </r>
    <r>
      <rPr>
        <b/>
        <sz val="14"/>
        <color theme="1"/>
        <rFont val="ＪＳＰ明朝"/>
        <family val="1"/>
        <charset val="128"/>
      </rPr>
      <t>性・日齢－月齢・年次別</t>
    </r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ニチ</t>
    </rPh>
    <rPh sb="14" eb="15">
      <t>レイ</t>
    </rPh>
    <rPh sb="16" eb="17">
      <t>ゲツレイ</t>
    </rPh>
    <rPh sb="17" eb="18">
      <t>レイ</t>
    </rPh>
    <rPh sb="19" eb="22">
      <t>ネンジベツ</t>
    </rPh>
    <phoneticPr fontId="2"/>
  </si>
  <si>
    <t>平成
2年</t>
    <phoneticPr fontId="2"/>
  </si>
  <si>
    <t>平成
7年</t>
    <phoneticPr fontId="2"/>
  </si>
  <si>
    <t>平成
12年</t>
    <rPh sb="0" eb="2">
      <t>ヘイセイ</t>
    </rPh>
    <rPh sb="5" eb="6">
      <t>ネン</t>
    </rPh>
    <phoneticPr fontId="2"/>
  </si>
  <si>
    <t>平成
17年</t>
    <rPh sb="0" eb="2">
      <t>ヘイセイ</t>
    </rPh>
    <rPh sb="5" eb="6">
      <t>ネン</t>
    </rPh>
    <phoneticPr fontId="2"/>
  </si>
  <si>
    <t>平成
24年</t>
    <rPh sb="0" eb="2">
      <t>ヘイセイ</t>
    </rPh>
    <rPh sb="5" eb="6">
      <t>ネン</t>
    </rPh>
    <phoneticPr fontId="2"/>
  </si>
  <si>
    <t>率</t>
    <phoneticPr fontId="2"/>
  </si>
  <si>
    <t>…</t>
    <phoneticPr fontId="2"/>
  </si>
  <si>
    <t>総　　　数</t>
    <rPh sb="0" eb="1">
      <t>フサ</t>
    </rPh>
    <rPh sb="4" eb="5">
      <t>スウ</t>
    </rPh>
    <phoneticPr fontId="2"/>
  </si>
  <si>
    <r>
      <t>第26表　新生児死亡及び死産数（自然－人工）及び率，</t>
    </r>
    <r>
      <rPr>
        <b/>
        <sz val="14"/>
        <color theme="1"/>
        <rFont val="ＪＳＰ明朝"/>
        <family val="1"/>
        <charset val="128"/>
      </rPr>
      <t>年次別</t>
    </r>
    <rPh sb="0" eb="1">
      <t>ダイ</t>
    </rPh>
    <rPh sb="3" eb="4">
      <t>ヒョウ</t>
    </rPh>
    <rPh sb="5" eb="8">
      <t>シンセイジ</t>
    </rPh>
    <rPh sb="8" eb="10">
      <t>シボウ</t>
    </rPh>
    <rPh sb="10" eb="11">
      <t>オヨ</t>
    </rPh>
    <rPh sb="12" eb="14">
      <t>シザン</t>
    </rPh>
    <rPh sb="14" eb="15">
      <t>スウ</t>
    </rPh>
    <rPh sb="16" eb="18">
      <t>シゼン</t>
    </rPh>
    <rPh sb="19" eb="21">
      <t>ジンコウ</t>
    </rPh>
    <rPh sb="22" eb="23">
      <t>オヨ</t>
    </rPh>
    <rPh sb="24" eb="25">
      <t>リツ</t>
    </rPh>
    <rPh sb="26" eb="29">
      <t>ネンジベツ</t>
    </rPh>
    <phoneticPr fontId="2"/>
  </si>
  <si>
    <t>死　　　　　　　　　　　　　　産</t>
    <rPh sb="0" eb="1">
      <t>シ</t>
    </rPh>
    <rPh sb="15" eb="16">
      <t>サン</t>
    </rPh>
    <phoneticPr fontId="2"/>
  </si>
  <si>
    <r>
      <t>第27表　周産期死亡数及び率，</t>
    </r>
    <r>
      <rPr>
        <b/>
        <sz val="14"/>
        <rFont val="ＪＳＰ明朝"/>
        <family val="1"/>
        <charset val="128"/>
      </rPr>
      <t>年次別</t>
    </r>
    <rPh sb="0" eb="1">
      <t>ダイ</t>
    </rPh>
    <rPh sb="3" eb="4">
      <t>ヒョウ</t>
    </rPh>
    <rPh sb="5" eb="6">
      <t>シュウ</t>
    </rPh>
    <rPh sb="6" eb="8">
      <t>サンキ</t>
    </rPh>
    <rPh sb="8" eb="10">
      <t>シボウ</t>
    </rPh>
    <rPh sb="10" eb="11">
      <t>スウ</t>
    </rPh>
    <rPh sb="11" eb="12">
      <t>オヨ</t>
    </rPh>
    <rPh sb="13" eb="14">
      <t>リツ</t>
    </rPh>
    <rPh sb="15" eb="18">
      <t>ネンジベツ</t>
    </rPh>
    <phoneticPr fontId="2"/>
  </si>
  <si>
    <t>北海道</t>
    <rPh sb="0" eb="3">
      <t>ホッカイドウ</t>
    </rPh>
    <phoneticPr fontId="2"/>
  </si>
  <si>
    <t>…</t>
    <phoneticPr fontId="2"/>
  </si>
  <si>
    <t xml:space="preserve"> </t>
    <phoneticPr fontId="2"/>
  </si>
  <si>
    <t xml:space="preserve"> 2</t>
    <phoneticPr fontId="2"/>
  </si>
  <si>
    <t xml:space="preserve"> 5</t>
    <phoneticPr fontId="2"/>
  </si>
  <si>
    <t xml:space="preserve"> 6</t>
    <phoneticPr fontId="2"/>
  </si>
  <si>
    <t xml:space="preserve"> 7</t>
    <phoneticPr fontId="2"/>
  </si>
  <si>
    <t xml:space="preserve"> 8</t>
    <phoneticPr fontId="2"/>
  </si>
  <si>
    <t xml:space="preserve"> 9</t>
    <phoneticPr fontId="2"/>
  </si>
  <si>
    <t>早期
新生児
死亡</t>
    <rPh sb="0" eb="2">
      <t>ソウキ</t>
    </rPh>
    <rPh sb="3" eb="6">
      <t>シンセイジ</t>
    </rPh>
    <rPh sb="7" eb="9">
      <t>シボウ</t>
    </rPh>
    <phoneticPr fontId="2"/>
  </si>
  <si>
    <t>その他</t>
    <phoneticPr fontId="2"/>
  </si>
  <si>
    <t>１）</t>
    <phoneticPr fontId="2"/>
  </si>
  <si>
    <t>２）</t>
    <phoneticPr fontId="2"/>
  </si>
  <si>
    <t>…</t>
    <phoneticPr fontId="2"/>
  </si>
  <si>
    <t>－</t>
    <phoneticPr fontId="2"/>
  </si>
  <si>
    <t>－</t>
    <phoneticPr fontId="2"/>
  </si>
  <si>
    <t>１）</t>
    <phoneticPr fontId="2"/>
  </si>
  <si>
    <t>２）</t>
    <phoneticPr fontId="2"/>
  </si>
  <si>
    <t>…</t>
    <phoneticPr fontId="2"/>
  </si>
  <si>
    <t>2）</t>
    <phoneticPr fontId="2"/>
  </si>
  <si>
    <r>
      <t>第28表　死産数，</t>
    </r>
    <r>
      <rPr>
        <sz val="14"/>
        <rFont val="ＪＳＰ明朝"/>
        <family val="1"/>
        <charset val="128"/>
      </rPr>
      <t>施設・立会者・市－郡部・年次別</t>
    </r>
    <rPh sb="0" eb="1">
      <t>ダイ</t>
    </rPh>
    <rPh sb="3" eb="4">
      <t>ヒョウ</t>
    </rPh>
    <rPh sb="5" eb="7">
      <t>シザン</t>
    </rPh>
    <rPh sb="7" eb="8">
      <t>スウ</t>
    </rPh>
    <rPh sb="9" eb="11">
      <t>シセツ</t>
    </rPh>
    <rPh sb="12" eb="15">
      <t>タチアイシャ</t>
    </rPh>
    <rPh sb="16" eb="17">
      <t>シ</t>
    </rPh>
    <rPh sb="18" eb="20">
      <t>グンブ</t>
    </rPh>
    <rPh sb="21" eb="24">
      <t>ネンジベツ</t>
    </rPh>
    <phoneticPr fontId="2"/>
  </si>
  <si>
    <t>-</t>
    <phoneticPr fontId="2"/>
  </si>
  <si>
    <t>助産師</t>
    <rPh sb="2" eb="3">
      <t>シ</t>
    </rPh>
    <phoneticPr fontId="2"/>
  </si>
  <si>
    <t>医　　師</t>
    <phoneticPr fontId="2"/>
  </si>
  <si>
    <t>－</t>
    <phoneticPr fontId="2"/>
  </si>
  <si>
    <t>－</t>
    <phoneticPr fontId="2"/>
  </si>
  <si>
    <t>2）</t>
    <phoneticPr fontId="2"/>
  </si>
  <si>
    <r>
      <t>第29表　死産割合（百分率），</t>
    </r>
    <r>
      <rPr>
        <b/>
        <sz val="14"/>
        <color theme="1"/>
        <rFont val="ＪＳＰ明朝"/>
        <family val="1"/>
        <charset val="128"/>
      </rPr>
      <t>施設・立会者・市－郡部・年次別</t>
    </r>
    <rPh sb="0" eb="1">
      <t>ダイ</t>
    </rPh>
    <rPh sb="3" eb="4">
      <t>ヒョウ</t>
    </rPh>
    <rPh sb="5" eb="7">
      <t>シザン</t>
    </rPh>
    <rPh sb="7" eb="9">
      <t>ワリアイ</t>
    </rPh>
    <rPh sb="10" eb="13">
      <t>ヒャクブンリツ</t>
    </rPh>
    <rPh sb="15" eb="17">
      <t>シセツ</t>
    </rPh>
    <rPh sb="18" eb="21">
      <t>タチアイシャ</t>
    </rPh>
    <rPh sb="22" eb="23">
      <t>シ</t>
    </rPh>
    <rPh sb="24" eb="26">
      <t>グンブ</t>
    </rPh>
    <rPh sb="27" eb="30">
      <t>ネンジベツ</t>
    </rPh>
    <phoneticPr fontId="2"/>
  </si>
  <si>
    <t>医　　師</t>
    <phoneticPr fontId="2"/>
  </si>
  <si>
    <t>－</t>
    <phoneticPr fontId="2"/>
  </si>
  <si>
    <r>
      <t>第30表　死産数及び割合（百分率），</t>
    </r>
    <r>
      <rPr>
        <sz val="14"/>
        <color theme="1"/>
        <rFont val="ＪＳＰ明朝"/>
        <family val="1"/>
        <charset val="128"/>
      </rPr>
      <t>自然－人工・妊娠期間・年次別</t>
    </r>
    <rPh sb="0" eb="1">
      <t>ダイ</t>
    </rPh>
    <rPh sb="3" eb="4">
      <t>ヒョウ</t>
    </rPh>
    <rPh sb="5" eb="7">
      <t>シザン</t>
    </rPh>
    <rPh sb="7" eb="8">
      <t>スウ</t>
    </rPh>
    <rPh sb="8" eb="9">
      <t>オヨ</t>
    </rPh>
    <rPh sb="10" eb="12">
      <t>ワリアイ</t>
    </rPh>
    <rPh sb="13" eb="16">
      <t>ヒャクブンリツ</t>
    </rPh>
    <rPh sb="18" eb="20">
      <t>シゼン</t>
    </rPh>
    <rPh sb="21" eb="23">
      <t>ジンコウ</t>
    </rPh>
    <rPh sb="24" eb="26">
      <t>ニンシン</t>
    </rPh>
    <rPh sb="26" eb="28">
      <t>キカン</t>
    </rPh>
    <rPh sb="29" eb="32">
      <t>ネンジベツ</t>
    </rPh>
    <phoneticPr fontId="2"/>
  </si>
  <si>
    <t>－</t>
    <phoneticPr fontId="2"/>
  </si>
  <si>
    <t>平成25年</t>
    <rPh sb="0" eb="2">
      <t>ヘイセイ</t>
    </rPh>
    <rPh sb="4" eb="5">
      <t>ネン</t>
    </rPh>
    <phoneticPr fontId="2"/>
  </si>
  <si>
    <t>平成
25年</t>
    <rPh sb="0" eb="2">
      <t>ヘイセイ</t>
    </rPh>
    <rPh sb="5" eb="6">
      <t>ネン</t>
    </rPh>
    <phoneticPr fontId="2"/>
  </si>
  <si>
    <t>－</t>
    <phoneticPr fontId="2"/>
  </si>
  <si>
    <t>平成26年</t>
    <rPh sb="0" eb="2">
      <t>ヘイセイ</t>
    </rPh>
    <rPh sb="4" eb="5">
      <t>ネン</t>
    </rPh>
    <phoneticPr fontId="2"/>
  </si>
  <si>
    <t>平成
26年</t>
    <rPh sb="0" eb="2">
      <t>ヘイセイ</t>
    </rPh>
    <rPh sb="5" eb="6">
      <t>ネン</t>
    </rPh>
    <phoneticPr fontId="2"/>
  </si>
  <si>
    <t>-</t>
    <phoneticPr fontId="2"/>
  </si>
  <si>
    <t>周産期死亡率</t>
    <phoneticPr fontId="2"/>
  </si>
  <si>
    <t>早期
新生児
死亡</t>
    <rPh sb="3" eb="5">
      <t>シンセイ</t>
    </rPh>
    <rPh sb="5" eb="6">
      <t>ジ</t>
    </rPh>
    <rPh sb="7" eb="9">
      <t>シボウ</t>
    </rPh>
    <phoneticPr fontId="2"/>
  </si>
  <si>
    <t>-</t>
    <phoneticPr fontId="2"/>
  </si>
  <si>
    <t>－</t>
    <phoneticPr fontId="2"/>
  </si>
  <si>
    <t>-</t>
    <phoneticPr fontId="2"/>
  </si>
  <si>
    <t>-</t>
    <phoneticPr fontId="2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</si>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</sst>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"/>
    <numFmt numFmtId="177" formatCode="0.0_);[Red]\(0.0\)"/>
    <numFmt numFmtId="178" formatCode="#,##0_);\(#,##0\)"/>
    <numFmt numFmtId="179" formatCode="##\ ###\ "/>
    <numFmt numFmtId="180" formatCode="#,##0.0;[Red]\-#,##0.0"/>
    <numFmt numFmtId="181" formatCode="#,##0.0_);\(#,##0.0\)"/>
    <numFmt numFmtId="182" formatCode="0.0_ "/>
    <numFmt numFmtId="183" formatCode="#\ ###"/>
    <numFmt numFmtId="184" formatCode="#,##0.0_ ;[Red]\-#,##0.0\ "/>
    <numFmt numFmtId="185" formatCode="##\ ###"/>
    <numFmt numFmtId="186" formatCode="#\ ###\ ###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ＪＳＰ明朝"/>
      <family val="1"/>
      <charset val="128"/>
    </font>
    <font>
      <b/>
      <sz val="20"/>
      <color theme="1"/>
      <name val="ＪＳＰ明朝"/>
      <family val="1"/>
      <charset val="128"/>
    </font>
    <font>
      <b/>
      <sz val="14"/>
      <color theme="1"/>
      <name val="ＪＳＰ明朝"/>
      <family val="1"/>
      <charset val="128"/>
    </font>
    <font>
      <sz val="10"/>
      <color theme="1"/>
      <name val="ＪＳＰ明朝"/>
      <family val="1"/>
      <charset val="128"/>
    </font>
    <font>
      <b/>
      <sz val="11"/>
      <color theme="1"/>
      <name val="ＪＳＰゴシック"/>
      <family val="3"/>
      <charset val="128"/>
    </font>
    <font>
      <sz val="11"/>
      <name val="ＪＳＰ明朝"/>
      <family val="1"/>
      <charset val="128"/>
    </font>
    <font>
      <sz val="14"/>
      <name val="ＪＳＰ明朝"/>
      <family val="1"/>
      <charset val="128"/>
    </font>
    <font>
      <sz val="20"/>
      <name val="ＪＳＰ明朝"/>
      <family val="1"/>
      <charset val="128"/>
    </font>
    <font>
      <sz val="12"/>
      <name val="ＪＳＰ明朝"/>
      <family val="1"/>
      <charset val="128"/>
    </font>
    <font>
      <b/>
      <sz val="20"/>
      <name val="ＪＳＰ明朝"/>
      <family val="1"/>
      <charset val="128"/>
    </font>
    <font>
      <b/>
      <sz val="14"/>
      <name val="ＪＳＰ明朝"/>
      <family val="1"/>
      <charset val="128"/>
    </font>
    <font>
      <sz val="10"/>
      <name val="ＪＳＰ明朝"/>
      <family val="1"/>
      <charset val="128"/>
    </font>
    <font>
      <sz val="6"/>
      <name val="ＪＳＰ明朝"/>
      <family val="1"/>
      <charset val="128"/>
    </font>
    <font>
      <sz val="12"/>
      <color theme="1"/>
      <name val="ＪＳＰ明朝"/>
      <family val="1"/>
      <charset val="128"/>
    </font>
    <font>
      <sz val="6"/>
      <color theme="1"/>
      <name val="ＪＳＰ明朝"/>
      <family val="1"/>
      <charset val="128"/>
    </font>
    <font>
      <sz val="20"/>
      <color theme="1"/>
      <name val="ＪＳＰ明朝"/>
      <family val="1"/>
      <charset val="128"/>
    </font>
    <font>
      <sz val="14"/>
      <color theme="1"/>
      <name val="ＪＳ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/>
    </xf>
    <xf numFmtId="1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distributed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right"/>
    </xf>
    <xf numFmtId="179" fontId="3" fillId="0" borderId="0" xfId="1" applyNumberFormat="1" applyFont="1"/>
    <xf numFmtId="38" fontId="3" fillId="0" borderId="0" xfId="1" applyFont="1" applyAlignment="1">
      <alignment horizontal="right"/>
    </xf>
    <xf numFmtId="180" fontId="3" fillId="0" borderId="0" xfId="1" applyNumberFormat="1" applyFont="1" applyAlignment="1">
      <alignment horizontal="right"/>
    </xf>
    <xf numFmtId="185" fontId="3" fillId="0" borderId="0" xfId="1" applyNumberFormat="1" applyFont="1"/>
    <xf numFmtId="180" fontId="3" fillId="0" borderId="0" xfId="1" applyNumberFormat="1" applyFont="1"/>
    <xf numFmtId="176" fontId="3" fillId="0" borderId="0" xfId="0" applyNumberFormat="1" applyFont="1"/>
    <xf numFmtId="0" fontId="3" fillId="0" borderId="7" xfId="0" applyFont="1" applyFill="1" applyBorder="1" applyAlignment="1">
      <alignment horizontal="right"/>
    </xf>
    <xf numFmtId="179" fontId="3" fillId="0" borderId="0" xfId="1" applyNumberFormat="1" applyFont="1" applyFill="1" applyBorder="1"/>
    <xf numFmtId="180" fontId="3" fillId="0" borderId="0" xfId="1" applyNumberFormat="1" applyFont="1" applyFill="1" applyBorder="1"/>
    <xf numFmtId="185" fontId="3" fillId="0" borderId="0" xfId="1" applyNumberFormat="1" applyFont="1" applyFill="1" applyBorder="1"/>
    <xf numFmtId="180" fontId="3" fillId="0" borderId="0" xfId="1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1" xfId="0" applyFont="1" applyBorder="1"/>
    <xf numFmtId="179" fontId="3" fillId="0" borderId="1" xfId="1" applyNumberFormat="1" applyFont="1" applyFill="1" applyBorder="1"/>
    <xf numFmtId="180" fontId="3" fillId="0" borderId="1" xfId="1" applyNumberFormat="1" applyFont="1" applyFill="1" applyBorder="1"/>
    <xf numFmtId="185" fontId="3" fillId="0" borderId="1" xfId="1" applyNumberFormat="1" applyFont="1" applyFill="1" applyBorder="1"/>
    <xf numFmtId="0" fontId="3" fillId="0" borderId="0" xfId="0" applyFont="1" applyFill="1" applyBorder="1" applyAlignment="1">
      <alignment horizontal="right"/>
    </xf>
    <xf numFmtId="179" fontId="3" fillId="0" borderId="13" xfId="1" applyNumberFormat="1" applyFont="1" applyFill="1" applyBorder="1"/>
    <xf numFmtId="0" fontId="8" fillId="0" borderId="0" xfId="0" applyFont="1" applyAlignment="1">
      <alignment vertical="center"/>
    </xf>
    <xf numFmtId="178" fontId="8" fillId="0" borderId="0" xfId="1" applyNumberFormat="1" applyFont="1" applyAlignment="1">
      <alignment vertical="center"/>
    </xf>
    <xf numFmtId="178" fontId="8" fillId="0" borderId="0" xfId="1" applyNumberFormat="1" applyFont="1" applyFill="1" applyAlignment="1">
      <alignment vertical="center"/>
    </xf>
    <xf numFmtId="178" fontId="8" fillId="0" borderId="7" xfId="1" applyNumberFormat="1" applyFont="1" applyBorder="1" applyAlignment="1">
      <alignment vertical="center"/>
    </xf>
    <xf numFmtId="178" fontId="8" fillId="0" borderId="9" xfId="1" applyNumberFormat="1" applyFont="1" applyBorder="1" applyAlignment="1">
      <alignment horizontal="center" vertical="center"/>
    </xf>
    <xf numFmtId="178" fontId="8" fillId="0" borderId="14" xfId="1" applyNumberFormat="1" applyFont="1" applyBorder="1" applyAlignment="1">
      <alignment vertical="center" shrinkToFit="1"/>
    </xf>
    <xf numFmtId="178" fontId="8" fillId="0" borderId="13" xfId="1" applyNumberFormat="1" applyFont="1" applyFill="1" applyBorder="1" applyAlignment="1">
      <alignment horizontal="center" vertical="center"/>
    </xf>
    <xf numFmtId="178" fontId="8" fillId="0" borderId="9" xfId="1" applyNumberFormat="1" applyFont="1" applyFill="1" applyBorder="1" applyAlignment="1">
      <alignment horizontal="center" vertical="center"/>
    </xf>
    <xf numFmtId="178" fontId="8" fillId="0" borderId="1" xfId="1" applyNumberFormat="1" applyFont="1" applyBorder="1" applyAlignment="1">
      <alignment vertical="center"/>
    </xf>
    <xf numFmtId="178" fontId="8" fillId="0" borderId="10" xfId="1" applyNumberFormat="1" applyFont="1" applyBorder="1" applyAlignment="1">
      <alignment horizontal="center" vertical="center"/>
    </xf>
    <xf numFmtId="178" fontId="8" fillId="0" borderId="10" xfId="1" applyNumberFormat="1" applyFont="1" applyBorder="1" applyAlignment="1">
      <alignment vertical="center"/>
    </xf>
    <xf numFmtId="178" fontId="8" fillId="0" borderId="10" xfId="1" applyNumberFormat="1" applyFont="1" applyBorder="1" applyAlignment="1">
      <alignment horizontal="center" vertical="center" wrapText="1" shrinkToFit="1"/>
    </xf>
    <xf numFmtId="178" fontId="8" fillId="0" borderId="15" xfId="1" applyNumberFormat="1" applyFont="1" applyFill="1" applyBorder="1" applyAlignment="1">
      <alignment vertical="center"/>
    </xf>
    <xf numFmtId="178" fontId="8" fillId="0" borderId="10" xfId="1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178" fontId="3" fillId="0" borderId="0" xfId="1" applyNumberFormat="1" applyFont="1" applyAlignment="1">
      <alignment horizontal="right" vertical="center"/>
    </xf>
    <xf numFmtId="179" fontId="3" fillId="0" borderId="0" xfId="1" applyNumberFormat="1" applyFont="1" applyAlignment="1">
      <alignment vertical="center"/>
    </xf>
    <xf numFmtId="181" fontId="3" fillId="0" borderId="0" xfId="1" applyNumberFormat="1" applyFont="1" applyAlignment="1">
      <alignment horizontal="right" vertical="center"/>
    </xf>
    <xf numFmtId="181" fontId="3" fillId="0" borderId="0" xfId="1" applyNumberFormat="1" applyFont="1" applyAlignment="1">
      <alignment vertical="center"/>
    </xf>
    <xf numFmtId="181" fontId="3" fillId="0" borderId="0" xfId="1" applyNumberFormat="1" applyFont="1" applyFill="1" applyAlignment="1">
      <alignment vertical="center"/>
    </xf>
    <xf numFmtId="181" fontId="3" fillId="0" borderId="0" xfId="1" applyNumberFormat="1" applyFont="1" applyFill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179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vertical="center"/>
    </xf>
    <xf numFmtId="181" fontId="3" fillId="0" borderId="0" xfId="1" applyNumberFormat="1" applyFont="1" applyFill="1" applyBorder="1" applyAlignment="1">
      <alignment horizontal="right" vertical="center"/>
    </xf>
    <xf numFmtId="179" fontId="3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1" xfId="1" applyNumberFormat="1" applyFont="1" applyFill="1" applyBorder="1" applyAlignment="1">
      <alignment vertical="center"/>
    </xf>
    <xf numFmtId="181" fontId="3" fillId="0" borderId="1" xfId="1" applyNumberFormat="1" applyFont="1" applyFill="1" applyBorder="1" applyAlignment="1">
      <alignment horizontal="right" vertical="center"/>
    </xf>
    <xf numFmtId="182" fontId="3" fillId="0" borderId="1" xfId="0" applyNumberFormat="1" applyFont="1" applyFill="1" applyBorder="1" applyAlignment="1">
      <alignment vertical="center"/>
    </xf>
    <xf numFmtId="178" fontId="3" fillId="0" borderId="7" xfId="1" applyNumberFormat="1" applyFont="1" applyBorder="1" applyAlignment="1">
      <alignment horizontal="left" vertical="center"/>
    </xf>
    <xf numFmtId="178" fontId="3" fillId="0" borderId="7" xfId="1" applyNumberFormat="1" applyFont="1" applyFill="1" applyBorder="1" applyAlignment="1">
      <alignment horizontal="left" vertical="center"/>
    </xf>
    <xf numFmtId="178" fontId="3" fillId="0" borderId="7" xfId="1" quotePrefix="1" applyNumberFormat="1" applyFont="1" applyBorder="1" applyAlignment="1">
      <alignment horizontal="left" vertical="center"/>
    </xf>
    <xf numFmtId="38" fontId="11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83" fontId="8" fillId="0" borderId="0" xfId="1" applyNumberFormat="1" applyFont="1" applyAlignment="1">
      <alignment horizontal="right" vertical="center"/>
    </xf>
    <xf numFmtId="38" fontId="8" fillId="0" borderId="0" xfId="1" applyFont="1" applyAlignment="1">
      <alignment vertical="center"/>
    </xf>
    <xf numFmtId="38" fontId="15" fillId="0" borderId="0" xfId="1" applyFont="1" applyAlignment="1">
      <alignment vertical="center"/>
    </xf>
    <xf numFmtId="183" fontId="8" fillId="0" borderId="0" xfId="1" applyNumberFormat="1" applyFont="1" applyBorder="1" applyAlignment="1">
      <alignment horizontal="right" vertical="center"/>
    </xf>
    <xf numFmtId="183" fontId="3" fillId="0" borderId="0" xfId="1" applyNumberFormat="1" applyFont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83" fontId="3" fillId="0" borderId="1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83" fontId="8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184" fontId="3" fillId="0" borderId="0" xfId="1" applyNumberFormat="1" applyFont="1" applyAlignment="1">
      <alignment vertical="center"/>
    </xf>
    <xf numFmtId="38" fontId="3" fillId="0" borderId="0" xfId="1" applyFont="1" applyAlignment="1">
      <alignment horizontal="right" vertical="center"/>
    </xf>
    <xf numFmtId="184" fontId="3" fillId="0" borderId="0" xfId="1" applyNumberFormat="1" applyFont="1" applyAlignment="1">
      <alignment horizontal="right" vertical="center"/>
    </xf>
    <xf numFmtId="184" fontId="3" fillId="0" borderId="0" xfId="1" applyNumberFormat="1" applyFont="1" applyBorder="1" applyAlignment="1">
      <alignment vertical="center"/>
    </xf>
    <xf numFmtId="184" fontId="3" fillId="0" borderId="0" xfId="1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16" fillId="0" borderId="0" xfId="1" applyFont="1" applyAlignment="1">
      <alignment horizontal="center" vertical="center"/>
    </xf>
    <xf numFmtId="38" fontId="17" fillId="0" borderId="0" xfId="1" applyFont="1" applyAlignment="1">
      <alignment vertical="center"/>
    </xf>
    <xf numFmtId="184" fontId="3" fillId="0" borderId="1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85" fontId="3" fillId="0" borderId="0" xfId="0" applyNumberFormat="1" applyFont="1" applyAlignment="1">
      <alignment vertical="center"/>
    </xf>
    <xf numFmtId="185" fontId="16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185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85" fontId="3" fillId="0" borderId="0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vertical="center"/>
    </xf>
    <xf numFmtId="182" fontId="3" fillId="0" borderId="0" xfId="0" applyNumberFormat="1" applyFont="1" applyAlignment="1">
      <alignment horizontal="right" vertical="center"/>
    </xf>
    <xf numFmtId="185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85" fontId="3" fillId="0" borderId="13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186" fontId="20" fillId="0" borderId="0" xfId="0" applyNumberFormat="1" applyFont="1" applyBorder="1" applyAlignment="1" applyProtection="1">
      <alignment horizontal="right" vertical="center"/>
    </xf>
    <xf numFmtId="182" fontId="20" fillId="0" borderId="0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left" vertical="center"/>
    </xf>
    <xf numFmtId="183" fontId="3" fillId="0" borderId="0" xfId="1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178" fontId="3" fillId="0" borderId="0" xfId="1" applyNumberFormat="1" applyFont="1" applyBorder="1" applyAlignment="1">
      <alignment horizontal="left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horizontal="right" vertical="center"/>
    </xf>
    <xf numFmtId="178" fontId="8" fillId="0" borderId="14" xfId="1" applyNumberFormat="1" applyFont="1" applyBorder="1" applyAlignment="1">
      <alignment vertical="center"/>
    </xf>
    <xf numFmtId="178" fontId="8" fillId="0" borderId="15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wrapText="1"/>
    </xf>
    <xf numFmtId="178" fontId="14" fillId="0" borderId="1" xfId="1" applyNumberFormat="1" applyFont="1" applyFill="1" applyBorder="1" applyAlignment="1">
      <alignment horizontal="distributed" vertical="center" indent="1"/>
    </xf>
    <xf numFmtId="178" fontId="12" fillId="0" borderId="0" xfId="1" applyNumberFormat="1" applyFont="1" applyAlignment="1">
      <alignment horizontal="center" vertical="center"/>
    </xf>
    <xf numFmtId="178" fontId="14" fillId="0" borderId="12" xfId="1" applyNumberFormat="1" applyFont="1" applyFill="1" applyBorder="1" applyAlignment="1">
      <alignment horizontal="distributed" vertical="center" wrapText="1" shrinkToFit="1"/>
    </xf>
    <xf numFmtId="178" fontId="14" fillId="0" borderId="3" xfId="1" applyNumberFormat="1" applyFont="1" applyFill="1" applyBorder="1" applyAlignment="1">
      <alignment horizontal="distributed" vertical="center" wrapText="1" shrinkToFit="1"/>
    </xf>
    <xf numFmtId="178" fontId="14" fillId="0" borderId="13" xfId="1" applyNumberFormat="1" applyFont="1" applyFill="1" applyBorder="1" applyAlignment="1">
      <alignment horizontal="distributed" vertical="center" wrapText="1" shrinkToFit="1"/>
    </xf>
    <xf numFmtId="178" fontId="14" fillId="0" borderId="7" xfId="1" applyNumberFormat="1" applyFont="1" applyFill="1" applyBorder="1" applyAlignment="1">
      <alignment horizontal="distributed" vertical="center" wrapText="1" shrinkToFit="1"/>
    </xf>
    <xf numFmtId="178" fontId="8" fillId="0" borderId="12" xfId="1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/>
    </xf>
    <xf numFmtId="178" fontId="8" fillId="0" borderId="12" xfId="1" applyNumberFormat="1" applyFont="1" applyBorder="1" applyAlignment="1">
      <alignment horizontal="center" vertical="center" shrinkToFit="1"/>
    </xf>
    <xf numFmtId="178" fontId="8" fillId="0" borderId="3" xfId="1" applyNumberFormat="1" applyFont="1" applyBorder="1" applyAlignment="1">
      <alignment horizontal="center" vertical="center" shrinkToFit="1"/>
    </xf>
    <xf numFmtId="178" fontId="8" fillId="0" borderId="9" xfId="1" applyNumberFormat="1" applyFont="1" applyBorder="1" applyAlignment="1">
      <alignment horizontal="center" vertical="center" wrapText="1"/>
    </xf>
    <xf numFmtId="178" fontId="8" fillId="0" borderId="14" xfId="1" applyNumberFormat="1" applyFont="1" applyBorder="1" applyAlignment="1">
      <alignment horizontal="center" vertical="center" wrapText="1"/>
    </xf>
    <xf numFmtId="178" fontId="8" fillId="0" borderId="10" xfId="1" applyNumberFormat="1" applyFont="1" applyBorder="1" applyAlignment="1">
      <alignment horizontal="center" vertical="center" wrapText="1"/>
    </xf>
    <xf numFmtId="178" fontId="8" fillId="0" borderId="13" xfId="1" applyNumberFormat="1" applyFont="1" applyBorder="1" applyAlignment="1">
      <alignment horizontal="center" vertical="center"/>
    </xf>
    <xf numFmtId="178" fontId="8" fillId="0" borderId="7" xfId="1" applyNumberFormat="1" applyFont="1" applyBorder="1" applyAlignment="1">
      <alignment horizontal="center" vertical="center"/>
    </xf>
    <xf numFmtId="178" fontId="8" fillId="0" borderId="15" xfId="1" applyNumberFormat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" vertical="center"/>
    </xf>
    <xf numFmtId="178" fontId="8" fillId="0" borderId="9" xfId="1" applyNumberFormat="1" applyFont="1" applyFill="1" applyBorder="1" applyAlignment="1">
      <alignment horizontal="distributed" vertical="center" wrapText="1"/>
    </xf>
    <xf numFmtId="178" fontId="8" fillId="0" borderId="14" xfId="1" applyNumberFormat="1" applyFont="1" applyFill="1" applyBorder="1" applyAlignment="1">
      <alignment horizontal="distributed" vertical="center" wrapText="1"/>
    </xf>
    <xf numFmtId="178" fontId="8" fillId="0" borderId="10" xfId="1" applyNumberFormat="1" applyFont="1" applyFill="1" applyBorder="1" applyAlignment="1">
      <alignment horizontal="distributed" vertical="center" wrapText="1"/>
    </xf>
    <xf numFmtId="178" fontId="8" fillId="0" borderId="4" xfId="1" applyNumberFormat="1" applyFont="1" applyBorder="1" applyAlignment="1">
      <alignment horizontal="center" vertical="center"/>
    </xf>
    <xf numFmtId="178" fontId="8" fillId="0" borderId="5" xfId="1" applyNumberFormat="1" applyFont="1" applyBorder="1" applyAlignment="1">
      <alignment horizontal="center" vertical="center"/>
    </xf>
    <xf numFmtId="178" fontId="8" fillId="0" borderId="6" xfId="1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distributed" vertical="center" indent="2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indent="2"/>
    </xf>
    <xf numFmtId="0" fontId="1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69"/>
  <sheetViews>
    <sheetView tabSelected="1" view="pageBreakPreview" zoomScale="85" zoomScaleNormal="100" zoomScaleSheetLayoutView="85" workbookViewId="0">
      <pane xSplit="3" ySplit="6" topLeftCell="O7" activePane="bottomRight" state="frozen"/>
      <selection activeCell="O18" sqref="O18"/>
      <selection pane="topRight" activeCell="O18" sqref="O18"/>
      <selection pane="bottomLeft" activeCell="O18" sqref="O18"/>
      <selection pane="bottomRight" activeCell="C2" sqref="C2:AJ2"/>
    </sheetView>
  </sheetViews>
  <sheetFormatPr defaultRowHeight="13.5"/>
  <cols>
    <col min="1" max="1" width="2.5" style="1" customWidth="1"/>
    <col min="2" max="2" width="2.75" style="1" customWidth="1"/>
    <col min="3" max="3" width="18.75" style="1" customWidth="1"/>
    <col min="4" max="26" width="7.5" style="1" customWidth="1"/>
    <col min="27" max="31" width="7.5" style="2" customWidth="1"/>
    <col min="32" max="34" width="8.125" style="2" customWidth="1"/>
    <col min="35" max="38" width="8.125" style="1" customWidth="1"/>
    <col min="39" max="16384" width="9" style="1"/>
  </cols>
  <sheetData>
    <row r="2" spans="1:38" ht="24" customHeight="1">
      <c r="A2" s="3"/>
      <c r="C2" s="170" t="s">
        <v>127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</row>
    <row r="3" spans="1:38" ht="19.5" customHeight="1">
      <c r="A3" s="4"/>
      <c r="B3" s="4"/>
      <c r="C3" s="4"/>
      <c r="AK3" s="171" t="s">
        <v>126</v>
      </c>
      <c r="AL3" s="171"/>
    </row>
    <row r="4" spans="1:38" ht="19.5" customHeight="1">
      <c r="A4" s="188" t="s">
        <v>119</v>
      </c>
      <c r="B4" s="188"/>
      <c r="C4" s="189"/>
      <c r="D4" s="175" t="s">
        <v>1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7"/>
      <c r="Y4" s="175" t="s">
        <v>2</v>
      </c>
      <c r="Z4" s="176"/>
      <c r="AA4" s="176"/>
      <c r="AB4" s="176"/>
      <c r="AC4" s="176"/>
      <c r="AD4" s="176"/>
      <c r="AE4" s="177"/>
      <c r="AF4" s="172" t="s">
        <v>3</v>
      </c>
      <c r="AG4" s="173"/>
      <c r="AH4" s="173"/>
      <c r="AI4" s="173"/>
      <c r="AJ4" s="173"/>
      <c r="AK4" s="173"/>
      <c r="AL4" s="174"/>
    </row>
    <row r="5" spans="1:38" ht="19.5" customHeight="1">
      <c r="A5" s="190"/>
      <c r="B5" s="190"/>
      <c r="C5" s="191"/>
      <c r="D5" s="175" t="s">
        <v>4</v>
      </c>
      <c r="E5" s="192"/>
      <c r="F5" s="193"/>
      <c r="G5" s="175" t="s">
        <v>5</v>
      </c>
      <c r="H5" s="192"/>
      <c r="I5" s="193"/>
      <c r="J5" s="175" t="s">
        <v>6</v>
      </c>
      <c r="K5" s="176"/>
      <c r="L5" s="177"/>
      <c r="M5" s="175" t="s">
        <v>7</v>
      </c>
      <c r="N5" s="176"/>
      <c r="O5" s="177"/>
      <c r="P5" s="175" t="s">
        <v>118</v>
      </c>
      <c r="Q5" s="176"/>
      <c r="R5" s="177"/>
      <c r="S5" s="175" t="s">
        <v>171</v>
      </c>
      <c r="T5" s="176"/>
      <c r="U5" s="177"/>
      <c r="V5" s="175" t="s">
        <v>174</v>
      </c>
      <c r="W5" s="176"/>
      <c r="X5" s="177"/>
      <c r="Y5" s="194" t="s">
        <v>128</v>
      </c>
      <c r="Z5" s="194" t="s">
        <v>129</v>
      </c>
      <c r="AA5" s="178" t="s">
        <v>130</v>
      </c>
      <c r="AB5" s="180" t="s">
        <v>131</v>
      </c>
      <c r="AC5" s="178" t="s">
        <v>132</v>
      </c>
      <c r="AD5" s="178" t="s">
        <v>172</v>
      </c>
      <c r="AE5" s="178" t="s">
        <v>175</v>
      </c>
      <c r="AF5" s="194" t="s">
        <v>128</v>
      </c>
      <c r="AG5" s="194" t="s">
        <v>129</v>
      </c>
      <c r="AH5" s="178" t="s">
        <v>130</v>
      </c>
      <c r="AI5" s="180" t="s">
        <v>131</v>
      </c>
      <c r="AJ5" s="178" t="s">
        <v>132</v>
      </c>
      <c r="AK5" s="178" t="s">
        <v>172</v>
      </c>
      <c r="AL5" s="178" t="s">
        <v>175</v>
      </c>
    </row>
    <row r="6" spans="1:38" ht="19.5" customHeight="1">
      <c r="A6" s="190"/>
      <c r="B6" s="190"/>
      <c r="C6" s="191"/>
      <c r="D6" s="8" t="s">
        <v>120</v>
      </c>
      <c r="E6" s="9" t="s">
        <v>8</v>
      </c>
      <c r="F6" s="9" t="s">
        <v>9</v>
      </c>
      <c r="G6" s="9" t="s">
        <v>120</v>
      </c>
      <c r="H6" s="9" t="s">
        <v>8</v>
      </c>
      <c r="I6" s="9" t="s">
        <v>9</v>
      </c>
      <c r="J6" s="10" t="s">
        <v>10</v>
      </c>
      <c r="K6" s="10" t="s">
        <v>11</v>
      </c>
      <c r="L6" s="9" t="s">
        <v>12</v>
      </c>
      <c r="M6" s="9" t="s">
        <v>10</v>
      </c>
      <c r="N6" s="9" t="s">
        <v>11</v>
      </c>
      <c r="O6" s="9" t="s">
        <v>12</v>
      </c>
      <c r="P6" s="158" t="s">
        <v>10</v>
      </c>
      <c r="Q6" s="158" t="s">
        <v>11</v>
      </c>
      <c r="R6" s="158" t="s">
        <v>12</v>
      </c>
      <c r="S6" s="158" t="s">
        <v>10</v>
      </c>
      <c r="T6" s="158" t="s">
        <v>11</v>
      </c>
      <c r="U6" s="158" t="s">
        <v>12</v>
      </c>
      <c r="V6" s="9" t="s">
        <v>10</v>
      </c>
      <c r="W6" s="9" t="s">
        <v>11</v>
      </c>
      <c r="X6" s="9" t="s">
        <v>12</v>
      </c>
      <c r="Y6" s="195"/>
      <c r="Z6" s="195"/>
      <c r="AA6" s="179"/>
      <c r="AB6" s="181"/>
      <c r="AC6" s="182"/>
      <c r="AD6" s="179"/>
      <c r="AE6" s="179"/>
      <c r="AF6" s="195"/>
      <c r="AG6" s="195"/>
      <c r="AH6" s="179"/>
      <c r="AI6" s="181"/>
      <c r="AJ6" s="179"/>
      <c r="AK6" s="179"/>
      <c r="AL6" s="179"/>
    </row>
    <row r="7" spans="1:38" s="19" customFormat="1" ht="19.5" customHeight="1">
      <c r="A7" s="12" t="s">
        <v>13</v>
      </c>
      <c r="B7" s="13"/>
      <c r="C7" s="12"/>
      <c r="D7" s="14">
        <v>237</v>
      </c>
      <c r="E7" s="14">
        <v>115</v>
      </c>
      <c r="F7" s="14">
        <v>122</v>
      </c>
      <c r="G7" s="14">
        <v>203</v>
      </c>
      <c r="H7" s="14">
        <v>121</v>
      </c>
      <c r="I7" s="14">
        <v>82</v>
      </c>
      <c r="J7" s="14">
        <v>115</v>
      </c>
      <c r="K7" s="14">
        <v>68</v>
      </c>
      <c r="L7" s="14">
        <v>47</v>
      </c>
      <c r="M7" s="14">
        <v>115</v>
      </c>
      <c r="N7" s="14">
        <v>64</v>
      </c>
      <c r="O7" s="14">
        <v>51</v>
      </c>
      <c r="P7" s="14">
        <v>88</v>
      </c>
      <c r="Q7" s="14">
        <v>50</v>
      </c>
      <c r="R7" s="14">
        <v>38</v>
      </c>
      <c r="S7" s="14">
        <v>85</v>
      </c>
      <c r="T7" s="14">
        <v>45</v>
      </c>
      <c r="U7" s="14">
        <v>40</v>
      </c>
      <c r="V7" s="14">
        <f>SUM(W7:X7)</f>
        <v>61</v>
      </c>
      <c r="W7" s="14">
        <f>SUM(W8,W20:W30)</f>
        <v>26</v>
      </c>
      <c r="X7" s="14">
        <f>SUM(X8,X20:X30)</f>
        <v>35</v>
      </c>
      <c r="Y7" s="15">
        <v>4.4000000000000004</v>
      </c>
      <c r="Z7" s="15">
        <v>4.0999999999999996</v>
      </c>
      <c r="AA7" s="15">
        <v>3.2</v>
      </c>
      <c r="AB7" s="16">
        <v>2.8</v>
      </c>
      <c r="AC7" s="17">
        <f>ROUND(P7/38686*1000,1)</f>
        <v>2.2999999999999998</v>
      </c>
      <c r="AD7" s="17">
        <f>ROUND(S7/38190*1000,1)</f>
        <v>2.2000000000000002</v>
      </c>
      <c r="AE7" s="17">
        <f>ROUND(V7/37058*1000,1)</f>
        <v>1.6</v>
      </c>
      <c r="AF7" s="18">
        <v>100</v>
      </c>
      <c r="AG7" s="18">
        <v>100</v>
      </c>
      <c r="AH7" s="18">
        <v>100</v>
      </c>
      <c r="AI7" s="18">
        <v>100</v>
      </c>
      <c r="AJ7" s="17">
        <f>IF(P7="-","=",ROUND(P7/$P$7*100,1))</f>
        <v>100</v>
      </c>
      <c r="AK7" s="17">
        <f>IF(S7="-","=",ROUND(S7/$S$7*100,1))</f>
        <v>100</v>
      </c>
      <c r="AL7" s="17">
        <f>IF(V7="-","=",ROUND(V7/$V$7*100,1))</f>
        <v>100</v>
      </c>
    </row>
    <row r="8" spans="1:38" ht="19.5" customHeight="1">
      <c r="A8" s="184" t="s">
        <v>14</v>
      </c>
      <c r="B8" s="184"/>
      <c r="C8" s="185"/>
      <c r="D8" s="20">
        <v>140</v>
      </c>
      <c r="E8" s="20">
        <v>67</v>
      </c>
      <c r="F8" s="20">
        <v>73</v>
      </c>
      <c r="G8" s="20">
        <v>99</v>
      </c>
      <c r="H8" s="20">
        <v>59</v>
      </c>
      <c r="I8" s="20">
        <v>40</v>
      </c>
      <c r="J8" s="20">
        <v>65</v>
      </c>
      <c r="K8" s="20">
        <v>39</v>
      </c>
      <c r="L8" s="20">
        <v>26</v>
      </c>
      <c r="M8" s="20">
        <v>65</v>
      </c>
      <c r="N8" s="20">
        <v>37</v>
      </c>
      <c r="O8" s="20">
        <v>28</v>
      </c>
      <c r="P8" s="20">
        <v>43</v>
      </c>
      <c r="Q8" s="20">
        <v>19</v>
      </c>
      <c r="R8" s="20">
        <v>24</v>
      </c>
      <c r="S8" s="20">
        <v>43</v>
      </c>
      <c r="T8" s="20">
        <v>21</v>
      </c>
      <c r="U8" s="20">
        <v>22</v>
      </c>
      <c r="V8" s="20">
        <f>SUM(W8:X8)</f>
        <v>32</v>
      </c>
      <c r="W8" s="20">
        <v>14</v>
      </c>
      <c r="X8" s="20">
        <v>18</v>
      </c>
      <c r="Y8" s="21">
        <v>2.6</v>
      </c>
      <c r="Z8" s="21">
        <v>2</v>
      </c>
      <c r="AA8" s="21">
        <v>1.8</v>
      </c>
      <c r="AB8" s="22">
        <v>1.6</v>
      </c>
      <c r="AC8" s="23">
        <f t="shared" ref="AC8:AC28" si="0">ROUND(P8/38686*1000,1)</f>
        <v>1.1000000000000001</v>
      </c>
      <c r="AD8" s="23">
        <f>ROUND(S8/38190*1000,1)</f>
        <v>1.1000000000000001</v>
      </c>
      <c r="AE8" s="23">
        <f>ROUND(V8/37058*1000,1)</f>
        <v>0.9</v>
      </c>
      <c r="AF8" s="24">
        <v>59.1</v>
      </c>
      <c r="AG8" s="24">
        <v>48.8</v>
      </c>
      <c r="AH8" s="24">
        <v>55.3</v>
      </c>
      <c r="AI8" s="24">
        <v>56.5</v>
      </c>
      <c r="AJ8" s="23">
        <f t="shared" ref="AJ8:AJ28" si="1">IF(P8="-","=",ROUND(P8/$P$7*100,1))</f>
        <v>48.9</v>
      </c>
      <c r="AK8" s="23">
        <f t="shared" ref="AK8:AK30" si="2">IF(S8="-","=",ROUND(S8/$S$7*100,1))</f>
        <v>50.6</v>
      </c>
      <c r="AL8" s="23">
        <f>IF(V8="-","=",ROUND(V8/$V$7*100,1))</f>
        <v>52.5</v>
      </c>
    </row>
    <row r="9" spans="1:38" ht="19.5" customHeight="1">
      <c r="A9" s="25"/>
      <c r="B9" s="184" t="s">
        <v>15</v>
      </c>
      <c r="C9" s="185"/>
      <c r="D9" s="20">
        <v>107</v>
      </c>
      <c r="E9" s="20">
        <v>55</v>
      </c>
      <c r="F9" s="20">
        <v>52</v>
      </c>
      <c r="G9" s="20">
        <v>72</v>
      </c>
      <c r="H9" s="20">
        <v>43</v>
      </c>
      <c r="I9" s="20">
        <v>29</v>
      </c>
      <c r="J9" s="20">
        <v>51</v>
      </c>
      <c r="K9" s="20">
        <v>31</v>
      </c>
      <c r="L9" s="20">
        <v>20</v>
      </c>
      <c r="M9" s="20">
        <v>46</v>
      </c>
      <c r="N9" s="20">
        <v>27</v>
      </c>
      <c r="O9" s="20">
        <v>19</v>
      </c>
      <c r="P9" s="20">
        <v>30</v>
      </c>
      <c r="Q9" s="20">
        <v>13</v>
      </c>
      <c r="R9" s="20">
        <v>17</v>
      </c>
      <c r="S9" s="20">
        <v>29</v>
      </c>
      <c r="T9" s="20">
        <v>14</v>
      </c>
      <c r="U9" s="20">
        <v>15</v>
      </c>
      <c r="V9" s="20">
        <f t="shared" ref="V9:V28" si="3">SUM(W9:X9)</f>
        <v>25</v>
      </c>
      <c r="W9" s="20">
        <v>14</v>
      </c>
      <c r="X9" s="20">
        <v>11</v>
      </c>
      <c r="Y9" s="21">
        <v>2</v>
      </c>
      <c r="Z9" s="21">
        <v>1.4</v>
      </c>
      <c r="AA9" s="21">
        <v>1.3</v>
      </c>
      <c r="AB9" s="22">
        <v>1.1000000000000001</v>
      </c>
      <c r="AC9" s="23">
        <f t="shared" si="0"/>
        <v>0.8</v>
      </c>
      <c r="AD9" s="23">
        <f t="shared" ref="AD9:AD30" si="4">ROUND(S9/38190*1000,1)</f>
        <v>0.8</v>
      </c>
      <c r="AE9" s="23">
        <f>ROUND(V9/37058*1000,1)</f>
        <v>0.7</v>
      </c>
      <c r="AF9" s="24">
        <v>45.1</v>
      </c>
      <c r="AG9" s="24">
        <v>35.5</v>
      </c>
      <c r="AH9" s="24">
        <v>39.5</v>
      </c>
      <c r="AI9" s="24">
        <v>40</v>
      </c>
      <c r="AJ9" s="23">
        <f t="shared" si="1"/>
        <v>34.1</v>
      </c>
      <c r="AK9" s="23">
        <f t="shared" si="2"/>
        <v>34.1</v>
      </c>
      <c r="AL9" s="23">
        <f>IF(V9="-","=",ROUND(V9/$V$7*100,1))</f>
        <v>41</v>
      </c>
    </row>
    <row r="10" spans="1:38" ht="19.5" customHeight="1">
      <c r="A10" s="25"/>
      <c r="B10" s="25"/>
      <c r="C10" s="26" t="s">
        <v>16</v>
      </c>
      <c r="D10" s="20">
        <v>75</v>
      </c>
      <c r="E10" s="20">
        <v>38</v>
      </c>
      <c r="F10" s="20">
        <v>37</v>
      </c>
      <c r="G10" s="20">
        <v>49</v>
      </c>
      <c r="H10" s="20">
        <v>31</v>
      </c>
      <c r="I10" s="20">
        <v>18</v>
      </c>
      <c r="J10" s="20">
        <v>33</v>
      </c>
      <c r="K10" s="20">
        <v>19</v>
      </c>
      <c r="L10" s="20">
        <v>14</v>
      </c>
      <c r="M10" s="20">
        <v>36</v>
      </c>
      <c r="N10" s="20">
        <v>21</v>
      </c>
      <c r="O10" s="20">
        <v>15</v>
      </c>
      <c r="P10" s="20">
        <v>19</v>
      </c>
      <c r="Q10" s="20">
        <v>9</v>
      </c>
      <c r="R10" s="20">
        <v>10</v>
      </c>
      <c r="S10" s="20">
        <v>19</v>
      </c>
      <c r="T10" s="20">
        <v>8</v>
      </c>
      <c r="U10" s="20">
        <v>11</v>
      </c>
      <c r="V10" s="20">
        <f t="shared" si="3"/>
        <v>18</v>
      </c>
      <c r="W10" s="159">
        <v>8</v>
      </c>
      <c r="X10" s="159">
        <v>10</v>
      </c>
      <c r="Y10" s="21">
        <v>1.4</v>
      </c>
      <c r="Z10" s="21">
        <v>1</v>
      </c>
      <c r="AA10" s="21">
        <v>1</v>
      </c>
      <c r="AB10" s="22">
        <v>0.9</v>
      </c>
      <c r="AC10" s="23">
        <f t="shared" si="0"/>
        <v>0.5</v>
      </c>
      <c r="AD10" s="23">
        <f t="shared" si="4"/>
        <v>0.5</v>
      </c>
      <c r="AE10" s="23">
        <f t="shared" ref="AE10:AE28" si="5">ROUND(V10/37058*1000,1)</f>
        <v>0.5</v>
      </c>
      <c r="AF10" s="24">
        <v>31.6</v>
      </c>
      <c r="AG10" s="24">
        <v>24.1</v>
      </c>
      <c r="AH10" s="24">
        <v>29.6</v>
      </c>
      <c r="AI10" s="24">
        <v>31.3</v>
      </c>
      <c r="AJ10" s="23">
        <f t="shared" si="1"/>
        <v>21.6</v>
      </c>
      <c r="AK10" s="23">
        <f t="shared" si="2"/>
        <v>22.4</v>
      </c>
      <c r="AL10" s="23">
        <f>IF(V10="-","=",ROUND(V10/$V$7*100,1))</f>
        <v>29.5</v>
      </c>
    </row>
    <row r="11" spans="1:38" ht="19.5" customHeight="1">
      <c r="A11" s="25"/>
      <c r="B11" s="25"/>
      <c r="C11" s="26" t="s">
        <v>17</v>
      </c>
      <c r="D11" s="20">
        <v>18</v>
      </c>
      <c r="E11" s="20">
        <v>9</v>
      </c>
      <c r="F11" s="20">
        <v>9</v>
      </c>
      <c r="G11" s="20">
        <v>10</v>
      </c>
      <c r="H11" s="20">
        <v>6</v>
      </c>
      <c r="I11" s="20">
        <v>4</v>
      </c>
      <c r="J11" s="20">
        <v>6</v>
      </c>
      <c r="K11" s="20">
        <v>4</v>
      </c>
      <c r="L11" s="20">
        <v>2</v>
      </c>
      <c r="M11" s="20">
        <v>7</v>
      </c>
      <c r="N11" s="20">
        <v>4</v>
      </c>
      <c r="O11" s="20">
        <v>3</v>
      </c>
      <c r="P11" s="20">
        <v>3</v>
      </c>
      <c r="Q11" s="20">
        <v>1</v>
      </c>
      <c r="R11" s="20">
        <v>2</v>
      </c>
      <c r="S11" s="20">
        <v>4</v>
      </c>
      <c r="T11" s="20">
        <v>2</v>
      </c>
      <c r="U11" s="20">
        <v>2</v>
      </c>
      <c r="V11" s="20">
        <f t="shared" si="3"/>
        <v>2</v>
      </c>
      <c r="W11" s="159">
        <v>2</v>
      </c>
      <c r="X11" s="20" t="s">
        <v>19</v>
      </c>
      <c r="Y11" s="21">
        <v>0.3</v>
      </c>
      <c r="Z11" s="21">
        <v>0.2</v>
      </c>
      <c r="AA11" s="21">
        <v>0.1</v>
      </c>
      <c r="AB11" s="22">
        <v>0.2</v>
      </c>
      <c r="AC11" s="23">
        <f t="shared" si="0"/>
        <v>0.1</v>
      </c>
      <c r="AD11" s="23">
        <f t="shared" si="4"/>
        <v>0.1</v>
      </c>
      <c r="AE11" s="23">
        <f t="shared" si="5"/>
        <v>0.1</v>
      </c>
      <c r="AF11" s="24">
        <v>7.6</v>
      </c>
      <c r="AG11" s="24">
        <v>4.9000000000000004</v>
      </c>
      <c r="AH11" s="24">
        <v>2</v>
      </c>
      <c r="AI11" s="24">
        <v>6.1</v>
      </c>
      <c r="AJ11" s="23">
        <f t="shared" si="1"/>
        <v>3.4</v>
      </c>
      <c r="AK11" s="23">
        <f t="shared" si="2"/>
        <v>4.7</v>
      </c>
      <c r="AL11" s="23">
        <f t="shared" ref="AL11:AL28" si="6">IF(V11="-","=",ROUND(V11/$V$7*100,1))</f>
        <v>3.3</v>
      </c>
    </row>
    <row r="12" spans="1:38" ht="19.5" customHeight="1">
      <c r="A12" s="25"/>
      <c r="B12" s="25"/>
      <c r="C12" s="26" t="s">
        <v>18</v>
      </c>
      <c r="D12" s="20">
        <v>7</v>
      </c>
      <c r="E12" s="20">
        <v>3</v>
      </c>
      <c r="F12" s="20">
        <v>4</v>
      </c>
      <c r="G12" s="20">
        <v>4</v>
      </c>
      <c r="H12" s="20">
        <v>2</v>
      </c>
      <c r="I12" s="20">
        <v>2</v>
      </c>
      <c r="J12" s="20">
        <v>4</v>
      </c>
      <c r="K12" s="20">
        <v>2</v>
      </c>
      <c r="L12" s="20">
        <v>2</v>
      </c>
      <c r="M12" s="20">
        <v>1</v>
      </c>
      <c r="N12" s="20">
        <v>1</v>
      </c>
      <c r="O12" s="20" t="s">
        <v>19</v>
      </c>
      <c r="P12" s="20">
        <v>3</v>
      </c>
      <c r="Q12" s="20">
        <v>1</v>
      </c>
      <c r="R12" s="20">
        <v>2</v>
      </c>
      <c r="S12" s="20">
        <v>2</v>
      </c>
      <c r="T12" s="20">
        <v>1</v>
      </c>
      <c r="U12" s="20">
        <v>1</v>
      </c>
      <c r="V12" s="20">
        <f t="shared" si="3"/>
        <v>3</v>
      </c>
      <c r="W12" s="159">
        <v>2</v>
      </c>
      <c r="X12" s="159">
        <v>1</v>
      </c>
      <c r="Y12" s="21">
        <v>0.1</v>
      </c>
      <c r="Z12" s="21">
        <v>0.1</v>
      </c>
      <c r="AA12" s="21">
        <v>0</v>
      </c>
      <c r="AB12" s="22">
        <v>0</v>
      </c>
      <c r="AC12" s="23">
        <f t="shared" si="0"/>
        <v>0.1</v>
      </c>
      <c r="AD12" s="23">
        <f t="shared" si="4"/>
        <v>0.1</v>
      </c>
      <c r="AE12" s="23">
        <f t="shared" si="5"/>
        <v>0.1</v>
      </c>
      <c r="AF12" s="24">
        <v>3</v>
      </c>
      <c r="AG12" s="24">
        <v>2</v>
      </c>
      <c r="AH12" s="24">
        <v>1.3</v>
      </c>
      <c r="AI12" s="24">
        <v>0.9</v>
      </c>
      <c r="AJ12" s="23">
        <f t="shared" si="1"/>
        <v>3.4</v>
      </c>
      <c r="AK12" s="23">
        <f t="shared" si="2"/>
        <v>2.4</v>
      </c>
      <c r="AL12" s="23">
        <f t="shared" si="6"/>
        <v>4.9000000000000004</v>
      </c>
    </row>
    <row r="13" spans="1:38" ht="19.5" customHeight="1">
      <c r="A13" s="25"/>
      <c r="B13" s="25"/>
      <c r="C13" s="26" t="s">
        <v>20</v>
      </c>
      <c r="D13" s="20">
        <v>2</v>
      </c>
      <c r="E13" s="20">
        <v>1</v>
      </c>
      <c r="F13" s="20">
        <v>1</v>
      </c>
      <c r="G13" s="20">
        <v>4</v>
      </c>
      <c r="H13" s="20" t="s">
        <v>19</v>
      </c>
      <c r="I13" s="20">
        <v>4</v>
      </c>
      <c r="J13" s="20">
        <v>2</v>
      </c>
      <c r="K13" s="20">
        <v>2</v>
      </c>
      <c r="L13" s="20" t="s">
        <v>19</v>
      </c>
      <c r="M13" s="20">
        <v>1</v>
      </c>
      <c r="N13" s="20">
        <v>1</v>
      </c>
      <c r="O13" s="20" t="s">
        <v>19</v>
      </c>
      <c r="P13" s="20" t="s">
        <v>176</v>
      </c>
      <c r="Q13" s="20" t="s">
        <v>19</v>
      </c>
      <c r="R13" s="20" t="s">
        <v>19</v>
      </c>
      <c r="S13" s="20">
        <v>3</v>
      </c>
      <c r="T13" s="20">
        <v>2</v>
      </c>
      <c r="U13" s="20">
        <v>1</v>
      </c>
      <c r="V13" s="20">
        <f t="shared" si="3"/>
        <v>1</v>
      </c>
      <c r="W13" s="159">
        <v>1</v>
      </c>
      <c r="X13" s="20" t="s">
        <v>19</v>
      </c>
      <c r="Y13" s="21">
        <v>0</v>
      </c>
      <c r="Z13" s="21">
        <v>0.1</v>
      </c>
      <c r="AA13" s="21">
        <v>0.1</v>
      </c>
      <c r="AB13" s="22">
        <v>0</v>
      </c>
      <c r="AC13" s="23" t="s">
        <v>176</v>
      </c>
      <c r="AD13" s="23">
        <f t="shared" si="4"/>
        <v>0.1</v>
      </c>
      <c r="AE13" s="23">
        <f t="shared" si="5"/>
        <v>0</v>
      </c>
      <c r="AF13" s="24">
        <v>0.8</v>
      </c>
      <c r="AG13" s="24">
        <v>2</v>
      </c>
      <c r="AH13" s="24">
        <v>4.5999999999999996</v>
      </c>
      <c r="AI13" s="24">
        <v>0.9</v>
      </c>
      <c r="AJ13" s="23" t="s">
        <v>176</v>
      </c>
      <c r="AK13" s="23">
        <f t="shared" si="2"/>
        <v>3.5</v>
      </c>
      <c r="AL13" s="23">
        <f t="shared" si="6"/>
        <v>1.6</v>
      </c>
    </row>
    <row r="14" spans="1:38" ht="19.5" customHeight="1">
      <c r="A14" s="25"/>
      <c r="B14" s="25"/>
      <c r="C14" s="26" t="s">
        <v>21</v>
      </c>
      <c r="D14" s="20" t="s">
        <v>19</v>
      </c>
      <c r="E14" s="20" t="s">
        <v>19</v>
      </c>
      <c r="F14" s="20" t="s">
        <v>19</v>
      </c>
      <c r="G14" s="20">
        <v>3</v>
      </c>
      <c r="H14" s="20">
        <v>3</v>
      </c>
      <c r="I14" s="20" t="s">
        <v>19</v>
      </c>
      <c r="J14" s="20">
        <v>2</v>
      </c>
      <c r="K14" s="20">
        <v>2</v>
      </c>
      <c r="L14" s="20" t="s">
        <v>19</v>
      </c>
      <c r="M14" s="20" t="s">
        <v>19</v>
      </c>
      <c r="N14" s="20" t="s">
        <v>19</v>
      </c>
      <c r="O14" s="20" t="s">
        <v>19</v>
      </c>
      <c r="P14" s="20">
        <v>2</v>
      </c>
      <c r="Q14" s="20" t="s">
        <v>19</v>
      </c>
      <c r="R14" s="20">
        <v>2</v>
      </c>
      <c r="S14" s="20">
        <v>1</v>
      </c>
      <c r="T14" s="20">
        <v>1</v>
      </c>
      <c r="U14" s="20" t="s">
        <v>19</v>
      </c>
      <c r="V14" s="20">
        <f t="shared" si="3"/>
        <v>1</v>
      </c>
      <c r="W14" s="159">
        <v>1</v>
      </c>
      <c r="X14" s="20" t="s">
        <v>176</v>
      </c>
      <c r="Y14" s="21" t="s">
        <v>19</v>
      </c>
      <c r="Z14" s="21">
        <v>0.1</v>
      </c>
      <c r="AA14" s="21">
        <v>0</v>
      </c>
      <c r="AB14" s="22" t="s">
        <v>19</v>
      </c>
      <c r="AC14" s="23">
        <f t="shared" si="0"/>
        <v>0.1</v>
      </c>
      <c r="AD14" s="23">
        <f t="shared" si="4"/>
        <v>0</v>
      </c>
      <c r="AE14" s="23">
        <f t="shared" si="5"/>
        <v>0</v>
      </c>
      <c r="AF14" s="24" t="s">
        <v>19</v>
      </c>
      <c r="AG14" s="24">
        <v>1.5</v>
      </c>
      <c r="AH14" s="24">
        <v>0.7</v>
      </c>
      <c r="AI14" s="24">
        <v>0</v>
      </c>
      <c r="AJ14" s="23">
        <f t="shared" si="1"/>
        <v>2.2999999999999998</v>
      </c>
      <c r="AK14" s="23">
        <f t="shared" si="2"/>
        <v>1.2</v>
      </c>
      <c r="AL14" s="23">
        <f t="shared" si="6"/>
        <v>1.6</v>
      </c>
    </row>
    <row r="15" spans="1:38" ht="19.5" customHeight="1">
      <c r="A15" s="25"/>
      <c r="B15" s="25"/>
      <c r="C15" s="26" t="s">
        <v>23</v>
      </c>
      <c r="D15" s="20">
        <v>4</v>
      </c>
      <c r="E15" s="20">
        <v>3</v>
      </c>
      <c r="F15" s="20">
        <v>1</v>
      </c>
      <c r="G15" s="20">
        <v>1</v>
      </c>
      <c r="H15" s="20" t="s">
        <v>19</v>
      </c>
      <c r="I15" s="20">
        <v>1</v>
      </c>
      <c r="J15" s="20" t="s">
        <v>19</v>
      </c>
      <c r="K15" s="20" t="s">
        <v>19</v>
      </c>
      <c r="L15" s="20" t="s">
        <v>19</v>
      </c>
      <c r="M15" s="20">
        <v>1</v>
      </c>
      <c r="N15" s="20" t="s">
        <v>19</v>
      </c>
      <c r="O15" s="20">
        <v>1</v>
      </c>
      <c r="P15" s="20">
        <v>1</v>
      </c>
      <c r="Q15" s="20">
        <v>1</v>
      </c>
      <c r="R15" s="20" t="s">
        <v>19</v>
      </c>
      <c r="S15" s="20" t="s">
        <v>176</v>
      </c>
      <c r="T15" s="20" t="s">
        <v>19</v>
      </c>
      <c r="U15" s="20" t="s">
        <v>19</v>
      </c>
      <c r="V15" s="20" t="s">
        <v>176</v>
      </c>
      <c r="W15" s="20" t="s">
        <v>19</v>
      </c>
      <c r="X15" s="20" t="s">
        <v>19</v>
      </c>
      <c r="Y15" s="21">
        <v>0.1</v>
      </c>
      <c r="Z15" s="21">
        <v>0</v>
      </c>
      <c r="AA15" s="21" t="s">
        <v>19</v>
      </c>
      <c r="AB15" s="22">
        <v>0</v>
      </c>
      <c r="AC15" s="23">
        <f t="shared" si="0"/>
        <v>0</v>
      </c>
      <c r="AD15" s="23" t="s">
        <v>176</v>
      </c>
      <c r="AE15" s="23" t="s">
        <v>176</v>
      </c>
      <c r="AF15" s="24">
        <v>1.7</v>
      </c>
      <c r="AG15" s="24">
        <v>0.5</v>
      </c>
      <c r="AH15" s="24" t="s">
        <v>19</v>
      </c>
      <c r="AI15" s="24">
        <v>0.9</v>
      </c>
      <c r="AJ15" s="23">
        <f t="shared" si="1"/>
        <v>1.1000000000000001</v>
      </c>
      <c r="AK15" s="23" t="s">
        <v>176</v>
      </c>
      <c r="AL15" s="23" t="s">
        <v>176</v>
      </c>
    </row>
    <row r="16" spans="1:38" ht="19.5" customHeight="1">
      <c r="A16" s="25"/>
      <c r="B16" s="25"/>
      <c r="C16" s="26" t="s">
        <v>24</v>
      </c>
      <c r="D16" s="20">
        <v>1</v>
      </c>
      <c r="E16" s="20">
        <v>1</v>
      </c>
      <c r="F16" s="20" t="s">
        <v>19</v>
      </c>
      <c r="G16" s="20">
        <v>1</v>
      </c>
      <c r="H16" s="20">
        <v>1</v>
      </c>
      <c r="I16" s="20" t="s">
        <v>19</v>
      </c>
      <c r="J16" s="20">
        <v>2</v>
      </c>
      <c r="K16" s="20">
        <v>1</v>
      </c>
      <c r="L16" s="20">
        <v>1</v>
      </c>
      <c r="M16" s="20" t="s">
        <v>19</v>
      </c>
      <c r="N16" s="20" t="s">
        <v>19</v>
      </c>
      <c r="O16" s="20" t="s">
        <v>19</v>
      </c>
      <c r="P16" s="20">
        <v>2</v>
      </c>
      <c r="Q16" s="20">
        <v>1</v>
      </c>
      <c r="R16" s="20">
        <v>1</v>
      </c>
      <c r="S16" s="20" t="s">
        <v>176</v>
      </c>
      <c r="T16" s="20" t="s">
        <v>19</v>
      </c>
      <c r="U16" s="20" t="s">
        <v>19</v>
      </c>
      <c r="V16" s="20" t="s">
        <v>176</v>
      </c>
      <c r="W16" s="20" t="s">
        <v>19</v>
      </c>
      <c r="X16" s="20" t="s">
        <v>19</v>
      </c>
      <c r="Y16" s="21">
        <v>0</v>
      </c>
      <c r="Z16" s="21">
        <v>0</v>
      </c>
      <c r="AA16" s="21">
        <v>0</v>
      </c>
      <c r="AB16" s="22" t="s">
        <v>19</v>
      </c>
      <c r="AC16" s="23">
        <f t="shared" si="0"/>
        <v>0.1</v>
      </c>
      <c r="AD16" s="23" t="s">
        <v>176</v>
      </c>
      <c r="AE16" s="23" t="s">
        <v>176</v>
      </c>
      <c r="AF16" s="24">
        <v>0.4</v>
      </c>
      <c r="AG16" s="24">
        <v>0.5</v>
      </c>
      <c r="AH16" s="24">
        <v>1.3</v>
      </c>
      <c r="AI16" s="24">
        <v>0</v>
      </c>
      <c r="AJ16" s="23">
        <f t="shared" si="1"/>
        <v>2.2999999999999998</v>
      </c>
      <c r="AK16" s="23" t="s">
        <v>176</v>
      </c>
      <c r="AL16" s="23" t="s">
        <v>176</v>
      </c>
    </row>
    <row r="17" spans="1:38" ht="19.5" customHeight="1">
      <c r="A17" s="25"/>
      <c r="B17" s="184" t="s">
        <v>25</v>
      </c>
      <c r="C17" s="185"/>
      <c r="D17" s="20">
        <v>13</v>
      </c>
      <c r="E17" s="20">
        <v>3</v>
      </c>
      <c r="F17" s="20">
        <v>10</v>
      </c>
      <c r="G17" s="20">
        <v>12</v>
      </c>
      <c r="H17" s="20">
        <v>8</v>
      </c>
      <c r="I17" s="20">
        <v>4</v>
      </c>
      <c r="J17" s="20">
        <v>7</v>
      </c>
      <c r="K17" s="20">
        <v>4</v>
      </c>
      <c r="L17" s="20">
        <v>3</v>
      </c>
      <c r="M17" s="20">
        <v>8</v>
      </c>
      <c r="N17" s="20">
        <v>5</v>
      </c>
      <c r="O17" s="20">
        <v>3</v>
      </c>
      <c r="P17" s="20">
        <v>2</v>
      </c>
      <c r="Q17" s="20">
        <v>1</v>
      </c>
      <c r="R17" s="20">
        <v>1</v>
      </c>
      <c r="S17" s="20">
        <v>3</v>
      </c>
      <c r="T17" s="20">
        <v>3</v>
      </c>
      <c r="U17" s="20" t="s">
        <v>19</v>
      </c>
      <c r="V17" s="20" t="s">
        <v>176</v>
      </c>
      <c r="W17" s="20" t="s">
        <v>19</v>
      </c>
      <c r="X17" s="20" t="s">
        <v>19</v>
      </c>
      <c r="Y17" s="21">
        <v>0.2</v>
      </c>
      <c r="Z17" s="21">
        <v>0.2</v>
      </c>
      <c r="AA17" s="21">
        <v>0.1</v>
      </c>
      <c r="AB17" s="22">
        <v>0.2</v>
      </c>
      <c r="AC17" s="23">
        <f t="shared" si="0"/>
        <v>0.1</v>
      </c>
      <c r="AD17" s="23">
        <f t="shared" si="4"/>
        <v>0.1</v>
      </c>
      <c r="AE17" s="23" t="s">
        <v>176</v>
      </c>
      <c r="AF17" s="24">
        <v>5.5</v>
      </c>
      <c r="AG17" s="24">
        <v>5.9</v>
      </c>
      <c r="AH17" s="24">
        <v>4.5999999999999996</v>
      </c>
      <c r="AI17" s="24">
        <v>7</v>
      </c>
      <c r="AJ17" s="23">
        <f t="shared" si="1"/>
        <v>2.2999999999999998</v>
      </c>
      <c r="AK17" s="23">
        <f t="shared" si="2"/>
        <v>3.5</v>
      </c>
      <c r="AL17" s="23" t="s">
        <v>176</v>
      </c>
    </row>
    <row r="18" spans="1:38" ht="19.5" customHeight="1">
      <c r="A18" s="25"/>
      <c r="B18" s="184" t="s">
        <v>26</v>
      </c>
      <c r="C18" s="185"/>
      <c r="D18" s="20">
        <v>9</v>
      </c>
      <c r="E18" s="20">
        <v>5</v>
      </c>
      <c r="F18" s="20">
        <v>4</v>
      </c>
      <c r="G18" s="20">
        <v>9</v>
      </c>
      <c r="H18" s="20">
        <v>5</v>
      </c>
      <c r="I18" s="20">
        <v>4</v>
      </c>
      <c r="J18" s="20">
        <v>5</v>
      </c>
      <c r="K18" s="20">
        <v>2</v>
      </c>
      <c r="L18" s="20">
        <v>3</v>
      </c>
      <c r="M18" s="20">
        <v>7</v>
      </c>
      <c r="N18" s="20">
        <v>3</v>
      </c>
      <c r="O18" s="20">
        <v>4</v>
      </c>
      <c r="P18" s="20">
        <v>6</v>
      </c>
      <c r="Q18" s="20">
        <v>4</v>
      </c>
      <c r="R18" s="20">
        <v>2</v>
      </c>
      <c r="S18" s="20">
        <v>2</v>
      </c>
      <c r="T18" s="20" t="s">
        <v>19</v>
      </c>
      <c r="U18" s="20">
        <v>2</v>
      </c>
      <c r="V18" s="20">
        <f t="shared" si="3"/>
        <v>2</v>
      </c>
      <c r="W18" s="20" t="s">
        <v>19</v>
      </c>
      <c r="X18" s="20">
        <v>2</v>
      </c>
      <c r="Y18" s="21">
        <v>0.2</v>
      </c>
      <c r="Z18" s="21">
        <v>0.2</v>
      </c>
      <c r="AA18" s="21">
        <v>0.2</v>
      </c>
      <c r="AB18" s="22">
        <v>0.2</v>
      </c>
      <c r="AC18" s="23">
        <f t="shared" si="0"/>
        <v>0.2</v>
      </c>
      <c r="AD18" s="23">
        <f t="shared" si="4"/>
        <v>0.1</v>
      </c>
      <c r="AE18" s="23">
        <f t="shared" si="5"/>
        <v>0.1</v>
      </c>
      <c r="AF18" s="24">
        <v>3.8</v>
      </c>
      <c r="AG18" s="24">
        <v>4.4000000000000004</v>
      </c>
      <c r="AH18" s="24">
        <v>5.9</v>
      </c>
      <c r="AI18" s="24">
        <v>6.1</v>
      </c>
      <c r="AJ18" s="23">
        <f t="shared" si="1"/>
        <v>6.8</v>
      </c>
      <c r="AK18" s="23">
        <f t="shared" si="2"/>
        <v>2.4</v>
      </c>
      <c r="AL18" s="23">
        <f t="shared" si="6"/>
        <v>3.3</v>
      </c>
    </row>
    <row r="19" spans="1:38" ht="19.5" customHeight="1">
      <c r="B19" s="184" t="s">
        <v>27</v>
      </c>
      <c r="C19" s="185"/>
      <c r="D19" s="20">
        <v>11</v>
      </c>
      <c r="E19" s="20">
        <v>4</v>
      </c>
      <c r="F19" s="20">
        <v>7</v>
      </c>
      <c r="G19" s="20">
        <v>6</v>
      </c>
      <c r="H19" s="20">
        <v>3</v>
      </c>
      <c r="I19" s="20">
        <v>3</v>
      </c>
      <c r="J19" s="20">
        <v>2</v>
      </c>
      <c r="K19" s="20">
        <v>2</v>
      </c>
      <c r="L19" s="20" t="s">
        <v>19</v>
      </c>
      <c r="M19" s="20">
        <v>4</v>
      </c>
      <c r="N19" s="20">
        <v>2</v>
      </c>
      <c r="O19" s="20">
        <v>2</v>
      </c>
      <c r="P19" s="20">
        <v>5</v>
      </c>
      <c r="Q19" s="20">
        <v>1</v>
      </c>
      <c r="R19" s="20">
        <v>4</v>
      </c>
      <c r="S19" s="20">
        <v>4</v>
      </c>
      <c r="T19" s="20">
        <v>1</v>
      </c>
      <c r="U19" s="20">
        <v>3</v>
      </c>
      <c r="V19" s="20">
        <f t="shared" si="3"/>
        <v>5</v>
      </c>
      <c r="W19" s="20" t="s">
        <v>19</v>
      </c>
      <c r="X19" s="20">
        <v>5</v>
      </c>
      <c r="Y19" s="21">
        <v>0.2</v>
      </c>
      <c r="Z19" s="21">
        <v>0.1</v>
      </c>
      <c r="AA19" s="21">
        <v>0.2</v>
      </c>
      <c r="AB19" s="22">
        <v>0.1</v>
      </c>
      <c r="AC19" s="23">
        <f t="shared" si="0"/>
        <v>0.1</v>
      </c>
      <c r="AD19" s="23">
        <f t="shared" si="4"/>
        <v>0.1</v>
      </c>
      <c r="AE19" s="23">
        <f t="shared" si="5"/>
        <v>0.1</v>
      </c>
      <c r="AF19" s="24">
        <v>4.5999999999999996</v>
      </c>
      <c r="AG19" s="24">
        <v>3</v>
      </c>
      <c r="AH19" s="24">
        <v>5.3</v>
      </c>
      <c r="AI19" s="24">
        <v>3.5</v>
      </c>
      <c r="AJ19" s="23">
        <f t="shared" si="1"/>
        <v>5.7</v>
      </c>
      <c r="AK19" s="23">
        <f t="shared" si="2"/>
        <v>4.7</v>
      </c>
      <c r="AL19" s="23">
        <f t="shared" si="6"/>
        <v>8.1999999999999993</v>
      </c>
    </row>
    <row r="20" spans="1:38" ht="19.5" customHeight="1">
      <c r="A20" s="184" t="s">
        <v>28</v>
      </c>
      <c r="B20" s="184"/>
      <c r="C20" s="185"/>
      <c r="D20" s="20">
        <v>16</v>
      </c>
      <c r="E20" s="20">
        <v>8</v>
      </c>
      <c r="F20" s="20">
        <v>8</v>
      </c>
      <c r="G20" s="20">
        <v>19</v>
      </c>
      <c r="H20" s="20">
        <v>14</v>
      </c>
      <c r="I20" s="20">
        <v>5</v>
      </c>
      <c r="J20" s="20">
        <v>11</v>
      </c>
      <c r="K20" s="20">
        <v>6</v>
      </c>
      <c r="L20" s="20">
        <v>5</v>
      </c>
      <c r="M20" s="20">
        <v>10</v>
      </c>
      <c r="N20" s="20">
        <v>5</v>
      </c>
      <c r="O20" s="20">
        <v>5</v>
      </c>
      <c r="P20" s="20">
        <v>12</v>
      </c>
      <c r="Q20" s="20">
        <v>11</v>
      </c>
      <c r="R20" s="20">
        <v>1</v>
      </c>
      <c r="S20" s="20">
        <v>12</v>
      </c>
      <c r="T20" s="20">
        <v>8</v>
      </c>
      <c r="U20" s="20">
        <v>4</v>
      </c>
      <c r="V20" s="20">
        <f t="shared" si="3"/>
        <v>6</v>
      </c>
      <c r="W20" s="20">
        <v>2</v>
      </c>
      <c r="X20" s="20">
        <v>4</v>
      </c>
      <c r="Y20" s="21">
        <v>0.3</v>
      </c>
      <c r="Z20" s="21">
        <v>0.4</v>
      </c>
      <c r="AA20" s="21">
        <v>0.3</v>
      </c>
      <c r="AB20" s="22">
        <v>0.2</v>
      </c>
      <c r="AC20" s="23">
        <f t="shared" si="0"/>
        <v>0.3</v>
      </c>
      <c r="AD20" s="23">
        <f t="shared" si="4"/>
        <v>0.3</v>
      </c>
      <c r="AE20" s="23">
        <f t="shared" si="5"/>
        <v>0.2</v>
      </c>
      <c r="AF20" s="24">
        <v>6.8</v>
      </c>
      <c r="AG20" s="24">
        <v>9.4</v>
      </c>
      <c r="AH20" s="24">
        <v>10.5</v>
      </c>
      <c r="AI20" s="24">
        <v>8.6999999999999993</v>
      </c>
      <c r="AJ20" s="23">
        <f t="shared" si="1"/>
        <v>13.6</v>
      </c>
      <c r="AK20" s="23">
        <f t="shared" si="2"/>
        <v>14.1</v>
      </c>
      <c r="AL20" s="23">
        <f t="shared" si="6"/>
        <v>9.8000000000000007</v>
      </c>
    </row>
    <row r="21" spans="1:38" ht="19.5" customHeight="1">
      <c r="A21" s="184" t="s">
        <v>29</v>
      </c>
      <c r="B21" s="184"/>
      <c r="C21" s="185"/>
      <c r="D21" s="20">
        <v>20</v>
      </c>
      <c r="E21" s="20">
        <v>8</v>
      </c>
      <c r="F21" s="20">
        <v>12</v>
      </c>
      <c r="G21" s="20">
        <v>15</v>
      </c>
      <c r="H21" s="20">
        <v>6</v>
      </c>
      <c r="I21" s="20">
        <v>9</v>
      </c>
      <c r="J21" s="20">
        <v>5</v>
      </c>
      <c r="K21" s="20">
        <v>5</v>
      </c>
      <c r="L21" s="20" t="s">
        <v>19</v>
      </c>
      <c r="M21" s="20">
        <v>6</v>
      </c>
      <c r="N21" s="20">
        <v>3</v>
      </c>
      <c r="O21" s="20">
        <v>3</v>
      </c>
      <c r="P21" s="20">
        <v>14</v>
      </c>
      <c r="Q21" s="20">
        <v>8</v>
      </c>
      <c r="R21" s="20">
        <v>6</v>
      </c>
      <c r="S21" s="20">
        <v>6</v>
      </c>
      <c r="T21" s="20">
        <v>4</v>
      </c>
      <c r="U21" s="20">
        <v>2</v>
      </c>
      <c r="V21" s="20">
        <f t="shared" si="3"/>
        <v>3</v>
      </c>
      <c r="W21" s="20">
        <v>2</v>
      </c>
      <c r="X21" s="20">
        <v>1</v>
      </c>
      <c r="Y21" s="21">
        <v>0.4</v>
      </c>
      <c r="Z21" s="21">
        <v>0.3</v>
      </c>
      <c r="AA21" s="21">
        <v>0.1</v>
      </c>
      <c r="AB21" s="22">
        <v>0.1</v>
      </c>
      <c r="AC21" s="23">
        <f t="shared" si="0"/>
        <v>0.4</v>
      </c>
      <c r="AD21" s="23">
        <f t="shared" si="4"/>
        <v>0.2</v>
      </c>
      <c r="AE21" s="23">
        <f t="shared" si="5"/>
        <v>0.1</v>
      </c>
      <c r="AF21" s="24">
        <v>8.4</v>
      </c>
      <c r="AG21" s="24">
        <v>7.4</v>
      </c>
      <c r="AH21" s="24">
        <v>3.9</v>
      </c>
      <c r="AI21" s="24">
        <v>5.2</v>
      </c>
      <c r="AJ21" s="23">
        <f t="shared" si="1"/>
        <v>15.9</v>
      </c>
      <c r="AK21" s="23">
        <f t="shared" si="2"/>
        <v>7.1</v>
      </c>
      <c r="AL21" s="23">
        <f t="shared" si="6"/>
        <v>4.9000000000000004</v>
      </c>
    </row>
    <row r="22" spans="1:38" ht="19.5" customHeight="1">
      <c r="A22" s="184" t="s">
        <v>121</v>
      </c>
      <c r="B22" s="184"/>
      <c r="C22" s="185"/>
      <c r="D22" s="20">
        <v>12</v>
      </c>
      <c r="E22" s="20">
        <v>5</v>
      </c>
      <c r="F22" s="20">
        <v>7</v>
      </c>
      <c r="G22" s="20">
        <v>5</v>
      </c>
      <c r="H22" s="20">
        <v>3</v>
      </c>
      <c r="I22" s="20">
        <v>2</v>
      </c>
      <c r="J22" s="20">
        <v>6</v>
      </c>
      <c r="K22" s="20">
        <v>6</v>
      </c>
      <c r="L22" s="20" t="s">
        <v>19</v>
      </c>
      <c r="M22" s="20">
        <v>6</v>
      </c>
      <c r="N22" s="20">
        <v>3</v>
      </c>
      <c r="O22" s="20">
        <v>3</v>
      </c>
      <c r="P22" s="20">
        <v>3</v>
      </c>
      <c r="Q22" s="20">
        <v>2</v>
      </c>
      <c r="R22" s="20">
        <v>1</v>
      </c>
      <c r="S22" s="20">
        <v>4</v>
      </c>
      <c r="T22" s="20">
        <v>2</v>
      </c>
      <c r="U22" s="20">
        <v>2</v>
      </c>
      <c r="V22" s="20">
        <f t="shared" si="3"/>
        <v>5</v>
      </c>
      <c r="W22" s="20">
        <v>1</v>
      </c>
      <c r="X22" s="20">
        <v>4</v>
      </c>
      <c r="Y22" s="21">
        <v>0.2</v>
      </c>
      <c r="Z22" s="21">
        <v>0.1</v>
      </c>
      <c r="AA22" s="21">
        <v>0.2</v>
      </c>
      <c r="AB22" s="22">
        <v>0.1</v>
      </c>
      <c r="AC22" s="23">
        <f t="shared" si="0"/>
        <v>0.1</v>
      </c>
      <c r="AD22" s="23">
        <f t="shared" si="4"/>
        <v>0.1</v>
      </c>
      <c r="AE22" s="23">
        <f t="shared" si="5"/>
        <v>0.1</v>
      </c>
      <c r="AF22" s="24">
        <v>5.0999999999999996</v>
      </c>
      <c r="AG22" s="24">
        <v>2.5</v>
      </c>
      <c r="AH22" s="24">
        <v>6.6</v>
      </c>
      <c r="AI22" s="24">
        <v>5.2</v>
      </c>
      <c r="AJ22" s="23">
        <f t="shared" si="1"/>
        <v>3.4</v>
      </c>
      <c r="AK22" s="23">
        <f t="shared" si="2"/>
        <v>4.7</v>
      </c>
      <c r="AL22" s="23">
        <f t="shared" si="6"/>
        <v>8.1999999999999993</v>
      </c>
    </row>
    <row r="23" spans="1:38" ht="19.5" customHeight="1">
      <c r="A23" s="184" t="s">
        <v>30</v>
      </c>
      <c r="B23" s="184"/>
      <c r="C23" s="185"/>
      <c r="D23" s="20">
        <v>17</v>
      </c>
      <c r="E23" s="20">
        <v>8</v>
      </c>
      <c r="F23" s="20">
        <v>9</v>
      </c>
      <c r="G23" s="20">
        <v>20</v>
      </c>
      <c r="H23" s="20">
        <v>11</v>
      </c>
      <c r="I23" s="20">
        <v>9</v>
      </c>
      <c r="J23" s="20">
        <v>3</v>
      </c>
      <c r="K23" s="20" t="s">
        <v>19</v>
      </c>
      <c r="L23" s="20">
        <v>3</v>
      </c>
      <c r="M23" s="20">
        <v>9</v>
      </c>
      <c r="N23" s="20">
        <v>4</v>
      </c>
      <c r="O23" s="20">
        <v>5</v>
      </c>
      <c r="P23" s="20">
        <v>4</v>
      </c>
      <c r="Q23" s="20">
        <v>3</v>
      </c>
      <c r="R23" s="20">
        <v>1</v>
      </c>
      <c r="S23" s="20">
        <v>3</v>
      </c>
      <c r="T23" s="20" t="s">
        <v>19</v>
      </c>
      <c r="U23" s="20">
        <v>3</v>
      </c>
      <c r="V23" s="20">
        <f t="shared" si="3"/>
        <v>1</v>
      </c>
      <c r="W23" s="20" t="s">
        <v>19</v>
      </c>
      <c r="X23" s="20">
        <v>1</v>
      </c>
      <c r="Y23" s="21">
        <v>0.3</v>
      </c>
      <c r="Z23" s="21">
        <v>0.4</v>
      </c>
      <c r="AA23" s="21">
        <v>0.2</v>
      </c>
      <c r="AB23" s="22">
        <v>0.2</v>
      </c>
      <c r="AC23" s="23">
        <f t="shared" si="0"/>
        <v>0.1</v>
      </c>
      <c r="AD23" s="23">
        <f t="shared" si="4"/>
        <v>0.1</v>
      </c>
      <c r="AE23" s="23">
        <f t="shared" si="5"/>
        <v>0</v>
      </c>
      <c r="AF23" s="24">
        <v>7.2</v>
      </c>
      <c r="AG23" s="24">
        <v>9.9</v>
      </c>
      <c r="AH23" s="24">
        <v>5.3</v>
      </c>
      <c r="AI23" s="24">
        <v>7.8</v>
      </c>
      <c r="AJ23" s="23">
        <f t="shared" si="1"/>
        <v>4.5</v>
      </c>
      <c r="AK23" s="23">
        <f t="shared" si="2"/>
        <v>3.5</v>
      </c>
      <c r="AL23" s="23">
        <f t="shared" si="6"/>
        <v>1.6</v>
      </c>
    </row>
    <row r="24" spans="1:38" ht="19.5" customHeight="1">
      <c r="A24" s="184" t="s">
        <v>122</v>
      </c>
      <c r="B24" s="184"/>
      <c r="C24" s="185"/>
      <c r="D24" s="20">
        <v>7</v>
      </c>
      <c r="E24" s="20">
        <v>2</v>
      </c>
      <c r="F24" s="20">
        <v>5</v>
      </c>
      <c r="G24" s="20">
        <v>9</v>
      </c>
      <c r="H24" s="20">
        <v>7</v>
      </c>
      <c r="I24" s="20">
        <v>2</v>
      </c>
      <c r="J24" s="20">
        <v>8</v>
      </c>
      <c r="K24" s="20">
        <v>5</v>
      </c>
      <c r="L24" s="20">
        <v>3</v>
      </c>
      <c r="M24" s="20">
        <v>6</v>
      </c>
      <c r="N24" s="20">
        <v>5</v>
      </c>
      <c r="O24" s="20">
        <v>1</v>
      </c>
      <c r="P24" s="20">
        <v>2</v>
      </c>
      <c r="Q24" s="20">
        <v>2</v>
      </c>
      <c r="R24" s="20" t="s">
        <v>19</v>
      </c>
      <c r="S24" s="20">
        <v>1</v>
      </c>
      <c r="T24" s="20" t="s">
        <v>19</v>
      </c>
      <c r="U24" s="20">
        <v>1</v>
      </c>
      <c r="V24" s="20">
        <f t="shared" si="3"/>
        <v>2</v>
      </c>
      <c r="W24" s="20">
        <v>2</v>
      </c>
      <c r="X24" s="20" t="s">
        <v>19</v>
      </c>
      <c r="Y24" s="21">
        <v>0.1</v>
      </c>
      <c r="Z24" s="21">
        <v>0.2</v>
      </c>
      <c r="AA24" s="21">
        <v>0.1</v>
      </c>
      <c r="AB24" s="22">
        <v>0.1</v>
      </c>
      <c r="AC24" s="23">
        <f t="shared" si="0"/>
        <v>0.1</v>
      </c>
      <c r="AD24" s="23">
        <f t="shared" si="4"/>
        <v>0</v>
      </c>
      <c r="AE24" s="23">
        <f t="shared" si="5"/>
        <v>0.1</v>
      </c>
      <c r="AF24" s="24">
        <v>3</v>
      </c>
      <c r="AG24" s="24">
        <v>4.4000000000000004</v>
      </c>
      <c r="AH24" s="24">
        <v>3.9</v>
      </c>
      <c r="AI24" s="24">
        <v>5.2</v>
      </c>
      <c r="AJ24" s="23">
        <f t="shared" si="1"/>
        <v>2.2999999999999998</v>
      </c>
      <c r="AK24" s="23">
        <f t="shared" si="2"/>
        <v>1.2</v>
      </c>
      <c r="AL24" s="23">
        <f t="shared" si="6"/>
        <v>3.3</v>
      </c>
    </row>
    <row r="25" spans="1:38" ht="19.5" customHeight="1">
      <c r="A25" s="184" t="s">
        <v>31</v>
      </c>
      <c r="B25" s="184"/>
      <c r="C25" s="185"/>
      <c r="D25" s="20">
        <v>6</v>
      </c>
      <c r="E25" s="20">
        <v>6</v>
      </c>
      <c r="F25" s="20" t="s">
        <v>19</v>
      </c>
      <c r="G25" s="20">
        <v>6</v>
      </c>
      <c r="H25" s="20">
        <v>3</v>
      </c>
      <c r="I25" s="20">
        <v>3</v>
      </c>
      <c r="J25" s="20">
        <v>6</v>
      </c>
      <c r="K25" s="20">
        <v>3</v>
      </c>
      <c r="L25" s="20">
        <v>3</v>
      </c>
      <c r="M25" s="20">
        <v>3</v>
      </c>
      <c r="N25" s="20">
        <v>1</v>
      </c>
      <c r="O25" s="20">
        <v>2</v>
      </c>
      <c r="P25" s="20">
        <v>2</v>
      </c>
      <c r="Q25" s="20">
        <v>1</v>
      </c>
      <c r="R25" s="20">
        <v>1</v>
      </c>
      <c r="S25" s="20">
        <v>4</v>
      </c>
      <c r="T25" s="20">
        <v>3</v>
      </c>
      <c r="U25" s="20">
        <v>1</v>
      </c>
      <c r="V25" s="20">
        <f t="shared" si="3"/>
        <v>6</v>
      </c>
      <c r="W25" s="20">
        <v>4</v>
      </c>
      <c r="X25" s="20">
        <v>2</v>
      </c>
      <c r="Y25" s="21">
        <v>0.1</v>
      </c>
      <c r="Z25" s="21">
        <v>0.1</v>
      </c>
      <c r="AA25" s="21">
        <v>0.1</v>
      </c>
      <c r="AB25" s="22">
        <v>0.1</v>
      </c>
      <c r="AC25" s="23">
        <f t="shared" si="0"/>
        <v>0.1</v>
      </c>
      <c r="AD25" s="23">
        <f t="shared" si="4"/>
        <v>0.1</v>
      </c>
      <c r="AE25" s="23">
        <f t="shared" si="5"/>
        <v>0.2</v>
      </c>
      <c r="AF25" s="24">
        <v>2.5</v>
      </c>
      <c r="AG25" s="24">
        <v>3</v>
      </c>
      <c r="AH25" s="24">
        <v>3.3</v>
      </c>
      <c r="AI25" s="24">
        <v>2.6</v>
      </c>
      <c r="AJ25" s="23">
        <f t="shared" si="1"/>
        <v>2.2999999999999998</v>
      </c>
      <c r="AK25" s="23">
        <f t="shared" si="2"/>
        <v>4.7</v>
      </c>
      <c r="AL25" s="23">
        <f t="shared" si="6"/>
        <v>9.8000000000000007</v>
      </c>
    </row>
    <row r="26" spans="1:38" ht="19.5" customHeight="1">
      <c r="A26" s="184" t="s">
        <v>123</v>
      </c>
      <c r="B26" s="184"/>
      <c r="C26" s="185"/>
      <c r="D26" s="20">
        <v>5</v>
      </c>
      <c r="E26" s="20">
        <v>1</v>
      </c>
      <c r="F26" s="20">
        <v>4</v>
      </c>
      <c r="G26" s="20">
        <v>10</v>
      </c>
      <c r="H26" s="20">
        <v>7</v>
      </c>
      <c r="I26" s="20">
        <v>3</v>
      </c>
      <c r="J26" s="20">
        <v>5</v>
      </c>
      <c r="K26" s="20">
        <v>1</v>
      </c>
      <c r="L26" s="20">
        <v>4</v>
      </c>
      <c r="M26" s="20">
        <v>2</v>
      </c>
      <c r="N26" s="20">
        <v>1</v>
      </c>
      <c r="O26" s="20">
        <v>1</v>
      </c>
      <c r="P26" s="20">
        <v>3</v>
      </c>
      <c r="Q26" s="20">
        <v>1</v>
      </c>
      <c r="R26" s="20">
        <v>2</v>
      </c>
      <c r="S26" s="20">
        <v>2</v>
      </c>
      <c r="T26" s="20">
        <v>2</v>
      </c>
      <c r="U26" s="20" t="s">
        <v>19</v>
      </c>
      <c r="V26" s="20">
        <f t="shared" si="3"/>
        <v>4</v>
      </c>
      <c r="W26" s="20">
        <v>1</v>
      </c>
      <c r="X26" s="20">
        <v>3</v>
      </c>
      <c r="Y26" s="21">
        <v>0.1</v>
      </c>
      <c r="Z26" s="21">
        <v>0.2</v>
      </c>
      <c r="AA26" s="21">
        <v>0.1</v>
      </c>
      <c r="AB26" s="22">
        <v>0</v>
      </c>
      <c r="AC26" s="23">
        <f t="shared" si="0"/>
        <v>0.1</v>
      </c>
      <c r="AD26" s="23">
        <f t="shared" si="4"/>
        <v>0.1</v>
      </c>
      <c r="AE26" s="23">
        <f t="shared" si="5"/>
        <v>0.1</v>
      </c>
      <c r="AF26" s="24">
        <v>2.1</v>
      </c>
      <c r="AG26" s="24">
        <v>4.9000000000000004</v>
      </c>
      <c r="AH26" s="24">
        <v>3.3</v>
      </c>
      <c r="AI26" s="24">
        <v>1.7</v>
      </c>
      <c r="AJ26" s="23">
        <f t="shared" si="1"/>
        <v>3.4</v>
      </c>
      <c r="AK26" s="23">
        <f t="shared" si="2"/>
        <v>2.4</v>
      </c>
      <c r="AL26" s="23">
        <f t="shared" si="6"/>
        <v>6.6</v>
      </c>
    </row>
    <row r="27" spans="1:38" ht="19.5" customHeight="1">
      <c r="A27" s="184" t="s">
        <v>32</v>
      </c>
      <c r="B27" s="184"/>
      <c r="C27" s="185"/>
      <c r="D27" s="20">
        <v>4</v>
      </c>
      <c r="E27" s="20">
        <v>4</v>
      </c>
      <c r="F27" s="20" t="s">
        <v>19</v>
      </c>
      <c r="G27" s="20">
        <v>6</v>
      </c>
      <c r="H27" s="20">
        <v>3</v>
      </c>
      <c r="I27" s="20">
        <v>3</v>
      </c>
      <c r="J27" s="20">
        <v>4</v>
      </c>
      <c r="K27" s="20">
        <v>3</v>
      </c>
      <c r="L27" s="20">
        <v>1</v>
      </c>
      <c r="M27" s="20">
        <v>5</v>
      </c>
      <c r="N27" s="20">
        <v>3</v>
      </c>
      <c r="O27" s="20">
        <v>2</v>
      </c>
      <c r="P27" s="20">
        <v>2</v>
      </c>
      <c r="Q27" s="20">
        <v>2</v>
      </c>
      <c r="R27" s="20" t="s">
        <v>19</v>
      </c>
      <c r="S27" s="20">
        <v>2</v>
      </c>
      <c r="T27" s="20" t="s">
        <v>19</v>
      </c>
      <c r="U27" s="20">
        <v>2</v>
      </c>
      <c r="V27" s="20">
        <f t="shared" si="3"/>
        <v>1</v>
      </c>
      <c r="W27" s="20" t="s">
        <v>19</v>
      </c>
      <c r="X27" s="20">
        <v>1</v>
      </c>
      <c r="Y27" s="21">
        <v>0.1</v>
      </c>
      <c r="Z27" s="21">
        <v>0.1</v>
      </c>
      <c r="AA27" s="21">
        <v>0.1</v>
      </c>
      <c r="AB27" s="22">
        <v>0.1</v>
      </c>
      <c r="AC27" s="23">
        <f t="shared" si="0"/>
        <v>0.1</v>
      </c>
      <c r="AD27" s="23">
        <f t="shared" si="4"/>
        <v>0.1</v>
      </c>
      <c r="AE27" s="23">
        <f t="shared" si="5"/>
        <v>0</v>
      </c>
      <c r="AF27" s="24">
        <v>1.7</v>
      </c>
      <c r="AG27" s="24">
        <v>3</v>
      </c>
      <c r="AH27" s="24">
        <v>2.6</v>
      </c>
      <c r="AI27" s="24">
        <v>4.3</v>
      </c>
      <c r="AJ27" s="23">
        <f t="shared" si="1"/>
        <v>2.2999999999999998</v>
      </c>
      <c r="AK27" s="23">
        <f t="shared" si="2"/>
        <v>2.4</v>
      </c>
      <c r="AL27" s="23">
        <f t="shared" si="6"/>
        <v>1.6</v>
      </c>
    </row>
    <row r="28" spans="1:38" ht="19.5" customHeight="1">
      <c r="A28" s="184" t="s">
        <v>124</v>
      </c>
      <c r="B28" s="184"/>
      <c r="C28" s="185"/>
      <c r="D28" s="20">
        <v>4</v>
      </c>
      <c r="E28" s="20">
        <v>3</v>
      </c>
      <c r="F28" s="20">
        <v>1</v>
      </c>
      <c r="G28" s="20">
        <v>5</v>
      </c>
      <c r="H28" s="20">
        <v>3</v>
      </c>
      <c r="I28" s="20">
        <v>2</v>
      </c>
      <c r="J28" s="20" t="s">
        <v>19</v>
      </c>
      <c r="K28" s="20" t="s">
        <v>19</v>
      </c>
      <c r="L28" s="20" t="s">
        <v>19</v>
      </c>
      <c r="M28" s="20" t="s">
        <v>19</v>
      </c>
      <c r="N28" s="20" t="s">
        <v>19</v>
      </c>
      <c r="O28" s="20" t="s">
        <v>19</v>
      </c>
      <c r="P28" s="20">
        <v>3</v>
      </c>
      <c r="Q28" s="20">
        <v>1</v>
      </c>
      <c r="R28" s="20">
        <v>2</v>
      </c>
      <c r="S28" s="20">
        <v>4</v>
      </c>
      <c r="T28" s="20">
        <v>3</v>
      </c>
      <c r="U28" s="20">
        <v>1</v>
      </c>
      <c r="V28" s="20">
        <f t="shared" si="3"/>
        <v>1</v>
      </c>
      <c r="W28" s="20" t="s">
        <v>19</v>
      </c>
      <c r="X28" s="20">
        <v>1</v>
      </c>
      <c r="Y28" s="21">
        <v>0.1</v>
      </c>
      <c r="Z28" s="21">
        <v>0.1</v>
      </c>
      <c r="AA28" s="21">
        <v>0</v>
      </c>
      <c r="AB28" s="22" t="s">
        <v>19</v>
      </c>
      <c r="AC28" s="23">
        <f t="shared" si="0"/>
        <v>0.1</v>
      </c>
      <c r="AD28" s="23">
        <f t="shared" si="4"/>
        <v>0.1</v>
      </c>
      <c r="AE28" s="23">
        <f t="shared" si="5"/>
        <v>0</v>
      </c>
      <c r="AF28" s="24">
        <v>1.7</v>
      </c>
      <c r="AG28" s="24">
        <v>2.5</v>
      </c>
      <c r="AH28" s="24">
        <v>0.7</v>
      </c>
      <c r="AI28" s="24">
        <v>0</v>
      </c>
      <c r="AJ28" s="23">
        <f t="shared" si="1"/>
        <v>3.4</v>
      </c>
      <c r="AK28" s="23">
        <f t="shared" si="2"/>
        <v>4.7</v>
      </c>
      <c r="AL28" s="23">
        <f t="shared" si="6"/>
        <v>1.6</v>
      </c>
    </row>
    <row r="29" spans="1:38" ht="19.5" customHeight="1">
      <c r="A29" s="184" t="s">
        <v>33</v>
      </c>
      <c r="B29" s="184"/>
      <c r="C29" s="185"/>
      <c r="D29" s="20">
        <v>6</v>
      </c>
      <c r="E29" s="20">
        <v>3</v>
      </c>
      <c r="F29" s="20">
        <v>3</v>
      </c>
      <c r="G29" s="20">
        <v>3</v>
      </c>
      <c r="H29" s="20">
        <v>1</v>
      </c>
      <c r="I29" s="20">
        <v>2</v>
      </c>
      <c r="J29" s="20" t="s">
        <v>19</v>
      </c>
      <c r="K29" s="20" t="s">
        <v>19</v>
      </c>
      <c r="L29" s="20" t="s">
        <v>19</v>
      </c>
      <c r="M29" s="20">
        <v>2</v>
      </c>
      <c r="N29" s="20">
        <v>1</v>
      </c>
      <c r="O29" s="20">
        <v>1</v>
      </c>
      <c r="P29" s="20" t="s">
        <v>176</v>
      </c>
      <c r="Q29" s="20" t="s">
        <v>19</v>
      </c>
      <c r="R29" s="20" t="s">
        <v>19</v>
      </c>
      <c r="S29" s="20">
        <v>3</v>
      </c>
      <c r="T29" s="20">
        <v>2</v>
      </c>
      <c r="U29" s="20">
        <v>1</v>
      </c>
      <c r="V29" s="20" t="s">
        <v>176</v>
      </c>
      <c r="W29" s="20" t="s">
        <v>19</v>
      </c>
      <c r="X29" s="20" t="s">
        <v>19</v>
      </c>
      <c r="Y29" s="21">
        <v>0.1</v>
      </c>
      <c r="Z29" s="21">
        <v>0.1</v>
      </c>
      <c r="AA29" s="21">
        <v>0.1</v>
      </c>
      <c r="AB29" s="22">
        <v>0</v>
      </c>
      <c r="AC29" s="23" t="s">
        <v>176</v>
      </c>
      <c r="AD29" s="23">
        <f t="shared" si="4"/>
        <v>0.1</v>
      </c>
      <c r="AE29" s="23" t="s">
        <v>176</v>
      </c>
      <c r="AF29" s="24">
        <v>2.5</v>
      </c>
      <c r="AG29" s="24">
        <v>1.5</v>
      </c>
      <c r="AH29" s="24">
        <v>2.6</v>
      </c>
      <c r="AI29" s="24">
        <v>1.7</v>
      </c>
      <c r="AJ29" s="23" t="s">
        <v>176</v>
      </c>
      <c r="AK29" s="23">
        <f t="shared" si="2"/>
        <v>3.5</v>
      </c>
      <c r="AL29" s="23" t="s">
        <v>176</v>
      </c>
    </row>
    <row r="30" spans="1:38" ht="19.5" customHeight="1">
      <c r="A30" s="186" t="s">
        <v>125</v>
      </c>
      <c r="B30" s="186"/>
      <c r="C30" s="187"/>
      <c r="D30" s="27" t="s">
        <v>19</v>
      </c>
      <c r="E30" s="27" t="s">
        <v>19</v>
      </c>
      <c r="F30" s="27" t="s">
        <v>19</v>
      </c>
      <c r="G30" s="27">
        <v>6</v>
      </c>
      <c r="H30" s="27">
        <v>4</v>
      </c>
      <c r="I30" s="27">
        <v>2</v>
      </c>
      <c r="J30" s="27">
        <v>2</v>
      </c>
      <c r="K30" s="27" t="s">
        <v>19</v>
      </c>
      <c r="L30" s="27">
        <v>2</v>
      </c>
      <c r="M30" s="27">
        <v>1</v>
      </c>
      <c r="N30" s="27">
        <v>1</v>
      </c>
      <c r="O30" s="27" t="s">
        <v>19</v>
      </c>
      <c r="P30" s="27" t="s">
        <v>176</v>
      </c>
      <c r="Q30" s="27" t="s">
        <v>19</v>
      </c>
      <c r="R30" s="27" t="s">
        <v>19</v>
      </c>
      <c r="S30" s="27">
        <v>1</v>
      </c>
      <c r="T30" s="27" t="s">
        <v>19</v>
      </c>
      <c r="U30" s="27">
        <v>1</v>
      </c>
      <c r="V30" s="27" t="s">
        <v>176</v>
      </c>
      <c r="W30" s="27" t="s">
        <v>19</v>
      </c>
      <c r="X30" s="27" t="s">
        <v>19</v>
      </c>
      <c r="Y30" s="28" t="s">
        <v>19</v>
      </c>
      <c r="Z30" s="28">
        <v>0.1</v>
      </c>
      <c r="AA30" s="28">
        <v>0.1</v>
      </c>
      <c r="AB30" s="29">
        <v>0</v>
      </c>
      <c r="AC30" s="30" t="s">
        <v>176</v>
      </c>
      <c r="AD30" s="30">
        <f t="shared" si="4"/>
        <v>0</v>
      </c>
      <c r="AE30" s="30" t="s">
        <v>176</v>
      </c>
      <c r="AF30" s="31" t="s">
        <v>19</v>
      </c>
      <c r="AG30" s="31">
        <v>3</v>
      </c>
      <c r="AH30" s="31">
        <v>2</v>
      </c>
      <c r="AI30" s="31">
        <v>0.9</v>
      </c>
      <c r="AJ30" s="30" t="s">
        <v>176</v>
      </c>
      <c r="AK30" s="30">
        <f t="shared" si="2"/>
        <v>1.2</v>
      </c>
      <c r="AL30" s="30" t="s">
        <v>176</v>
      </c>
    </row>
    <row r="31" spans="1:38" ht="19.5" customHeight="1"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3"/>
      <c r="AB31" s="33"/>
      <c r="AC31" s="33"/>
      <c r="AD31" s="33"/>
    </row>
    <row r="32" spans="1:38" ht="19.5" customHeight="1"/>
    <row r="33" spans="1:35" ht="19.5" customHeight="1">
      <c r="AG33" s="34"/>
      <c r="AH33" s="183"/>
      <c r="AI33" s="183"/>
    </row>
    <row r="34" spans="1:35" ht="19.5" customHeight="1">
      <c r="AH34" s="183"/>
      <c r="AI34" s="183"/>
    </row>
    <row r="35" spans="1:35" ht="19.5" customHeight="1">
      <c r="AG35" s="35"/>
      <c r="AH35" s="36"/>
      <c r="AI35" s="37"/>
    </row>
    <row r="36" spans="1:35" ht="19.5" customHeight="1">
      <c r="A36" s="25"/>
      <c r="B36" s="38"/>
      <c r="AH36" s="36"/>
      <c r="AI36" s="37"/>
    </row>
    <row r="37" spans="1:35" ht="19.5" customHeight="1">
      <c r="A37" s="38"/>
      <c r="B37" s="38"/>
      <c r="AH37" s="36"/>
      <c r="AI37" s="37"/>
    </row>
    <row r="38" spans="1:35" ht="19.5" customHeight="1">
      <c r="A38" s="38"/>
      <c r="B38" s="38"/>
      <c r="AH38" s="36"/>
      <c r="AI38" s="37"/>
    </row>
    <row r="39" spans="1:35" ht="29.25" customHeight="1">
      <c r="A39" s="38"/>
      <c r="B39" s="38"/>
      <c r="AH39" s="36"/>
      <c r="AI39" s="37"/>
    </row>
    <row r="40" spans="1:35" ht="19.5" customHeight="1">
      <c r="A40" s="25"/>
      <c r="B40" s="25"/>
      <c r="AH40" s="36"/>
      <c r="AI40" s="37"/>
    </row>
    <row r="41" spans="1:35" ht="19.5" customHeight="1">
      <c r="AH41" s="36"/>
      <c r="AI41" s="37"/>
    </row>
    <row r="42" spans="1:35" ht="19.5" customHeight="1">
      <c r="AH42" s="36"/>
      <c r="AI42" s="37"/>
    </row>
    <row r="43" spans="1:35" ht="19.5" customHeight="1">
      <c r="AH43" s="36"/>
      <c r="AI43" s="37"/>
    </row>
    <row r="44" spans="1:35" ht="30" customHeight="1">
      <c r="AH44" s="36"/>
      <c r="AI44" s="37"/>
    </row>
    <row r="45" spans="1:35" ht="19.5" customHeight="1">
      <c r="AH45" s="36"/>
      <c r="AI45" s="37"/>
    </row>
    <row r="46" spans="1:35" ht="19.5" customHeight="1">
      <c r="AH46" s="36"/>
      <c r="AI46" s="37"/>
    </row>
    <row r="47" spans="1:35" ht="19.5" customHeight="1">
      <c r="AH47" s="36"/>
      <c r="AI47" s="37"/>
    </row>
    <row r="48" spans="1:35" ht="19.5" customHeight="1">
      <c r="AH48" s="36"/>
      <c r="AI48" s="37"/>
    </row>
    <row r="49" spans="1:35" ht="30" customHeight="1">
      <c r="AH49" s="36"/>
      <c r="AI49" s="37"/>
    </row>
    <row r="50" spans="1:35" ht="19.5" customHeight="1">
      <c r="AH50" s="36"/>
      <c r="AI50" s="37"/>
    </row>
    <row r="51" spans="1:35" ht="18" customHeight="1">
      <c r="AH51" s="36"/>
      <c r="AI51" s="37"/>
    </row>
    <row r="52" spans="1:35" ht="19.5" customHeight="1">
      <c r="AH52" s="36"/>
      <c r="AI52" s="37"/>
    </row>
    <row r="53" spans="1:35" ht="18.75" customHeight="1">
      <c r="AH53" s="36"/>
      <c r="AI53" s="37"/>
    </row>
    <row r="54" spans="1:35" ht="30.75" customHeight="1"/>
    <row r="55" spans="1:35" ht="19.5" customHeight="1"/>
    <row r="56" spans="1:35" ht="19.5" customHeight="1"/>
    <row r="57" spans="1:35" ht="19.5" customHeight="1"/>
    <row r="58" spans="1:35" ht="19.5" customHeight="1">
      <c r="A58" s="39"/>
      <c r="B58" s="39"/>
      <c r="N58" s="39"/>
      <c r="O58" s="39"/>
    </row>
    <row r="59" spans="1:35" ht="30" customHeight="1">
      <c r="A59" s="39"/>
      <c r="B59" s="39"/>
    </row>
    <row r="60" spans="1:35" ht="19.5" customHeight="1">
      <c r="A60" s="25"/>
      <c r="B60" s="25"/>
      <c r="N60" s="25"/>
      <c r="O60" s="25"/>
    </row>
    <row r="61" spans="1:35" ht="19.5" customHeight="1"/>
    <row r="62" spans="1:35" ht="19.5" customHeight="1"/>
    <row r="63" spans="1:35" ht="19.5" customHeight="1">
      <c r="Q63" s="40"/>
      <c r="R63" s="40"/>
    </row>
    <row r="64" spans="1:35" ht="19.5" customHeight="1">
      <c r="Q64" s="40"/>
      <c r="R64" s="40"/>
    </row>
    <row r="65" spans="17:34" ht="19.5" customHeight="1">
      <c r="Q65" s="40"/>
      <c r="R65" s="40"/>
    </row>
    <row r="66" spans="17:34" s="25" customFormat="1" ht="19.5" customHeight="1">
      <c r="Q66" s="41"/>
      <c r="R66" s="41"/>
      <c r="AH66" s="39"/>
    </row>
    <row r="67" spans="17:34" s="25" customFormat="1" ht="19.5" customHeight="1">
      <c r="Q67" s="41"/>
      <c r="R67" s="41"/>
      <c r="AH67" s="39"/>
    </row>
    <row r="68" spans="17:34">
      <c r="Q68" s="40"/>
      <c r="R68" s="40"/>
    </row>
    <row r="69" spans="17:34">
      <c r="Q69" s="40"/>
      <c r="R69" s="40"/>
    </row>
  </sheetData>
  <mergeCells count="45">
    <mergeCell ref="A20:C20"/>
    <mergeCell ref="AG5:AG6"/>
    <mergeCell ref="AH5:AH6"/>
    <mergeCell ref="AI5:AI6"/>
    <mergeCell ref="A8:C8"/>
    <mergeCell ref="B9:C9"/>
    <mergeCell ref="B17:C17"/>
    <mergeCell ref="B18:C18"/>
    <mergeCell ref="B19:C19"/>
    <mergeCell ref="AJ5:AJ6"/>
    <mergeCell ref="A4:C6"/>
    <mergeCell ref="D4:X4"/>
    <mergeCell ref="D5:F5"/>
    <mergeCell ref="G5:I5"/>
    <mergeCell ref="Y5:Y6"/>
    <mergeCell ref="Z5:Z6"/>
    <mergeCell ref="AF5:AF6"/>
    <mergeCell ref="AI33:AI34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H33:AH34"/>
    <mergeCell ref="C2:AJ2"/>
    <mergeCell ref="AK3:AL3"/>
    <mergeCell ref="AF4:AL4"/>
    <mergeCell ref="Y4:AE4"/>
    <mergeCell ref="J5:L5"/>
    <mergeCell ref="M5:O5"/>
    <mergeCell ref="P5:R5"/>
    <mergeCell ref="S5:U5"/>
    <mergeCell ref="V5:X5"/>
    <mergeCell ref="AK5:AK6"/>
    <mergeCell ref="AL5:AL6"/>
    <mergeCell ref="AA5:AA6"/>
    <mergeCell ref="AB5:AB6"/>
    <mergeCell ref="AC5:AC6"/>
    <mergeCell ref="AD5:AD6"/>
    <mergeCell ref="AE5:AE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59" orientation="landscape" r:id="rId1"/>
  <headerFooter alignWithMargins="0"/>
  <colBreaks count="1" manualBreakCount="1">
    <brk id="18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3"/>
  <sheetViews>
    <sheetView workbookViewId="0">
      <pane xSplit="1" ySplit="7" topLeftCell="B35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RowHeight="13.5"/>
  <cols>
    <col min="1" max="16384" width="9" style="42"/>
  </cols>
  <sheetData>
    <row r="2" spans="1:11" ht="24">
      <c r="A2" s="196" t="s">
        <v>136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>
      <c r="K3" s="43" t="s">
        <v>0</v>
      </c>
    </row>
    <row r="4" spans="1:11">
      <c r="A4" s="197" t="s">
        <v>34</v>
      </c>
      <c r="B4" s="200" t="s">
        <v>35</v>
      </c>
      <c r="C4" s="201" t="s">
        <v>36</v>
      </c>
      <c r="D4" s="201"/>
      <c r="E4" s="201" t="s">
        <v>137</v>
      </c>
      <c r="F4" s="201"/>
      <c r="G4" s="201"/>
      <c r="H4" s="201"/>
      <c r="I4" s="201"/>
      <c r="J4" s="201"/>
      <c r="K4" s="202" t="s">
        <v>37</v>
      </c>
    </row>
    <row r="5" spans="1:11">
      <c r="A5" s="198"/>
      <c r="B5" s="200"/>
      <c r="C5" s="201"/>
      <c r="D5" s="201"/>
      <c r="E5" s="201" t="s">
        <v>135</v>
      </c>
      <c r="F5" s="201"/>
      <c r="G5" s="201" t="s">
        <v>41</v>
      </c>
      <c r="H5" s="201"/>
      <c r="I5" s="201" t="s">
        <v>42</v>
      </c>
      <c r="J5" s="201"/>
      <c r="K5" s="202"/>
    </row>
    <row r="6" spans="1:11">
      <c r="A6" s="198"/>
      <c r="B6" s="200"/>
      <c r="C6" s="201" t="s">
        <v>45</v>
      </c>
      <c r="D6" s="44" t="s">
        <v>133</v>
      </c>
      <c r="E6" s="201" t="s">
        <v>45</v>
      </c>
      <c r="F6" s="44" t="s">
        <v>133</v>
      </c>
      <c r="G6" s="201" t="s">
        <v>45</v>
      </c>
      <c r="H6" s="44" t="s">
        <v>133</v>
      </c>
      <c r="I6" s="201" t="s">
        <v>45</v>
      </c>
      <c r="J6" s="44" t="s">
        <v>133</v>
      </c>
      <c r="K6" s="202"/>
    </row>
    <row r="7" spans="1:11">
      <c r="A7" s="199"/>
      <c r="B7" s="200"/>
      <c r="C7" s="201"/>
      <c r="D7" s="45" t="s">
        <v>50</v>
      </c>
      <c r="E7" s="201"/>
      <c r="F7" s="45" t="s">
        <v>51</v>
      </c>
      <c r="G7" s="201"/>
      <c r="H7" s="45" t="s">
        <v>51</v>
      </c>
      <c r="I7" s="201"/>
      <c r="J7" s="45" t="s">
        <v>51</v>
      </c>
      <c r="K7" s="202"/>
    </row>
    <row r="8" spans="1:11">
      <c r="A8" s="46" t="s">
        <v>53</v>
      </c>
      <c r="B8" s="47">
        <v>147055</v>
      </c>
      <c r="C8" s="48" t="s">
        <v>134</v>
      </c>
      <c r="D8" s="49" t="s">
        <v>134</v>
      </c>
      <c r="E8" s="50">
        <v>11449</v>
      </c>
      <c r="F8" s="49">
        <v>72.2</v>
      </c>
      <c r="G8" s="47">
        <v>5239</v>
      </c>
      <c r="H8" s="51">
        <v>33.1</v>
      </c>
      <c r="I8" s="47">
        <v>6210</v>
      </c>
      <c r="J8" s="51">
        <v>39.200000000000003</v>
      </c>
      <c r="K8" s="51">
        <v>51.2</v>
      </c>
    </row>
    <row r="9" spans="1:11">
      <c r="A9" s="46">
        <v>30</v>
      </c>
      <c r="B9" s="47">
        <v>103678</v>
      </c>
      <c r="C9" s="47">
        <v>1870</v>
      </c>
      <c r="D9" s="51">
        <v>18</v>
      </c>
      <c r="E9" s="50">
        <v>10827</v>
      </c>
      <c r="F9" s="49">
        <v>94.6</v>
      </c>
      <c r="G9" s="47">
        <v>4088</v>
      </c>
      <c r="H9" s="51">
        <v>35.700000000000003</v>
      </c>
      <c r="I9" s="47">
        <v>6739</v>
      </c>
      <c r="J9" s="51">
        <v>58.9</v>
      </c>
      <c r="K9" s="51">
        <v>62.2</v>
      </c>
    </row>
    <row r="10" spans="1:11">
      <c r="A10" s="46">
        <v>35</v>
      </c>
      <c r="B10" s="47">
        <v>93852</v>
      </c>
      <c r="C10" s="47">
        <v>1273</v>
      </c>
      <c r="D10" s="51">
        <v>13.6</v>
      </c>
      <c r="E10" s="50">
        <v>11866</v>
      </c>
      <c r="F10" s="49">
        <v>112.2</v>
      </c>
      <c r="G10" s="47">
        <v>4776</v>
      </c>
      <c r="H10" s="51">
        <v>45.2</v>
      </c>
      <c r="I10" s="47">
        <v>7090</v>
      </c>
      <c r="J10" s="51">
        <v>67.099999999999994</v>
      </c>
      <c r="K10" s="51">
        <v>59.8</v>
      </c>
    </row>
    <row r="11" spans="1:11">
      <c r="A11" s="46">
        <v>40</v>
      </c>
      <c r="B11" s="47">
        <v>96666</v>
      </c>
      <c r="C11" s="47">
        <v>1092</v>
      </c>
      <c r="D11" s="51">
        <v>11.3</v>
      </c>
      <c r="E11" s="50">
        <v>11167</v>
      </c>
      <c r="F11" s="49">
        <v>103.6</v>
      </c>
      <c r="G11" s="47">
        <v>4700</v>
      </c>
      <c r="H11" s="51">
        <v>43.6</v>
      </c>
      <c r="I11" s="47">
        <v>6467</v>
      </c>
      <c r="J11" s="51">
        <v>60</v>
      </c>
      <c r="K11" s="51">
        <v>57.9</v>
      </c>
    </row>
    <row r="12" spans="1:11">
      <c r="A12" s="46">
        <v>45</v>
      </c>
      <c r="B12" s="47">
        <v>91867</v>
      </c>
      <c r="C12" s="47">
        <v>750</v>
      </c>
      <c r="D12" s="51">
        <v>8.1999999999999993</v>
      </c>
      <c r="E12" s="50">
        <v>9914</v>
      </c>
      <c r="F12" s="49">
        <v>97.4</v>
      </c>
      <c r="G12" s="47">
        <v>4382</v>
      </c>
      <c r="H12" s="51">
        <v>43.1</v>
      </c>
      <c r="I12" s="47">
        <v>5532</v>
      </c>
      <c r="J12" s="51">
        <v>54.4</v>
      </c>
      <c r="K12" s="51">
        <v>55.8</v>
      </c>
    </row>
    <row r="13" spans="1:11">
      <c r="A13" s="46">
        <v>50</v>
      </c>
      <c r="B13" s="47">
        <v>89631</v>
      </c>
      <c r="C13" s="47">
        <v>681</v>
      </c>
      <c r="D13" s="51">
        <v>7.6</v>
      </c>
      <c r="E13" s="50">
        <v>7272</v>
      </c>
      <c r="F13" s="49">
        <v>75</v>
      </c>
      <c r="G13" s="47">
        <v>3704</v>
      </c>
      <c r="H13" s="51">
        <v>38.200000000000003</v>
      </c>
      <c r="I13" s="47">
        <v>3568</v>
      </c>
      <c r="J13" s="51">
        <v>36.799999999999997</v>
      </c>
      <c r="K13" s="51">
        <v>49.1</v>
      </c>
    </row>
    <row r="14" spans="1:11">
      <c r="A14" s="46">
        <v>55</v>
      </c>
      <c r="B14" s="47">
        <v>75526</v>
      </c>
      <c r="C14" s="47">
        <v>422</v>
      </c>
      <c r="D14" s="51">
        <v>5.6</v>
      </c>
      <c r="E14" s="50">
        <v>5790</v>
      </c>
      <c r="F14" s="49">
        <v>71.2</v>
      </c>
      <c r="G14" s="47">
        <v>2797</v>
      </c>
      <c r="H14" s="51">
        <v>34.4</v>
      </c>
      <c r="I14" s="47">
        <v>2993</v>
      </c>
      <c r="J14" s="51">
        <v>36.799999999999997</v>
      </c>
      <c r="K14" s="51">
        <v>51.7</v>
      </c>
    </row>
    <row r="15" spans="1:11">
      <c r="A15" s="46">
        <v>60</v>
      </c>
      <c r="B15" s="47">
        <v>66413</v>
      </c>
      <c r="C15" s="47">
        <v>250</v>
      </c>
      <c r="D15" s="51">
        <v>3.8</v>
      </c>
      <c r="E15" s="50">
        <v>4988</v>
      </c>
      <c r="F15" s="49">
        <v>69.900000000000006</v>
      </c>
      <c r="G15" s="47">
        <v>1766</v>
      </c>
      <c r="H15" s="51">
        <v>24.7</v>
      </c>
      <c r="I15" s="47">
        <v>3222</v>
      </c>
      <c r="J15" s="51">
        <v>45.1</v>
      </c>
      <c r="K15" s="51">
        <v>64.599999999999994</v>
      </c>
    </row>
    <row r="16" spans="1:11">
      <c r="A16" s="46" t="s">
        <v>56</v>
      </c>
      <c r="B16" s="47">
        <v>54428</v>
      </c>
      <c r="C16" s="47">
        <v>140</v>
      </c>
      <c r="D16" s="51">
        <v>2.6</v>
      </c>
      <c r="E16" s="50">
        <v>3498</v>
      </c>
      <c r="F16" s="49">
        <v>60.4</v>
      </c>
      <c r="G16" s="47">
        <v>1210</v>
      </c>
      <c r="H16" s="51">
        <v>20.9</v>
      </c>
      <c r="I16" s="47">
        <v>2288</v>
      </c>
      <c r="J16" s="51">
        <v>39.5</v>
      </c>
      <c r="K16" s="51">
        <v>65.400000000000006</v>
      </c>
    </row>
    <row r="17" spans="1:11">
      <c r="A17" s="46">
        <v>5</v>
      </c>
      <c r="B17" s="47">
        <v>50925</v>
      </c>
      <c r="C17" s="47">
        <v>87</v>
      </c>
      <c r="D17" s="51">
        <v>1.7</v>
      </c>
      <c r="E17" s="50">
        <v>2657</v>
      </c>
      <c r="F17" s="49">
        <v>49.6</v>
      </c>
      <c r="G17" s="47">
        <v>938</v>
      </c>
      <c r="H17" s="51">
        <v>17.5</v>
      </c>
      <c r="I17" s="47">
        <v>1719</v>
      </c>
      <c r="J17" s="51">
        <v>32.1</v>
      </c>
      <c r="K17" s="51">
        <v>64.7</v>
      </c>
    </row>
    <row r="18" spans="1:11">
      <c r="A18" s="46">
        <v>6</v>
      </c>
      <c r="B18" s="47">
        <v>52522</v>
      </c>
      <c r="C18" s="47">
        <v>108</v>
      </c>
      <c r="D18" s="51">
        <v>2.1</v>
      </c>
      <c r="E18" s="50">
        <v>2464</v>
      </c>
      <c r="F18" s="49">
        <v>44.8</v>
      </c>
      <c r="G18" s="47">
        <v>933</v>
      </c>
      <c r="H18" s="51">
        <v>17</v>
      </c>
      <c r="I18" s="47">
        <v>1531</v>
      </c>
      <c r="J18" s="51">
        <v>27.8</v>
      </c>
      <c r="K18" s="51">
        <v>62.1</v>
      </c>
    </row>
    <row r="19" spans="1:11">
      <c r="A19" s="46">
        <v>7</v>
      </c>
      <c r="B19" s="47">
        <v>49950</v>
      </c>
      <c r="C19" s="47">
        <v>99</v>
      </c>
      <c r="D19" s="51">
        <v>2</v>
      </c>
      <c r="E19" s="50">
        <v>2139</v>
      </c>
      <c r="F19" s="49">
        <v>41.1</v>
      </c>
      <c r="G19" s="47">
        <v>852</v>
      </c>
      <c r="H19" s="51">
        <v>16.399999999999999</v>
      </c>
      <c r="I19" s="47">
        <v>1287</v>
      </c>
      <c r="J19" s="51">
        <v>24.7</v>
      </c>
      <c r="K19" s="51">
        <v>60.2</v>
      </c>
    </row>
    <row r="20" spans="1:11">
      <c r="A20" s="46">
        <v>8</v>
      </c>
      <c r="B20" s="47">
        <v>49784</v>
      </c>
      <c r="C20" s="47">
        <v>94</v>
      </c>
      <c r="D20" s="51">
        <v>1.9</v>
      </c>
      <c r="E20" s="50">
        <v>2079</v>
      </c>
      <c r="F20" s="49">
        <v>40.1</v>
      </c>
      <c r="G20" s="47">
        <v>839</v>
      </c>
      <c r="H20" s="51">
        <v>16.2</v>
      </c>
      <c r="I20" s="47">
        <v>1240</v>
      </c>
      <c r="J20" s="51">
        <v>23.9</v>
      </c>
      <c r="K20" s="51">
        <v>59.6</v>
      </c>
    </row>
    <row r="21" spans="1:11">
      <c r="A21" s="46">
        <v>9</v>
      </c>
      <c r="B21" s="47">
        <v>48912</v>
      </c>
      <c r="C21" s="47">
        <v>88</v>
      </c>
      <c r="D21" s="51">
        <v>1.8</v>
      </c>
      <c r="E21" s="50">
        <v>2111</v>
      </c>
      <c r="F21" s="49">
        <v>41.4</v>
      </c>
      <c r="G21" s="47">
        <v>771</v>
      </c>
      <c r="H21" s="51">
        <v>15.1</v>
      </c>
      <c r="I21" s="47">
        <v>1340</v>
      </c>
      <c r="J21" s="51">
        <v>26.3</v>
      </c>
      <c r="K21" s="51">
        <v>63.5</v>
      </c>
    </row>
    <row r="22" spans="1:11">
      <c r="A22" s="46">
        <v>10</v>
      </c>
      <c r="B22" s="47">
        <v>49065</v>
      </c>
      <c r="C22" s="47">
        <v>88</v>
      </c>
      <c r="D22" s="51">
        <v>1.8</v>
      </c>
      <c r="E22" s="50">
        <v>2156</v>
      </c>
      <c r="F22" s="49">
        <v>42.1</v>
      </c>
      <c r="G22" s="47">
        <v>815</v>
      </c>
      <c r="H22" s="51">
        <v>15.9</v>
      </c>
      <c r="I22" s="47">
        <v>1341</v>
      </c>
      <c r="J22" s="51">
        <v>26.2</v>
      </c>
      <c r="K22" s="51">
        <v>62.2</v>
      </c>
    </row>
    <row r="23" spans="1:11">
      <c r="A23" s="46">
        <v>11</v>
      </c>
      <c r="B23" s="47">
        <v>46680</v>
      </c>
      <c r="C23" s="47">
        <v>76</v>
      </c>
      <c r="D23" s="51">
        <v>1.6</v>
      </c>
      <c r="E23" s="50">
        <v>2053</v>
      </c>
      <c r="F23" s="49">
        <v>42.1</v>
      </c>
      <c r="G23" s="47">
        <v>780</v>
      </c>
      <c r="H23" s="51">
        <v>16</v>
      </c>
      <c r="I23" s="47">
        <v>1273</v>
      </c>
      <c r="J23" s="51">
        <v>26.1</v>
      </c>
      <c r="K23" s="51">
        <v>62.006819288845591</v>
      </c>
    </row>
    <row r="24" spans="1:11">
      <c r="A24" s="46">
        <v>12</v>
      </c>
      <c r="B24" s="47">
        <v>46780</v>
      </c>
      <c r="C24" s="47">
        <v>65</v>
      </c>
      <c r="D24" s="51">
        <v>1.4</v>
      </c>
      <c r="E24" s="50">
        <v>2069</v>
      </c>
      <c r="F24" s="49">
        <v>42.4</v>
      </c>
      <c r="G24" s="47">
        <v>750</v>
      </c>
      <c r="H24" s="51">
        <v>15.4</v>
      </c>
      <c r="I24" s="47">
        <v>1319</v>
      </c>
      <c r="J24" s="51">
        <v>27</v>
      </c>
      <c r="K24" s="52">
        <v>63.8</v>
      </c>
    </row>
    <row r="25" spans="1:11">
      <c r="A25" s="46">
        <v>13</v>
      </c>
      <c r="B25" s="47">
        <v>46236</v>
      </c>
      <c r="C25" s="47">
        <v>84</v>
      </c>
      <c r="D25" s="51">
        <v>1.8</v>
      </c>
      <c r="E25" s="50">
        <v>2047</v>
      </c>
      <c r="F25" s="49">
        <v>42.4</v>
      </c>
      <c r="G25" s="47">
        <v>740</v>
      </c>
      <c r="H25" s="51">
        <v>15.3</v>
      </c>
      <c r="I25" s="47">
        <v>1307</v>
      </c>
      <c r="J25" s="51">
        <v>27.1</v>
      </c>
      <c r="K25" s="51">
        <v>63.8</v>
      </c>
    </row>
    <row r="26" spans="1:11">
      <c r="A26" s="53">
        <v>14</v>
      </c>
      <c r="B26" s="54">
        <v>46101</v>
      </c>
      <c r="C26" s="54">
        <v>61</v>
      </c>
      <c r="D26" s="55">
        <v>1.3</v>
      </c>
      <c r="E26" s="56">
        <v>1913</v>
      </c>
      <c r="F26" s="57">
        <v>39.799999999999997</v>
      </c>
      <c r="G26" s="54">
        <v>691</v>
      </c>
      <c r="H26" s="55">
        <v>14.4</v>
      </c>
      <c r="I26" s="54">
        <v>1222</v>
      </c>
      <c r="J26" s="55">
        <v>25.5</v>
      </c>
      <c r="K26" s="55">
        <v>63.9</v>
      </c>
    </row>
    <row r="27" spans="1:11">
      <c r="A27" s="63">
        <v>15</v>
      </c>
      <c r="B27" s="64">
        <v>44939</v>
      </c>
      <c r="C27" s="54">
        <v>75</v>
      </c>
      <c r="D27" s="55">
        <v>1.7</v>
      </c>
      <c r="E27" s="56">
        <v>1829</v>
      </c>
      <c r="F27" s="57">
        <v>39.1</v>
      </c>
      <c r="G27" s="54">
        <v>644</v>
      </c>
      <c r="H27" s="55">
        <v>13.8</v>
      </c>
      <c r="I27" s="54">
        <v>1185</v>
      </c>
      <c r="J27" s="55">
        <v>25.3</v>
      </c>
      <c r="K27" s="55">
        <v>64.8</v>
      </c>
    </row>
    <row r="28" spans="1:11">
      <c r="A28" s="63">
        <v>16</v>
      </c>
      <c r="B28" s="64">
        <v>44020</v>
      </c>
      <c r="C28" s="54">
        <v>79</v>
      </c>
      <c r="D28" s="55">
        <v>1.8</v>
      </c>
      <c r="E28" s="56">
        <v>1780</v>
      </c>
      <c r="F28" s="57">
        <v>38.9</v>
      </c>
      <c r="G28" s="54">
        <v>665</v>
      </c>
      <c r="H28" s="55">
        <v>14.5</v>
      </c>
      <c r="I28" s="54">
        <v>1115</v>
      </c>
      <c r="J28" s="55">
        <v>24.3</v>
      </c>
      <c r="K28" s="55">
        <v>62.6</v>
      </c>
    </row>
    <row r="29" spans="1:11">
      <c r="A29" s="58">
        <v>17</v>
      </c>
      <c r="B29" s="64">
        <v>41420</v>
      </c>
      <c r="C29" s="54">
        <v>65</v>
      </c>
      <c r="D29" s="55">
        <v>1.6</v>
      </c>
      <c r="E29" s="56">
        <v>1664</v>
      </c>
      <c r="F29" s="57">
        <v>38.6</v>
      </c>
      <c r="G29" s="54">
        <v>604</v>
      </c>
      <c r="H29" s="55">
        <v>14</v>
      </c>
      <c r="I29" s="54">
        <v>1060</v>
      </c>
      <c r="J29" s="55">
        <v>24.6</v>
      </c>
      <c r="K29" s="55">
        <v>63.7</v>
      </c>
    </row>
    <row r="30" spans="1:11">
      <c r="A30" s="58">
        <v>18</v>
      </c>
      <c r="B30" s="64">
        <v>42204</v>
      </c>
      <c r="C30" s="54">
        <v>53</v>
      </c>
      <c r="D30" s="55">
        <v>1.3</v>
      </c>
      <c r="E30" s="56">
        <v>1552</v>
      </c>
      <c r="F30" s="57">
        <v>35.5</v>
      </c>
      <c r="G30" s="54">
        <v>612</v>
      </c>
      <c r="H30" s="55">
        <v>14</v>
      </c>
      <c r="I30" s="54">
        <v>940</v>
      </c>
      <c r="J30" s="55">
        <v>21.5</v>
      </c>
      <c r="K30" s="55">
        <v>60.6</v>
      </c>
    </row>
    <row r="31" spans="1:11">
      <c r="A31" s="58">
        <v>19</v>
      </c>
      <c r="B31" s="64">
        <v>41550</v>
      </c>
      <c r="C31" s="54">
        <v>57</v>
      </c>
      <c r="D31" s="55">
        <v>1.4</v>
      </c>
      <c r="E31" s="56">
        <v>1481</v>
      </c>
      <c r="F31" s="57">
        <v>34.4</v>
      </c>
      <c r="G31" s="54">
        <v>598</v>
      </c>
      <c r="H31" s="55">
        <v>13.9</v>
      </c>
      <c r="I31" s="54">
        <v>883</v>
      </c>
      <c r="J31" s="55">
        <v>20.5</v>
      </c>
      <c r="K31" s="55">
        <v>59.6</v>
      </c>
    </row>
    <row r="32" spans="1:11">
      <c r="A32" s="58">
        <v>20</v>
      </c>
      <c r="B32" s="64">
        <v>41074</v>
      </c>
      <c r="C32" s="54">
        <v>50</v>
      </c>
      <c r="D32" s="55">
        <v>1.2</v>
      </c>
      <c r="E32" s="56">
        <v>1412</v>
      </c>
      <c r="F32" s="57">
        <v>33.200000000000003</v>
      </c>
      <c r="G32" s="54">
        <v>569</v>
      </c>
      <c r="H32" s="55">
        <v>13.4</v>
      </c>
      <c r="I32" s="54">
        <v>843</v>
      </c>
      <c r="J32" s="55">
        <v>19.8</v>
      </c>
      <c r="K32" s="55">
        <v>59.7</v>
      </c>
    </row>
    <row r="33" spans="1:11">
      <c r="A33" s="58">
        <v>21</v>
      </c>
      <c r="B33" s="64">
        <v>40165</v>
      </c>
      <c r="C33" s="54">
        <v>40</v>
      </c>
      <c r="D33" s="55">
        <v>1</v>
      </c>
      <c r="E33" s="56">
        <v>1361</v>
      </c>
      <c r="F33" s="57">
        <v>32.799999999999997</v>
      </c>
      <c r="G33" s="54">
        <v>569</v>
      </c>
      <c r="H33" s="55">
        <v>13.7</v>
      </c>
      <c r="I33" s="54">
        <v>792</v>
      </c>
      <c r="J33" s="55">
        <v>19.100000000000001</v>
      </c>
      <c r="K33" s="55">
        <v>58.2</v>
      </c>
    </row>
    <row r="34" spans="1:11">
      <c r="A34" s="58">
        <v>22</v>
      </c>
      <c r="B34" s="64">
        <v>40158</v>
      </c>
      <c r="C34" s="54">
        <v>41</v>
      </c>
      <c r="D34" s="55">
        <v>1.0209671796404205</v>
      </c>
      <c r="E34" s="56">
        <v>1260</v>
      </c>
      <c r="F34" s="57">
        <v>30.4</v>
      </c>
      <c r="G34" s="54">
        <v>512</v>
      </c>
      <c r="H34" s="55">
        <v>12.4</v>
      </c>
      <c r="I34" s="54">
        <v>748</v>
      </c>
      <c r="J34" s="55">
        <v>18.100000000000001</v>
      </c>
      <c r="K34" s="55">
        <v>59.4</v>
      </c>
    </row>
    <row r="35" spans="1:11">
      <c r="A35" s="58">
        <v>23</v>
      </c>
      <c r="B35" s="64">
        <v>39292</v>
      </c>
      <c r="C35" s="54">
        <v>41</v>
      </c>
      <c r="D35" s="55">
        <v>1</v>
      </c>
      <c r="E35" s="56">
        <v>1309</v>
      </c>
      <c r="F35" s="57">
        <v>32.200000000000003</v>
      </c>
      <c r="G35" s="54">
        <v>513</v>
      </c>
      <c r="H35" s="55">
        <v>12.6</v>
      </c>
      <c r="I35" s="54">
        <v>796</v>
      </c>
      <c r="J35" s="55">
        <v>19.600000000000001</v>
      </c>
      <c r="K35" s="55">
        <v>60.8</v>
      </c>
    </row>
    <row r="36" spans="1:11">
      <c r="A36" s="58">
        <v>24</v>
      </c>
      <c r="B36" s="64">
        <v>38686</v>
      </c>
      <c r="C36" s="54">
        <v>43</v>
      </c>
      <c r="D36" s="55">
        <v>1.1000000000000001</v>
      </c>
      <c r="E36" s="56">
        <v>1177</v>
      </c>
      <c r="F36" s="57">
        <v>29.5</v>
      </c>
      <c r="G36" s="54">
        <v>473</v>
      </c>
      <c r="H36" s="55">
        <v>11.9</v>
      </c>
      <c r="I36" s="54">
        <v>704</v>
      </c>
      <c r="J36" s="55">
        <v>17.7</v>
      </c>
      <c r="K36" s="55">
        <v>59.8</v>
      </c>
    </row>
    <row r="37" spans="1:11">
      <c r="A37" s="58">
        <v>25</v>
      </c>
      <c r="B37" s="54">
        <v>38190</v>
      </c>
      <c r="C37" s="54">
        <v>43</v>
      </c>
      <c r="D37" s="55">
        <f>ROUND(C37/B37*1000,1)</f>
        <v>1.1000000000000001</v>
      </c>
      <c r="E37" s="56">
        <v>1134</v>
      </c>
      <c r="F37" s="57">
        <v>28.8</v>
      </c>
      <c r="G37" s="54">
        <v>398</v>
      </c>
      <c r="H37" s="55">
        <v>10.1</v>
      </c>
      <c r="I37" s="54">
        <v>736</v>
      </c>
      <c r="J37" s="55">
        <v>18.7</v>
      </c>
      <c r="K37" s="55">
        <v>64.900000000000006</v>
      </c>
    </row>
    <row r="38" spans="1:11">
      <c r="A38" s="59">
        <v>26</v>
      </c>
      <c r="B38" s="60">
        <v>37058</v>
      </c>
      <c r="C38" s="60">
        <v>32</v>
      </c>
      <c r="D38" s="61">
        <f>ROUND(C38/B38*1000,1)</f>
        <v>0.9</v>
      </c>
      <c r="E38" s="62">
        <v>1101</v>
      </c>
      <c r="F38" s="61">
        <v>28.9</v>
      </c>
      <c r="G38" s="60">
        <v>460</v>
      </c>
      <c r="H38" s="61">
        <v>12.1</v>
      </c>
      <c r="I38" s="60">
        <v>641</v>
      </c>
      <c r="J38" s="61">
        <v>16.8</v>
      </c>
      <c r="K38" s="61">
        <f>ROUND(I38/E38*100,1)</f>
        <v>58.2</v>
      </c>
    </row>
    <row r="39" spans="1:11">
      <c r="A39" s="58"/>
      <c r="B39" s="54"/>
      <c r="C39" s="54"/>
      <c r="D39" s="55"/>
      <c r="E39" s="56"/>
      <c r="F39" s="57"/>
      <c r="G39" s="54"/>
      <c r="H39" s="55"/>
      <c r="I39" s="54"/>
      <c r="J39" s="55"/>
      <c r="K39" s="55"/>
    </row>
    <row r="42" spans="1:11">
      <c r="F42" s="160"/>
      <c r="G42" s="160"/>
      <c r="H42" s="160"/>
    </row>
    <row r="43" spans="1:11">
      <c r="F43" s="161"/>
      <c r="G43" s="161"/>
      <c r="H43" s="161"/>
    </row>
  </sheetData>
  <mergeCells count="13">
    <mergeCell ref="A2:K2"/>
    <mergeCell ref="A4:A7"/>
    <mergeCell ref="B4:B7"/>
    <mergeCell ref="C4:D5"/>
    <mergeCell ref="E4:J4"/>
    <mergeCell ref="K4:K7"/>
    <mergeCell ref="C6:C7"/>
    <mergeCell ref="E6:E7"/>
    <mergeCell ref="G6:G7"/>
    <mergeCell ref="I6:I7"/>
    <mergeCell ref="E5:F5"/>
    <mergeCell ref="G5:H5"/>
    <mergeCell ref="I5:J5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workbookViewId="0">
      <pane xSplit="2" ySplit="7" topLeftCell="C8" activePane="bottomRight" state="frozen"/>
      <selection activeCell="O18" sqref="O18"/>
      <selection pane="topRight" activeCell="O18" sqref="O18"/>
      <selection pane="bottomLeft" activeCell="O18" sqref="O18"/>
      <selection pane="bottomRight" activeCell="F12" sqref="F12"/>
    </sheetView>
  </sheetViews>
  <sheetFormatPr defaultRowHeight="13.5"/>
  <cols>
    <col min="1" max="1" width="9" style="65"/>
    <col min="2" max="2" width="3.75" style="65" customWidth="1"/>
    <col min="3" max="16384" width="9" style="65"/>
  </cols>
  <sheetData>
    <row r="2" spans="1:14" ht="24">
      <c r="B2" s="204" t="s">
        <v>138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67"/>
    </row>
    <row r="3" spans="1:14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203" t="s">
        <v>139</v>
      </c>
      <c r="N3" s="203"/>
    </row>
    <row r="4" spans="1:14" ht="16.5" customHeight="1">
      <c r="A4" s="209" t="s">
        <v>38</v>
      </c>
      <c r="B4" s="210"/>
      <c r="C4" s="209" t="s">
        <v>39</v>
      </c>
      <c r="D4" s="226"/>
      <c r="E4" s="226"/>
      <c r="F4" s="226"/>
      <c r="G4" s="210"/>
      <c r="H4" s="223" t="s">
        <v>177</v>
      </c>
      <c r="I4" s="224"/>
      <c r="J4" s="224"/>
      <c r="K4" s="224"/>
      <c r="L4" s="225"/>
      <c r="M4" s="205" t="s">
        <v>40</v>
      </c>
      <c r="N4" s="206"/>
    </row>
    <row r="5" spans="1:14" ht="16.5" customHeight="1">
      <c r="A5" s="216"/>
      <c r="B5" s="217"/>
      <c r="C5" s="209" t="s">
        <v>43</v>
      </c>
      <c r="D5" s="210"/>
      <c r="E5" s="211" t="s">
        <v>44</v>
      </c>
      <c r="F5" s="212"/>
      <c r="G5" s="213" t="s">
        <v>178</v>
      </c>
      <c r="H5" s="209" t="s">
        <v>43</v>
      </c>
      <c r="I5" s="210"/>
      <c r="J5" s="211" t="s">
        <v>44</v>
      </c>
      <c r="K5" s="212"/>
      <c r="L5" s="220" t="s">
        <v>148</v>
      </c>
      <c r="M5" s="207"/>
      <c r="N5" s="208"/>
    </row>
    <row r="6" spans="1:14">
      <c r="A6" s="216"/>
      <c r="B6" s="217"/>
      <c r="C6" s="68"/>
      <c r="D6" s="69" t="s">
        <v>46</v>
      </c>
      <c r="E6" s="70" t="s">
        <v>47</v>
      </c>
      <c r="F6" s="69" t="s">
        <v>48</v>
      </c>
      <c r="G6" s="214"/>
      <c r="H6" s="168"/>
      <c r="I6" s="69" t="s">
        <v>46</v>
      </c>
      <c r="J6" s="70" t="s">
        <v>47</v>
      </c>
      <c r="K6" s="69" t="s">
        <v>48</v>
      </c>
      <c r="L6" s="221"/>
      <c r="M6" s="71" t="s">
        <v>49</v>
      </c>
      <c r="N6" s="72" t="s">
        <v>48</v>
      </c>
    </row>
    <row r="7" spans="1:14" ht="27">
      <c r="A7" s="218"/>
      <c r="B7" s="219"/>
      <c r="C7" s="73"/>
      <c r="D7" s="74" t="s">
        <v>48</v>
      </c>
      <c r="E7" s="75"/>
      <c r="F7" s="76" t="s">
        <v>52</v>
      </c>
      <c r="G7" s="215"/>
      <c r="H7" s="169"/>
      <c r="I7" s="74" t="s">
        <v>48</v>
      </c>
      <c r="J7" s="75"/>
      <c r="K7" s="76" t="s">
        <v>52</v>
      </c>
      <c r="L7" s="222"/>
      <c r="M7" s="77"/>
      <c r="N7" s="78" t="s">
        <v>52</v>
      </c>
    </row>
    <row r="8" spans="1:14" s="1" customFormat="1" ht="16.5" customHeight="1">
      <c r="A8" s="32" t="s">
        <v>55</v>
      </c>
      <c r="B8" s="101">
        <v>26</v>
      </c>
      <c r="C8" s="82" t="s">
        <v>140</v>
      </c>
      <c r="D8" s="83">
        <v>5145</v>
      </c>
      <c r="E8" s="82" t="s">
        <v>140</v>
      </c>
      <c r="F8" s="83">
        <v>3556</v>
      </c>
      <c r="G8" s="83">
        <v>1591</v>
      </c>
      <c r="H8" s="84" t="s">
        <v>140</v>
      </c>
      <c r="I8" s="85">
        <v>37.799999999999997</v>
      </c>
      <c r="J8" s="84" t="s">
        <v>140</v>
      </c>
      <c r="K8" s="85">
        <v>26.1</v>
      </c>
      <c r="L8" s="86">
        <v>11.7</v>
      </c>
      <c r="M8" s="87" t="s">
        <v>140</v>
      </c>
      <c r="N8" s="86">
        <v>69.099999999999994</v>
      </c>
    </row>
    <row r="9" spans="1:14" s="1" customFormat="1" ht="16.5" customHeight="1">
      <c r="A9" s="32"/>
      <c r="B9" s="101">
        <v>30</v>
      </c>
      <c r="C9" s="82" t="s">
        <v>140</v>
      </c>
      <c r="D9" s="83">
        <v>3723</v>
      </c>
      <c r="E9" s="82" t="s">
        <v>140</v>
      </c>
      <c r="F9" s="83">
        <v>2693</v>
      </c>
      <c r="G9" s="83">
        <v>1030</v>
      </c>
      <c r="H9" s="84" t="s">
        <v>140</v>
      </c>
      <c r="I9" s="85">
        <v>35.9</v>
      </c>
      <c r="J9" s="84" t="s">
        <v>140</v>
      </c>
      <c r="K9" s="85">
        <v>26.1</v>
      </c>
      <c r="L9" s="86">
        <v>9.9</v>
      </c>
      <c r="M9" s="87" t="s">
        <v>140</v>
      </c>
      <c r="N9" s="86">
        <v>72.3</v>
      </c>
    </row>
    <row r="10" spans="1:14" s="1" customFormat="1" ht="16.5" customHeight="1">
      <c r="A10" s="32"/>
      <c r="B10" s="101">
        <v>35</v>
      </c>
      <c r="C10" s="82" t="s">
        <v>140</v>
      </c>
      <c r="D10" s="83">
        <v>3467</v>
      </c>
      <c r="E10" s="82" t="s">
        <v>140</v>
      </c>
      <c r="F10" s="83">
        <v>2683</v>
      </c>
      <c r="G10" s="83">
        <v>784</v>
      </c>
      <c r="H10" s="84" t="s">
        <v>140</v>
      </c>
      <c r="I10" s="85">
        <v>36.9</v>
      </c>
      <c r="J10" s="84" t="s">
        <v>140</v>
      </c>
      <c r="K10" s="85">
        <v>28.6</v>
      </c>
      <c r="L10" s="86">
        <v>8.3000000000000007</v>
      </c>
      <c r="M10" s="87" t="s">
        <v>140</v>
      </c>
      <c r="N10" s="86">
        <v>77.400000000000006</v>
      </c>
    </row>
    <row r="11" spans="1:14" s="1" customFormat="1" ht="16.5" customHeight="1">
      <c r="A11" s="32"/>
      <c r="B11" s="101">
        <v>40</v>
      </c>
      <c r="C11" s="82" t="s">
        <v>140</v>
      </c>
      <c r="D11" s="83">
        <v>2728</v>
      </c>
      <c r="E11" s="82" t="s">
        <v>140</v>
      </c>
      <c r="F11" s="83">
        <v>1931</v>
      </c>
      <c r="G11" s="83">
        <v>797</v>
      </c>
      <c r="H11" s="84" t="s">
        <v>140</v>
      </c>
      <c r="I11" s="85">
        <v>28.2</v>
      </c>
      <c r="J11" s="84" t="s">
        <v>140</v>
      </c>
      <c r="K11" s="85">
        <v>20</v>
      </c>
      <c r="L11" s="86">
        <v>8.1999999999999993</v>
      </c>
      <c r="M11" s="87" t="s">
        <v>140</v>
      </c>
      <c r="N11" s="86">
        <v>70.8</v>
      </c>
    </row>
    <row r="12" spans="1:14" s="1" customFormat="1" ht="16.5" customHeight="1">
      <c r="A12" s="32"/>
      <c r="B12" s="101">
        <v>45</v>
      </c>
      <c r="C12" s="82" t="s">
        <v>140</v>
      </c>
      <c r="D12" s="83">
        <v>1878</v>
      </c>
      <c r="E12" s="82" t="s">
        <v>140</v>
      </c>
      <c r="F12" s="83">
        <v>1298</v>
      </c>
      <c r="G12" s="83">
        <v>580</v>
      </c>
      <c r="H12" s="84" t="s">
        <v>140</v>
      </c>
      <c r="I12" s="85">
        <v>20.399999999999999</v>
      </c>
      <c r="J12" s="84" t="s">
        <v>140</v>
      </c>
      <c r="K12" s="85">
        <v>14.1</v>
      </c>
      <c r="L12" s="86">
        <v>6.3</v>
      </c>
      <c r="M12" s="87" t="s">
        <v>140</v>
      </c>
      <c r="N12" s="86">
        <v>69.099999999999994</v>
      </c>
    </row>
    <row r="13" spans="1:14" s="1" customFormat="1" ht="16.5" customHeight="1">
      <c r="A13" s="32"/>
      <c r="B13" s="101">
        <v>50</v>
      </c>
      <c r="C13" s="82" t="s">
        <v>140</v>
      </c>
      <c r="D13" s="83">
        <v>1396</v>
      </c>
      <c r="E13" s="82" t="s">
        <v>140</v>
      </c>
      <c r="F13" s="83">
        <v>845</v>
      </c>
      <c r="G13" s="83">
        <v>551</v>
      </c>
      <c r="H13" s="84" t="s">
        <v>140</v>
      </c>
      <c r="I13" s="85">
        <v>15.6</v>
      </c>
      <c r="J13" s="84" t="s">
        <v>140</v>
      </c>
      <c r="K13" s="85">
        <v>9.4</v>
      </c>
      <c r="L13" s="86">
        <v>6.1</v>
      </c>
      <c r="M13" s="87" t="s">
        <v>140</v>
      </c>
      <c r="N13" s="86">
        <v>60.5</v>
      </c>
    </row>
    <row r="14" spans="1:14" s="1" customFormat="1" ht="16.5" customHeight="1">
      <c r="A14" s="32"/>
      <c r="B14" s="101">
        <v>55</v>
      </c>
      <c r="C14" s="83">
        <v>1857</v>
      </c>
      <c r="D14" s="83">
        <v>900</v>
      </c>
      <c r="E14" s="83">
        <v>1515</v>
      </c>
      <c r="F14" s="83">
        <v>558</v>
      </c>
      <c r="G14" s="83">
        <v>342</v>
      </c>
      <c r="H14" s="85">
        <v>24.2</v>
      </c>
      <c r="I14" s="85" t="s">
        <v>141</v>
      </c>
      <c r="J14" s="85">
        <v>19.7</v>
      </c>
      <c r="K14" s="85">
        <v>7.4</v>
      </c>
      <c r="L14" s="86">
        <v>4.5</v>
      </c>
      <c r="M14" s="86">
        <v>81.599999999999994</v>
      </c>
      <c r="N14" s="86">
        <v>62</v>
      </c>
    </row>
    <row r="15" spans="1:14" s="1" customFormat="1" ht="16.5" customHeight="1">
      <c r="A15" s="32"/>
      <c r="B15" s="101">
        <v>60</v>
      </c>
      <c r="C15" s="83">
        <v>1286</v>
      </c>
      <c r="D15" s="83">
        <v>562</v>
      </c>
      <c r="E15" s="83">
        <v>1087</v>
      </c>
      <c r="F15" s="83">
        <v>363</v>
      </c>
      <c r="G15" s="83">
        <v>199</v>
      </c>
      <c r="H15" s="85">
        <v>19.100000000000001</v>
      </c>
      <c r="I15" s="85">
        <v>8.5</v>
      </c>
      <c r="J15" s="85">
        <v>16.100000000000001</v>
      </c>
      <c r="K15" s="85">
        <v>5.5</v>
      </c>
      <c r="L15" s="86">
        <v>3</v>
      </c>
      <c r="M15" s="86">
        <v>84.5</v>
      </c>
      <c r="N15" s="86">
        <v>64.599999999999994</v>
      </c>
    </row>
    <row r="16" spans="1:14" s="1" customFormat="1" ht="16.5" customHeight="1">
      <c r="A16" s="32" t="s">
        <v>57</v>
      </c>
      <c r="B16" s="103" t="s">
        <v>142</v>
      </c>
      <c r="C16" s="83">
        <v>754</v>
      </c>
      <c r="D16" s="83">
        <v>312</v>
      </c>
      <c r="E16" s="83">
        <v>647</v>
      </c>
      <c r="F16" s="83">
        <v>205</v>
      </c>
      <c r="G16" s="83">
        <v>107</v>
      </c>
      <c r="H16" s="85">
        <v>13.7</v>
      </c>
      <c r="I16" s="85">
        <v>5.7</v>
      </c>
      <c r="J16" s="85">
        <v>11.7</v>
      </c>
      <c r="K16" s="85">
        <v>3.8</v>
      </c>
      <c r="L16" s="86">
        <v>2</v>
      </c>
      <c r="M16" s="86">
        <v>85.8</v>
      </c>
      <c r="N16" s="86">
        <v>65.7</v>
      </c>
    </row>
    <row r="17" spans="1:14" s="1" customFormat="1" ht="16.5" customHeight="1">
      <c r="A17" s="32"/>
      <c r="B17" s="103" t="s">
        <v>143</v>
      </c>
      <c r="C17" s="83">
        <v>382</v>
      </c>
      <c r="D17" s="83">
        <v>227</v>
      </c>
      <c r="E17" s="83">
        <v>310</v>
      </c>
      <c r="F17" s="83">
        <v>155</v>
      </c>
      <c r="G17" s="83">
        <v>72</v>
      </c>
      <c r="H17" s="85">
        <v>7.5</v>
      </c>
      <c r="I17" s="85">
        <v>4.5</v>
      </c>
      <c r="J17" s="85">
        <v>6.1</v>
      </c>
      <c r="K17" s="85">
        <v>3.1</v>
      </c>
      <c r="L17" s="86">
        <v>1.4</v>
      </c>
      <c r="M17" s="86">
        <v>81.2</v>
      </c>
      <c r="N17" s="86">
        <v>68.3</v>
      </c>
    </row>
    <row r="18" spans="1:14" s="1" customFormat="1" ht="16.5" customHeight="1">
      <c r="B18" s="103" t="s">
        <v>144</v>
      </c>
      <c r="C18" s="83">
        <v>363</v>
      </c>
      <c r="D18" s="83">
        <v>232</v>
      </c>
      <c r="E18" s="83">
        <v>286</v>
      </c>
      <c r="F18" s="83">
        <v>155</v>
      </c>
      <c r="G18" s="83">
        <v>77</v>
      </c>
      <c r="H18" s="85">
        <v>6.9</v>
      </c>
      <c r="I18" s="85">
        <v>4.4000000000000004</v>
      </c>
      <c r="J18" s="85">
        <v>5.4</v>
      </c>
      <c r="K18" s="85">
        <v>3</v>
      </c>
      <c r="L18" s="86">
        <v>1.5</v>
      </c>
      <c r="M18" s="86">
        <v>78.8</v>
      </c>
      <c r="N18" s="86">
        <v>66.8</v>
      </c>
    </row>
    <row r="19" spans="1:14" s="1" customFormat="1" ht="16.5" customHeight="1">
      <c r="B19" s="103" t="s">
        <v>145</v>
      </c>
      <c r="C19" s="83">
        <v>350</v>
      </c>
      <c r="D19" s="83">
        <v>225</v>
      </c>
      <c r="E19" s="83">
        <v>278</v>
      </c>
      <c r="F19" s="83">
        <v>153</v>
      </c>
      <c r="G19" s="83">
        <v>72</v>
      </c>
      <c r="H19" s="85">
        <v>7</v>
      </c>
      <c r="I19" s="85">
        <v>4.5</v>
      </c>
      <c r="J19" s="85">
        <v>5.5</v>
      </c>
      <c r="K19" s="85">
        <v>3.1</v>
      </c>
      <c r="L19" s="86">
        <v>1.4</v>
      </c>
      <c r="M19" s="86">
        <v>79.400000000000006</v>
      </c>
      <c r="N19" s="86">
        <v>68</v>
      </c>
    </row>
    <row r="20" spans="1:14" s="1" customFormat="1" ht="16.5" customHeight="1">
      <c r="B20" s="103" t="s">
        <v>146</v>
      </c>
      <c r="C20" s="83">
        <v>328</v>
      </c>
      <c r="D20" s="83">
        <v>203</v>
      </c>
      <c r="E20" s="83">
        <v>261</v>
      </c>
      <c r="F20" s="83">
        <v>136</v>
      </c>
      <c r="G20" s="83">
        <v>67</v>
      </c>
      <c r="H20" s="85">
        <v>6.6</v>
      </c>
      <c r="I20" s="85">
        <v>4.0999999999999996</v>
      </c>
      <c r="J20" s="85">
        <v>5.2</v>
      </c>
      <c r="K20" s="85">
        <v>2.7</v>
      </c>
      <c r="L20" s="86">
        <v>1.3</v>
      </c>
      <c r="M20" s="86">
        <v>79.599999999999994</v>
      </c>
      <c r="N20" s="86">
        <v>67</v>
      </c>
    </row>
    <row r="21" spans="1:14" s="1" customFormat="1" ht="16.5" customHeight="1">
      <c r="B21" s="103" t="s">
        <v>147</v>
      </c>
      <c r="C21" s="83">
        <v>303</v>
      </c>
      <c r="D21" s="82" t="s">
        <v>58</v>
      </c>
      <c r="E21" s="88">
        <v>240</v>
      </c>
      <c r="F21" s="82" t="s">
        <v>58</v>
      </c>
      <c r="G21" s="88">
        <v>63</v>
      </c>
      <c r="H21" s="84">
        <v>6.2</v>
      </c>
      <c r="I21" s="84" t="s">
        <v>58</v>
      </c>
      <c r="J21" s="84">
        <v>4.9000000000000004</v>
      </c>
      <c r="K21" s="84" t="s">
        <v>58</v>
      </c>
      <c r="L21" s="87">
        <v>1.3</v>
      </c>
      <c r="M21" s="87">
        <v>79.2</v>
      </c>
      <c r="N21" s="87" t="s">
        <v>58</v>
      </c>
    </row>
    <row r="22" spans="1:14" s="1" customFormat="1" ht="16.5" customHeight="1">
      <c r="B22" s="101">
        <v>10</v>
      </c>
      <c r="C22" s="83">
        <v>308</v>
      </c>
      <c r="D22" s="82" t="s">
        <v>58</v>
      </c>
      <c r="E22" s="83">
        <v>237</v>
      </c>
      <c r="F22" s="82" t="s">
        <v>58</v>
      </c>
      <c r="G22" s="83">
        <v>71</v>
      </c>
      <c r="H22" s="85">
        <v>6.2</v>
      </c>
      <c r="I22" s="84" t="s">
        <v>58</v>
      </c>
      <c r="J22" s="85">
        <v>4.8</v>
      </c>
      <c r="K22" s="84" t="s">
        <v>58</v>
      </c>
      <c r="L22" s="86">
        <v>1.4</v>
      </c>
      <c r="M22" s="86">
        <v>76.900000000000006</v>
      </c>
      <c r="N22" s="87" t="s">
        <v>58</v>
      </c>
    </row>
    <row r="23" spans="1:14" s="1" customFormat="1" ht="16.5" customHeight="1">
      <c r="B23" s="101">
        <v>11</v>
      </c>
      <c r="C23" s="83">
        <v>302</v>
      </c>
      <c r="D23" s="82" t="s">
        <v>58</v>
      </c>
      <c r="E23" s="83">
        <v>246</v>
      </c>
      <c r="F23" s="82" t="s">
        <v>58</v>
      </c>
      <c r="G23" s="83">
        <v>56</v>
      </c>
      <c r="H23" s="85">
        <v>6.4</v>
      </c>
      <c r="I23" s="84" t="s">
        <v>58</v>
      </c>
      <c r="J23" s="85">
        <v>5.2</v>
      </c>
      <c r="K23" s="84" t="s">
        <v>58</v>
      </c>
      <c r="L23" s="86">
        <v>1.2</v>
      </c>
      <c r="M23" s="86">
        <v>81.5</v>
      </c>
      <c r="N23" s="87" t="s">
        <v>58</v>
      </c>
    </row>
    <row r="24" spans="1:14" s="1" customFormat="1" ht="16.5" customHeight="1">
      <c r="B24" s="101">
        <v>12</v>
      </c>
      <c r="C24" s="83">
        <v>259</v>
      </c>
      <c r="D24" s="82" t="s">
        <v>58</v>
      </c>
      <c r="E24" s="83">
        <v>208</v>
      </c>
      <c r="F24" s="82" t="s">
        <v>58</v>
      </c>
      <c r="G24" s="83">
        <v>51</v>
      </c>
      <c r="H24" s="85">
        <v>5.5</v>
      </c>
      <c r="I24" s="84" t="s">
        <v>58</v>
      </c>
      <c r="J24" s="85">
        <v>4.4000000000000004</v>
      </c>
      <c r="K24" s="84" t="s">
        <v>58</v>
      </c>
      <c r="L24" s="86">
        <v>1.1000000000000001</v>
      </c>
      <c r="M24" s="86">
        <v>80.3</v>
      </c>
      <c r="N24" s="87" t="s">
        <v>58</v>
      </c>
    </row>
    <row r="25" spans="1:14" s="1" customFormat="1" ht="16.5" customHeight="1">
      <c r="B25" s="101">
        <v>13</v>
      </c>
      <c r="C25" s="83">
        <v>257</v>
      </c>
      <c r="D25" s="82" t="s">
        <v>58</v>
      </c>
      <c r="E25" s="83">
        <v>197</v>
      </c>
      <c r="F25" s="82" t="s">
        <v>58</v>
      </c>
      <c r="G25" s="83">
        <v>60</v>
      </c>
      <c r="H25" s="85">
        <v>5.6</v>
      </c>
      <c r="I25" s="84" t="s">
        <v>58</v>
      </c>
      <c r="J25" s="85">
        <v>4.3</v>
      </c>
      <c r="K25" s="84" t="s">
        <v>58</v>
      </c>
      <c r="L25" s="86">
        <v>1.3</v>
      </c>
      <c r="M25" s="86">
        <v>76.7</v>
      </c>
      <c r="N25" s="87" t="s">
        <v>58</v>
      </c>
    </row>
    <row r="26" spans="1:14" s="1" customFormat="1" ht="16.5" customHeight="1">
      <c r="A26" s="39"/>
      <c r="B26" s="102">
        <v>14</v>
      </c>
      <c r="C26" s="89">
        <v>244</v>
      </c>
      <c r="D26" s="90" t="s">
        <v>140</v>
      </c>
      <c r="E26" s="89">
        <v>201</v>
      </c>
      <c r="F26" s="90" t="s">
        <v>140</v>
      </c>
      <c r="G26" s="89">
        <v>43</v>
      </c>
      <c r="H26" s="91">
        <v>5.3</v>
      </c>
      <c r="I26" s="92" t="s">
        <v>140</v>
      </c>
      <c r="J26" s="91">
        <v>4.3</v>
      </c>
      <c r="K26" s="92" t="s">
        <v>140</v>
      </c>
      <c r="L26" s="91">
        <v>0.9</v>
      </c>
      <c r="M26" s="91">
        <v>82.4</v>
      </c>
      <c r="N26" s="92" t="s">
        <v>140</v>
      </c>
    </row>
    <row r="27" spans="1:14" s="1" customFormat="1" ht="16.5" customHeight="1">
      <c r="A27" s="25"/>
      <c r="B27" s="101">
        <v>15</v>
      </c>
      <c r="C27" s="93">
        <v>251</v>
      </c>
      <c r="D27" s="94" t="s">
        <v>140</v>
      </c>
      <c r="E27" s="93">
        <v>197</v>
      </c>
      <c r="F27" s="94" t="s">
        <v>140</v>
      </c>
      <c r="G27" s="89">
        <v>54</v>
      </c>
      <c r="H27" s="91">
        <v>5.6</v>
      </c>
      <c r="I27" s="92" t="s">
        <v>140</v>
      </c>
      <c r="J27" s="91">
        <v>4.4000000000000004</v>
      </c>
      <c r="K27" s="92" t="s">
        <v>140</v>
      </c>
      <c r="L27" s="91">
        <v>1.2</v>
      </c>
      <c r="M27" s="91">
        <v>78.5</v>
      </c>
      <c r="N27" s="92" t="s">
        <v>140</v>
      </c>
    </row>
    <row r="28" spans="1:14" s="1" customFormat="1" ht="16.5" customHeight="1">
      <c r="A28" s="25"/>
      <c r="B28" s="101">
        <v>16</v>
      </c>
      <c r="C28" s="93">
        <v>228</v>
      </c>
      <c r="D28" s="94" t="s">
        <v>140</v>
      </c>
      <c r="E28" s="93">
        <v>170</v>
      </c>
      <c r="F28" s="94" t="s">
        <v>140</v>
      </c>
      <c r="G28" s="89">
        <v>58</v>
      </c>
      <c r="H28" s="91">
        <v>5.2</v>
      </c>
      <c r="I28" s="92" t="s">
        <v>140</v>
      </c>
      <c r="J28" s="91">
        <v>3.8</v>
      </c>
      <c r="K28" s="92" t="s">
        <v>140</v>
      </c>
      <c r="L28" s="91">
        <v>1.3</v>
      </c>
      <c r="M28" s="91">
        <v>74.599999999999994</v>
      </c>
      <c r="N28" s="92" t="s">
        <v>140</v>
      </c>
    </row>
    <row r="29" spans="1:14" s="1" customFormat="1" ht="16.5" customHeight="1">
      <c r="B29" s="101">
        <v>17</v>
      </c>
      <c r="C29" s="40">
        <v>212</v>
      </c>
      <c r="D29" s="82" t="s">
        <v>58</v>
      </c>
      <c r="E29" s="40">
        <v>166</v>
      </c>
      <c r="F29" s="82" t="s">
        <v>58</v>
      </c>
      <c r="G29" s="35">
        <v>46</v>
      </c>
      <c r="H29" s="86">
        <v>5.0999999999999996</v>
      </c>
      <c r="I29" s="87" t="s">
        <v>58</v>
      </c>
      <c r="J29" s="86">
        <v>4</v>
      </c>
      <c r="K29" s="87" t="s">
        <v>58</v>
      </c>
      <c r="L29" s="86">
        <v>1.1000000000000001</v>
      </c>
      <c r="M29" s="86">
        <v>78.3</v>
      </c>
      <c r="N29" s="87" t="s">
        <v>58</v>
      </c>
    </row>
    <row r="30" spans="1:14" s="1" customFormat="1" ht="16.5" customHeight="1">
      <c r="B30" s="101">
        <v>18</v>
      </c>
      <c r="C30" s="40">
        <v>215</v>
      </c>
      <c r="D30" s="82" t="s">
        <v>58</v>
      </c>
      <c r="E30" s="40">
        <v>175</v>
      </c>
      <c r="F30" s="82" t="s">
        <v>58</v>
      </c>
      <c r="G30" s="35">
        <v>40</v>
      </c>
      <c r="H30" s="86">
        <v>5.0999999999999996</v>
      </c>
      <c r="I30" s="87" t="s">
        <v>58</v>
      </c>
      <c r="J30" s="86">
        <v>4.0999999999999996</v>
      </c>
      <c r="K30" s="87" t="s">
        <v>58</v>
      </c>
      <c r="L30" s="86">
        <v>0.9</v>
      </c>
      <c r="M30" s="86">
        <v>81.400000000000006</v>
      </c>
      <c r="N30" s="87" t="s">
        <v>58</v>
      </c>
    </row>
    <row r="31" spans="1:14" s="1" customFormat="1" ht="16.5" customHeight="1">
      <c r="A31" s="82"/>
      <c r="B31" s="101">
        <v>19</v>
      </c>
      <c r="C31" s="94">
        <v>191</v>
      </c>
      <c r="D31" s="94" t="s">
        <v>58</v>
      </c>
      <c r="E31" s="95">
        <v>152</v>
      </c>
      <c r="F31" s="92" t="s">
        <v>58</v>
      </c>
      <c r="G31" s="95">
        <v>39</v>
      </c>
      <c r="H31" s="92">
        <v>4.5999999999999996</v>
      </c>
      <c r="I31" s="92" t="s">
        <v>58</v>
      </c>
      <c r="J31" s="91">
        <v>3.6</v>
      </c>
      <c r="K31" s="92" t="s">
        <v>58</v>
      </c>
      <c r="L31" s="39">
        <v>0.9</v>
      </c>
      <c r="M31" s="39">
        <v>79.599999999999994</v>
      </c>
      <c r="N31" s="92" t="s">
        <v>58</v>
      </c>
    </row>
    <row r="32" spans="1:14" s="1" customFormat="1" ht="16.5" customHeight="1">
      <c r="A32" s="82"/>
      <c r="B32" s="101">
        <v>20</v>
      </c>
      <c r="C32" s="94">
        <v>195</v>
      </c>
      <c r="D32" s="94" t="s">
        <v>58</v>
      </c>
      <c r="E32" s="95">
        <v>160</v>
      </c>
      <c r="F32" s="92" t="s">
        <v>58</v>
      </c>
      <c r="G32" s="95">
        <v>35</v>
      </c>
      <c r="H32" s="92">
        <v>4.7</v>
      </c>
      <c r="I32" s="92" t="s">
        <v>58</v>
      </c>
      <c r="J32" s="91">
        <v>3.9</v>
      </c>
      <c r="K32" s="92" t="s">
        <v>58</v>
      </c>
      <c r="L32" s="39">
        <v>0.9</v>
      </c>
      <c r="M32" s="39">
        <v>82.1</v>
      </c>
      <c r="N32" s="92" t="s">
        <v>58</v>
      </c>
    </row>
    <row r="33" spans="1:14" s="1" customFormat="1" ht="16.5" customHeight="1">
      <c r="A33" s="82"/>
      <c r="B33" s="101">
        <v>21</v>
      </c>
      <c r="C33" s="94">
        <v>178</v>
      </c>
      <c r="D33" s="94" t="s">
        <v>58</v>
      </c>
      <c r="E33" s="95">
        <v>147</v>
      </c>
      <c r="F33" s="92" t="s">
        <v>58</v>
      </c>
      <c r="G33" s="95">
        <v>31</v>
      </c>
      <c r="H33" s="92">
        <v>4.4000000000000004</v>
      </c>
      <c r="I33" s="92" t="s">
        <v>58</v>
      </c>
      <c r="J33" s="91">
        <v>3.6</v>
      </c>
      <c r="K33" s="92" t="s">
        <v>58</v>
      </c>
      <c r="L33" s="91">
        <v>0.8</v>
      </c>
      <c r="M33" s="91">
        <v>82.6</v>
      </c>
      <c r="N33" s="92" t="s">
        <v>58</v>
      </c>
    </row>
    <row r="34" spans="1:14" s="1" customFormat="1" ht="16.5" customHeight="1">
      <c r="A34" s="94"/>
      <c r="B34" s="101">
        <v>22</v>
      </c>
      <c r="C34" s="94">
        <v>171</v>
      </c>
      <c r="D34" s="94" t="s">
        <v>58</v>
      </c>
      <c r="E34" s="95">
        <v>138</v>
      </c>
      <c r="F34" s="92" t="s">
        <v>58</v>
      </c>
      <c r="G34" s="95">
        <v>33</v>
      </c>
      <c r="H34" s="92">
        <v>4.3367993913264016</v>
      </c>
      <c r="I34" s="92" t="s">
        <v>58</v>
      </c>
      <c r="J34" s="92">
        <v>3.4998731930002536</v>
      </c>
      <c r="K34" s="92" t="s">
        <v>58</v>
      </c>
      <c r="L34" s="92">
        <v>0.83692619832614756</v>
      </c>
      <c r="M34" s="96">
        <v>80.701754385964904</v>
      </c>
      <c r="N34" s="92" t="s">
        <v>58</v>
      </c>
    </row>
    <row r="35" spans="1:14" s="1" customFormat="1" ht="16.5" customHeight="1">
      <c r="A35" s="94"/>
      <c r="B35" s="101">
        <v>23</v>
      </c>
      <c r="C35" s="94">
        <v>168</v>
      </c>
      <c r="D35" s="94" t="s">
        <v>58</v>
      </c>
      <c r="E35" s="95">
        <v>138</v>
      </c>
      <c r="F35" s="92" t="s">
        <v>58</v>
      </c>
      <c r="G35" s="95">
        <v>30</v>
      </c>
      <c r="H35" s="92">
        <v>4.3</v>
      </c>
      <c r="I35" s="92" t="s">
        <v>58</v>
      </c>
      <c r="J35" s="92">
        <v>3.5</v>
      </c>
      <c r="K35" s="92" t="s">
        <v>58</v>
      </c>
      <c r="L35" s="92">
        <v>0.8</v>
      </c>
      <c r="M35" s="96">
        <v>82.142857142857139</v>
      </c>
      <c r="N35" s="92" t="s">
        <v>58</v>
      </c>
    </row>
    <row r="36" spans="1:14" s="1" customFormat="1" ht="16.5" customHeight="1">
      <c r="A36" s="94"/>
      <c r="B36" s="101">
        <v>24</v>
      </c>
      <c r="C36" s="94">
        <v>160</v>
      </c>
      <c r="D36" s="94" t="s">
        <v>58</v>
      </c>
      <c r="E36" s="95">
        <v>130</v>
      </c>
      <c r="F36" s="94" t="s">
        <v>58</v>
      </c>
      <c r="G36" s="95">
        <v>30</v>
      </c>
      <c r="H36" s="92">
        <f>ROUND(C36/(第26表!B36+第27表!E36)*1000,1)</f>
        <v>4.0999999999999996</v>
      </c>
      <c r="I36" s="94" t="s">
        <v>58</v>
      </c>
      <c r="J36" s="92">
        <f>ROUND(E36/(E36+第26表!B36)*1000,1)</f>
        <v>3.3</v>
      </c>
      <c r="K36" s="94" t="s">
        <v>58</v>
      </c>
      <c r="L36" s="92">
        <f>ROUND(G36/第26表!B36*1000,1)</f>
        <v>0.8</v>
      </c>
      <c r="M36" s="96">
        <f>E36/C36*100</f>
        <v>81.25</v>
      </c>
      <c r="N36" s="94" t="s">
        <v>58</v>
      </c>
    </row>
    <row r="37" spans="1:14" s="1" customFormat="1" ht="16.5" customHeight="1">
      <c r="A37" s="94"/>
      <c r="B37" s="165">
        <v>25</v>
      </c>
      <c r="C37" s="166">
        <v>138</v>
      </c>
      <c r="D37" s="94" t="s">
        <v>58</v>
      </c>
      <c r="E37" s="95">
        <v>104</v>
      </c>
      <c r="F37" s="94" t="s">
        <v>58</v>
      </c>
      <c r="G37" s="95">
        <v>34</v>
      </c>
      <c r="H37" s="92">
        <v>3.6</v>
      </c>
      <c r="I37" s="94" t="s">
        <v>58</v>
      </c>
      <c r="J37" s="92">
        <v>2.7</v>
      </c>
      <c r="K37" s="94" t="s">
        <v>58</v>
      </c>
      <c r="L37" s="92">
        <v>0.9</v>
      </c>
      <c r="M37" s="96">
        <v>75.400000000000006</v>
      </c>
      <c r="N37" s="94" t="s">
        <v>58</v>
      </c>
    </row>
    <row r="38" spans="1:14" s="4" customFormat="1" ht="16.5" customHeight="1">
      <c r="A38" s="97"/>
      <c r="B38" s="162">
        <v>26</v>
      </c>
      <c r="C38" s="167">
        <v>148</v>
      </c>
      <c r="D38" s="97" t="s">
        <v>58</v>
      </c>
      <c r="E38" s="98">
        <v>123</v>
      </c>
      <c r="F38" s="97" t="s">
        <v>58</v>
      </c>
      <c r="G38" s="98">
        <v>25</v>
      </c>
      <c r="H38" s="99">
        <v>4</v>
      </c>
      <c r="I38" s="97" t="s">
        <v>58</v>
      </c>
      <c r="J38" s="99">
        <v>3.3</v>
      </c>
      <c r="K38" s="97" t="s">
        <v>58</v>
      </c>
      <c r="L38" s="99">
        <v>0.7</v>
      </c>
      <c r="M38" s="100">
        <v>83.1</v>
      </c>
      <c r="N38" s="97" t="s">
        <v>58</v>
      </c>
    </row>
    <row r="39" spans="1:14">
      <c r="A39" s="66"/>
      <c r="B39" s="66"/>
      <c r="C39" s="66" t="s">
        <v>59</v>
      </c>
      <c r="D39" s="66"/>
      <c r="E39" s="66"/>
      <c r="F39" s="66"/>
      <c r="G39" s="66"/>
      <c r="H39" s="66"/>
      <c r="I39" s="67"/>
      <c r="J39" s="67"/>
      <c r="K39" s="67"/>
      <c r="L39" s="67"/>
      <c r="M39" s="81"/>
      <c r="N39" s="81"/>
    </row>
    <row r="40" spans="1:14">
      <c r="A40" s="66"/>
      <c r="B40" s="66"/>
      <c r="C40" s="66" t="s">
        <v>60</v>
      </c>
      <c r="D40" s="66"/>
      <c r="E40" s="66"/>
      <c r="F40" s="66"/>
      <c r="G40" s="66"/>
      <c r="H40" s="66"/>
      <c r="I40" s="67"/>
      <c r="J40" s="67"/>
      <c r="K40" s="67"/>
      <c r="L40" s="67"/>
      <c r="M40" s="81"/>
      <c r="N40" s="81"/>
    </row>
  </sheetData>
  <mergeCells count="12">
    <mergeCell ref="M3:N3"/>
    <mergeCell ref="B2:M2"/>
    <mergeCell ref="M4:N5"/>
    <mergeCell ref="C5:D5"/>
    <mergeCell ref="E5:F5"/>
    <mergeCell ref="G5:G7"/>
    <mergeCell ref="H5:I5"/>
    <mergeCell ref="A4:B7"/>
    <mergeCell ref="J5:K5"/>
    <mergeCell ref="L5:L7"/>
    <mergeCell ref="H4:L4"/>
    <mergeCell ref="C4:G4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2"/>
  <sheetViews>
    <sheetView view="pageBreakPreview" zoomScale="85" zoomScaleNormal="100" zoomScaleSheetLayoutView="85" workbookViewId="0">
      <pane xSplit="2" ySplit="5" topLeftCell="K81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RowHeight="13.5"/>
  <cols>
    <col min="1" max="2" width="5.625" style="65" customWidth="1"/>
    <col min="3" max="23" width="13.75" style="65" customWidth="1"/>
    <col min="24" max="24" width="4.25" style="65" customWidth="1"/>
    <col min="25" max="35" width="3.25" style="65" customWidth="1"/>
    <col min="36" max="16384" width="9" style="65"/>
  </cols>
  <sheetData>
    <row r="1" spans="1:23" ht="15" customHeight="1"/>
    <row r="2" spans="1:23" ht="24">
      <c r="B2" s="227" t="s">
        <v>159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pans="1:23" ht="15" customHeight="1">
      <c r="V3" s="228" t="s">
        <v>0</v>
      </c>
      <c r="W3" s="228"/>
    </row>
    <row r="4" spans="1:23" s="105" customFormat="1" ht="16.5" customHeight="1">
      <c r="A4" s="231" t="s">
        <v>34</v>
      </c>
      <c r="B4" s="232"/>
      <c r="C4" s="229" t="s">
        <v>61</v>
      </c>
      <c r="D4" s="229"/>
      <c r="E4" s="229"/>
      <c r="F4" s="229"/>
      <c r="G4" s="229" t="s">
        <v>62</v>
      </c>
      <c r="H4" s="229"/>
      <c r="I4" s="229"/>
      <c r="J4" s="229" t="s">
        <v>63</v>
      </c>
      <c r="K4" s="229"/>
      <c r="L4" s="229"/>
      <c r="M4" s="229" t="s">
        <v>64</v>
      </c>
      <c r="N4" s="229"/>
      <c r="O4" s="229"/>
      <c r="P4" s="229" t="s">
        <v>65</v>
      </c>
      <c r="Q4" s="229"/>
      <c r="R4" s="229"/>
      <c r="S4" s="229"/>
      <c r="T4" s="229" t="s">
        <v>66</v>
      </c>
      <c r="U4" s="229"/>
      <c r="V4" s="229"/>
      <c r="W4" s="230"/>
    </row>
    <row r="5" spans="1:23" s="105" customFormat="1" ht="16.5" customHeight="1">
      <c r="A5" s="233"/>
      <c r="B5" s="234"/>
      <c r="C5" s="106" t="s">
        <v>67</v>
      </c>
      <c r="D5" s="106" t="s">
        <v>68</v>
      </c>
      <c r="E5" s="106" t="s">
        <v>161</v>
      </c>
      <c r="F5" s="106" t="s">
        <v>149</v>
      </c>
      <c r="G5" s="106" t="s">
        <v>69</v>
      </c>
      <c r="H5" s="106" t="s">
        <v>68</v>
      </c>
      <c r="I5" s="106" t="s">
        <v>161</v>
      </c>
      <c r="J5" s="106" t="s">
        <v>67</v>
      </c>
      <c r="K5" s="106" t="s">
        <v>70</v>
      </c>
      <c r="L5" s="106" t="s">
        <v>161</v>
      </c>
      <c r="M5" s="106" t="s">
        <v>71</v>
      </c>
      <c r="N5" s="106" t="s">
        <v>68</v>
      </c>
      <c r="O5" s="106" t="s">
        <v>161</v>
      </c>
      <c r="P5" s="106" t="s">
        <v>67</v>
      </c>
      <c r="Q5" s="106" t="s">
        <v>68</v>
      </c>
      <c r="R5" s="106" t="s">
        <v>161</v>
      </c>
      <c r="S5" s="106" t="s">
        <v>149</v>
      </c>
      <c r="T5" s="106" t="s">
        <v>71</v>
      </c>
      <c r="U5" s="106" t="s">
        <v>162</v>
      </c>
      <c r="V5" s="106" t="s">
        <v>161</v>
      </c>
      <c r="W5" s="107" t="s">
        <v>149</v>
      </c>
    </row>
    <row r="6" spans="1:23" s="105" customFormat="1" ht="7.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</row>
    <row r="7" spans="1:23" ht="14.25">
      <c r="G7" s="108" t="s">
        <v>72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 t="s">
        <v>73</v>
      </c>
    </row>
    <row r="8" spans="1:23" s="109" customFormat="1" ht="9">
      <c r="B8" s="110" t="s">
        <v>150</v>
      </c>
      <c r="P8" s="109" t="s">
        <v>151</v>
      </c>
    </row>
    <row r="9" spans="1:23">
      <c r="A9" s="65" t="s">
        <v>55</v>
      </c>
      <c r="B9" s="65">
        <v>25</v>
      </c>
      <c r="C9" s="111">
        <v>11451</v>
      </c>
      <c r="D9" s="111">
        <v>8280</v>
      </c>
      <c r="E9" s="111">
        <v>3110</v>
      </c>
      <c r="F9" s="111">
        <v>61</v>
      </c>
      <c r="G9" s="111">
        <v>4840</v>
      </c>
      <c r="H9" s="111">
        <v>4838</v>
      </c>
      <c r="I9" s="111">
        <v>2</v>
      </c>
      <c r="J9" s="111">
        <v>2494</v>
      </c>
      <c r="K9" s="111">
        <v>2464</v>
      </c>
      <c r="L9" s="111">
        <v>30</v>
      </c>
      <c r="M9" s="111">
        <v>26</v>
      </c>
      <c r="N9" s="111">
        <v>14</v>
      </c>
      <c r="O9" s="111">
        <v>12</v>
      </c>
      <c r="P9" s="111">
        <v>4091</v>
      </c>
      <c r="Q9" s="111">
        <v>964</v>
      </c>
      <c r="R9" s="111">
        <v>3066</v>
      </c>
      <c r="S9" s="111">
        <v>61</v>
      </c>
      <c r="T9" s="111" t="s">
        <v>152</v>
      </c>
      <c r="U9" s="111" t="s">
        <v>152</v>
      </c>
      <c r="V9" s="111" t="s">
        <v>152</v>
      </c>
      <c r="W9" s="111" t="s">
        <v>152</v>
      </c>
    </row>
    <row r="10" spans="1:23">
      <c r="B10" s="65">
        <v>30</v>
      </c>
      <c r="C10" s="111">
        <v>10827</v>
      </c>
      <c r="D10" s="111">
        <v>8973</v>
      </c>
      <c r="E10" s="111">
        <v>1814</v>
      </c>
      <c r="F10" s="111">
        <v>40</v>
      </c>
      <c r="G10" s="111">
        <v>4539</v>
      </c>
      <c r="H10" s="111">
        <v>4519</v>
      </c>
      <c r="I10" s="111">
        <v>20</v>
      </c>
      <c r="J10" s="111">
        <v>3801</v>
      </c>
      <c r="K10" s="111">
        <v>3793</v>
      </c>
      <c r="L10" s="111">
        <v>8</v>
      </c>
      <c r="M10" s="111">
        <v>39</v>
      </c>
      <c r="N10" s="111">
        <v>6</v>
      </c>
      <c r="O10" s="111">
        <v>33</v>
      </c>
      <c r="P10" s="111">
        <v>2317</v>
      </c>
      <c r="Q10" s="111">
        <v>607</v>
      </c>
      <c r="R10" s="111">
        <v>1671</v>
      </c>
      <c r="S10" s="111">
        <v>39</v>
      </c>
      <c r="T10" s="111">
        <v>131</v>
      </c>
      <c r="U10" s="111">
        <v>48</v>
      </c>
      <c r="V10" s="111">
        <v>82</v>
      </c>
      <c r="W10" s="111">
        <v>1</v>
      </c>
    </row>
    <row r="11" spans="1:23">
      <c r="B11" s="65">
        <v>35</v>
      </c>
      <c r="C11" s="111">
        <v>11866</v>
      </c>
      <c r="D11" s="111">
        <v>10572</v>
      </c>
      <c r="E11" s="111">
        <v>1265</v>
      </c>
      <c r="F11" s="111">
        <v>29</v>
      </c>
      <c r="G11" s="111">
        <v>4486</v>
      </c>
      <c r="H11" s="111">
        <v>4467</v>
      </c>
      <c r="I11" s="111">
        <v>19</v>
      </c>
      <c r="J11" s="111">
        <v>5633</v>
      </c>
      <c r="K11" s="111">
        <v>5622</v>
      </c>
      <c r="L11" s="111">
        <v>11</v>
      </c>
      <c r="M11" s="111">
        <v>64</v>
      </c>
      <c r="N11" s="111">
        <v>10</v>
      </c>
      <c r="O11" s="111">
        <v>54</v>
      </c>
      <c r="P11" s="111">
        <v>1552</v>
      </c>
      <c r="Q11" s="111">
        <v>437</v>
      </c>
      <c r="R11" s="111">
        <v>1088</v>
      </c>
      <c r="S11" s="111">
        <v>27</v>
      </c>
      <c r="T11" s="111">
        <v>131</v>
      </c>
      <c r="U11" s="111">
        <v>36</v>
      </c>
      <c r="V11" s="111">
        <v>93</v>
      </c>
      <c r="W11" s="111">
        <v>2</v>
      </c>
    </row>
    <row r="12" spans="1:23">
      <c r="B12" s="65">
        <v>40</v>
      </c>
      <c r="C12" s="111">
        <v>11167</v>
      </c>
      <c r="D12" s="111">
        <v>10578</v>
      </c>
      <c r="E12" s="111">
        <v>572</v>
      </c>
      <c r="F12" s="111">
        <v>17</v>
      </c>
      <c r="G12" s="111">
        <v>4110</v>
      </c>
      <c r="H12" s="111">
        <v>4092</v>
      </c>
      <c r="I12" s="111">
        <v>18</v>
      </c>
      <c r="J12" s="111">
        <v>6315</v>
      </c>
      <c r="K12" s="111">
        <v>6309</v>
      </c>
      <c r="L12" s="111">
        <v>6</v>
      </c>
      <c r="M12" s="111">
        <v>74</v>
      </c>
      <c r="N12" s="111">
        <v>8</v>
      </c>
      <c r="O12" s="111">
        <v>66</v>
      </c>
      <c r="P12" s="111">
        <v>620</v>
      </c>
      <c r="Q12" s="111">
        <v>159</v>
      </c>
      <c r="R12" s="111">
        <v>447</v>
      </c>
      <c r="S12" s="111">
        <v>14</v>
      </c>
      <c r="T12" s="111">
        <v>48</v>
      </c>
      <c r="U12" s="111">
        <v>10</v>
      </c>
      <c r="V12" s="111">
        <v>35</v>
      </c>
      <c r="W12" s="111">
        <v>3</v>
      </c>
    </row>
    <row r="13" spans="1:23" ht="18" customHeight="1">
      <c r="B13" s="65">
        <v>45</v>
      </c>
      <c r="C13" s="111">
        <v>9914</v>
      </c>
      <c r="D13" s="111">
        <v>9672</v>
      </c>
      <c r="E13" s="111">
        <v>239</v>
      </c>
      <c r="F13" s="111">
        <v>3</v>
      </c>
      <c r="G13" s="111">
        <v>3825</v>
      </c>
      <c r="H13" s="111">
        <v>3823</v>
      </c>
      <c r="I13" s="111">
        <v>2</v>
      </c>
      <c r="J13" s="111">
        <v>5739</v>
      </c>
      <c r="K13" s="111">
        <v>5733</v>
      </c>
      <c r="L13" s="111">
        <v>6</v>
      </c>
      <c r="M13" s="111">
        <v>94</v>
      </c>
      <c r="N13" s="111">
        <v>13</v>
      </c>
      <c r="O13" s="111">
        <v>81</v>
      </c>
      <c r="P13" s="111">
        <v>221</v>
      </c>
      <c r="Q13" s="111">
        <v>87</v>
      </c>
      <c r="R13" s="111">
        <v>133</v>
      </c>
      <c r="S13" s="111">
        <v>1</v>
      </c>
      <c r="T13" s="111">
        <v>35</v>
      </c>
      <c r="U13" s="111">
        <v>16</v>
      </c>
      <c r="V13" s="111">
        <v>17</v>
      </c>
      <c r="W13" s="111">
        <v>2</v>
      </c>
    </row>
    <row r="14" spans="1:23">
      <c r="B14" s="65">
        <v>50</v>
      </c>
      <c r="C14" s="111">
        <v>7272</v>
      </c>
      <c r="D14" s="111">
        <v>7188</v>
      </c>
      <c r="E14" s="111">
        <v>83</v>
      </c>
      <c r="F14" s="111">
        <v>1</v>
      </c>
      <c r="G14" s="111">
        <v>2751</v>
      </c>
      <c r="H14" s="111">
        <v>2750</v>
      </c>
      <c r="I14" s="111">
        <v>1</v>
      </c>
      <c r="J14" s="111">
        <v>4365</v>
      </c>
      <c r="K14" s="111">
        <v>4362</v>
      </c>
      <c r="L14" s="111">
        <v>3</v>
      </c>
      <c r="M14" s="111">
        <v>43</v>
      </c>
      <c r="N14" s="111">
        <v>6</v>
      </c>
      <c r="O14" s="111">
        <v>37</v>
      </c>
      <c r="P14" s="111">
        <v>97</v>
      </c>
      <c r="Q14" s="111">
        <v>58</v>
      </c>
      <c r="R14" s="111">
        <v>38</v>
      </c>
      <c r="S14" s="111">
        <v>1</v>
      </c>
      <c r="T14" s="111">
        <v>16</v>
      </c>
      <c r="U14" s="111">
        <v>12</v>
      </c>
      <c r="V14" s="111">
        <v>4</v>
      </c>
      <c r="W14" s="111" t="s">
        <v>153</v>
      </c>
    </row>
    <row r="15" spans="1:23">
      <c r="B15" s="65">
        <v>55</v>
      </c>
      <c r="C15" s="111">
        <v>5790</v>
      </c>
      <c r="D15" s="111">
        <v>5765</v>
      </c>
      <c r="E15" s="111">
        <v>23</v>
      </c>
      <c r="F15" s="111">
        <v>2</v>
      </c>
      <c r="G15" s="111">
        <v>1970</v>
      </c>
      <c r="H15" s="111">
        <v>1968</v>
      </c>
      <c r="I15" s="111">
        <v>2</v>
      </c>
      <c r="J15" s="111">
        <v>3745</v>
      </c>
      <c r="K15" s="111">
        <v>3745</v>
      </c>
      <c r="L15" s="111" t="s">
        <v>154</v>
      </c>
      <c r="M15" s="111">
        <v>17</v>
      </c>
      <c r="N15" s="111">
        <v>5</v>
      </c>
      <c r="O15" s="111">
        <v>12</v>
      </c>
      <c r="P15" s="111">
        <v>49</v>
      </c>
      <c r="Q15" s="111">
        <v>38</v>
      </c>
      <c r="R15" s="111">
        <v>9</v>
      </c>
      <c r="S15" s="111">
        <v>2</v>
      </c>
      <c r="T15" s="111">
        <v>9</v>
      </c>
      <c r="U15" s="111">
        <v>9</v>
      </c>
      <c r="V15" s="111" t="s">
        <v>154</v>
      </c>
      <c r="W15" s="111" t="s">
        <v>154</v>
      </c>
    </row>
    <row r="16" spans="1:23">
      <c r="B16" s="65">
        <v>60</v>
      </c>
      <c r="C16" s="111">
        <v>4988</v>
      </c>
      <c r="D16" s="111">
        <v>4972</v>
      </c>
      <c r="E16" s="111">
        <v>12</v>
      </c>
      <c r="F16" s="111">
        <v>4</v>
      </c>
      <c r="G16" s="111">
        <v>1890</v>
      </c>
      <c r="H16" s="111">
        <v>1889</v>
      </c>
      <c r="I16" s="111">
        <v>1</v>
      </c>
      <c r="J16" s="111">
        <v>3051</v>
      </c>
      <c r="K16" s="111">
        <v>3050</v>
      </c>
      <c r="L16" s="111">
        <v>1</v>
      </c>
      <c r="M16" s="111">
        <v>8</v>
      </c>
      <c r="N16" s="111">
        <v>3</v>
      </c>
      <c r="O16" s="111">
        <v>5</v>
      </c>
      <c r="P16" s="111">
        <v>30</v>
      </c>
      <c r="Q16" s="111">
        <v>26</v>
      </c>
      <c r="R16" s="111">
        <v>4</v>
      </c>
      <c r="S16" s="111" t="s">
        <v>154</v>
      </c>
      <c r="T16" s="111">
        <v>9</v>
      </c>
      <c r="U16" s="111">
        <v>4</v>
      </c>
      <c r="V16" s="111">
        <v>1</v>
      </c>
      <c r="W16" s="111">
        <v>4</v>
      </c>
    </row>
    <row r="17" spans="1:23">
      <c r="A17" s="65" t="s">
        <v>57</v>
      </c>
      <c r="B17" s="65">
        <v>2</v>
      </c>
      <c r="C17" s="111">
        <v>3498</v>
      </c>
      <c r="D17" s="111">
        <v>3494</v>
      </c>
      <c r="E17" s="111">
        <v>4</v>
      </c>
      <c r="F17" s="111" t="s">
        <v>154</v>
      </c>
      <c r="G17" s="111">
        <v>1550</v>
      </c>
      <c r="H17" s="111">
        <v>1549</v>
      </c>
      <c r="I17" s="111">
        <v>1</v>
      </c>
      <c r="J17" s="111">
        <v>1934</v>
      </c>
      <c r="K17" s="111">
        <v>1934</v>
      </c>
      <c r="L17" s="111" t="s">
        <v>154</v>
      </c>
      <c r="M17" s="111">
        <v>3</v>
      </c>
      <c r="N17" s="111">
        <v>1</v>
      </c>
      <c r="O17" s="111">
        <v>2</v>
      </c>
      <c r="P17" s="111">
        <v>11</v>
      </c>
      <c r="Q17" s="111">
        <v>10</v>
      </c>
      <c r="R17" s="111">
        <v>1</v>
      </c>
      <c r="S17" s="111" t="s">
        <v>154</v>
      </c>
      <c r="T17" s="111" t="s">
        <v>154</v>
      </c>
      <c r="U17" s="111" t="s">
        <v>154</v>
      </c>
      <c r="V17" s="111" t="s">
        <v>154</v>
      </c>
      <c r="W17" s="111" t="s">
        <v>154</v>
      </c>
    </row>
    <row r="18" spans="1:23" ht="18" customHeight="1">
      <c r="B18" s="65">
        <v>7</v>
      </c>
      <c r="C18" s="111">
        <v>2139</v>
      </c>
      <c r="D18" s="111">
        <v>2136</v>
      </c>
      <c r="E18" s="111">
        <v>3</v>
      </c>
      <c r="F18" s="111" t="s">
        <v>154</v>
      </c>
      <c r="G18" s="111">
        <v>1108</v>
      </c>
      <c r="H18" s="111">
        <v>1108</v>
      </c>
      <c r="I18" s="111" t="s">
        <v>154</v>
      </c>
      <c r="J18" s="111">
        <v>1008</v>
      </c>
      <c r="K18" s="111">
        <v>1008</v>
      </c>
      <c r="L18" s="111" t="s">
        <v>154</v>
      </c>
      <c r="M18" s="111">
        <v>4</v>
      </c>
      <c r="N18" s="111">
        <v>2</v>
      </c>
      <c r="O18" s="111">
        <v>2</v>
      </c>
      <c r="P18" s="111">
        <v>19</v>
      </c>
      <c r="Q18" s="111">
        <v>18</v>
      </c>
      <c r="R18" s="111">
        <v>1</v>
      </c>
      <c r="S18" s="111" t="s">
        <v>154</v>
      </c>
      <c r="T18" s="111" t="s">
        <v>154</v>
      </c>
      <c r="U18" s="111" t="s">
        <v>154</v>
      </c>
      <c r="V18" s="111" t="s">
        <v>154</v>
      </c>
      <c r="W18" s="111" t="s">
        <v>154</v>
      </c>
    </row>
    <row r="19" spans="1:23">
      <c r="B19" s="65">
        <v>8</v>
      </c>
      <c r="C19" s="111">
        <v>2079</v>
      </c>
      <c r="D19" s="111">
        <v>2077</v>
      </c>
      <c r="E19" s="111" t="s">
        <v>154</v>
      </c>
      <c r="F19" s="111">
        <v>2</v>
      </c>
      <c r="G19" s="111">
        <v>985</v>
      </c>
      <c r="H19" s="111">
        <v>985</v>
      </c>
      <c r="I19" s="111" t="s">
        <v>154</v>
      </c>
      <c r="J19" s="111">
        <v>1083</v>
      </c>
      <c r="K19" s="111">
        <v>1083</v>
      </c>
      <c r="L19" s="111" t="s">
        <v>154</v>
      </c>
      <c r="M19" s="111">
        <v>1</v>
      </c>
      <c r="N19" s="111">
        <v>1</v>
      </c>
      <c r="O19" s="111" t="s">
        <v>154</v>
      </c>
      <c r="P19" s="111">
        <v>10</v>
      </c>
      <c r="Q19" s="111">
        <v>8</v>
      </c>
      <c r="R19" s="111" t="s">
        <v>154</v>
      </c>
      <c r="S19" s="111">
        <v>2</v>
      </c>
      <c r="T19" s="111" t="s">
        <v>154</v>
      </c>
      <c r="U19" s="111" t="s">
        <v>154</v>
      </c>
      <c r="V19" s="111" t="s">
        <v>154</v>
      </c>
      <c r="W19" s="111" t="s">
        <v>154</v>
      </c>
    </row>
    <row r="20" spans="1:23">
      <c r="B20" s="65">
        <v>9</v>
      </c>
      <c r="C20" s="111">
        <v>2111</v>
      </c>
      <c r="D20" s="111">
        <v>2110</v>
      </c>
      <c r="E20" s="111" t="s">
        <v>154</v>
      </c>
      <c r="F20" s="111">
        <v>1</v>
      </c>
      <c r="G20" s="111">
        <v>973</v>
      </c>
      <c r="H20" s="111">
        <v>973</v>
      </c>
      <c r="I20" s="111" t="s">
        <v>154</v>
      </c>
      <c r="J20" s="111">
        <v>1125</v>
      </c>
      <c r="K20" s="111">
        <v>1125</v>
      </c>
      <c r="L20" s="111" t="s">
        <v>154</v>
      </c>
      <c r="M20" s="111">
        <v>1</v>
      </c>
      <c r="N20" s="111">
        <v>1</v>
      </c>
      <c r="O20" s="111" t="s">
        <v>154</v>
      </c>
      <c r="P20" s="111">
        <v>10</v>
      </c>
      <c r="Q20" s="111">
        <v>9</v>
      </c>
      <c r="R20" s="111" t="s">
        <v>154</v>
      </c>
      <c r="S20" s="111">
        <v>1</v>
      </c>
      <c r="T20" s="111">
        <v>2</v>
      </c>
      <c r="U20" s="111">
        <v>2</v>
      </c>
      <c r="V20" s="111" t="s">
        <v>154</v>
      </c>
      <c r="W20" s="111" t="s">
        <v>154</v>
      </c>
    </row>
    <row r="21" spans="1:23">
      <c r="B21" s="65">
        <v>10</v>
      </c>
      <c r="C21" s="111">
        <v>2156</v>
      </c>
      <c r="D21" s="111">
        <v>2154</v>
      </c>
      <c r="E21" s="111">
        <v>1</v>
      </c>
      <c r="F21" s="111">
        <v>1</v>
      </c>
      <c r="G21" s="111">
        <v>951</v>
      </c>
      <c r="H21" s="111">
        <v>951</v>
      </c>
      <c r="I21" s="111" t="s">
        <v>154</v>
      </c>
      <c r="J21" s="111">
        <v>1185</v>
      </c>
      <c r="K21" s="111">
        <v>1185</v>
      </c>
      <c r="L21" s="111" t="s">
        <v>154</v>
      </c>
      <c r="M21" s="111">
        <v>2</v>
      </c>
      <c r="N21" s="111">
        <v>1</v>
      </c>
      <c r="O21" s="111">
        <v>1</v>
      </c>
      <c r="P21" s="111">
        <v>16</v>
      </c>
      <c r="Q21" s="111">
        <v>15</v>
      </c>
      <c r="R21" s="111" t="s">
        <v>154</v>
      </c>
      <c r="S21" s="111">
        <v>1</v>
      </c>
      <c r="T21" s="111">
        <v>2</v>
      </c>
      <c r="U21" s="111">
        <v>2</v>
      </c>
      <c r="V21" s="111" t="s">
        <v>154</v>
      </c>
      <c r="W21" s="111" t="s">
        <v>154</v>
      </c>
    </row>
    <row r="22" spans="1:23">
      <c r="B22" s="65">
        <v>11</v>
      </c>
      <c r="C22" s="111">
        <v>2053</v>
      </c>
      <c r="D22" s="111">
        <v>2050</v>
      </c>
      <c r="E22" s="111">
        <v>2</v>
      </c>
      <c r="F22" s="111">
        <v>1</v>
      </c>
      <c r="G22" s="111">
        <v>852</v>
      </c>
      <c r="H22" s="111">
        <v>852</v>
      </c>
      <c r="I22" s="111" t="s">
        <v>154</v>
      </c>
      <c r="J22" s="111">
        <v>1178</v>
      </c>
      <c r="K22" s="111">
        <v>1178</v>
      </c>
      <c r="L22" s="111" t="s">
        <v>154</v>
      </c>
      <c r="M22" s="111">
        <v>1</v>
      </c>
      <c r="N22" s="111">
        <v>1</v>
      </c>
      <c r="O22" s="111" t="s">
        <v>154</v>
      </c>
      <c r="P22" s="111">
        <v>18</v>
      </c>
      <c r="Q22" s="111">
        <v>17</v>
      </c>
      <c r="R22" s="111" t="s">
        <v>154</v>
      </c>
      <c r="S22" s="111">
        <v>1</v>
      </c>
      <c r="T22" s="111">
        <v>4</v>
      </c>
      <c r="U22" s="111">
        <v>2</v>
      </c>
      <c r="V22" s="111">
        <v>2</v>
      </c>
      <c r="W22" s="111" t="s">
        <v>154</v>
      </c>
    </row>
    <row r="23" spans="1:23" ht="12.75" customHeight="1">
      <c r="B23" s="65">
        <v>12</v>
      </c>
      <c r="C23" s="111">
        <v>2069</v>
      </c>
      <c r="D23" s="111">
        <v>2066</v>
      </c>
      <c r="E23" s="111">
        <v>1</v>
      </c>
      <c r="F23" s="111">
        <v>2</v>
      </c>
      <c r="G23" s="111">
        <v>901</v>
      </c>
      <c r="H23" s="111">
        <v>901</v>
      </c>
      <c r="I23" s="111" t="s">
        <v>154</v>
      </c>
      <c r="J23" s="111">
        <v>1155</v>
      </c>
      <c r="K23" s="111">
        <v>1155</v>
      </c>
      <c r="L23" s="111" t="s">
        <v>154</v>
      </c>
      <c r="M23" s="111">
        <v>2</v>
      </c>
      <c r="N23" s="111">
        <v>1</v>
      </c>
      <c r="O23" s="111">
        <v>1</v>
      </c>
      <c r="P23" s="111">
        <v>10</v>
      </c>
      <c r="Q23" s="111">
        <v>8</v>
      </c>
      <c r="R23" s="111" t="s">
        <v>154</v>
      </c>
      <c r="S23" s="111">
        <v>2</v>
      </c>
      <c r="T23" s="111">
        <v>1</v>
      </c>
      <c r="U23" s="111">
        <v>1</v>
      </c>
      <c r="V23" s="111" t="s">
        <v>154</v>
      </c>
      <c r="W23" s="111" t="s">
        <v>154</v>
      </c>
    </row>
    <row r="24" spans="1:23">
      <c r="B24" s="65">
        <v>13</v>
      </c>
      <c r="C24" s="111">
        <v>2047</v>
      </c>
      <c r="D24" s="111">
        <v>2046</v>
      </c>
      <c r="E24" s="111">
        <v>1</v>
      </c>
      <c r="F24" s="111" t="s">
        <v>154</v>
      </c>
      <c r="G24" s="111">
        <v>881</v>
      </c>
      <c r="H24" s="111">
        <v>881</v>
      </c>
      <c r="I24" s="111" t="s">
        <v>154</v>
      </c>
      <c r="J24" s="111">
        <v>1145</v>
      </c>
      <c r="K24" s="111">
        <v>1145</v>
      </c>
      <c r="L24" s="111" t="s">
        <v>154</v>
      </c>
      <c r="M24" s="111">
        <v>1</v>
      </c>
      <c r="N24" s="111" t="s">
        <v>154</v>
      </c>
      <c r="O24" s="111">
        <v>1</v>
      </c>
      <c r="P24" s="111">
        <v>17</v>
      </c>
      <c r="Q24" s="111">
        <v>17</v>
      </c>
      <c r="R24" s="111" t="s">
        <v>154</v>
      </c>
      <c r="S24" s="111" t="s">
        <v>154</v>
      </c>
      <c r="T24" s="111">
        <v>3</v>
      </c>
      <c r="U24" s="111">
        <v>3</v>
      </c>
      <c r="V24" s="111" t="s">
        <v>154</v>
      </c>
      <c r="W24" s="111" t="s">
        <v>154</v>
      </c>
    </row>
    <row r="25" spans="1:23">
      <c r="B25" s="65">
        <v>14</v>
      </c>
      <c r="C25" s="111">
        <v>1913</v>
      </c>
      <c r="D25" s="111">
        <v>1912</v>
      </c>
      <c r="E25" s="111">
        <v>1</v>
      </c>
      <c r="F25" s="111" t="s">
        <v>154</v>
      </c>
      <c r="G25" s="111">
        <v>880</v>
      </c>
      <c r="H25" s="111">
        <v>880</v>
      </c>
      <c r="I25" s="111" t="s">
        <v>154</v>
      </c>
      <c r="J25" s="111">
        <v>1025</v>
      </c>
      <c r="K25" s="111">
        <v>1025</v>
      </c>
      <c r="L25" s="111" t="s">
        <v>154</v>
      </c>
      <c r="M25" s="111">
        <v>1</v>
      </c>
      <c r="N25" s="111" t="s">
        <v>154</v>
      </c>
      <c r="O25" s="111">
        <v>1</v>
      </c>
      <c r="P25" s="111">
        <v>7</v>
      </c>
      <c r="Q25" s="111">
        <v>7</v>
      </c>
      <c r="R25" s="111" t="s">
        <v>154</v>
      </c>
      <c r="S25" s="111" t="s">
        <v>154</v>
      </c>
      <c r="T25" s="111" t="s">
        <v>154</v>
      </c>
      <c r="U25" s="111" t="s">
        <v>154</v>
      </c>
      <c r="V25" s="111" t="s">
        <v>154</v>
      </c>
      <c r="W25" s="111" t="s">
        <v>154</v>
      </c>
    </row>
    <row r="26" spans="1:23">
      <c r="B26" s="65">
        <v>15</v>
      </c>
      <c r="C26" s="111">
        <v>1829</v>
      </c>
      <c r="D26" s="111">
        <v>1827</v>
      </c>
      <c r="E26" s="111" t="s">
        <v>19</v>
      </c>
      <c r="F26" s="111">
        <v>2</v>
      </c>
      <c r="G26" s="111">
        <v>791</v>
      </c>
      <c r="H26" s="111">
        <v>791</v>
      </c>
      <c r="I26" s="111" t="s">
        <v>19</v>
      </c>
      <c r="J26" s="111">
        <v>1017</v>
      </c>
      <c r="K26" s="111">
        <v>1017</v>
      </c>
      <c r="L26" s="111" t="s">
        <v>19</v>
      </c>
      <c r="M26" s="111">
        <v>1</v>
      </c>
      <c r="N26" s="111">
        <v>1</v>
      </c>
      <c r="O26" s="111" t="s">
        <v>19</v>
      </c>
      <c r="P26" s="111">
        <v>16</v>
      </c>
      <c r="Q26" s="111">
        <v>16</v>
      </c>
      <c r="R26" s="111" t="s">
        <v>19</v>
      </c>
      <c r="S26" s="111" t="s">
        <v>19</v>
      </c>
      <c r="T26" s="111">
        <v>4</v>
      </c>
      <c r="U26" s="111">
        <v>2</v>
      </c>
      <c r="V26" s="111" t="s">
        <v>19</v>
      </c>
      <c r="W26" s="111">
        <v>2</v>
      </c>
    </row>
    <row r="27" spans="1:23" ht="13.5" customHeight="1">
      <c r="B27" s="65">
        <v>16</v>
      </c>
      <c r="C27" s="111">
        <v>1780</v>
      </c>
      <c r="D27" s="111">
        <v>1778</v>
      </c>
      <c r="E27" s="111">
        <v>1</v>
      </c>
      <c r="F27" s="111">
        <v>1</v>
      </c>
      <c r="G27" s="111">
        <v>776</v>
      </c>
      <c r="H27" s="111">
        <v>775</v>
      </c>
      <c r="I27" s="111">
        <v>1</v>
      </c>
      <c r="J27" s="111">
        <v>991</v>
      </c>
      <c r="K27" s="111">
        <v>991</v>
      </c>
      <c r="L27" s="111" t="s">
        <v>19</v>
      </c>
      <c r="M27" s="111">
        <v>1</v>
      </c>
      <c r="N27" s="111">
        <v>1</v>
      </c>
      <c r="O27" s="111" t="s">
        <v>19</v>
      </c>
      <c r="P27" s="111">
        <v>11</v>
      </c>
      <c r="Q27" s="111">
        <v>10</v>
      </c>
      <c r="R27" s="111" t="s">
        <v>19</v>
      </c>
      <c r="S27" s="111">
        <v>1</v>
      </c>
      <c r="T27" s="111">
        <v>1</v>
      </c>
      <c r="U27" s="111">
        <v>1</v>
      </c>
      <c r="V27" s="111" t="s">
        <v>19</v>
      </c>
      <c r="W27" s="111" t="s">
        <v>19</v>
      </c>
    </row>
    <row r="28" spans="1:23" ht="13.5" customHeight="1">
      <c r="B28" s="65">
        <v>17</v>
      </c>
      <c r="C28" s="111">
        <v>1664</v>
      </c>
      <c r="D28" s="111">
        <v>1663</v>
      </c>
      <c r="E28" s="111" t="s">
        <v>19</v>
      </c>
      <c r="F28" s="111">
        <v>1</v>
      </c>
      <c r="G28" s="111">
        <v>800</v>
      </c>
      <c r="H28" s="111">
        <v>800</v>
      </c>
      <c r="I28" s="111" t="s">
        <v>19</v>
      </c>
      <c r="J28" s="111">
        <v>852</v>
      </c>
      <c r="K28" s="111">
        <v>852</v>
      </c>
      <c r="L28" s="111" t="s">
        <v>19</v>
      </c>
      <c r="M28" s="111" t="s">
        <v>19</v>
      </c>
      <c r="N28" s="111" t="s">
        <v>19</v>
      </c>
      <c r="O28" s="111" t="s">
        <v>19</v>
      </c>
      <c r="P28" s="111">
        <v>10</v>
      </c>
      <c r="Q28" s="111">
        <v>10</v>
      </c>
      <c r="R28" s="111" t="s">
        <v>19</v>
      </c>
      <c r="S28" s="111" t="s">
        <v>19</v>
      </c>
      <c r="T28" s="111">
        <v>2</v>
      </c>
      <c r="U28" s="111">
        <v>1</v>
      </c>
      <c r="V28" s="111" t="s">
        <v>19</v>
      </c>
      <c r="W28" s="111">
        <v>1</v>
      </c>
    </row>
    <row r="29" spans="1:23">
      <c r="B29" s="65">
        <v>18</v>
      </c>
      <c r="C29" s="111">
        <v>1552</v>
      </c>
      <c r="D29" s="111">
        <v>1549</v>
      </c>
      <c r="E29" s="111">
        <v>1</v>
      </c>
      <c r="F29" s="111">
        <v>2</v>
      </c>
      <c r="G29" s="111">
        <v>738</v>
      </c>
      <c r="H29" s="111">
        <v>738</v>
      </c>
      <c r="I29" s="111" t="s">
        <v>19</v>
      </c>
      <c r="J29" s="111">
        <v>801</v>
      </c>
      <c r="K29" s="111">
        <v>801</v>
      </c>
      <c r="L29" s="111" t="s">
        <v>19</v>
      </c>
      <c r="M29" s="111">
        <v>2</v>
      </c>
      <c r="N29" s="111">
        <v>1</v>
      </c>
      <c r="O29" s="111">
        <v>1</v>
      </c>
      <c r="P29" s="111">
        <v>9</v>
      </c>
      <c r="Q29" s="111">
        <v>7</v>
      </c>
      <c r="R29" s="111" t="s">
        <v>19</v>
      </c>
      <c r="S29" s="111">
        <v>2</v>
      </c>
      <c r="T29" s="111">
        <v>2</v>
      </c>
      <c r="U29" s="111">
        <v>2</v>
      </c>
      <c r="V29" s="111" t="s">
        <v>19</v>
      </c>
      <c r="W29" s="111" t="s">
        <v>19</v>
      </c>
    </row>
    <row r="30" spans="1:23">
      <c r="B30" s="65">
        <v>19</v>
      </c>
      <c r="C30" s="111">
        <v>1481</v>
      </c>
      <c r="D30" s="111">
        <v>1480</v>
      </c>
      <c r="E30" s="111" t="s">
        <v>19</v>
      </c>
      <c r="F30" s="111">
        <v>1</v>
      </c>
      <c r="G30" s="111">
        <v>754</v>
      </c>
      <c r="H30" s="111">
        <v>754</v>
      </c>
      <c r="I30" s="111" t="s">
        <v>19</v>
      </c>
      <c r="J30" s="111">
        <v>713</v>
      </c>
      <c r="K30" s="111">
        <v>713</v>
      </c>
      <c r="L30" s="111" t="s">
        <v>19</v>
      </c>
      <c r="M30" s="111" t="s">
        <v>19</v>
      </c>
      <c r="N30" s="111" t="s">
        <v>19</v>
      </c>
      <c r="O30" s="111" t="s">
        <v>19</v>
      </c>
      <c r="P30" s="111">
        <v>13</v>
      </c>
      <c r="Q30" s="111">
        <v>12</v>
      </c>
      <c r="R30" s="111" t="s">
        <v>19</v>
      </c>
      <c r="S30" s="111">
        <v>1</v>
      </c>
      <c r="T30" s="111">
        <v>1</v>
      </c>
      <c r="U30" s="111">
        <v>1</v>
      </c>
      <c r="V30" s="111" t="s">
        <v>19</v>
      </c>
      <c r="W30" s="111" t="s">
        <v>19</v>
      </c>
    </row>
    <row r="31" spans="1:23">
      <c r="B31" s="65">
        <v>20</v>
      </c>
      <c r="C31" s="111">
        <v>1412</v>
      </c>
      <c r="D31" s="111">
        <v>1412</v>
      </c>
      <c r="E31" s="111" t="s">
        <v>19</v>
      </c>
      <c r="F31" s="111" t="s">
        <v>19</v>
      </c>
      <c r="G31" s="111">
        <v>717</v>
      </c>
      <c r="H31" s="111">
        <v>717</v>
      </c>
      <c r="I31" s="111" t="s">
        <v>19</v>
      </c>
      <c r="J31" s="111">
        <v>686</v>
      </c>
      <c r="K31" s="111">
        <v>686</v>
      </c>
      <c r="L31" s="111" t="s">
        <v>19</v>
      </c>
      <c r="M31" s="111" t="s">
        <v>19</v>
      </c>
      <c r="N31" s="111" t="s">
        <v>19</v>
      </c>
      <c r="O31" s="111" t="s">
        <v>19</v>
      </c>
      <c r="P31" s="111">
        <v>8</v>
      </c>
      <c r="Q31" s="111">
        <v>8</v>
      </c>
      <c r="R31" s="111" t="s">
        <v>19</v>
      </c>
      <c r="S31" s="111" t="s">
        <v>19</v>
      </c>
      <c r="T31" s="111">
        <v>1</v>
      </c>
      <c r="U31" s="111">
        <v>1</v>
      </c>
      <c r="V31" s="111" t="s">
        <v>19</v>
      </c>
      <c r="W31" s="111" t="s">
        <v>19</v>
      </c>
    </row>
    <row r="32" spans="1:23">
      <c r="B32" s="65">
        <v>21</v>
      </c>
      <c r="C32" s="111">
        <v>1361</v>
      </c>
      <c r="D32" s="111">
        <v>1361</v>
      </c>
      <c r="E32" s="111" t="s">
        <v>19</v>
      </c>
      <c r="F32" s="111" t="s">
        <v>19</v>
      </c>
      <c r="G32" s="111">
        <v>699</v>
      </c>
      <c r="H32" s="111">
        <v>699</v>
      </c>
      <c r="I32" s="111" t="s">
        <v>19</v>
      </c>
      <c r="J32" s="111">
        <v>646</v>
      </c>
      <c r="K32" s="111">
        <v>646</v>
      </c>
      <c r="L32" s="111" t="s">
        <v>19</v>
      </c>
      <c r="M32" s="111" t="s">
        <v>19</v>
      </c>
      <c r="N32" s="111" t="s">
        <v>19</v>
      </c>
      <c r="O32" s="111" t="s">
        <v>19</v>
      </c>
      <c r="P32" s="111">
        <v>16</v>
      </c>
      <c r="Q32" s="111">
        <v>16</v>
      </c>
      <c r="R32" s="111" t="s">
        <v>19</v>
      </c>
      <c r="S32" s="111" t="s">
        <v>19</v>
      </c>
      <c r="T32" s="111" t="s">
        <v>19</v>
      </c>
      <c r="U32" s="111" t="s">
        <v>19</v>
      </c>
      <c r="V32" s="111" t="s">
        <v>19</v>
      </c>
      <c r="W32" s="111" t="s">
        <v>19</v>
      </c>
    </row>
    <row r="33" spans="1:23">
      <c r="B33" s="65">
        <v>22</v>
      </c>
      <c r="C33" s="111">
        <v>1260</v>
      </c>
      <c r="D33" s="111">
        <v>1260</v>
      </c>
      <c r="E33" s="111" t="s">
        <v>19</v>
      </c>
      <c r="F33" s="111" t="s">
        <v>19</v>
      </c>
      <c r="G33" s="111">
        <v>627</v>
      </c>
      <c r="H33" s="111">
        <v>627</v>
      </c>
      <c r="I33" s="111" t="s">
        <v>19</v>
      </c>
      <c r="J33" s="111">
        <v>626</v>
      </c>
      <c r="K33" s="111">
        <v>626</v>
      </c>
      <c r="L33" s="111" t="s">
        <v>19</v>
      </c>
      <c r="M33" s="111" t="s">
        <v>19</v>
      </c>
      <c r="N33" s="111" t="s">
        <v>19</v>
      </c>
      <c r="O33" s="111" t="s">
        <v>19</v>
      </c>
      <c r="P33" s="111">
        <v>7</v>
      </c>
      <c r="Q33" s="111">
        <v>7</v>
      </c>
      <c r="R33" s="111" t="s">
        <v>19</v>
      </c>
      <c r="S33" s="111" t="s">
        <v>19</v>
      </c>
      <c r="T33" s="111" t="s">
        <v>19</v>
      </c>
      <c r="U33" s="111" t="s">
        <v>19</v>
      </c>
      <c r="V33" s="111" t="s">
        <v>19</v>
      </c>
      <c r="W33" s="111" t="s">
        <v>19</v>
      </c>
    </row>
    <row r="34" spans="1:23">
      <c r="B34" s="65">
        <v>23</v>
      </c>
      <c r="C34" s="111">
        <v>1309</v>
      </c>
      <c r="D34" s="111">
        <v>1308</v>
      </c>
      <c r="E34" s="111" t="s">
        <v>19</v>
      </c>
      <c r="F34" s="111">
        <v>1</v>
      </c>
      <c r="G34" s="111">
        <v>618</v>
      </c>
      <c r="H34" s="111">
        <v>618</v>
      </c>
      <c r="I34" s="111" t="s">
        <v>19</v>
      </c>
      <c r="J34" s="111">
        <v>674</v>
      </c>
      <c r="K34" s="111">
        <v>674</v>
      </c>
      <c r="L34" s="111" t="s">
        <v>19</v>
      </c>
      <c r="M34" s="111" t="s">
        <v>19</v>
      </c>
      <c r="N34" s="111" t="s">
        <v>19</v>
      </c>
      <c r="O34" s="111" t="s">
        <v>19</v>
      </c>
      <c r="P34" s="111">
        <v>16</v>
      </c>
      <c r="Q34" s="111">
        <v>15</v>
      </c>
      <c r="R34" s="111" t="s">
        <v>19</v>
      </c>
      <c r="S34" s="111">
        <v>1</v>
      </c>
      <c r="T34" s="111">
        <v>1</v>
      </c>
      <c r="U34" s="111">
        <v>1</v>
      </c>
      <c r="V34" s="111" t="s">
        <v>19</v>
      </c>
      <c r="W34" s="111" t="s">
        <v>19</v>
      </c>
    </row>
    <row r="35" spans="1:23" s="1" customFormat="1">
      <c r="B35" s="1">
        <v>24</v>
      </c>
      <c r="C35" s="115">
        <v>1177</v>
      </c>
      <c r="D35" s="115">
        <v>1176</v>
      </c>
      <c r="E35" s="115" t="s">
        <v>160</v>
      </c>
      <c r="F35" s="115">
        <v>1</v>
      </c>
      <c r="G35" s="115">
        <v>607</v>
      </c>
      <c r="H35" s="115">
        <v>607</v>
      </c>
      <c r="I35" s="115" t="s">
        <v>160</v>
      </c>
      <c r="J35" s="115">
        <v>559</v>
      </c>
      <c r="K35" s="115">
        <v>559</v>
      </c>
      <c r="L35" s="115" t="s">
        <v>160</v>
      </c>
      <c r="M35" s="115" t="s">
        <v>160</v>
      </c>
      <c r="N35" s="115" t="s">
        <v>160</v>
      </c>
      <c r="O35" s="115" t="s">
        <v>160</v>
      </c>
      <c r="P35" s="115">
        <v>11</v>
      </c>
      <c r="Q35" s="115">
        <v>10</v>
      </c>
      <c r="R35" s="115" t="s">
        <v>160</v>
      </c>
      <c r="S35" s="115">
        <v>1</v>
      </c>
      <c r="T35" s="115" t="s">
        <v>160</v>
      </c>
      <c r="U35" s="115" t="s">
        <v>160</v>
      </c>
      <c r="V35" s="115" t="s">
        <v>160</v>
      </c>
      <c r="W35" s="115" t="s">
        <v>160</v>
      </c>
    </row>
    <row r="36" spans="1:23" s="1" customFormat="1">
      <c r="B36" s="1">
        <v>25</v>
      </c>
      <c r="C36" s="115">
        <v>1134</v>
      </c>
      <c r="D36" s="115">
        <v>1134</v>
      </c>
      <c r="E36" s="115" t="s">
        <v>106</v>
      </c>
      <c r="F36" s="115" t="s">
        <v>106</v>
      </c>
      <c r="G36" s="115">
        <v>570</v>
      </c>
      <c r="H36" s="115">
        <v>570</v>
      </c>
      <c r="I36" s="115" t="s">
        <v>106</v>
      </c>
      <c r="J36" s="115">
        <v>557</v>
      </c>
      <c r="K36" s="115">
        <v>557</v>
      </c>
      <c r="L36" s="115" t="s">
        <v>106</v>
      </c>
      <c r="M36" s="115" t="s">
        <v>106</v>
      </c>
      <c r="N36" s="115" t="s">
        <v>106</v>
      </c>
      <c r="O36" s="115" t="s">
        <v>106</v>
      </c>
      <c r="P36" s="115">
        <v>6</v>
      </c>
      <c r="Q36" s="115">
        <v>6</v>
      </c>
      <c r="R36" s="115" t="s">
        <v>106</v>
      </c>
      <c r="S36" s="115" t="s">
        <v>106</v>
      </c>
      <c r="T36" s="115">
        <v>1</v>
      </c>
      <c r="U36" s="115">
        <v>1</v>
      </c>
      <c r="V36" s="115" t="s">
        <v>106</v>
      </c>
      <c r="W36" s="115" t="s">
        <v>106</v>
      </c>
    </row>
    <row r="37" spans="1:23" s="1" customFormat="1">
      <c r="B37" s="1">
        <v>26</v>
      </c>
      <c r="C37" s="115">
        <v>1101</v>
      </c>
      <c r="D37" s="115">
        <v>1098</v>
      </c>
      <c r="E37" s="115" t="s">
        <v>179</v>
      </c>
      <c r="F37" s="115">
        <v>3</v>
      </c>
      <c r="G37" s="115">
        <v>573</v>
      </c>
      <c r="H37" s="115">
        <v>573</v>
      </c>
      <c r="I37" s="115" t="s">
        <v>179</v>
      </c>
      <c r="J37" s="115">
        <v>521</v>
      </c>
      <c r="K37" s="115">
        <v>521</v>
      </c>
      <c r="L37" s="115" t="s">
        <v>179</v>
      </c>
      <c r="M37" s="115" t="s">
        <v>179</v>
      </c>
      <c r="N37" s="115" t="s">
        <v>179</v>
      </c>
      <c r="O37" s="115" t="s">
        <v>179</v>
      </c>
      <c r="P37" s="115">
        <v>6</v>
      </c>
      <c r="Q37" s="115">
        <v>3</v>
      </c>
      <c r="R37" s="115" t="s">
        <v>179</v>
      </c>
      <c r="S37" s="115">
        <v>3</v>
      </c>
      <c r="T37" s="115">
        <v>1</v>
      </c>
      <c r="U37" s="115">
        <v>1</v>
      </c>
      <c r="V37" s="115" t="s">
        <v>179</v>
      </c>
      <c r="W37" s="115" t="s">
        <v>179</v>
      </c>
    </row>
    <row r="38" spans="1:23" s="1" customFormat="1" ht="7.5" customHeight="1"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</row>
    <row r="39" spans="1:23" ht="14.25">
      <c r="C39" s="112"/>
      <c r="D39" s="112"/>
      <c r="E39" s="112"/>
      <c r="F39" s="112"/>
      <c r="G39" s="104" t="s">
        <v>75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 t="s">
        <v>76</v>
      </c>
      <c r="S39" s="112"/>
      <c r="T39" s="112"/>
      <c r="U39" s="112"/>
      <c r="V39" s="112"/>
      <c r="W39" s="112"/>
    </row>
    <row r="40" spans="1:23" s="109" customFormat="1" ht="13.5" customHeight="1">
      <c r="B40" s="110" t="s">
        <v>155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 t="s">
        <v>156</v>
      </c>
      <c r="Q40" s="113"/>
      <c r="R40" s="113"/>
      <c r="S40" s="113"/>
      <c r="T40" s="113"/>
      <c r="U40" s="113"/>
      <c r="V40" s="113"/>
      <c r="W40" s="113"/>
    </row>
    <row r="41" spans="1:23">
      <c r="A41" s="65" t="s">
        <v>55</v>
      </c>
      <c r="B41" s="65">
        <v>25</v>
      </c>
      <c r="C41" s="111">
        <v>6339</v>
      </c>
      <c r="D41" s="111">
        <v>5339</v>
      </c>
      <c r="E41" s="111">
        <v>992</v>
      </c>
      <c r="F41" s="111">
        <v>8</v>
      </c>
      <c r="G41" s="111">
        <v>3366</v>
      </c>
      <c r="H41" s="111">
        <v>3365</v>
      </c>
      <c r="I41" s="111">
        <v>1</v>
      </c>
      <c r="J41" s="111">
        <v>1700</v>
      </c>
      <c r="K41" s="111">
        <v>1690</v>
      </c>
      <c r="L41" s="111">
        <v>10</v>
      </c>
      <c r="M41" s="111">
        <v>8</v>
      </c>
      <c r="N41" s="111">
        <v>6</v>
      </c>
      <c r="O41" s="111">
        <v>2</v>
      </c>
      <c r="P41" s="111">
        <v>1265</v>
      </c>
      <c r="Q41" s="111">
        <v>278</v>
      </c>
      <c r="R41" s="111">
        <v>979</v>
      </c>
      <c r="S41" s="111">
        <v>8</v>
      </c>
      <c r="T41" s="111" t="s">
        <v>157</v>
      </c>
      <c r="U41" s="111" t="s">
        <v>157</v>
      </c>
      <c r="V41" s="111" t="s">
        <v>157</v>
      </c>
      <c r="W41" s="111" t="s">
        <v>157</v>
      </c>
    </row>
    <row r="42" spans="1:23">
      <c r="B42" s="65">
        <v>30</v>
      </c>
      <c r="C42" s="111">
        <v>5210</v>
      </c>
      <c r="D42" s="111">
        <v>4514</v>
      </c>
      <c r="E42" s="111">
        <v>691</v>
      </c>
      <c r="F42" s="111">
        <v>5</v>
      </c>
      <c r="G42" s="111">
        <v>2283</v>
      </c>
      <c r="H42" s="111">
        <v>2277</v>
      </c>
      <c r="I42" s="111">
        <v>6</v>
      </c>
      <c r="J42" s="111">
        <v>2003</v>
      </c>
      <c r="K42" s="111">
        <v>2000</v>
      </c>
      <c r="L42" s="111">
        <v>3</v>
      </c>
      <c r="M42" s="111">
        <v>29</v>
      </c>
      <c r="N42" s="111">
        <v>4</v>
      </c>
      <c r="O42" s="111">
        <v>25</v>
      </c>
      <c r="P42" s="111">
        <v>852</v>
      </c>
      <c r="Q42" s="111">
        <v>216</v>
      </c>
      <c r="R42" s="111">
        <v>632</v>
      </c>
      <c r="S42" s="111">
        <v>4</v>
      </c>
      <c r="T42" s="111">
        <v>43</v>
      </c>
      <c r="U42" s="111">
        <v>17</v>
      </c>
      <c r="V42" s="111">
        <v>25</v>
      </c>
      <c r="W42" s="111">
        <v>1</v>
      </c>
    </row>
    <row r="43" spans="1:23">
      <c r="B43" s="65">
        <v>35</v>
      </c>
      <c r="C43" s="111">
        <v>6856</v>
      </c>
      <c r="D43" s="111">
        <v>6298</v>
      </c>
      <c r="E43" s="111">
        <v>547</v>
      </c>
      <c r="F43" s="111">
        <v>11</v>
      </c>
      <c r="G43" s="111">
        <v>2477</v>
      </c>
      <c r="H43" s="111">
        <v>2472</v>
      </c>
      <c r="I43" s="111">
        <v>5</v>
      </c>
      <c r="J43" s="111">
        <v>3611</v>
      </c>
      <c r="K43" s="111">
        <v>3605</v>
      </c>
      <c r="L43" s="111">
        <v>6</v>
      </c>
      <c r="M43" s="111">
        <v>55</v>
      </c>
      <c r="N43" s="111">
        <v>10</v>
      </c>
      <c r="O43" s="111">
        <v>45</v>
      </c>
      <c r="P43" s="111">
        <v>659</v>
      </c>
      <c r="Q43" s="111">
        <v>195</v>
      </c>
      <c r="R43" s="111">
        <v>453</v>
      </c>
      <c r="S43" s="111">
        <v>11</v>
      </c>
      <c r="T43" s="111">
        <v>54</v>
      </c>
      <c r="U43" s="111">
        <v>16</v>
      </c>
      <c r="V43" s="111">
        <v>38</v>
      </c>
      <c r="W43" s="111" t="s">
        <v>154</v>
      </c>
    </row>
    <row r="44" spans="1:23">
      <c r="B44" s="65">
        <v>40</v>
      </c>
      <c r="C44" s="111">
        <v>7189</v>
      </c>
      <c r="D44" s="111">
        <v>6970</v>
      </c>
      <c r="E44" s="111">
        <v>211</v>
      </c>
      <c r="F44" s="111">
        <v>8</v>
      </c>
      <c r="G44" s="111">
        <v>2493</v>
      </c>
      <c r="H44" s="111">
        <v>2482</v>
      </c>
      <c r="I44" s="111">
        <v>11</v>
      </c>
      <c r="J44" s="111">
        <v>4422</v>
      </c>
      <c r="K44" s="111">
        <v>4420</v>
      </c>
      <c r="L44" s="111">
        <v>2</v>
      </c>
      <c r="M44" s="111">
        <v>46</v>
      </c>
      <c r="N44" s="111">
        <v>3</v>
      </c>
      <c r="O44" s="111">
        <v>43</v>
      </c>
      <c r="P44" s="111">
        <v>211</v>
      </c>
      <c r="Q44" s="111">
        <v>61</v>
      </c>
      <c r="R44" s="111">
        <v>144</v>
      </c>
      <c r="S44" s="111">
        <v>6</v>
      </c>
      <c r="T44" s="111">
        <v>17</v>
      </c>
      <c r="U44" s="111">
        <v>4</v>
      </c>
      <c r="V44" s="111">
        <v>11</v>
      </c>
      <c r="W44" s="111">
        <v>2</v>
      </c>
    </row>
    <row r="45" spans="1:23" ht="17.25" customHeight="1">
      <c r="B45" s="65">
        <v>45</v>
      </c>
      <c r="C45" s="111">
        <v>6794</v>
      </c>
      <c r="D45" s="111">
        <v>6682</v>
      </c>
      <c r="E45" s="111">
        <v>111</v>
      </c>
      <c r="F45" s="111">
        <v>1</v>
      </c>
      <c r="G45" s="111">
        <v>2471</v>
      </c>
      <c r="H45" s="111">
        <v>2471</v>
      </c>
      <c r="I45" s="111" t="s">
        <v>154</v>
      </c>
      <c r="J45" s="111">
        <v>4153</v>
      </c>
      <c r="K45" s="111">
        <v>4151</v>
      </c>
      <c r="L45" s="111">
        <v>2</v>
      </c>
      <c r="M45" s="111">
        <v>51</v>
      </c>
      <c r="N45" s="111">
        <v>5</v>
      </c>
      <c r="O45" s="111">
        <v>46</v>
      </c>
      <c r="P45" s="111">
        <v>100</v>
      </c>
      <c r="Q45" s="111">
        <v>46</v>
      </c>
      <c r="R45" s="111">
        <v>54</v>
      </c>
      <c r="S45" s="111" t="s">
        <v>154</v>
      </c>
      <c r="T45" s="111">
        <v>19</v>
      </c>
      <c r="U45" s="111">
        <v>9</v>
      </c>
      <c r="V45" s="111">
        <v>9</v>
      </c>
      <c r="W45" s="111">
        <v>1</v>
      </c>
    </row>
    <row r="46" spans="1:23">
      <c r="B46" s="65">
        <v>50</v>
      </c>
      <c r="C46" s="111">
        <v>5301</v>
      </c>
      <c r="D46" s="111">
        <v>5252</v>
      </c>
      <c r="E46" s="111">
        <v>48</v>
      </c>
      <c r="F46" s="111">
        <v>1</v>
      </c>
      <c r="G46" s="111">
        <v>1913</v>
      </c>
      <c r="H46" s="111">
        <v>1913</v>
      </c>
      <c r="I46" s="111" t="s">
        <v>154</v>
      </c>
      <c r="J46" s="111">
        <v>3297</v>
      </c>
      <c r="K46" s="111">
        <v>3294</v>
      </c>
      <c r="L46" s="111">
        <v>3</v>
      </c>
      <c r="M46" s="111">
        <v>27</v>
      </c>
      <c r="N46" s="111">
        <v>5</v>
      </c>
      <c r="O46" s="111">
        <v>22</v>
      </c>
      <c r="P46" s="111">
        <v>54</v>
      </c>
      <c r="Q46" s="111">
        <v>31</v>
      </c>
      <c r="R46" s="111">
        <v>22</v>
      </c>
      <c r="S46" s="111">
        <v>1</v>
      </c>
      <c r="T46" s="111">
        <v>10</v>
      </c>
      <c r="U46" s="111">
        <v>9</v>
      </c>
      <c r="V46" s="111">
        <v>1</v>
      </c>
      <c r="W46" s="111" t="s">
        <v>154</v>
      </c>
    </row>
    <row r="47" spans="1:23">
      <c r="B47" s="65">
        <v>55</v>
      </c>
      <c r="C47" s="111">
        <v>4272</v>
      </c>
      <c r="D47" s="111">
        <v>4262</v>
      </c>
      <c r="E47" s="111">
        <v>10</v>
      </c>
      <c r="F47" s="111" t="s">
        <v>154</v>
      </c>
      <c r="G47" s="111">
        <v>1377</v>
      </c>
      <c r="H47" s="111">
        <v>1376</v>
      </c>
      <c r="I47" s="111">
        <v>1</v>
      </c>
      <c r="J47" s="111">
        <v>2857</v>
      </c>
      <c r="K47" s="111">
        <v>3857</v>
      </c>
      <c r="L47" s="111" t="s">
        <v>154</v>
      </c>
      <c r="M47" s="111">
        <v>7</v>
      </c>
      <c r="N47" s="111" t="s">
        <v>154</v>
      </c>
      <c r="O47" s="111">
        <v>7</v>
      </c>
      <c r="P47" s="111">
        <v>25</v>
      </c>
      <c r="Q47" s="111">
        <v>23</v>
      </c>
      <c r="R47" s="111">
        <v>2</v>
      </c>
      <c r="S47" s="111" t="s">
        <v>154</v>
      </c>
      <c r="T47" s="111">
        <v>6</v>
      </c>
      <c r="U47" s="111">
        <v>6</v>
      </c>
      <c r="V47" s="111" t="s">
        <v>154</v>
      </c>
      <c r="W47" s="111" t="s">
        <v>154</v>
      </c>
    </row>
    <row r="48" spans="1:23">
      <c r="B48" s="65">
        <v>60</v>
      </c>
      <c r="C48" s="111">
        <v>3791</v>
      </c>
      <c r="D48" s="111">
        <v>3781</v>
      </c>
      <c r="E48" s="111">
        <v>6</v>
      </c>
      <c r="F48" s="111">
        <v>4</v>
      </c>
      <c r="G48" s="111">
        <v>1435</v>
      </c>
      <c r="H48" s="111">
        <v>1434</v>
      </c>
      <c r="I48" s="111">
        <v>1</v>
      </c>
      <c r="J48" s="111">
        <v>2329</v>
      </c>
      <c r="K48" s="111">
        <v>2328</v>
      </c>
      <c r="L48" s="111">
        <v>1</v>
      </c>
      <c r="M48" s="111">
        <v>4</v>
      </c>
      <c r="N48" s="111">
        <v>1</v>
      </c>
      <c r="O48" s="111">
        <v>3</v>
      </c>
      <c r="P48" s="111">
        <v>16</v>
      </c>
      <c r="Q48" s="111">
        <v>15</v>
      </c>
      <c r="R48" s="111">
        <v>1</v>
      </c>
      <c r="S48" s="111" t="s">
        <v>154</v>
      </c>
      <c r="T48" s="111">
        <v>7</v>
      </c>
      <c r="U48" s="111">
        <v>3</v>
      </c>
      <c r="V48" s="111" t="s">
        <v>154</v>
      </c>
      <c r="W48" s="111">
        <v>4</v>
      </c>
    </row>
    <row r="49" spans="1:23">
      <c r="A49" s="65" t="s">
        <v>57</v>
      </c>
      <c r="B49" s="65">
        <v>2</v>
      </c>
      <c r="C49" s="111">
        <v>2695</v>
      </c>
      <c r="D49" s="111">
        <v>2691</v>
      </c>
      <c r="E49" s="111">
        <v>4</v>
      </c>
      <c r="F49" s="111" t="s">
        <v>154</v>
      </c>
      <c r="G49" s="111">
        <v>1200</v>
      </c>
      <c r="H49" s="111">
        <v>1199</v>
      </c>
      <c r="I49" s="111">
        <v>1</v>
      </c>
      <c r="J49" s="111">
        <v>1487</v>
      </c>
      <c r="K49" s="111">
        <v>1487</v>
      </c>
      <c r="L49" s="111" t="s">
        <v>154</v>
      </c>
      <c r="M49" s="111">
        <v>2</v>
      </c>
      <c r="N49" s="111" t="s">
        <v>154</v>
      </c>
      <c r="O49" s="111">
        <v>2</v>
      </c>
      <c r="P49" s="111">
        <v>6</v>
      </c>
      <c r="Q49" s="111">
        <v>5</v>
      </c>
      <c r="R49" s="111">
        <v>1</v>
      </c>
      <c r="S49" s="111" t="s">
        <v>154</v>
      </c>
      <c r="T49" s="111" t="s">
        <v>154</v>
      </c>
      <c r="U49" s="111" t="s">
        <v>154</v>
      </c>
      <c r="V49" s="111" t="s">
        <v>154</v>
      </c>
      <c r="W49" s="111" t="s">
        <v>154</v>
      </c>
    </row>
    <row r="50" spans="1:23" ht="17.25" customHeight="1">
      <c r="B50" s="65">
        <v>7</v>
      </c>
      <c r="C50" s="111">
        <v>1661</v>
      </c>
      <c r="D50" s="111">
        <v>1659</v>
      </c>
      <c r="E50" s="111">
        <v>2</v>
      </c>
      <c r="F50" s="111" t="s">
        <v>154</v>
      </c>
      <c r="G50" s="111">
        <v>853</v>
      </c>
      <c r="H50" s="111">
        <v>853</v>
      </c>
      <c r="I50" s="111" t="s">
        <v>154</v>
      </c>
      <c r="J50" s="111">
        <v>790</v>
      </c>
      <c r="K50" s="111">
        <v>790</v>
      </c>
      <c r="L50" s="111" t="s">
        <v>154</v>
      </c>
      <c r="M50" s="111">
        <v>4</v>
      </c>
      <c r="N50" s="111">
        <v>2</v>
      </c>
      <c r="O50" s="111">
        <v>2</v>
      </c>
      <c r="P50" s="111">
        <v>14</v>
      </c>
      <c r="Q50" s="111">
        <v>14</v>
      </c>
      <c r="R50" s="111" t="s">
        <v>154</v>
      </c>
      <c r="S50" s="111" t="s">
        <v>154</v>
      </c>
      <c r="T50" s="111" t="s">
        <v>154</v>
      </c>
      <c r="U50" s="111" t="s">
        <v>154</v>
      </c>
      <c r="V50" s="111" t="s">
        <v>154</v>
      </c>
      <c r="W50" s="111" t="s">
        <v>154</v>
      </c>
    </row>
    <row r="51" spans="1:23">
      <c r="B51" s="65">
        <v>8</v>
      </c>
      <c r="C51" s="111">
        <v>1673</v>
      </c>
      <c r="D51" s="111">
        <v>1671</v>
      </c>
      <c r="E51" s="111" t="s">
        <v>154</v>
      </c>
      <c r="F51" s="111">
        <v>2</v>
      </c>
      <c r="G51" s="111">
        <v>770</v>
      </c>
      <c r="H51" s="111">
        <v>770</v>
      </c>
      <c r="I51" s="111" t="s">
        <v>154</v>
      </c>
      <c r="J51" s="111">
        <v>894</v>
      </c>
      <c r="K51" s="111">
        <v>894</v>
      </c>
      <c r="L51" s="111" t="s">
        <v>154</v>
      </c>
      <c r="M51" s="111">
        <v>1</v>
      </c>
      <c r="N51" s="111">
        <v>1</v>
      </c>
      <c r="O51" s="111" t="s">
        <v>154</v>
      </c>
      <c r="P51" s="111">
        <v>8</v>
      </c>
      <c r="Q51" s="111">
        <v>6</v>
      </c>
      <c r="R51" s="111" t="s">
        <v>154</v>
      </c>
      <c r="S51" s="111">
        <v>2</v>
      </c>
      <c r="T51" s="111" t="s">
        <v>154</v>
      </c>
      <c r="U51" s="111" t="s">
        <v>154</v>
      </c>
      <c r="V51" s="111" t="s">
        <v>154</v>
      </c>
      <c r="W51" s="111" t="s">
        <v>154</v>
      </c>
    </row>
    <row r="52" spans="1:23">
      <c r="B52" s="65">
        <v>9</v>
      </c>
      <c r="C52" s="111">
        <v>1680</v>
      </c>
      <c r="D52" s="111">
        <v>1680</v>
      </c>
      <c r="E52" s="111" t="s">
        <v>154</v>
      </c>
      <c r="F52" s="111" t="s">
        <v>154</v>
      </c>
      <c r="G52" s="111">
        <v>758</v>
      </c>
      <c r="H52" s="111">
        <v>758</v>
      </c>
      <c r="I52" s="111" t="s">
        <v>154</v>
      </c>
      <c r="J52" s="111">
        <v>914</v>
      </c>
      <c r="K52" s="111">
        <v>914</v>
      </c>
      <c r="L52" s="111" t="s">
        <v>154</v>
      </c>
      <c r="M52" s="111">
        <v>1</v>
      </c>
      <c r="N52" s="111">
        <v>1</v>
      </c>
      <c r="O52" s="111" t="s">
        <v>154</v>
      </c>
      <c r="P52" s="111">
        <v>5</v>
      </c>
      <c r="Q52" s="111">
        <v>5</v>
      </c>
      <c r="R52" s="111" t="s">
        <v>154</v>
      </c>
      <c r="S52" s="111" t="s">
        <v>154</v>
      </c>
      <c r="T52" s="111">
        <v>2</v>
      </c>
      <c r="U52" s="111">
        <v>2</v>
      </c>
      <c r="V52" s="111" t="s">
        <v>154</v>
      </c>
      <c r="W52" s="111" t="s">
        <v>154</v>
      </c>
    </row>
    <row r="53" spans="1:23">
      <c r="B53" s="65">
        <v>10</v>
      </c>
      <c r="C53" s="111">
        <v>1721</v>
      </c>
      <c r="D53" s="111">
        <v>1719</v>
      </c>
      <c r="E53" s="111">
        <v>1</v>
      </c>
      <c r="F53" s="111">
        <v>1</v>
      </c>
      <c r="G53" s="111">
        <v>733</v>
      </c>
      <c r="H53" s="111">
        <v>733</v>
      </c>
      <c r="I53" s="111" t="s">
        <v>154</v>
      </c>
      <c r="J53" s="111">
        <v>971</v>
      </c>
      <c r="K53" s="111">
        <v>971</v>
      </c>
      <c r="L53" s="111" t="s">
        <v>154</v>
      </c>
      <c r="M53" s="111">
        <v>1</v>
      </c>
      <c r="N53" s="111" t="s">
        <v>154</v>
      </c>
      <c r="O53" s="111">
        <v>1</v>
      </c>
      <c r="P53" s="111">
        <v>14</v>
      </c>
      <c r="Q53" s="111">
        <v>13</v>
      </c>
      <c r="R53" s="111" t="s">
        <v>154</v>
      </c>
      <c r="S53" s="111">
        <v>1</v>
      </c>
      <c r="T53" s="111">
        <v>2</v>
      </c>
      <c r="U53" s="111">
        <v>2</v>
      </c>
      <c r="V53" s="111" t="s">
        <v>154</v>
      </c>
      <c r="W53" s="111" t="s">
        <v>154</v>
      </c>
    </row>
    <row r="54" spans="1:23">
      <c r="B54" s="65">
        <v>11</v>
      </c>
      <c r="C54" s="111">
        <v>1607</v>
      </c>
      <c r="D54" s="111">
        <v>1607</v>
      </c>
      <c r="E54" s="111" t="s">
        <v>154</v>
      </c>
      <c r="F54" s="111" t="s">
        <v>154</v>
      </c>
      <c r="G54" s="111">
        <v>648</v>
      </c>
      <c r="H54" s="111">
        <v>648</v>
      </c>
      <c r="I54" s="111" t="s">
        <v>154</v>
      </c>
      <c r="J54" s="111">
        <v>946</v>
      </c>
      <c r="K54" s="111">
        <v>946</v>
      </c>
      <c r="L54" s="111" t="s">
        <v>154</v>
      </c>
      <c r="M54" s="111">
        <v>1</v>
      </c>
      <c r="N54" s="111">
        <v>1</v>
      </c>
      <c r="O54" s="111" t="s">
        <v>154</v>
      </c>
      <c r="P54" s="111">
        <v>11</v>
      </c>
      <c r="Q54" s="111">
        <v>11</v>
      </c>
      <c r="R54" s="111" t="s">
        <v>154</v>
      </c>
      <c r="S54" s="111" t="s">
        <v>154</v>
      </c>
      <c r="T54" s="111">
        <v>1</v>
      </c>
      <c r="U54" s="111">
        <v>1</v>
      </c>
      <c r="V54" s="111" t="s">
        <v>154</v>
      </c>
      <c r="W54" s="111" t="s">
        <v>154</v>
      </c>
    </row>
    <row r="55" spans="1:23" ht="17.25" customHeight="1">
      <c r="B55" s="65">
        <v>12</v>
      </c>
      <c r="C55" s="111">
        <v>1653</v>
      </c>
      <c r="D55" s="111">
        <v>1651</v>
      </c>
      <c r="E55" s="111">
        <v>1</v>
      </c>
      <c r="F55" s="111">
        <v>1</v>
      </c>
      <c r="G55" s="111">
        <v>697</v>
      </c>
      <c r="H55" s="111">
        <v>697</v>
      </c>
      <c r="I55" s="111" t="s">
        <v>154</v>
      </c>
      <c r="J55" s="111">
        <v>947</v>
      </c>
      <c r="K55" s="111">
        <v>947</v>
      </c>
      <c r="L55" s="111" t="s">
        <v>154</v>
      </c>
      <c r="M55" s="111">
        <v>2</v>
      </c>
      <c r="N55" s="111">
        <v>1</v>
      </c>
      <c r="O55" s="111">
        <v>1</v>
      </c>
      <c r="P55" s="111">
        <v>7</v>
      </c>
      <c r="Q55" s="111">
        <v>6</v>
      </c>
      <c r="R55" s="111" t="s">
        <v>154</v>
      </c>
      <c r="S55" s="111">
        <v>1</v>
      </c>
      <c r="T55" s="111" t="s">
        <v>154</v>
      </c>
      <c r="U55" s="111" t="s">
        <v>154</v>
      </c>
      <c r="V55" s="111" t="s">
        <v>154</v>
      </c>
      <c r="W55" s="111" t="s">
        <v>154</v>
      </c>
    </row>
    <row r="56" spans="1:23">
      <c r="B56" s="65">
        <v>13</v>
      </c>
      <c r="C56" s="111">
        <v>1612</v>
      </c>
      <c r="D56" s="111">
        <v>1611</v>
      </c>
      <c r="E56" s="111">
        <v>1</v>
      </c>
      <c r="F56" s="111" t="s">
        <v>154</v>
      </c>
      <c r="G56" s="111">
        <v>676</v>
      </c>
      <c r="H56" s="111">
        <v>676</v>
      </c>
      <c r="I56" s="111" t="s">
        <v>154</v>
      </c>
      <c r="J56" s="111">
        <v>919</v>
      </c>
      <c r="K56" s="111">
        <v>919</v>
      </c>
      <c r="L56" s="111" t="s">
        <v>154</v>
      </c>
      <c r="M56" s="111">
        <v>1</v>
      </c>
      <c r="N56" s="111" t="s">
        <v>154</v>
      </c>
      <c r="O56" s="111">
        <v>1</v>
      </c>
      <c r="P56" s="111">
        <v>15</v>
      </c>
      <c r="Q56" s="111">
        <v>15</v>
      </c>
      <c r="R56" s="111" t="s">
        <v>154</v>
      </c>
      <c r="S56" s="111" t="s">
        <v>154</v>
      </c>
      <c r="T56" s="111">
        <v>1</v>
      </c>
      <c r="U56" s="111">
        <v>1</v>
      </c>
      <c r="V56" s="111" t="s">
        <v>154</v>
      </c>
      <c r="W56" s="111" t="s">
        <v>154</v>
      </c>
    </row>
    <row r="57" spans="1:23">
      <c r="B57" s="65">
        <v>14</v>
      </c>
      <c r="C57" s="111">
        <v>1495</v>
      </c>
      <c r="D57" s="111">
        <v>1494</v>
      </c>
      <c r="E57" s="111">
        <v>1</v>
      </c>
      <c r="F57" s="111" t="s">
        <v>154</v>
      </c>
      <c r="G57" s="111">
        <v>667</v>
      </c>
      <c r="H57" s="111">
        <v>667</v>
      </c>
      <c r="I57" s="111" t="s">
        <v>154</v>
      </c>
      <c r="J57" s="111">
        <v>823</v>
      </c>
      <c r="K57" s="111">
        <v>823</v>
      </c>
      <c r="L57" s="111" t="s">
        <v>154</v>
      </c>
      <c r="M57" s="111">
        <v>1</v>
      </c>
      <c r="N57" s="111" t="s">
        <v>154</v>
      </c>
      <c r="O57" s="111">
        <v>1</v>
      </c>
      <c r="P57" s="111">
        <v>4</v>
      </c>
      <c r="Q57" s="111">
        <v>4</v>
      </c>
      <c r="R57" s="111" t="s">
        <v>154</v>
      </c>
      <c r="S57" s="111" t="s">
        <v>154</v>
      </c>
      <c r="T57" s="111" t="s">
        <v>154</v>
      </c>
      <c r="U57" s="111" t="s">
        <v>154</v>
      </c>
      <c r="V57" s="111" t="s">
        <v>154</v>
      </c>
      <c r="W57" s="111" t="s">
        <v>154</v>
      </c>
    </row>
    <row r="58" spans="1:23">
      <c r="B58" s="65">
        <v>15</v>
      </c>
      <c r="C58" s="111">
        <v>1435</v>
      </c>
      <c r="D58" s="111">
        <v>1433</v>
      </c>
      <c r="E58" s="111" t="s">
        <v>163</v>
      </c>
      <c r="F58" s="111">
        <v>2</v>
      </c>
      <c r="G58" s="111">
        <v>612</v>
      </c>
      <c r="H58" s="111">
        <v>612</v>
      </c>
      <c r="I58" s="111" t="s">
        <v>154</v>
      </c>
      <c r="J58" s="111">
        <v>805</v>
      </c>
      <c r="K58" s="111">
        <v>805</v>
      </c>
      <c r="L58" s="111" t="s">
        <v>154</v>
      </c>
      <c r="M58" s="111" t="s">
        <v>154</v>
      </c>
      <c r="N58" s="111" t="s">
        <v>154</v>
      </c>
      <c r="O58" s="111" t="s">
        <v>154</v>
      </c>
      <c r="P58" s="111">
        <v>14</v>
      </c>
      <c r="Q58" s="111">
        <v>14</v>
      </c>
      <c r="R58" s="111" t="s">
        <v>154</v>
      </c>
      <c r="S58" s="111" t="s">
        <v>154</v>
      </c>
      <c r="T58" s="111">
        <v>4</v>
      </c>
      <c r="U58" s="111">
        <v>2</v>
      </c>
      <c r="V58" s="111" t="s">
        <v>154</v>
      </c>
      <c r="W58" s="111">
        <v>2</v>
      </c>
    </row>
    <row r="59" spans="1:23" ht="13.5" customHeight="1">
      <c r="B59" s="65">
        <v>16</v>
      </c>
      <c r="C59" s="111">
        <v>1409</v>
      </c>
      <c r="D59" s="111">
        <v>1408</v>
      </c>
      <c r="E59" s="111" t="s">
        <v>163</v>
      </c>
      <c r="F59" s="111">
        <v>1</v>
      </c>
      <c r="G59" s="111">
        <v>603</v>
      </c>
      <c r="H59" s="111">
        <v>603</v>
      </c>
      <c r="I59" s="111" t="s">
        <v>154</v>
      </c>
      <c r="J59" s="111">
        <v>796</v>
      </c>
      <c r="K59" s="111">
        <v>796</v>
      </c>
      <c r="L59" s="111" t="s">
        <v>154</v>
      </c>
      <c r="M59" s="111">
        <v>1</v>
      </c>
      <c r="N59" s="111">
        <v>1</v>
      </c>
      <c r="O59" s="111" t="s">
        <v>154</v>
      </c>
      <c r="P59" s="111">
        <v>8</v>
      </c>
      <c r="Q59" s="111">
        <v>7</v>
      </c>
      <c r="R59" s="111" t="s">
        <v>154</v>
      </c>
      <c r="S59" s="111">
        <v>1</v>
      </c>
      <c r="T59" s="111">
        <v>1</v>
      </c>
      <c r="U59" s="111">
        <v>1</v>
      </c>
      <c r="V59" s="111" t="s">
        <v>154</v>
      </c>
      <c r="W59" s="111" t="s">
        <v>154</v>
      </c>
    </row>
    <row r="60" spans="1:23" ht="13.5" customHeight="1">
      <c r="B60" s="65">
        <v>17</v>
      </c>
      <c r="C60" s="111">
        <v>1342</v>
      </c>
      <c r="D60" s="111">
        <v>1342</v>
      </c>
      <c r="E60" s="111" t="s">
        <v>163</v>
      </c>
      <c r="F60" s="111" t="s">
        <v>163</v>
      </c>
      <c r="G60" s="111">
        <v>629</v>
      </c>
      <c r="H60" s="111">
        <v>629</v>
      </c>
      <c r="I60" s="111" t="s">
        <v>154</v>
      </c>
      <c r="J60" s="111">
        <v>704</v>
      </c>
      <c r="K60" s="111">
        <v>704</v>
      </c>
      <c r="L60" s="111" t="s">
        <v>154</v>
      </c>
      <c r="M60" s="111" t="s">
        <v>154</v>
      </c>
      <c r="N60" s="111" t="s">
        <v>154</v>
      </c>
      <c r="O60" s="111" t="s">
        <v>154</v>
      </c>
      <c r="P60" s="111">
        <v>8</v>
      </c>
      <c r="Q60" s="111">
        <v>8</v>
      </c>
      <c r="R60" s="111" t="s">
        <v>154</v>
      </c>
      <c r="S60" s="111" t="s">
        <v>19</v>
      </c>
      <c r="T60" s="111">
        <v>1</v>
      </c>
      <c r="U60" s="111">
        <v>1</v>
      </c>
      <c r="V60" s="111" t="s">
        <v>154</v>
      </c>
      <c r="W60" s="111" t="s">
        <v>154</v>
      </c>
    </row>
    <row r="61" spans="1:23">
      <c r="B61" s="65">
        <v>18</v>
      </c>
      <c r="C61" s="111">
        <v>1268</v>
      </c>
      <c r="D61" s="111">
        <v>1266</v>
      </c>
      <c r="E61" s="111">
        <v>1</v>
      </c>
      <c r="F61" s="111">
        <v>1</v>
      </c>
      <c r="G61" s="111">
        <v>583</v>
      </c>
      <c r="H61" s="111">
        <v>583</v>
      </c>
      <c r="I61" s="111" t="s">
        <v>154</v>
      </c>
      <c r="J61" s="111">
        <v>676</v>
      </c>
      <c r="K61" s="111">
        <v>676</v>
      </c>
      <c r="L61" s="111" t="s">
        <v>154</v>
      </c>
      <c r="M61" s="111">
        <v>1</v>
      </c>
      <c r="N61" s="111" t="s">
        <v>154</v>
      </c>
      <c r="O61" s="111">
        <v>1</v>
      </c>
      <c r="P61" s="111">
        <v>7</v>
      </c>
      <c r="Q61" s="111">
        <v>6</v>
      </c>
      <c r="R61" s="111" t="s">
        <v>154</v>
      </c>
      <c r="S61" s="111">
        <v>1</v>
      </c>
      <c r="T61" s="111">
        <v>1</v>
      </c>
      <c r="U61" s="111">
        <v>1</v>
      </c>
      <c r="V61" s="111" t="s">
        <v>154</v>
      </c>
      <c r="W61" s="111" t="s">
        <v>154</v>
      </c>
    </row>
    <row r="62" spans="1:23">
      <c r="B62" s="65">
        <v>19</v>
      </c>
      <c r="C62" s="111">
        <v>1204</v>
      </c>
      <c r="D62" s="111">
        <v>1203</v>
      </c>
      <c r="E62" s="111" t="s">
        <v>163</v>
      </c>
      <c r="F62" s="111">
        <v>1</v>
      </c>
      <c r="G62" s="111">
        <v>596</v>
      </c>
      <c r="H62" s="111">
        <v>596</v>
      </c>
      <c r="I62" s="111" t="s">
        <v>154</v>
      </c>
      <c r="J62" s="111">
        <v>595</v>
      </c>
      <c r="K62" s="111">
        <v>595</v>
      </c>
      <c r="L62" s="111" t="s">
        <v>154</v>
      </c>
      <c r="M62" s="111" t="s">
        <v>154</v>
      </c>
      <c r="N62" s="111" t="s">
        <v>154</v>
      </c>
      <c r="O62" s="111" t="s">
        <v>154</v>
      </c>
      <c r="P62" s="111">
        <v>12</v>
      </c>
      <c r="Q62" s="111">
        <v>11</v>
      </c>
      <c r="R62" s="111" t="s">
        <v>154</v>
      </c>
      <c r="S62" s="111">
        <v>1</v>
      </c>
      <c r="T62" s="111">
        <v>1</v>
      </c>
      <c r="U62" s="111">
        <v>1</v>
      </c>
      <c r="V62" s="111" t="s">
        <v>154</v>
      </c>
      <c r="W62" s="111" t="s">
        <v>154</v>
      </c>
    </row>
    <row r="63" spans="1:23">
      <c r="B63" s="65">
        <v>20</v>
      </c>
      <c r="C63" s="111">
        <v>1168</v>
      </c>
      <c r="D63" s="111">
        <v>1168</v>
      </c>
      <c r="E63" s="111" t="s">
        <v>163</v>
      </c>
      <c r="F63" s="111" t="s">
        <v>163</v>
      </c>
      <c r="G63" s="111">
        <v>582</v>
      </c>
      <c r="H63" s="111">
        <v>582</v>
      </c>
      <c r="I63" s="111" t="s">
        <v>154</v>
      </c>
      <c r="J63" s="111">
        <v>579</v>
      </c>
      <c r="K63" s="111">
        <v>579</v>
      </c>
      <c r="L63" s="111" t="s">
        <v>154</v>
      </c>
      <c r="M63" s="111" t="s">
        <v>154</v>
      </c>
      <c r="N63" s="111" t="s">
        <v>154</v>
      </c>
      <c r="O63" s="111" t="s">
        <v>154</v>
      </c>
      <c r="P63" s="111">
        <v>6</v>
      </c>
      <c r="Q63" s="111">
        <v>6</v>
      </c>
      <c r="R63" s="111" t="s">
        <v>154</v>
      </c>
      <c r="S63" s="111" t="s">
        <v>154</v>
      </c>
      <c r="T63" s="111">
        <v>1</v>
      </c>
      <c r="U63" s="111">
        <v>1</v>
      </c>
      <c r="V63" s="111" t="s">
        <v>154</v>
      </c>
      <c r="W63" s="111" t="s">
        <v>154</v>
      </c>
    </row>
    <row r="64" spans="1:23">
      <c r="B64" s="65">
        <v>21</v>
      </c>
      <c r="C64" s="111">
        <v>1107</v>
      </c>
      <c r="D64" s="111">
        <v>1107</v>
      </c>
      <c r="E64" s="111" t="s">
        <v>163</v>
      </c>
      <c r="F64" s="111" t="s">
        <v>163</v>
      </c>
      <c r="G64" s="111">
        <v>557</v>
      </c>
      <c r="H64" s="111">
        <v>557</v>
      </c>
      <c r="I64" s="111" t="s">
        <v>154</v>
      </c>
      <c r="J64" s="111">
        <v>536</v>
      </c>
      <c r="K64" s="111">
        <v>536</v>
      </c>
      <c r="L64" s="111" t="s">
        <v>154</v>
      </c>
      <c r="M64" s="111" t="s">
        <v>154</v>
      </c>
      <c r="N64" s="111" t="s">
        <v>154</v>
      </c>
      <c r="O64" s="111" t="s">
        <v>154</v>
      </c>
      <c r="P64" s="111">
        <v>14</v>
      </c>
      <c r="Q64" s="111">
        <v>14</v>
      </c>
      <c r="R64" s="111" t="s">
        <v>154</v>
      </c>
      <c r="S64" s="111" t="s">
        <v>154</v>
      </c>
      <c r="T64" s="111" t="s">
        <v>154</v>
      </c>
      <c r="U64" s="111" t="s">
        <v>154</v>
      </c>
      <c r="V64" s="111" t="s">
        <v>154</v>
      </c>
      <c r="W64" s="111" t="s">
        <v>154</v>
      </c>
    </row>
    <row r="65" spans="1:23">
      <c r="B65" s="65">
        <v>22</v>
      </c>
      <c r="C65" s="111">
        <v>1052</v>
      </c>
      <c r="D65" s="111">
        <v>1052</v>
      </c>
      <c r="E65" s="111" t="s">
        <v>163</v>
      </c>
      <c r="F65" s="111" t="s">
        <v>163</v>
      </c>
      <c r="G65" s="111">
        <v>519</v>
      </c>
      <c r="H65" s="111">
        <v>519</v>
      </c>
      <c r="I65" s="111" t="s">
        <v>154</v>
      </c>
      <c r="J65" s="111">
        <v>528</v>
      </c>
      <c r="K65" s="111">
        <v>528</v>
      </c>
      <c r="L65" s="111" t="s">
        <v>154</v>
      </c>
      <c r="M65" s="111" t="s">
        <v>154</v>
      </c>
      <c r="N65" s="111" t="s">
        <v>154</v>
      </c>
      <c r="O65" s="111" t="s">
        <v>154</v>
      </c>
      <c r="P65" s="111">
        <v>5</v>
      </c>
      <c r="Q65" s="111">
        <v>5</v>
      </c>
      <c r="R65" s="111" t="s">
        <v>154</v>
      </c>
      <c r="S65" s="111" t="s">
        <v>154</v>
      </c>
      <c r="T65" s="111" t="s">
        <v>154</v>
      </c>
      <c r="U65" s="111" t="s">
        <v>154</v>
      </c>
      <c r="V65" s="111" t="s">
        <v>154</v>
      </c>
      <c r="W65" s="111" t="s">
        <v>154</v>
      </c>
    </row>
    <row r="66" spans="1:23">
      <c r="B66" s="65">
        <v>23</v>
      </c>
      <c r="C66" s="111">
        <v>1106</v>
      </c>
      <c r="D66" s="111">
        <v>1105</v>
      </c>
      <c r="E66" s="111" t="s">
        <v>163</v>
      </c>
      <c r="F66" s="111">
        <v>1</v>
      </c>
      <c r="G66" s="111">
        <v>507</v>
      </c>
      <c r="H66" s="111">
        <v>507</v>
      </c>
      <c r="I66" s="111" t="s">
        <v>154</v>
      </c>
      <c r="J66" s="111">
        <v>588</v>
      </c>
      <c r="K66" s="111">
        <v>588</v>
      </c>
      <c r="L66" s="111" t="s">
        <v>154</v>
      </c>
      <c r="M66" s="111" t="s">
        <v>154</v>
      </c>
      <c r="N66" s="111" t="s">
        <v>154</v>
      </c>
      <c r="O66" s="111" t="s">
        <v>154</v>
      </c>
      <c r="P66" s="111">
        <v>11</v>
      </c>
      <c r="Q66" s="111">
        <v>10</v>
      </c>
      <c r="R66" s="111" t="s">
        <v>154</v>
      </c>
      <c r="S66" s="111">
        <v>1</v>
      </c>
      <c r="T66" s="111" t="s">
        <v>154</v>
      </c>
      <c r="U66" s="111" t="s">
        <v>154</v>
      </c>
      <c r="V66" s="111" t="s">
        <v>154</v>
      </c>
      <c r="W66" s="111" t="s">
        <v>154</v>
      </c>
    </row>
    <row r="67" spans="1:23" s="1" customFormat="1">
      <c r="B67" s="1">
        <v>24</v>
      </c>
      <c r="C67" s="115">
        <v>982</v>
      </c>
      <c r="D67" s="115">
        <v>981</v>
      </c>
      <c r="E67" s="115" t="s">
        <v>74</v>
      </c>
      <c r="F67" s="115">
        <v>1</v>
      </c>
      <c r="G67" s="115">
        <v>485</v>
      </c>
      <c r="H67" s="115">
        <v>485</v>
      </c>
      <c r="I67" s="111" t="s">
        <v>154</v>
      </c>
      <c r="J67" s="115">
        <v>486</v>
      </c>
      <c r="K67" s="115">
        <v>486</v>
      </c>
      <c r="L67" s="111" t="s">
        <v>154</v>
      </c>
      <c r="M67" s="111" t="s">
        <v>154</v>
      </c>
      <c r="N67" s="111" t="s">
        <v>154</v>
      </c>
      <c r="O67" s="111" t="s">
        <v>154</v>
      </c>
      <c r="P67" s="115">
        <v>11</v>
      </c>
      <c r="Q67" s="115">
        <v>10</v>
      </c>
      <c r="R67" s="111" t="s">
        <v>154</v>
      </c>
      <c r="S67" s="115">
        <v>1</v>
      </c>
      <c r="T67" s="111" t="s">
        <v>154</v>
      </c>
      <c r="U67" s="111" t="s">
        <v>154</v>
      </c>
      <c r="V67" s="111" t="s">
        <v>154</v>
      </c>
      <c r="W67" s="111" t="s">
        <v>154</v>
      </c>
    </row>
    <row r="68" spans="1:23" s="1" customFormat="1">
      <c r="B68" s="1">
        <v>25</v>
      </c>
      <c r="C68" s="115">
        <v>957</v>
      </c>
      <c r="D68" s="115">
        <v>957</v>
      </c>
      <c r="E68" s="115" t="s">
        <v>106</v>
      </c>
      <c r="F68" s="115" t="s">
        <v>106</v>
      </c>
      <c r="G68" s="115">
        <v>460</v>
      </c>
      <c r="H68" s="115">
        <v>460</v>
      </c>
      <c r="I68" s="115" t="s">
        <v>106</v>
      </c>
      <c r="J68" s="115">
        <v>490</v>
      </c>
      <c r="K68" s="115">
        <v>491</v>
      </c>
      <c r="L68" s="115" t="s">
        <v>106</v>
      </c>
      <c r="M68" s="115" t="s">
        <v>106</v>
      </c>
      <c r="N68" s="115" t="s">
        <v>106</v>
      </c>
      <c r="O68" s="115" t="s">
        <v>106</v>
      </c>
      <c r="P68" s="115">
        <v>6</v>
      </c>
      <c r="Q68" s="115">
        <v>6</v>
      </c>
      <c r="R68" s="115" t="s">
        <v>106</v>
      </c>
      <c r="S68" s="115" t="s">
        <v>106</v>
      </c>
      <c r="T68" s="111" t="s">
        <v>74</v>
      </c>
      <c r="U68" s="111" t="s">
        <v>74</v>
      </c>
      <c r="V68" s="115" t="s">
        <v>106</v>
      </c>
      <c r="W68" s="115" t="s">
        <v>106</v>
      </c>
    </row>
    <row r="69" spans="1:23" s="1" customFormat="1">
      <c r="B69" s="1">
        <v>26</v>
      </c>
      <c r="C69" s="115">
        <v>925</v>
      </c>
      <c r="D69" s="115">
        <v>923</v>
      </c>
      <c r="E69" s="115" t="s">
        <v>179</v>
      </c>
      <c r="F69" s="115">
        <v>2</v>
      </c>
      <c r="G69" s="115">
        <v>466</v>
      </c>
      <c r="H69" s="115">
        <v>466</v>
      </c>
      <c r="I69" s="115" t="s">
        <v>179</v>
      </c>
      <c r="J69" s="115">
        <v>454</v>
      </c>
      <c r="K69" s="115">
        <v>454</v>
      </c>
      <c r="L69" s="115" t="s">
        <v>179</v>
      </c>
      <c r="M69" s="115" t="s">
        <v>179</v>
      </c>
      <c r="N69" s="115" t="s">
        <v>179</v>
      </c>
      <c r="O69" s="115" t="s">
        <v>179</v>
      </c>
      <c r="P69" s="115">
        <v>4</v>
      </c>
      <c r="Q69" s="115">
        <v>2</v>
      </c>
      <c r="R69" s="115" t="s">
        <v>179</v>
      </c>
      <c r="S69" s="115">
        <v>2</v>
      </c>
      <c r="T69" s="111">
        <v>1</v>
      </c>
      <c r="U69" s="111">
        <v>1</v>
      </c>
      <c r="V69" s="115" t="s">
        <v>179</v>
      </c>
      <c r="W69" s="115" t="s">
        <v>179</v>
      </c>
    </row>
    <row r="70" spans="1:23" s="1" customFormat="1" ht="7.5" customHeight="1"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</row>
    <row r="71" spans="1:23" ht="14.25">
      <c r="C71" s="112"/>
      <c r="D71" s="112"/>
      <c r="E71" s="112"/>
      <c r="F71" s="112"/>
      <c r="G71" s="104" t="s">
        <v>77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 t="s">
        <v>76</v>
      </c>
      <c r="S71" s="112"/>
      <c r="T71" s="112"/>
      <c r="U71" s="112"/>
      <c r="V71" s="112"/>
      <c r="W71" s="112"/>
    </row>
    <row r="72" spans="1:23" s="109" customFormat="1" ht="9">
      <c r="B72" s="110" t="s">
        <v>155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 t="s">
        <v>158</v>
      </c>
      <c r="Q72" s="113"/>
      <c r="R72" s="113"/>
      <c r="S72" s="113"/>
      <c r="T72" s="113"/>
      <c r="U72" s="113"/>
      <c r="V72" s="113"/>
      <c r="W72" s="113"/>
    </row>
    <row r="73" spans="1:23">
      <c r="A73" s="65" t="s">
        <v>55</v>
      </c>
      <c r="B73" s="65">
        <v>25</v>
      </c>
      <c r="C73" s="114">
        <v>5112</v>
      </c>
      <c r="D73" s="114">
        <v>2941</v>
      </c>
      <c r="E73" s="114">
        <v>2118</v>
      </c>
      <c r="F73" s="114">
        <v>53</v>
      </c>
      <c r="G73" s="114">
        <v>1474</v>
      </c>
      <c r="H73" s="114">
        <v>1473</v>
      </c>
      <c r="I73" s="114">
        <v>1</v>
      </c>
      <c r="J73" s="114">
        <v>794</v>
      </c>
      <c r="K73" s="114">
        <v>774</v>
      </c>
      <c r="L73" s="114">
        <v>20</v>
      </c>
      <c r="M73" s="114">
        <v>18</v>
      </c>
      <c r="N73" s="114">
        <v>8</v>
      </c>
      <c r="O73" s="114">
        <v>10</v>
      </c>
      <c r="P73" s="114">
        <v>2826</v>
      </c>
      <c r="Q73" s="114">
        <v>686</v>
      </c>
      <c r="R73" s="114">
        <v>2087</v>
      </c>
      <c r="S73" s="114">
        <v>53</v>
      </c>
      <c r="T73" s="114" t="s">
        <v>157</v>
      </c>
      <c r="U73" s="114" t="s">
        <v>157</v>
      </c>
      <c r="V73" s="114" t="s">
        <v>157</v>
      </c>
      <c r="W73" s="114" t="s">
        <v>157</v>
      </c>
    </row>
    <row r="74" spans="1:23">
      <c r="B74" s="65">
        <v>30</v>
      </c>
      <c r="C74" s="114">
        <v>5617</v>
      </c>
      <c r="D74" s="114">
        <v>4459</v>
      </c>
      <c r="E74" s="114">
        <v>1123</v>
      </c>
      <c r="F74" s="114">
        <v>35</v>
      </c>
      <c r="G74" s="114">
        <v>2256</v>
      </c>
      <c r="H74" s="114">
        <v>2242</v>
      </c>
      <c r="I74" s="114">
        <v>14</v>
      </c>
      <c r="J74" s="114">
        <v>1798</v>
      </c>
      <c r="K74" s="114">
        <v>1793</v>
      </c>
      <c r="L74" s="114">
        <v>5</v>
      </c>
      <c r="M74" s="114">
        <v>10</v>
      </c>
      <c r="N74" s="114">
        <v>2</v>
      </c>
      <c r="O74" s="114">
        <v>8</v>
      </c>
      <c r="P74" s="114">
        <v>1465</v>
      </c>
      <c r="Q74" s="114">
        <v>391</v>
      </c>
      <c r="R74" s="114">
        <v>1039</v>
      </c>
      <c r="S74" s="114">
        <v>35</v>
      </c>
      <c r="T74" s="114">
        <v>88</v>
      </c>
      <c r="U74" s="114">
        <v>31</v>
      </c>
      <c r="V74" s="114">
        <v>57</v>
      </c>
      <c r="W74" s="114" t="s">
        <v>154</v>
      </c>
    </row>
    <row r="75" spans="1:23">
      <c r="B75" s="65">
        <v>35</v>
      </c>
      <c r="C75" s="114">
        <v>5010</v>
      </c>
      <c r="D75" s="114">
        <v>4274</v>
      </c>
      <c r="E75" s="114">
        <v>718</v>
      </c>
      <c r="F75" s="114">
        <v>18</v>
      </c>
      <c r="G75" s="114">
        <v>2009</v>
      </c>
      <c r="H75" s="114">
        <v>1995</v>
      </c>
      <c r="I75" s="114">
        <v>14</v>
      </c>
      <c r="J75" s="114">
        <v>2022</v>
      </c>
      <c r="K75" s="114">
        <v>2017</v>
      </c>
      <c r="L75" s="114">
        <v>5</v>
      </c>
      <c r="M75" s="114">
        <v>9</v>
      </c>
      <c r="N75" s="114" t="s">
        <v>154</v>
      </c>
      <c r="O75" s="114">
        <v>9</v>
      </c>
      <c r="P75" s="114">
        <v>893</v>
      </c>
      <c r="Q75" s="114">
        <v>242</v>
      </c>
      <c r="R75" s="114">
        <v>635</v>
      </c>
      <c r="S75" s="114">
        <v>16</v>
      </c>
      <c r="T75" s="114">
        <v>77</v>
      </c>
      <c r="U75" s="114">
        <v>20</v>
      </c>
      <c r="V75" s="114">
        <v>55</v>
      </c>
      <c r="W75" s="114">
        <v>2</v>
      </c>
    </row>
    <row r="76" spans="1:23">
      <c r="B76" s="65">
        <v>40</v>
      </c>
      <c r="C76" s="114">
        <v>3978</v>
      </c>
      <c r="D76" s="114">
        <v>3608</v>
      </c>
      <c r="E76" s="114">
        <v>361</v>
      </c>
      <c r="F76" s="114">
        <v>9</v>
      </c>
      <c r="G76" s="114">
        <v>1617</v>
      </c>
      <c r="H76" s="114">
        <v>1610</v>
      </c>
      <c r="I76" s="114">
        <v>7</v>
      </c>
      <c r="J76" s="114">
        <v>1893</v>
      </c>
      <c r="K76" s="114">
        <v>1889</v>
      </c>
      <c r="L76" s="114">
        <v>4</v>
      </c>
      <c r="M76" s="114">
        <v>28</v>
      </c>
      <c r="N76" s="114">
        <v>5</v>
      </c>
      <c r="O76" s="114">
        <v>23</v>
      </c>
      <c r="P76" s="114">
        <v>409</v>
      </c>
      <c r="Q76" s="114">
        <v>98</v>
      </c>
      <c r="R76" s="114">
        <v>303</v>
      </c>
      <c r="S76" s="114">
        <v>8</v>
      </c>
      <c r="T76" s="114">
        <v>31</v>
      </c>
      <c r="U76" s="114">
        <v>6</v>
      </c>
      <c r="V76" s="114">
        <v>24</v>
      </c>
      <c r="W76" s="114">
        <v>1</v>
      </c>
    </row>
    <row r="77" spans="1:23" ht="17.25" customHeight="1">
      <c r="B77" s="65">
        <v>45</v>
      </c>
      <c r="C77" s="114">
        <v>3120</v>
      </c>
      <c r="D77" s="114">
        <v>2990</v>
      </c>
      <c r="E77" s="114">
        <v>128</v>
      </c>
      <c r="F77" s="114">
        <v>2</v>
      </c>
      <c r="G77" s="114">
        <v>1354</v>
      </c>
      <c r="H77" s="114">
        <v>1352</v>
      </c>
      <c r="I77" s="114">
        <v>2</v>
      </c>
      <c r="J77" s="114">
        <v>1586</v>
      </c>
      <c r="K77" s="114">
        <v>1582</v>
      </c>
      <c r="L77" s="114">
        <v>4</v>
      </c>
      <c r="M77" s="114">
        <v>43</v>
      </c>
      <c r="N77" s="114">
        <v>8</v>
      </c>
      <c r="O77" s="114">
        <v>35</v>
      </c>
      <c r="P77" s="114">
        <v>121</v>
      </c>
      <c r="Q77" s="114">
        <v>41</v>
      </c>
      <c r="R77" s="114">
        <v>79</v>
      </c>
      <c r="S77" s="114">
        <v>1</v>
      </c>
      <c r="T77" s="114">
        <v>16</v>
      </c>
      <c r="U77" s="114">
        <v>7</v>
      </c>
      <c r="V77" s="114">
        <v>8</v>
      </c>
      <c r="W77" s="114">
        <v>1</v>
      </c>
    </row>
    <row r="78" spans="1:23">
      <c r="B78" s="65">
        <v>50</v>
      </c>
      <c r="C78" s="114">
        <v>1971</v>
      </c>
      <c r="D78" s="114">
        <v>1936</v>
      </c>
      <c r="E78" s="114">
        <v>35</v>
      </c>
      <c r="F78" s="114" t="s">
        <v>154</v>
      </c>
      <c r="G78" s="114">
        <v>838</v>
      </c>
      <c r="H78" s="114">
        <v>837</v>
      </c>
      <c r="I78" s="114">
        <v>1</v>
      </c>
      <c r="J78" s="114">
        <v>1068</v>
      </c>
      <c r="K78" s="114">
        <v>1068</v>
      </c>
      <c r="L78" s="114" t="s">
        <v>154</v>
      </c>
      <c r="M78" s="114">
        <v>16</v>
      </c>
      <c r="N78" s="114" t="s">
        <v>154</v>
      </c>
      <c r="O78" s="114">
        <v>15</v>
      </c>
      <c r="P78" s="114">
        <v>43</v>
      </c>
      <c r="Q78" s="114">
        <v>27</v>
      </c>
      <c r="R78" s="114">
        <v>16</v>
      </c>
      <c r="S78" s="114" t="s">
        <v>154</v>
      </c>
      <c r="T78" s="114">
        <v>6</v>
      </c>
      <c r="U78" s="114">
        <v>3</v>
      </c>
      <c r="V78" s="114">
        <v>3</v>
      </c>
      <c r="W78" s="114" t="s">
        <v>154</v>
      </c>
    </row>
    <row r="79" spans="1:23">
      <c r="B79" s="65">
        <v>55</v>
      </c>
      <c r="C79" s="114">
        <v>1518</v>
      </c>
      <c r="D79" s="114">
        <v>1503</v>
      </c>
      <c r="E79" s="114">
        <v>13</v>
      </c>
      <c r="F79" s="114">
        <v>2</v>
      </c>
      <c r="G79" s="114">
        <v>593</v>
      </c>
      <c r="H79" s="114">
        <v>592</v>
      </c>
      <c r="I79" s="114">
        <v>1</v>
      </c>
      <c r="J79" s="114">
        <v>888</v>
      </c>
      <c r="K79" s="114">
        <v>888</v>
      </c>
      <c r="L79" s="114" t="s">
        <v>154</v>
      </c>
      <c r="M79" s="114">
        <v>10</v>
      </c>
      <c r="N79" s="114">
        <v>5</v>
      </c>
      <c r="O79" s="114">
        <v>5</v>
      </c>
      <c r="P79" s="114">
        <v>24</v>
      </c>
      <c r="Q79" s="114">
        <v>15</v>
      </c>
      <c r="R79" s="114">
        <v>7</v>
      </c>
      <c r="S79" s="114">
        <v>2</v>
      </c>
      <c r="T79" s="114">
        <v>3</v>
      </c>
      <c r="U79" s="114">
        <v>3</v>
      </c>
      <c r="V79" s="114" t="s">
        <v>154</v>
      </c>
      <c r="W79" s="114" t="s">
        <v>154</v>
      </c>
    </row>
    <row r="80" spans="1:23">
      <c r="B80" s="65">
        <v>60</v>
      </c>
      <c r="C80" s="114">
        <v>1197</v>
      </c>
      <c r="D80" s="114">
        <v>1191</v>
      </c>
      <c r="E80" s="114">
        <v>6</v>
      </c>
      <c r="F80" s="114" t="s">
        <v>154</v>
      </c>
      <c r="G80" s="114">
        <v>455</v>
      </c>
      <c r="H80" s="114">
        <v>455</v>
      </c>
      <c r="I80" s="114" t="s">
        <v>154</v>
      </c>
      <c r="J80" s="114">
        <v>722</v>
      </c>
      <c r="K80" s="114">
        <v>722</v>
      </c>
      <c r="L80" s="114" t="s">
        <v>154</v>
      </c>
      <c r="M80" s="114">
        <v>4</v>
      </c>
      <c r="N80" s="114">
        <v>2</v>
      </c>
      <c r="O80" s="114">
        <v>2</v>
      </c>
      <c r="P80" s="114">
        <v>14</v>
      </c>
      <c r="Q80" s="114">
        <v>11</v>
      </c>
      <c r="R80" s="114">
        <v>3</v>
      </c>
      <c r="S80" s="114" t="s">
        <v>154</v>
      </c>
      <c r="T80" s="114">
        <v>2</v>
      </c>
      <c r="U80" s="114">
        <v>1</v>
      </c>
      <c r="V80" s="114">
        <v>1</v>
      </c>
      <c r="W80" s="114" t="s">
        <v>154</v>
      </c>
    </row>
    <row r="81" spans="1:23">
      <c r="A81" s="65" t="s">
        <v>57</v>
      </c>
      <c r="B81" s="65">
        <v>2</v>
      </c>
      <c r="C81" s="114">
        <v>803</v>
      </c>
      <c r="D81" s="114">
        <v>803</v>
      </c>
      <c r="E81" s="114" t="s">
        <v>154</v>
      </c>
      <c r="F81" s="114" t="s">
        <v>154</v>
      </c>
      <c r="G81" s="114">
        <v>350</v>
      </c>
      <c r="H81" s="114">
        <v>350</v>
      </c>
      <c r="I81" s="114" t="s">
        <v>154</v>
      </c>
      <c r="J81" s="114">
        <v>447</v>
      </c>
      <c r="K81" s="114">
        <v>447</v>
      </c>
      <c r="L81" s="114" t="s">
        <v>154</v>
      </c>
      <c r="M81" s="114">
        <v>1</v>
      </c>
      <c r="N81" s="114">
        <v>1</v>
      </c>
      <c r="O81" s="114" t="s">
        <v>154</v>
      </c>
      <c r="P81" s="114">
        <v>5</v>
      </c>
      <c r="Q81" s="114">
        <v>5</v>
      </c>
      <c r="R81" s="114" t="s">
        <v>154</v>
      </c>
      <c r="S81" s="114" t="s">
        <v>154</v>
      </c>
      <c r="T81" s="114" t="s">
        <v>154</v>
      </c>
      <c r="U81" s="114" t="s">
        <v>154</v>
      </c>
      <c r="V81" s="114" t="s">
        <v>154</v>
      </c>
      <c r="W81" s="114" t="s">
        <v>154</v>
      </c>
    </row>
    <row r="82" spans="1:23" ht="17.25" customHeight="1">
      <c r="B82" s="65">
        <v>7</v>
      </c>
      <c r="C82" s="114">
        <v>478</v>
      </c>
      <c r="D82" s="114">
        <v>477</v>
      </c>
      <c r="E82" s="114">
        <v>1</v>
      </c>
      <c r="F82" s="114" t="s">
        <v>154</v>
      </c>
      <c r="G82" s="114">
        <v>255</v>
      </c>
      <c r="H82" s="114">
        <v>255</v>
      </c>
      <c r="I82" s="114" t="s">
        <v>154</v>
      </c>
      <c r="J82" s="114">
        <v>218</v>
      </c>
      <c r="K82" s="114">
        <v>218</v>
      </c>
      <c r="L82" s="114" t="s">
        <v>154</v>
      </c>
      <c r="M82" s="114" t="s">
        <v>154</v>
      </c>
      <c r="N82" s="114" t="s">
        <v>154</v>
      </c>
      <c r="O82" s="114" t="s">
        <v>154</v>
      </c>
      <c r="P82" s="114">
        <v>5</v>
      </c>
      <c r="Q82" s="114">
        <v>4</v>
      </c>
      <c r="R82" s="114">
        <v>1</v>
      </c>
      <c r="S82" s="114" t="s">
        <v>154</v>
      </c>
      <c r="T82" s="114" t="s">
        <v>154</v>
      </c>
      <c r="U82" s="114" t="s">
        <v>154</v>
      </c>
      <c r="V82" s="114" t="s">
        <v>154</v>
      </c>
      <c r="W82" s="114" t="s">
        <v>154</v>
      </c>
    </row>
    <row r="83" spans="1:23">
      <c r="B83" s="65">
        <v>8</v>
      </c>
      <c r="C83" s="114">
        <v>406</v>
      </c>
      <c r="D83" s="114">
        <v>406</v>
      </c>
      <c r="E83" s="114" t="s">
        <v>154</v>
      </c>
      <c r="F83" s="114" t="s">
        <v>154</v>
      </c>
      <c r="G83" s="114">
        <v>215</v>
      </c>
      <c r="H83" s="114">
        <v>215</v>
      </c>
      <c r="I83" s="114" t="s">
        <v>154</v>
      </c>
      <c r="J83" s="114">
        <v>189</v>
      </c>
      <c r="K83" s="114">
        <v>189</v>
      </c>
      <c r="L83" s="114" t="s">
        <v>154</v>
      </c>
      <c r="M83" s="114" t="s">
        <v>154</v>
      </c>
      <c r="N83" s="114" t="s">
        <v>154</v>
      </c>
      <c r="O83" s="114" t="s">
        <v>154</v>
      </c>
      <c r="P83" s="114">
        <v>2</v>
      </c>
      <c r="Q83" s="114">
        <v>2</v>
      </c>
      <c r="R83" s="114" t="s">
        <v>154</v>
      </c>
      <c r="S83" s="114" t="s">
        <v>154</v>
      </c>
      <c r="T83" s="114" t="s">
        <v>154</v>
      </c>
      <c r="U83" s="114" t="s">
        <v>154</v>
      </c>
      <c r="V83" s="114" t="s">
        <v>154</v>
      </c>
      <c r="W83" s="114" t="s">
        <v>154</v>
      </c>
    </row>
    <row r="84" spans="1:23">
      <c r="B84" s="65">
        <v>9</v>
      </c>
      <c r="C84" s="114">
        <v>431</v>
      </c>
      <c r="D84" s="114">
        <v>430</v>
      </c>
      <c r="E84" s="114" t="s">
        <v>154</v>
      </c>
      <c r="F84" s="114">
        <v>1</v>
      </c>
      <c r="G84" s="114">
        <v>215</v>
      </c>
      <c r="H84" s="114">
        <v>215</v>
      </c>
      <c r="I84" s="114" t="s">
        <v>154</v>
      </c>
      <c r="J84" s="114">
        <v>211</v>
      </c>
      <c r="K84" s="114">
        <v>211</v>
      </c>
      <c r="L84" s="114" t="s">
        <v>154</v>
      </c>
      <c r="M84" s="114" t="s">
        <v>154</v>
      </c>
      <c r="N84" s="114" t="s">
        <v>154</v>
      </c>
      <c r="O84" s="114" t="s">
        <v>154</v>
      </c>
      <c r="P84" s="114">
        <v>5</v>
      </c>
      <c r="Q84" s="114">
        <v>4</v>
      </c>
      <c r="R84" s="114" t="s">
        <v>154</v>
      </c>
      <c r="S84" s="114">
        <v>1</v>
      </c>
      <c r="T84" s="114" t="s">
        <v>154</v>
      </c>
      <c r="U84" s="114" t="s">
        <v>154</v>
      </c>
      <c r="V84" s="114" t="s">
        <v>154</v>
      </c>
      <c r="W84" s="114" t="s">
        <v>154</v>
      </c>
    </row>
    <row r="85" spans="1:23">
      <c r="B85" s="65">
        <v>10</v>
      </c>
      <c r="C85" s="114">
        <v>435</v>
      </c>
      <c r="D85" s="114">
        <v>435</v>
      </c>
      <c r="E85" s="114" t="s">
        <v>154</v>
      </c>
      <c r="F85" s="114" t="s">
        <v>154</v>
      </c>
      <c r="G85" s="114">
        <v>218</v>
      </c>
      <c r="H85" s="114">
        <v>218</v>
      </c>
      <c r="I85" s="114" t="s">
        <v>154</v>
      </c>
      <c r="J85" s="114">
        <v>214</v>
      </c>
      <c r="K85" s="114">
        <v>214</v>
      </c>
      <c r="L85" s="114" t="s">
        <v>154</v>
      </c>
      <c r="M85" s="114">
        <v>1</v>
      </c>
      <c r="N85" s="114">
        <v>1</v>
      </c>
      <c r="O85" s="114" t="s">
        <v>154</v>
      </c>
      <c r="P85" s="114">
        <v>2</v>
      </c>
      <c r="Q85" s="114">
        <v>2</v>
      </c>
      <c r="R85" s="114" t="s">
        <v>154</v>
      </c>
      <c r="S85" s="114" t="s">
        <v>154</v>
      </c>
      <c r="T85" s="114" t="s">
        <v>154</v>
      </c>
      <c r="U85" s="114" t="s">
        <v>154</v>
      </c>
      <c r="V85" s="114" t="s">
        <v>154</v>
      </c>
      <c r="W85" s="114" t="s">
        <v>154</v>
      </c>
    </row>
    <row r="86" spans="1:23">
      <c r="B86" s="65">
        <v>11</v>
      </c>
      <c r="C86" s="114">
        <v>446</v>
      </c>
      <c r="D86" s="114">
        <v>443</v>
      </c>
      <c r="E86" s="114">
        <v>2</v>
      </c>
      <c r="F86" s="114">
        <v>1</v>
      </c>
      <c r="G86" s="114">
        <v>204</v>
      </c>
      <c r="H86" s="114">
        <v>204</v>
      </c>
      <c r="I86" s="114" t="s">
        <v>154</v>
      </c>
      <c r="J86" s="114">
        <v>232</v>
      </c>
      <c r="K86" s="114">
        <v>232</v>
      </c>
      <c r="L86" s="114" t="s">
        <v>154</v>
      </c>
      <c r="M86" s="114" t="s">
        <v>154</v>
      </c>
      <c r="N86" s="114" t="s">
        <v>154</v>
      </c>
      <c r="O86" s="114" t="s">
        <v>154</v>
      </c>
      <c r="P86" s="114">
        <v>7</v>
      </c>
      <c r="Q86" s="114">
        <v>6</v>
      </c>
      <c r="R86" s="114" t="s">
        <v>154</v>
      </c>
      <c r="S86" s="114">
        <v>1</v>
      </c>
      <c r="T86" s="114">
        <v>3</v>
      </c>
      <c r="U86" s="114">
        <v>1</v>
      </c>
      <c r="V86" s="114">
        <v>2</v>
      </c>
      <c r="W86" s="114" t="s">
        <v>154</v>
      </c>
    </row>
    <row r="87" spans="1:23" ht="17.25" customHeight="1">
      <c r="B87" s="65">
        <v>12</v>
      </c>
      <c r="C87" s="114">
        <v>416</v>
      </c>
      <c r="D87" s="114">
        <v>415</v>
      </c>
      <c r="E87" s="114" t="s">
        <v>154</v>
      </c>
      <c r="F87" s="114">
        <v>1</v>
      </c>
      <c r="G87" s="114">
        <v>204</v>
      </c>
      <c r="H87" s="114">
        <v>204</v>
      </c>
      <c r="I87" s="114" t="s">
        <v>154</v>
      </c>
      <c r="J87" s="114">
        <v>208</v>
      </c>
      <c r="K87" s="114">
        <v>208</v>
      </c>
      <c r="L87" s="114" t="s">
        <v>154</v>
      </c>
      <c r="M87" s="114" t="s">
        <v>154</v>
      </c>
      <c r="N87" s="114" t="s">
        <v>154</v>
      </c>
      <c r="O87" s="114" t="s">
        <v>154</v>
      </c>
      <c r="P87" s="114">
        <v>3</v>
      </c>
      <c r="Q87" s="114">
        <v>2</v>
      </c>
      <c r="R87" s="114" t="s">
        <v>154</v>
      </c>
      <c r="S87" s="114">
        <v>1</v>
      </c>
      <c r="T87" s="114">
        <v>1</v>
      </c>
      <c r="U87" s="114">
        <v>1</v>
      </c>
      <c r="V87" s="114" t="s">
        <v>154</v>
      </c>
      <c r="W87" s="114" t="s">
        <v>154</v>
      </c>
    </row>
    <row r="88" spans="1:23">
      <c r="A88" s="80"/>
      <c r="B88" s="80">
        <v>13</v>
      </c>
      <c r="C88" s="114">
        <v>435</v>
      </c>
      <c r="D88" s="114">
        <v>435</v>
      </c>
      <c r="E88" s="114" t="s">
        <v>154</v>
      </c>
      <c r="F88" s="114" t="s">
        <v>154</v>
      </c>
      <c r="G88" s="114">
        <v>205</v>
      </c>
      <c r="H88" s="114">
        <v>205</v>
      </c>
      <c r="I88" s="114" t="s">
        <v>154</v>
      </c>
      <c r="J88" s="114">
        <v>226</v>
      </c>
      <c r="K88" s="114">
        <v>226</v>
      </c>
      <c r="L88" s="114" t="s">
        <v>154</v>
      </c>
      <c r="M88" s="114" t="s">
        <v>154</v>
      </c>
      <c r="N88" s="114" t="s">
        <v>154</v>
      </c>
      <c r="O88" s="114" t="s">
        <v>154</v>
      </c>
      <c r="P88" s="114">
        <v>2</v>
      </c>
      <c r="Q88" s="114">
        <v>2</v>
      </c>
      <c r="R88" s="114" t="s">
        <v>154</v>
      </c>
      <c r="S88" s="114" t="s">
        <v>154</v>
      </c>
      <c r="T88" s="114">
        <v>2</v>
      </c>
      <c r="U88" s="114">
        <v>2</v>
      </c>
      <c r="V88" s="114" t="s">
        <v>154</v>
      </c>
      <c r="W88" s="114" t="s">
        <v>154</v>
      </c>
    </row>
    <row r="89" spans="1:23">
      <c r="A89" s="80"/>
      <c r="B89" s="80">
        <v>14</v>
      </c>
      <c r="C89" s="114">
        <v>418</v>
      </c>
      <c r="D89" s="114">
        <v>418</v>
      </c>
      <c r="E89" s="114" t="s">
        <v>154</v>
      </c>
      <c r="F89" s="114" t="s">
        <v>154</v>
      </c>
      <c r="G89" s="114">
        <v>213</v>
      </c>
      <c r="H89" s="114">
        <v>213</v>
      </c>
      <c r="I89" s="114" t="s">
        <v>154</v>
      </c>
      <c r="J89" s="114">
        <v>202</v>
      </c>
      <c r="K89" s="114">
        <v>202</v>
      </c>
      <c r="L89" s="114" t="s">
        <v>154</v>
      </c>
      <c r="M89" s="114" t="s">
        <v>154</v>
      </c>
      <c r="N89" s="114" t="s">
        <v>154</v>
      </c>
      <c r="O89" s="114" t="s">
        <v>154</v>
      </c>
      <c r="P89" s="114">
        <v>3</v>
      </c>
      <c r="Q89" s="114">
        <v>3</v>
      </c>
      <c r="R89" s="114" t="s">
        <v>154</v>
      </c>
      <c r="S89" s="114" t="s">
        <v>154</v>
      </c>
      <c r="T89" s="114" t="s">
        <v>154</v>
      </c>
      <c r="U89" s="114" t="s">
        <v>154</v>
      </c>
      <c r="V89" s="114" t="s">
        <v>154</v>
      </c>
      <c r="W89" s="114" t="s">
        <v>154</v>
      </c>
    </row>
    <row r="90" spans="1:23">
      <c r="B90" s="79">
        <v>15</v>
      </c>
      <c r="C90" s="114">
        <v>394</v>
      </c>
      <c r="D90" s="114">
        <v>394</v>
      </c>
      <c r="E90" s="114" t="s">
        <v>154</v>
      </c>
      <c r="F90" s="114" t="s">
        <v>154</v>
      </c>
      <c r="G90" s="114">
        <v>179</v>
      </c>
      <c r="H90" s="114">
        <v>179</v>
      </c>
      <c r="I90" s="114" t="s">
        <v>163</v>
      </c>
      <c r="J90" s="114">
        <v>212</v>
      </c>
      <c r="K90" s="114">
        <v>212</v>
      </c>
      <c r="L90" s="114" t="s">
        <v>163</v>
      </c>
      <c r="M90" s="114">
        <v>1</v>
      </c>
      <c r="N90" s="114">
        <v>1</v>
      </c>
      <c r="O90" s="114" t="s">
        <v>154</v>
      </c>
      <c r="P90" s="114">
        <v>2</v>
      </c>
      <c r="Q90" s="114">
        <v>2</v>
      </c>
      <c r="R90" s="114" t="s">
        <v>154</v>
      </c>
      <c r="S90" s="114" t="s">
        <v>154</v>
      </c>
      <c r="T90" s="114" t="s">
        <v>154</v>
      </c>
      <c r="U90" s="114" t="s">
        <v>154</v>
      </c>
      <c r="V90" s="114" t="s">
        <v>154</v>
      </c>
      <c r="W90" s="114" t="s">
        <v>154</v>
      </c>
    </row>
    <row r="91" spans="1:23" ht="13.5" customHeight="1">
      <c r="A91" s="80"/>
      <c r="B91" s="79">
        <v>16</v>
      </c>
      <c r="C91" s="114">
        <v>371</v>
      </c>
      <c r="D91" s="114">
        <v>370</v>
      </c>
      <c r="E91" s="114">
        <v>1</v>
      </c>
      <c r="F91" s="114" t="s">
        <v>154</v>
      </c>
      <c r="G91" s="114">
        <v>173</v>
      </c>
      <c r="H91" s="114">
        <v>172</v>
      </c>
      <c r="I91" s="114">
        <v>1</v>
      </c>
      <c r="J91" s="114">
        <v>195</v>
      </c>
      <c r="K91" s="114">
        <v>195</v>
      </c>
      <c r="L91" s="114" t="s">
        <v>163</v>
      </c>
      <c r="M91" s="114" t="s">
        <v>154</v>
      </c>
      <c r="N91" s="114" t="s">
        <v>154</v>
      </c>
      <c r="O91" s="114" t="s">
        <v>154</v>
      </c>
      <c r="P91" s="114">
        <v>3</v>
      </c>
      <c r="Q91" s="114">
        <v>3</v>
      </c>
      <c r="R91" s="114" t="s">
        <v>154</v>
      </c>
      <c r="S91" s="114" t="s">
        <v>154</v>
      </c>
      <c r="T91" s="114" t="s">
        <v>154</v>
      </c>
      <c r="U91" s="114" t="s">
        <v>154</v>
      </c>
      <c r="V91" s="114" t="s">
        <v>154</v>
      </c>
      <c r="W91" s="114" t="s">
        <v>154</v>
      </c>
    </row>
    <row r="92" spans="1:23" ht="12.75" customHeight="1">
      <c r="A92" s="80"/>
      <c r="B92" s="79">
        <v>17</v>
      </c>
      <c r="C92" s="114">
        <v>322</v>
      </c>
      <c r="D92" s="114">
        <v>321</v>
      </c>
      <c r="E92" s="114" t="s">
        <v>163</v>
      </c>
      <c r="F92" s="114">
        <v>1</v>
      </c>
      <c r="G92" s="114">
        <v>171</v>
      </c>
      <c r="H92" s="114">
        <v>171</v>
      </c>
      <c r="I92" s="114" t="s">
        <v>163</v>
      </c>
      <c r="J92" s="114">
        <v>148</v>
      </c>
      <c r="K92" s="114">
        <v>148</v>
      </c>
      <c r="L92" s="114" t="s">
        <v>163</v>
      </c>
      <c r="M92" s="114" t="s">
        <v>154</v>
      </c>
      <c r="N92" s="114" t="s">
        <v>154</v>
      </c>
      <c r="O92" s="114" t="s">
        <v>154</v>
      </c>
      <c r="P92" s="114">
        <v>2</v>
      </c>
      <c r="Q92" s="114">
        <v>2</v>
      </c>
      <c r="R92" s="114" t="s">
        <v>154</v>
      </c>
      <c r="S92" s="114" t="s">
        <v>19</v>
      </c>
      <c r="T92" s="114">
        <v>1</v>
      </c>
      <c r="U92" s="114" t="s">
        <v>154</v>
      </c>
      <c r="V92" s="114" t="s">
        <v>154</v>
      </c>
      <c r="W92" s="114">
        <v>1</v>
      </c>
    </row>
    <row r="93" spans="1:23">
      <c r="A93" s="80"/>
      <c r="B93" s="79">
        <v>18</v>
      </c>
      <c r="C93" s="114">
        <v>284</v>
      </c>
      <c r="D93" s="114">
        <v>283</v>
      </c>
      <c r="E93" s="114" t="s">
        <v>163</v>
      </c>
      <c r="F93" s="114">
        <v>1</v>
      </c>
      <c r="G93" s="114">
        <v>155</v>
      </c>
      <c r="H93" s="114">
        <v>155</v>
      </c>
      <c r="I93" s="114" t="s">
        <v>163</v>
      </c>
      <c r="J93" s="114">
        <v>125</v>
      </c>
      <c r="K93" s="114">
        <v>125</v>
      </c>
      <c r="L93" s="114" t="s">
        <v>163</v>
      </c>
      <c r="M93" s="114">
        <v>1</v>
      </c>
      <c r="N93" s="114">
        <v>1</v>
      </c>
      <c r="O93" s="114" t="s">
        <v>154</v>
      </c>
      <c r="P93" s="114">
        <v>2</v>
      </c>
      <c r="Q93" s="114">
        <v>1</v>
      </c>
      <c r="R93" s="114" t="s">
        <v>154</v>
      </c>
      <c r="S93" s="114">
        <v>1</v>
      </c>
      <c r="T93" s="114">
        <v>1</v>
      </c>
      <c r="U93" s="114">
        <v>1</v>
      </c>
      <c r="V93" s="114" t="s">
        <v>154</v>
      </c>
      <c r="W93" s="114" t="s">
        <v>154</v>
      </c>
    </row>
    <row r="94" spans="1:23" ht="15" customHeight="1">
      <c r="A94" s="80"/>
      <c r="B94" s="79">
        <v>19</v>
      </c>
      <c r="C94" s="114">
        <v>277</v>
      </c>
      <c r="D94" s="114">
        <v>277</v>
      </c>
      <c r="E94" s="114" t="s">
        <v>163</v>
      </c>
      <c r="F94" s="114" t="s">
        <v>163</v>
      </c>
      <c r="G94" s="114">
        <v>158</v>
      </c>
      <c r="H94" s="114">
        <v>158</v>
      </c>
      <c r="I94" s="114" t="s">
        <v>163</v>
      </c>
      <c r="J94" s="114">
        <v>118</v>
      </c>
      <c r="K94" s="114">
        <v>118</v>
      </c>
      <c r="L94" s="114" t="s">
        <v>163</v>
      </c>
      <c r="M94" s="114" t="s">
        <v>154</v>
      </c>
      <c r="N94" s="114" t="s">
        <v>154</v>
      </c>
      <c r="O94" s="114" t="s">
        <v>154</v>
      </c>
      <c r="P94" s="114">
        <v>1</v>
      </c>
      <c r="Q94" s="114">
        <v>1</v>
      </c>
      <c r="R94" s="114" t="s">
        <v>154</v>
      </c>
      <c r="S94" s="114" t="s">
        <v>154</v>
      </c>
      <c r="T94" s="114" t="s">
        <v>154</v>
      </c>
      <c r="U94" s="114" t="s">
        <v>154</v>
      </c>
      <c r="V94" s="114" t="s">
        <v>154</v>
      </c>
      <c r="W94" s="114" t="s">
        <v>154</v>
      </c>
    </row>
    <row r="95" spans="1:23" ht="13.5" customHeight="1">
      <c r="A95" s="80"/>
      <c r="B95" s="79">
        <v>20</v>
      </c>
      <c r="C95" s="114">
        <v>244</v>
      </c>
      <c r="D95" s="114">
        <v>244</v>
      </c>
      <c r="E95" s="114" t="s">
        <v>163</v>
      </c>
      <c r="F95" s="114" t="s">
        <v>163</v>
      </c>
      <c r="G95" s="114">
        <v>135</v>
      </c>
      <c r="H95" s="114">
        <v>135</v>
      </c>
      <c r="I95" s="114" t="s">
        <v>163</v>
      </c>
      <c r="J95" s="114">
        <v>107</v>
      </c>
      <c r="K95" s="114">
        <v>107</v>
      </c>
      <c r="L95" s="114" t="s">
        <v>163</v>
      </c>
      <c r="M95" s="114" t="s">
        <v>154</v>
      </c>
      <c r="N95" s="114" t="s">
        <v>154</v>
      </c>
      <c r="O95" s="114" t="s">
        <v>154</v>
      </c>
      <c r="P95" s="114">
        <v>2</v>
      </c>
      <c r="Q95" s="114">
        <v>2</v>
      </c>
      <c r="R95" s="114" t="s">
        <v>154</v>
      </c>
      <c r="S95" s="114" t="s">
        <v>154</v>
      </c>
      <c r="T95" s="114" t="s">
        <v>154</v>
      </c>
      <c r="U95" s="114" t="s">
        <v>154</v>
      </c>
      <c r="V95" s="114" t="s">
        <v>154</v>
      </c>
      <c r="W95" s="114" t="s">
        <v>154</v>
      </c>
    </row>
    <row r="96" spans="1:23" ht="13.5" customHeight="1">
      <c r="A96" s="80"/>
      <c r="B96" s="79">
        <v>21</v>
      </c>
      <c r="C96" s="114">
        <v>254</v>
      </c>
      <c r="D96" s="114">
        <v>254</v>
      </c>
      <c r="E96" s="114" t="s">
        <v>163</v>
      </c>
      <c r="F96" s="114" t="s">
        <v>163</v>
      </c>
      <c r="G96" s="114">
        <v>142</v>
      </c>
      <c r="H96" s="114">
        <v>142</v>
      </c>
      <c r="I96" s="114" t="s">
        <v>163</v>
      </c>
      <c r="J96" s="114">
        <v>110</v>
      </c>
      <c r="K96" s="114">
        <v>110</v>
      </c>
      <c r="L96" s="114" t="s">
        <v>163</v>
      </c>
      <c r="M96" s="114" t="s">
        <v>154</v>
      </c>
      <c r="N96" s="114" t="s">
        <v>154</v>
      </c>
      <c r="O96" s="114" t="s">
        <v>154</v>
      </c>
      <c r="P96" s="114">
        <v>2</v>
      </c>
      <c r="Q96" s="114">
        <v>2</v>
      </c>
      <c r="R96" s="114" t="s">
        <v>154</v>
      </c>
      <c r="S96" s="114" t="s">
        <v>154</v>
      </c>
      <c r="T96" s="114" t="s">
        <v>154</v>
      </c>
      <c r="U96" s="114" t="s">
        <v>154</v>
      </c>
      <c r="V96" s="114" t="s">
        <v>154</v>
      </c>
      <c r="W96" s="114" t="s">
        <v>154</v>
      </c>
    </row>
    <row r="97" spans="1:23" s="80" customFormat="1" ht="13.5" customHeight="1">
      <c r="B97" s="79">
        <v>22</v>
      </c>
      <c r="C97" s="114">
        <v>208</v>
      </c>
      <c r="D97" s="114">
        <v>208</v>
      </c>
      <c r="E97" s="114" t="s">
        <v>163</v>
      </c>
      <c r="F97" s="114" t="s">
        <v>163</v>
      </c>
      <c r="G97" s="114">
        <v>108</v>
      </c>
      <c r="H97" s="114">
        <v>108</v>
      </c>
      <c r="I97" s="114" t="s">
        <v>163</v>
      </c>
      <c r="J97" s="114">
        <v>98</v>
      </c>
      <c r="K97" s="114">
        <v>98</v>
      </c>
      <c r="L97" s="114" t="s">
        <v>163</v>
      </c>
      <c r="M97" s="114" t="s">
        <v>154</v>
      </c>
      <c r="N97" s="114" t="s">
        <v>154</v>
      </c>
      <c r="O97" s="114" t="s">
        <v>154</v>
      </c>
      <c r="P97" s="114">
        <v>2</v>
      </c>
      <c r="Q97" s="114">
        <v>2</v>
      </c>
      <c r="R97" s="114" t="s">
        <v>154</v>
      </c>
      <c r="S97" s="114" t="s">
        <v>154</v>
      </c>
      <c r="T97" s="114" t="s">
        <v>154</v>
      </c>
      <c r="U97" s="114" t="s">
        <v>154</v>
      </c>
      <c r="V97" s="114" t="s">
        <v>154</v>
      </c>
      <c r="W97" s="114" t="s">
        <v>154</v>
      </c>
    </row>
    <row r="98" spans="1:23" s="80" customFormat="1" ht="13.5" customHeight="1">
      <c r="B98" s="79">
        <v>23</v>
      </c>
      <c r="C98" s="114">
        <v>203</v>
      </c>
      <c r="D98" s="114">
        <v>203</v>
      </c>
      <c r="E98" s="114" t="s">
        <v>163</v>
      </c>
      <c r="F98" s="114" t="s">
        <v>163</v>
      </c>
      <c r="G98" s="114">
        <v>111</v>
      </c>
      <c r="H98" s="114">
        <v>111</v>
      </c>
      <c r="I98" s="114" t="s">
        <v>163</v>
      </c>
      <c r="J98" s="114">
        <v>86</v>
      </c>
      <c r="K98" s="114">
        <v>86</v>
      </c>
      <c r="L98" s="114" t="s">
        <v>163</v>
      </c>
      <c r="M98" s="114" t="s">
        <v>154</v>
      </c>
      <c r="N98" s="114" t="s">
        <v>154</v>
      </c>
      <c r="O98" s="114" t="s">
        <v>154</v>
      </c>
      <c r="P98" s="114">
        <v>5</v>
      </c>
      <c r="Q98" s="114">
        <v>5</v>
      </c>
      <c r="R98" s="114" t="s">
        <v>154</v>
      </c>
      <c r="S98" s="114" t="s">
        <v>154</v>
      </c>
      <c r="T98" s="114">
        <v>1</v>
      </c>
      <c r="U98" s="114">
        <v>1</v>
      </c>
      <c r="V98" s="114" t="s">
        <v>154</v>
      </c>
      <c r="W98" s="114" t="s">
        <v>154</v>
      </c>
    </row>
    <row r="99" spans="1:23" s="25" customFormat="1" ht="13.5" customHeight="1">
      <c r="B99" s="39">
        <v>24</v>
      </c>
      <c r="C99" s="163">
        <v>195</v>
      </c>
      <c r="D99" s="163">
        <v>195</v>
      </c>
      <c r="E99" s="114" t="s">
        <v>163</v>
      </c>
      <c r="F99" s="114" t="s">
        <v>163</v>
      </c>
      <c r="G99" s="163">
        <v>122</v>
      </c>
      <c r="H99" s="163">
        <v>122</v>
      </c>
      <c r="I99" s="163" t="s">
        <v>164</v>
      </c>
      <c r="J99" s="163">
        <v>73</v>
      </c>
      <c r="K99" s="163">
        <v>73</v>
      </c>
      <c r="L99" s="163" t="s">
        <v>164</v>
      </c>
      <c r="M99" s="114" t="s">
        <v>154</v>
      </c>
      <c r="N99" s="114" t="s">
        <v>154</v>
      </c>
      <c r="O99" s="114" t="s">
        <v>154</v>
      </c>
      <c r="P99" s="114" t="s">
        <v>154</v>
      </c>
      <c r="Q99" s="114" t="s">
        <v>154</v>
      </c>
      <c r="R99" s="114" t="s">
        <v>154</v>
      </c>
      <c r="S99" s="114" t="s">
        <v>154</v>
      </c>
      <c r="T99" s="114" t="s">
        <v>154</v>
      </c>
      <c r="U99" s="114" t="s">
        <v>154</v>
      </c>
      <c r="V99" s="114" t="s">
        <v>154</v>
      </c>
      <c r="W99" s="114" t="s">
        <v>154</v>
      </c>
    </row>
    <row r="100" spans="1:23" s="25" customFormat="1" ht="14.25" customHeight="1">
      <c r="B100" s="39">
        <v>25</v>
      </c>
      <c r="C100" s="163">
        <v>177</v>
      </c>
      <c r="D100" s="163">
        <v>177</v>
      </c>
      <c r="E100" s="114" t="s">
        <v>19</v>
      </c>
      <c r="F100" s="114" t="s">
        <v>19</v>
      </c>
      <c r="G100" s="163">
        <v>110</v>
      </c>
      <c r="H100" s="163">
        <v>110</v>
      </c>
      <c r="I100" s="163" t="s">
        <v>19</v>
      </c>
      <c r="J100" s="163">
        <v>66</v>
      </c>
      <c r="K100" s="163">
        <v>66</v>
      </c>
      <c r="L100" s="163" t="s">
        <v>19</v>
      </c>
      <c r="M100" s="114" t="s">
        <v>19</v>
      </c>
      <c r="N100" s="114" t="s">
        <v>19</v>
      </c>
      <c r="O100" s="114" t="s">
        <v>19</v>
      </c>
      <c r="P100" s="114" t="s">
        <v>22</v>
      </c>
      <c r="Q100" s="114" t="s">
        <v>22</v>
      </c>
      <c r="R100" s="114" t="s">
        <v>19</v>
      </c>
      <c r="S100" s="114" t="s">
        <v>19</v>
      </c>
      <c r="T100" s="114">
        <v>1</v>
      </c>
      <c r="U100" s="114">
        <v>1</v>
      </c>
      <c r="V100" s="114" t="s">
        <v>19</v>
      </c>
      <c r="W100" s="114" t="s">
        <v>19</v>
      </c>
    </row>
    <row r="101" spans="1:23" s="1" customFormat="1">
      <c r="A101" s="4"/>
      <c r="B101" s="4">
        <v>26</v>
      </c>
      <c r="C101" s="117">
        <v>176</v>
      </c>
      <c r="D101" s="117">
        <v>175</v>
      </c>
      <c r="E101" s="117" t="s">
        <v>179</v>
      </c>
      <c r="F101" s="117">
        <v>1</v>
      </c>
      <c r="G101" s="117">
        <v>107</v>
      </c>
      <c r="H101" s="117">
        <v>107</v>
      </c>
      <c r="I101" s="117" t="s">
        <v>179</v>
      </c>
      <c r="J101" s="117">
        <v>67</v>
      </c>
      <c r="K101" s="117">
        <v>67</v>
      </c>
      <c r="L101" s="117" t="s">
        <v>179</v>
      </c>
      <c r="M101" s="117" t="s">
        <v>179</v>
      </c>
      <c r="N101" s="117" t="s">
        <v>179</v>
      </c>
      <c r="O101" s="117" t="s">
        <v>179</v>
      </c>
      <c r="P101" s="119">
        <v>2</v>
      </c>
      <c r="Q101" s="119">
        <v>1</v>
      </c>
      <c r="R101" s="117" t="s">
        <v>179</v>
      </c>
      <c r="S101" s="117">
        <v>1</v>
      </c>
      <c r="T101" s="117" t="s">
        <v>179</v>
      </c>
      <c r="U101" s="117" t="s">
        <v>179</v>
      </c>
      <c r="V101" s="117" t="s">
        <v>179</v>
      </c>
      <c r="W101" s="117" t="s">
        <v>179</v>
      </c>
    </row>
    <row r="102" spans="1:23">
      <c r="B102" s="65" t="s">
        <v>78</v>
      </c>
    </row>
  </sheetData>
  <mergeCells count="9">
    <mergeCell ref="B2:V2"/>
    <mergeCell ref="V3:W3"/>
    <mergeCell ref="T4:W4"/>
    <mergeCell ref="A4:B5"/>
    <mergeCell ref="C4:F4"/>
    <mergeCell ref="G4:I4"/>
    <mergeCell ref="J4:L4"/>
    <mergeCell ref="M4:O4"/>
    <mergeCell ref="P4:S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59" pageOrder="overThenDown" orientation="landscape" r:id="rId1"/>
  <headerFooter alignWithMargins="0"/>
  <colBreaks count="1" manualBreakCount="1">
    <brk id="12" max="9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92"/>
  <sheetViews>
    <sheetView view="pageBreakPreview" zoomScale="85" zoomScaleNormal="100" zoomScaleSheetLayoutView="85" workbookViewId="0">
      <pane xSplit="2" ySplit="5" topLeftCell="L69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RowHeight="13.5"/>
  <cols>
    <col min="1" max="2" width="5.625" style="1" customWidth="1"/>
    <col min="3" max="23" width="13.75" style="1" customWidth="1"/>
    <col min="24" max="16384" width="9" style="1"/>
  </cols>
  <sheetData>
    <row r="2" spans="1:23" ht="24">
      <c r="B2" s="170" t="s">
        <v>166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</row>
    <row r="3" spans="1:23">
      <c r="V3" s="235" t="s">
        <v>0</v>
      </c>
      <c r="W3" s="235"/>
    </row>
    <row r="4" spans="1:23">
      <c r="A4" s="188" t="s">
        <v>34</v>
      </c>
      <c r="B4" s="189"/>
      <c r="C4" s="195" t="s">
        <v>61</v>
      </c>
      <c r="D4" s="195"/>
      <c r="E4" s="195"/>
      <c r="F4" s="195"/>
      <c r="G4" s="195" t="s">
        <v>62</v>
      </c>
      <c r="H4" s="195"/>
      <c r="I4" s="195"/>
      <c r="J4" s="195" t="s">
        <v>63</v>
      </c>
      <c r="K4" s="195"/>
      <c r="L4" s="195"/>
      <c r="M4" s="195" t="s">
        <v>64</v>
      </c>
      <c r="N4" s="195"/>
      <c r="O4" s="195"/>
      <c r="P4" s="195" t="s">
        <v>65</v>
      </c>
      <c r="Q4" s="195"/>
      <c r="R4" s="195"/>
      <c r="S4" s="195"/>
      <c r="T4" s="195" t="s">
        <v>66</v>
      </c>
      <c r="U4" s="195"/>
      <c r="V4" s="195"/>
      <c r="W4" s="175"/>
    </row>
    <row r="5" spans="1:23" s="120" customFormat="1">
      <c r="A5" s="236"/>
      <c r="B5" s="237"/>
      <c r="C5" s="9" t="s">
        <v>67</v>
      </c>
      <c r="D5" s="9" t="s">
        <v>68</v>
      </c>
      <c r="E5" s="9" t="s">
        <v>161</v>
      </c>
      <c r="F5" s="9" t="s">
        <v>149</v>
      </c>
      <c r="G5" s="9" t="s">
        <v>69</v>
      </c>
      <c r="H5" s="9" t="s">
        <v>68</v>
      </c>
      <c r="I5" s="9" t="s">
        <v>161</v>
      </c>
      <c r="J5" s="9" t="s">
        <v>67</v>
      </c>
      <c r="K5" s="9" t="s">
        <v>167</v>
      </c>
      <c r="L5" s="9" t="s">
        <v>161</v>
      </c>
      <c r="M5" s="9" t="s">
        <v>71</v>
      </c>
      <c r="N5" s="9" t="s">
        <v>68</v>
      </c>
      <c r="O5" s="9" t="s">
        <v>161</v>
      </c>
      <c r="P5" s="9" t="s">
        <v>67</v>
      </c>
      <c r="Q5" s="9" t="s">
        <v>68</v>
      </c>
      <c r="R5" s="9" t="s">
        <v>161</v>
      </c>
      <c r="S5" s="9" t="s">
        <v>149</v>
      </c>
      <c r="T5" s="9" t="s">
        <v>71</v>
      </c>
      <c r="U5" s="9" t="s">
        <v>167</v>
      </c>
      <c r="V5" s="9" t="s">
        <v>161</v>
      </c>
      <c r="W5" s="5" t="s">
        <v>149</v>
      </c>
    </row>
    <row r="6" spans="1:23" ht="14.25">
      <c r="G6" s="121" t="s">
        <v>72</v>
      </c>
      <c r="R6" s="121" t="s">
        <v>73</v>
      </c>
    </row>
    <row r="7" spans="1:23" ht="8.25" customHeight="1">
      <c r="B7" s="122" t="s">
        <v>150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 t="s">
        <v>151</v>
      </c>
      <c r="Q7" s="123"/>
      <c r="R7" s="123"/>
      <c r="S7" s="123"/>
      <c r="T7" s="123"/>
      <c r="U7" s="123"/>
      <c r="V7" s="123"/>
      <c r="W7" s="123"/>
    </row>
    <row r="8" spans="1:23">
      <c r="A8" s="1" t="s">
        <v>55</v>
      </c>
      <c r="B8" s="1">
        <v>25</v>
      </c>
      <c r="C8" s="124">
        <v>100</v>
      </c>
      <c r="D8" s="124">
        <v>72.3</v>
      </c>
      <c r="E8" s="124">
        <v>27.2</v>
      </c>
      <c r="F8" s="124">
        <v>0.5</v>
      </c>
      <c r="G8" s="124">
        <v>42.3</v>
      </c>
      <c r="H8" s="124">
        <v>42.2</v>
      </c>
      <c r="I8" s="124">
        <v>0</v>
      </c>
      <c r="J8" s="124">
        <v>21.8</v>
      </c>
      <c r="K8" s="124">
        <v>21.5</v>
      </c>
      <c r="L8" s="124">
        <v>0.3</v>
      </c>
      <c r="M8" s="124">
        <v>0.2</v>
      </c>
      <c r="N8" s="124">
        <v>0.1</v>
      </c>
      <c r="O8" s="124">
        <v>0.1</v>
      </c>
      <c r="P8" s="124">
        <v>35.700000000000003</v>
      </c>
      <c r="Q8" s="124">
        <v>8.4</v>
      </c>
      <c r="R8" s="124">
        <v>26.8</v>
      </c>
      <c r="S8" s="124">
        <v>0.5</v>
      </c>
      <c r="T8" s="125" t="s">
        <v>152</v>
      </c>
      <c r="U8" s="125" t="s">
        <v>152</v>
      </c>
      <c r="V8" s="125" t="s">
        <v>152</v>
      </c>
      <c r="W8" s="125" t="s">
        <v>152</v>
      </c>
    </row>
    <row r="9" spans="1:23">
      <c r="B9" s="1">
        <v>30</v>
      </c>
      <c r="C9" s="124">
        <v>100</v>
      </c>
      <c r="D9" s="126">
        <v>82.9</v>
      </c>
      <c r="E9" s="126">
        <v>16.8</v>
      </c>
      <c r="F9" s="126">
        <v>0.4</v>
      </c>
      <c r="G9" s="126">
        <v>41.9</v>
      </c>
      <c r="H9" s="126">
        <v>41.7</v>
      </c>
      <c r="I9" s="126">
        <v>0.2</v>
      </c>
      <c r="J9" s="126">
        <v>35.1</v>
      </c>
      <c r="K9" s="126">
        <v>35</v>
      </c>
      <c r="L9" s="126">
        <v>0.1</v>
      </c>
      <c r="M9" s="126">
        <v>0.4</v>
      </c>
      <c r="N9" s="126">
        <v>0.1</v>
      </c>
      <c r="O9" s="126">
        <v>0.3</v>
      </c>
      <c r="P9" s="126">
        <v>21.4</v>
      </c>
      <c r="Q9" s="126">
        <v>5.6</v>
      </c>
      <c r="R9" s="126">
        <v>15.4</v>
      </c>
      <c r="S9" s="126">
        <v>0.4</v>
      </c>
      <c r="T9" s="126">
        <v>1.2</v>
      </c>
      <c r="U9" s="126">
        <v>0.4</v>
      </c>
      <c r="V9" s="126">
        <v>0.8</v>
      </c>
      <c r="W9" s="126">
        <v>0</v>
      </c>
    </row>
    <row r="10" spans="1:23">
      <c r="B10" s="1">
        <v>35</v>
      </c>
      <c r="C10" s="124">
        <v>100</v>
      </c>
      <c r="D10" s="126">
        <v>89.1</v>
      </c>
      <c r="E10" s="126">
        <v>10.7</v>
      </c>
      <c r="F10" s="126">
        <v>0.2</v>
      </c>
      <c r="G10" s="126">
        <v>37.799999999999997</v>
      </c>
      <c r="H10" s="126">
        <v>37.6</v>
      </c>
      <c r="I10" s="126">
        <v>0.2</v>
      </c>
      <c r="J10" s="126">
        <v>47.5</v>
      </c>
      <c r="K10" s="126">
        <v>47.4</v>
      </c>
      <c r="L10" s="126">
        <v>0.1</v>
      </c>
      <c r="M10" s="126">
        <v>0.5</v>
      </c>
      <c r="N10" s="126">
        <v>0.1</v>
      </c>
      <c r="O10" s="126">
        <v>0.5</v>
      </c>
      <c r="P10" s="126">
        <v>13.1</v>
      </c>
      <c r="Q10" s="126">
        <v>3.7</v>
      </c>
      <c r="R10" s="126">
        <v>9.1999999999999993</v>
      </c>
      <c r="S10" s="126">
        <v>0.2</v>
      </c>
      <c r="T10" s="126">
        <v>1.1000000000000001</v>
      </c>
      <c r="U10" s="126">
        <v>0.3</v>
      </c>
      <c r="V10" s="126">
        <v>0.8</v>
      </c>
      <c r="W10" s="126">
        <v>0</v>
      </c>
    </row>
    <row r="11" spans="1:23">
      <c r="B11" s="1">
        <v>40</v>
      </c>
      <c r="C11" s="124">
        <v>100</v>
      </c>
      <c r="D11" s="126">
        <v>94.7</v>
      </c>
      <c r="E11" s="126">
        <v>5.0999999999999996</v>
      </c>
      <c r="F11" s="126">
        <v>0.2</v>
      </c>
      <c r="G11" s="126">
        <v>36.799999999999997</v>
      </c>
      <c r="H11" s="126">
        <v>36.6</v>
      </c>
      <c r="I11" s="126">
        <v>0.2</v>
      </c>
      <c r="J11" s="126">
        <v>56.6</v>
      </c>
      <c r="K11" s="126">
        <v>56.5</v>
      </c>
      <c r="L11" s="126">
        <v>0.1</v>
      </c>
      <c r="M11" s="126">
        <v>0.7</v>
      </c>
      <c r="N11" s="126">
        <v>0.1</v>
      </c>
      <c r="O11" s="126">
        <v>0.6</v>
      </c>
      <c r="P11" s="126">
        <v>5.6</v>
      </c>
      <c r="Q11" s="126">
        <v>1.4</v>
      </c>
      <c r="R11" s="126">
        <v>4</v>
      </c>
      <c r="S11" s="126">
        <v>0.1</v>
      </c>
      <c r="T11" s="126">
        <v>0.4</v>
      </c>
      <c r="U11" s="126">
        <v>0.1</v>
      </c>
      <c r="V11" s="126">
        <v>0.3</v>
      </c>
      <c r="W11" s="126">
        <v>0</v>
      </c>
    </row>
    <row r="12" spans="1:23" ht="21" customHeight="1">
      <c r="B12" s="1">
        <v>45</v>
      </c>
      <c r="C12" s="124">
        <v>100</v>
      </c>
      <c r="D12" s="126">
        <v>97.6</v>
      </c>
      <c r="E12" s="126">
        <v>2.4</v>
      </c>
      <c r="F12" s="126">
        <v>0</v>
      </c>
      <c r="G12" s="126">
        <v>38.6</v>
      </c>
      <c r="H12" s="126">
        <v>38.6</v>
      </c>
      <c r="I12" s="126">
        <v>0</v>
      </c>
      <c r="J12" s="126">
        <v>57.9</v>
      </c>
      <c r="K12" s="126">
        <v>57.8</v>
      </c>
      <c r="L12" s="126">
        <v>0.1</v>
      </c>
      <c r="M12" s="126">
        <v>0.9</v>
      </c>
      <c r="N12" s="126">
        <v>0.1</v>
      </c>
      <c r="O12" s="126">
        <v>0.8</v>
      </c>
      <c r="P12" s="126">
        <v>2.2000000000000002</v>
      </c>
      <c r="Q12" s="126">
        <v>0.9</v>
      </c>
      <c r="R12" s="126">
        <v>1.3</v>
      </c>
      <c r="S12" s="126">
        <v>0</v>
      </c>
      <c r="T12" s="126">
        <v>0.4</v>
      </c>
      <c r="U12" s="126">
        <v>0.2</v>
      </c>
      <c r="V12" s="126">
        <v>0.2</v>
      </c>
      <c r="W12" s="126">
        <v>0</v>
      </c>
    </row>
    <row r="13" spans="1:23">
      <c r="B13" s="1">
        <v>50</v>
      </c>
      <c r="C13" s="124">
        <v>100</v>
      </c>
      <c r="D13" s="126">
        <v>98.8</v>
      </c>
      <c r="E13" s="126">
        <v>1.1000000000000001</v>
      </c>
      <c r="F13" s="126">
        <v>0</v>
      </c>
      <c r="G13" s="126">
        <v>37.799999999999997</v>
      </c>
      <c r="H13" s="126">
        <v>37.799999999999997</v>
      </c>
      <c r="I13" s="126">
        <v>0</v>
      </c>
      <c r="J13" s="126">
        <v>60</v>
      </c>
      <c r="K13" s="126">
        <v>60</v>
      </c>
      <c r="L13" s="126">
        <v>0</v>
      </c>
      <c r="M13" s="126">
        <v>0.6</v>
      </c>
      <c r="N13" s="126">
        <v>0.1</v>
      </c>
      <c r="O13" s="126">
        <v>0.5</v>
      </c>
      <c r="P13" s="126">
        <v>1.3</v>
      </c>
      <c r="Q13" s="126">
        <v>0.8</v>
      </c>
      <c r="R13" s="126">
        <v>0.5</v>
      </c>
      <c r="S13" s="126">
        <v>0</v>
      </c>
      <c r="T13" s="126">
        <v>0.2</v>
      </c>
      <c r="U13" s="126">
        <v>0.2</v>
      </c>
      <c r="V13" s="126">
        <v>0.1</v>
      </c>
      <c r="W13" s="126" t="s">
        <v>22</v>
      </c>
    </row>
    <row r="14" spans="1:23">
      <c r="B14" s="1">
        <v>55</v>
      </c>
      <c r="C14" s="124">
        <v>100</v>
      </c>
      <c r="D14" s="126">
        <v>99.6</v>
      </c>
      <c r="E14" s="126">
        <v>0.4</v>
      </c>
      <c r="F14" s="126">
        <v>0</v>
      </c>
      <c r="G14" s="126">
        <v>34</v>
      </c>
      <c r="H14" s="126">
        <v>34</v>
      </c>
      <c r="I14" s="126">
        <v>0</v>
      </c>
      <c r="J14" s="126">
        <v>64.7</v>
      </c>
      <c r="K14" s="126">
        <v>64.7</v>
      </c>
      <c r="L14" s="126" t="s">
        <v>22</v>
      </c>
      <c r="M14" s="126">
        <v>0.3</v>
      </c>
      <c r="N14" s="126">
        <v>0.1</v>
      </c>
      <c r="O14" s="126">
        <v>0.2</v>
      </c>
      <c r="P14" s="126">
        <v>0.8</v>
      </c>
      <c r="Q14" s="126">
        <v>0.7</v>
      </c>
      <c r="R14" s="126">
        <v>0.2</v>
      </c>
      <c r="S14" s="126">
        <v>0</v>
      </c>
      <c r="T14" s="126">
        <v>0.2</v>
      </c>
      <c r="U14" s="126">
        <v>0.2</v>
      </c>
      <c r="V14" s="126" t="s">
        <v>22</v>
      </c>
      <c r="W14" s="126" t="s">
        <v>22</v>
      </c>
    </row>
    <row r="15" spans="1:23">
      <c r="B15" s="1">
        <v>60</v>
      </c>
      <c r="C15" s="124">
        <v>100</v>
      </c>
      <c r="D15" s="126">
        <v>99.7</v>
      </c>
      <c r="E15" s="126">
        <v>0.2</v>
      </c>
      <c r="F15" s="126">
        <v>0.1</v>
      </c>
      <c r="G15" s="126">
        <v>37.9</v>
      </c>
      <c r="H15" s="126">
        <v>37.9</v>
      </c>
      <c r="I15" s="126">
        <v>0</v>
      </c>
      <c r="J15" s="126">
        <v>61.2</v>
      </c>
      <c r="K15" s="126">
        <v>61.1</v>
      </c>
      <c r="L15" s="126">
        <v>0</v>
      </c>
      <c r="M15" s="126">
        <v>0.2</v>
      </c>
      <c r="N15" s="126">
        <v>0.1</v>
      </c>
      <c r="O15" s="126">
        <v>0.1</v>
      </c>
      <c r="P15" s="126">
        <v>0.6</v>
      </c>
      <c r="Q15" s="126">
        <v>0.5</v>
      </c>
      <c r="R15" s="126">
        <v>0.1</v>
      </c>
      <c r="S15" s="126" t="s">
        <v>22</v>
      </c>
      <c r="T15" s="126">
        <v>0.2</v>
      </c>
      <c r="U15" s="126">
        <v>0.1</v>
      </c>
      <c r="V15" s="126">
        <v>0</v>
      </c>
      <c r="W15" s="126">
        <v>0.1</v>
      </c>
    </row>
    <row r="16" spans="1:23">
      <c r="A16" s="1" t="s">
        <v>57</v>
      </c>
      <c r="B16" s="1">
        <v>2</v>
      </c>
      <c r="C16" s="124">
        <v>100</v>
      </c>
      <c r="D16" s="126">
        <v>99.9</v>
      </c>
      <c r="E16" s="126">
        <v>0.1</v>
      </c>
      <c r="F16" s="126" t="s">
        <v>22</v>
      </c>
      <c r="G16" s="126">
        <v>44.3</v>
      </c>
      <c r="H16" s="126">
        <v>44.3</v>
      </c>
      <c r="I16" s="126">
        <v>0</v>
      </c>
      <c r="J16" s="126">
        <v>55.3</v>
      </c>
      <c r="K16" s="126">
        <v>55.3</v>
      </c>
      <c r="L16" s="126" t="s">
        <v>22</v>
      </c>
      <c r="M16" s="126">
        <v>0.1</v>
      </c>
      <c r="N16" s="126">
        <v>0</v>
      </c>
      <c r="O16" s="126">
        <v>0.1</v>
      </c>
      <c r="P16" s="126">
        <v>0.3</v>
      </c>
      <c r="Q16" s="126">
        <v>0.3</v>
      </c>
      <c r="R16" s="126">
        <v>0</v>
      </c>
      <c r="S16" s="126" t="s">
        <v>22</v>
      </c>
      <c r="T16" s="126" t="s">
        <v>22</v>
      </c>
      <c r="U16" s="126" t="s">
        <v>22</v>
      </c>
      <c r="V16" s="126" t="s">
        <v>22</v>
      </c>
      <c r="W16" s="126" t="s">
        <v>22</v>
      </c>
    </row>
    <row r="17" spans="2:23" ht="21" customHeight="1">
      <c r="B17" s="1">
        <v>7</v>
      </c>
      <c r="C17" s="124">
        <v>100</v>
      </c>
      <c r="D17" s="126">
        <v>99.9</v>
      </c>
      <c r="E17" s="126">
        <v>0.1</v>
      </c>
      <c r="F17" s="126" t="s">
        <v>22</v>
      </c>
      <c r="G17" s="126">
        <v>51.8</v>
      </c>
      <c r="H17" s="126">
        <v>51.8</v>
      </c>
      <c r="I17" s="126" t="s">
        <v>22</v>
      </c>
      <c r="J17" s="126">
        <v>47.1</v>
      </c>
      <c r="K17" s="126">
        <v>47.1</v>
      </c>
      <c r="L17" s="126" t="s">
        <v>22</v>
      </c>
      <c r="M17" s="126">
        <v>0.2</v>
      </c>
      <c r="N17" s="126">
        <v>0.1</v>
      </c>
      <c r="O17" s="126">
        <v>0.1</v>
      </c>
      <c r="P17" s="126">
        <v>0.9</v>
      </c>
      <c r="Q17" s="126">
        <v>0.8</v>
      </c>
      <c r="R17" s="126">
        <v>0</v>
      </c>
      <c r="S17" s="126" t="s">
        <v>22</v>
      </c>
      <c r="T17" s="126" t="s">
        <v>22</v>
      </c>
      <c r="U17" s="126" t="s">
        <v>22</v>
      </c>
      <c r="V17" s="126" t="s">
        <v>22</v>
      </c>
      <c r="W17" s="126" t="s">
        <v>22</v>
      </c>
    </row>
    <row r="18" spans="2:23">
      <c r="B18" s="1">
        <v>11</v>
      </c>
      <c r="C18" s="124">
        <v>100</v>
      </c>
      <c r="D18" s="126">
        <v>99.9</v>
      </c>
      <c r="E18" s="126">
        <v>0.1</v>
      </c>
      <c r="F18" s="126">
        <v>0</v>
      </c>
      <c r="G18" s="126">
        <v>41.5</v>
      </c>
      <c r="H18" s="126">
        <v>41.5</v>
      </c>
      <c r="I18" s="126" t="s">
        <v>22</v>
      </c>
      <c r="J18" s="126">
        <v>57.4</v>
      </c>
      <c r="K18" s="126">
        <v>57.4</v>
      </c>
      <c r="L18" s="126" t="s">
        <v>22</v>
      </c>
      <c r="M18" s="126">
        <v>0</v>
      </c>
      <c r="N18" s="126">
        <v>0</v>
      </c>
      <c r="O18" s="126" t="s">
        <v>22</v>
      </c>
      <c r="P18" s="126">
        <v>0.9</v>
      </c>
      <c r="Q18" s="126">
        <v>0.8</v>
      </c>
      <c r="R18" s="126" t="s">
        <v>22</v>
      </c>
      <c r="S18" s="126">
        <v>0</v>
      </c>
      <c r="T18" s="126">
        <v>0.2</v>
      </c>
      <c r="U18" s="126">
        <v>0.1</v>
      </c>
      <c r="V18" s="126">
        <v>0.1</v>
      </c>
      <c r="W18" s="126" t="s">
        <v>22</v>
      </c>
    </row>
    <row r="19" spans="2:23" ht="12.75" customHeight="1">
      <c r="B19" s="1">
        <v>12</v>
      </c>
      <c r="C19" s="124">
        <v>100</v>
      </c>
      <c r="D19" s="126">
        <v>99.9</v>
      </c>
      <c r="E19" s="126">
        <v>0</v>
      </c>
      <c r="F19" s="126">
        <v>0.1</v>
      </c>
      <c r="G19" s="126">
        <v>43.5</v>
      </c>
      <c r="H19" s="126">
        <v>43.5</v>
      </c>
      <c r="I19" s="126" t="s">
        <v>22</v>
      </c>
      <c r="J19" s="126">
        <v>55.8</v>
      </c>
      <c r="K19" s="126">
        <v>55.8</v>
      </c>
      <c r="L19" s="126" t="s">
        <v>22</v>
      </c>
      <c r="M19" s="126">
        <v>0.1</v>
      </c>
      <c r="N19" s="126">
        <v>0</v>
      </c>
      <c r="O19" s="126">
        <v>0</v>
      </c>
      <c r="P19" s="126">
        <v>0.5</v>
      </c>
      <c r="Q19" s="126">
        <v>0.4</v>
      </c>
      <c r="R19" s="126" t="s">
        <v>22</v>
      </c>
      <c r="S19" s="126">
        <v>0.1</v>
      </c>
      <c r="T19" s="126">
        <v>0</v>
      </c>
      <c r="U19" s="126">
        <v>0</v>
      </c>
      <c r="V19" s="126" t="s">
        <v>22</v>
      </c>
      <c r="W19" s="126" t="s">
        <v>22</v>
      </c>
    </row>
    <row r="20" spans="2:23">
      <c r="B20" s="1">
        <v>13</v>
      </c>
      <c r="C20" s="124">
        <v>100</v>
      </c>
      <c r="D20" s="126">
        <v>100</v>
      </c>
      <c r="E20" s="126">
        <v>0</v>
      </c>
      <c r="F20" s="126" t="s">
        <v>22</v>
      </c>
      <c r="G20" s="126">
        <v>43</v>
      </c>
      <c r="H20" s="126">
        <v>43</v>
      </c>
      <c r="I20" s="126" t="s">
        <v>22</v>
      </c>
      <c r="J20" s="126">
        <v>55.9</v>
      </c>
      <c r="K20" s="126">
        <v>55.9</v>
      </c>
      <c r="L20" s="126" t="s">
        <v>22</v>
      </c>
      <c r="M20" s="126">
        <v>0</v>
      </c>
      <c r="N20" s="126" t="s">
        <v>22</v>
      </c>
      <c r="O20" s="126">
        <v>0</v>
      </c>
      <c r="P20" s="126">
        <v>0.8</v>
      </c>
      <c r="Q20" s="126">
        <v>0.8</v>
      </c>
      <c r="R20" s="126" t="s">
        <v>22</v>
      </c>
      <c r="S20" s="126" t="s">
        <v>22</v>
      </c>
      <c r="T20" s="126">
        <v>0.1</v>
      </c>
      <c r="U20" s="126">
        <v>0.1</v>
      </c>
      <c r="V20" s="126" t="s">
        <v>22</v>
      </c>
      <c r="W20" s="126" t="s">
        <v>22</v>
      </c>
    </row>
    <row r="21" spans="2:23">
      <c r="B21" s="1">
        <v>14</v>
      </c>
      <c r="C21" s="127">
        <v>100</v>
      </c>
      <c r="D21" s="128">
        <v>99.9</v>
      </c>
      <c r="E21" s="128">
        <v>0.1</v>
      </c>
      <c r="F21" s="128" t="s">
        <v>22</v>
      </c>
      <c r="G21" s="128">
        <v>46</v>
      </c>
      <c r="H21" s="128">
        <v>46</v>
      </c>
      <c r="I21" s="128" t="s">
        <v>22</v>
      </c>
      <c r="J21" s="128">
        <v>53.6</v>
      </c>
      <c r="K21" s="128">
        <v>53.6</v>
      </c>
      <c r="L21" s="128" t="s">
        <v>22</v>
      </c>
      <c r="M21" s="128">
        <v>0.1</v>
      </c>
      <c r="N21" s="128" t="s">
        <v>22</v>
      </c>
      <c r="O21" s="128">
        <v>0.1</v>
      </c>
      <c r="P21" s="128">
        <v>0.4</v>
      </c>
      <c r="Q21" s="128">
        <v>0.4</v>
      </c>
      <c r="R21" s="128" t="s">
        <v>22</v>
      </c>
      <c r="S21" s="128" t="s">
        <v>22</v>
      </c>
      <c r="T21" s="128" t="s">
        <v>22</v>
      </c>
      <c r="U21" s="128" t="s">
        <v>22</v>
      </c>
      <c r="V21" s="128" t="s">
        <v>22</v>
      </c>
      <c r="W21" s="128" t="s">
        <v>22</v>
      </c>
    </row>
    <row r="22" spans="2:23" ht="21.75" customHeight="1">
      <c r="B22" s="1">
        <v>15</v>
      </c>
      <c r="C22" s="127">
        <v>100</v>
      </c>
      <c r="D22" s="128">
        <v>99.9</v>
      </c>
      <c r="E22" s="128" t="s">
        <v>22</v>
      </c>
      <c r="F22" s="128">
        <v>0.1</v>
      </c>
      <c r="G22" s="128">
        <v>43.2</v>
      </c>
      <c r="H22" s="128">
        <v>43.2</v>
      </c>
      <c r="I22" s="128" t="s">
        <v>22</v>
      </c>
      <c r="J22" s="128">
        <v>55.6</v>
      </c>
      <c r="K22" s="128">
        <v>55.6</v>
      </c>
      <c r="L22" s="128" t="s">
        <v>22</v>
      </c>
      <c r="M22" s="128">
        <v>0.1</v>
      </c>
      <c r="N22" s="128">
        <v>0.1</v>
      </c>
      <c r="O22" s="128" t="s">
        <v>22</v>
      </c>
      <c r="P22" s="128">
        <v>0.9</v>
      </c>
      <c r="Q22" s="128">
        <v>0.9</v>
      </c>
      <c r="R22" s="128" t="s">
        <v>22</v>
      </c>
      <c r="S22" s="128" t="s">
        <v>22</v>
      </c>
      <c r="T22" s="128">
        <v>0.2</v>
      </c>
      <c r="U22" s="128">
        <v>0.1</v>
      </c>
      <c r="V22" s="128" t="s">
        <v>22</v>
      </c>
      <c r="W22" s="128">
        <v>0.1</v>
      </c>
    </row>
    <row r="23" spans="2:23">
      <c r="B23" s="1">
        <v>16</v>
      </c>
      <c r="C23" s="127">
        <v>100</v>
      </c>
      <c r="D23" s="128">
        <v>99.9</v>
      </c>
      <c r="E23" s="128">
        <v>0.1</v>
      </c>
      <c r="F23" s="128">
        <v>0.1</v>
      </c>
      <c r="G23" s="128">
        <v>43.6</v>
      </c>
      <c r="H23" s="128">
        <v>43.5</v>
      </c>
      <c r="I23" s="128">
        <v>0.1</v>
      </c>
      <c r="J23" s="128">
        <v>55.7</v>
      </c>
      <c r="K23" s="128">
        <v>55.7</v>
      </c>
      <c r="L23" s="128" t="s">
        <v>22</v>
      </c>
      <c r="M23" s="128">
        <v>0.1</v>
      </c>
      <c r="N23" s="128">
        <v>0.1</v>
      </c>
      <c r="O23" s="128" t="s">
        <v>22</v>
      </c>
      <c r="P23" s="128">
        <v>0.6</v>
      </c>
      <c r="Q23" s="128">
        <v>0.6</v>
      </c>
      <c r="R23" s="128" t="s">
        <v>22</v>
      </c>
      <c r="S23" s="128">
        <v>0.1</v>
      </c>
      <c r="T23" s="128">
        <v>0.1</v>
      </c>
      <c r="U23" s="128">
        <v>0.1</v>
      </c>
      <c r="V23" s="128" t="s">
        <v>22</v>
      </c>
      <c r="W23" s="128" t="s">
        <v>22</v>
      </c>
    </row>
    <row r="24" spans="2:23" ht="12.75" customHeight="1">
      <c r="B24" s="1">
        <v>17</v>
      </c>
      <c r="C24" s="127">
        <v>100</v>
      </c>
      <c r="D24" s="128">
        <v>99.9</v>
      </c>
      <c r="E24" s="128" t="s">
        <v>168</v>
      </c>
      <c r="F24" s="128">
        <v>0.1</v>
      </c>
      <c r="G24" s="128">
        <v>48.1</v>
      </c>
      <c r="H24" s="128">
        <v>48.1</v>
      </c>
      <c r="I24" s="128" t="s">
        <v>168</v>
      </c>
      <c r="J24" s="128">
        <v>51.2</v>
      </c>
      <c r="K24" s="128">
        <v>51.2</v>
      </c>
      <c r="L24" s="128" t="s">
        <v>22</v>
      </c>
      <c r="M24" s="128" t="s">
        <v>22</v>
      </c>
      <c r="N24" s="128" t="s">
        <v>22</v>
      </c>
      <c r="O24" s="128" t="s">
        <v>22</v>
      </c>
      <c r="P24" s="128">
        <v>0.6</v>
      </c>
      <c r="Q24" s="128">
        <v>0.6</v>
      </c>
      <c r="R24" s="128" t="s">
        <v>22</v>
      </c>
      <c r="S24" s="128" t="s">
        <v>22</v>
      </c>
      <c r="T24" s="128">
        <v>0.1</v>
      </c>
      <c r="U24" s="128">
        <v>0.1</v>
      </c>
      <c r="V24" s="128" t="s">
        <v>22</v>
      </c>
      <c r="W24" s="128">
        <v>0.1</v>
      </c>
    </row>
    <row r="25" spans="2:23">
      <c r="B25" s="1">
        <v>18</v>
      </c>
      <c r="C25" s="127">
        <v>100</v>
      </c>
      <c r="D25" s="128">
        <v>99.8</v>
      </c>
      <c r="E25" s="128">
        <v>0.1</v>
      </c>
      <c r="F25" s="128">
        <v>0.1</v>
      </c>
      <c r="G25" s="128">
        <v>47.6</v>
      </c>
      <c r="H25" s="128">
        <v>47.6</v>
      </c>
      <c r="I25" s="128" t="s">
        <v>168</v>
      </c>
      <c r="J25" s="128">
        <v>51.6</v>
      </c>
      <c r="K25" s="128">
        <v>51.6</v>
      </c>
      <c r="L25" s="128" t="s">
        <v>22</v>
      </c>
      <c r="M25" s="128">
        <v>0.1</v>
      </c>
      <c r="N25" s="128">
        <v>0.1</v>
      </c>
      <c r="O25" s="128">
        <v>0.1</v>
      </c>
      <c r="P25" s="128">
        <v>0.6</v>
      </c>
      <c r="Q25" s="128">
        <v>0.5</v>
      </c>
      <c r="R25" s="128" t="s">
        <v>22</v>
      </c>
      <c r="S25" s="128">
        <v>0.1</v>
      </c>
      <c r="T25" s="128">
        <v>0.1</v>
      </c>
      <c r="U25" s="128">
        <v>0.1</v>
      </c>
      <c r="V25" s="128" t="s">
        <v>22</v>
      </c>
      <c r="W25" s="128" t="s">
        <v>22</v>
      </c>
    </row>
    <row r="26" spans="2:23">
      <c r="B26" s="1">
        <v>19</v>
      </c>
      <c r="C26" s="127">
        <v>100</v>
      </c>
      <c r="D26" s="128">
        <v>99.9</v>
      </c>
      <c r="E26" s="128" t="s">
        <v>168</v>
      </c>
      <c r="F26" s="128">
        <v>0.1</v>
      </c>
      <c r="G26" s="128">
        <v>50.9</v>
      </c>
      <c r="H26" s="128">
        <v>50.9</v>
      </c>
      <c r="I26" s="128" t="s">
        <v>168</v>
      </c>
      <c r="J26" s="128">
        <v>48.1</v>
      </c>
      <c r="K26" s="128">
        <v>48.1</v>
      </c>
      <c r="L26" s="128" t="s">
        <v>22</v>
      </c>
      <c r="M26" s="128" t="s">
        <v>22</v>
      </c>
      <c r="N26" s="128" t="s">
        <v>22</v>
      </c>
      <c r="O26" s="128" t="s">
        <v>22</v>
      </c>
      <c r="P26" s="128">
        <v>0.9</v>
      </c>
      <c r="Q26" s="128">
        <v>0.8</v>
      </c>
      <c r="R26" s="128" t="s">
        <v>22</v>
      </c>
      <c r="S26" s="128">
        <v>0.1</v>
      </c>
      <c r="T26" s="128">
        <v>0.1</v>
      </c>
      <c r="U26" s="128">
        <v>0.1</v>
      </c>
      <c r="V26" s="128" t="s">
        <v>22</v>
      </c>
      <c r="W26" s="128" t="s">
        <v>22</v>
      </c>
    </row>
    <row r="27" spans="2:23">
      <c r="B27" s="1">
        <v>20</v>
      </c>
      <c r="C27" s="127">
        <v>100</v>
      </c>
      <c r="D27" s="128">
        <v>100</v>
      </c>
      <c r="E27" s="128" t="s">
        <v>168</v>
      </c>
      <c r="F27" s="128" t="s">
        <v>168</v>
      </c>
      <c r="G27" s="128">
        <v>50.8</v>
      </c>
      <c r="H27" s="128">
        <v>50.8</v>
      </c>
      <c r="I27" s="128" t="s">
        <v>168</v>
      </c>
      <c r="J27" s="128">
        <v>48.6</v>
      </c>
      <c r="K27" s="128">
        <v>48.6</v>
      </c>
      <c r="L27" s="128" t="s">
        <v>22</v>
      </c>
      <c r="M27" s="128" t="s">
        <v>22</v>
      </c>
      <c r="N27" s="128" t="s">
        <v>22</v>
      </c>
      <c r="O27" s="128" t="s">
        <v>22</v>
      </c>
      <c r="P27" s="128">
        <v>0.6</v>
      </c>
      <c r="Q27" s="128">
        <v>0.6</v>
      </c>
      <c r="R27" s="128" t="s">
        <v>22</v>
      </c>
      <c r="S27" s="128" t="s">
        <v>22</v>
      </c>
      <c r="T27" s="128">
        <v>0.1</v>
      </c>
      <c r="U27" s="128">
        <v>0.1</v>
      </c>
      <c r="V27" s="128" t="s">
        <v>22</v>
      </c>
      <c r="W27" s="128" t="s">
        <v>22</v>
      </c>
    </row>
    <row r="28" spans="2:23">
      <c r="B28" s="1">
        <v>21</v>
      </c>
      <c r="C28" s="127">
        <v>100</v>
      </c>
      <c r="D28" s="128">
        <v>100</v>
      </c>
      <c r="E28" s="128" t="s">
        <v>168</v>
      </c>
      <c r="F28" s="128" t="s">
        <v>168</v>
      </c>
      <c r="G28" s="128">
        <v>51.359294636296838</v>
      </c>
      <c r="H28" s="128">
        <v>51.4</v>
      </c>
      <c r="I28" s="128" t="s">
        <v>168</v>
      </c>
      <c r="J28" s="128">
        <v>47.465099191770754</v>
      </c>
      <c r="K28" s="128">
        <v>47.5</v>
      </c>
      <c r="L28" s="128" t="s">
        <v>22</v>
      </c>
      <c r="M28" s="128" t="s">
        <v>22</v>
      </c>
      <c r="N28" s="128" t="s">
        <v>22</v>
      </c>
      <c r="O28" s="128" t="s">
        <v>22</v>
      </c>
      <c r="P28" s="128">
        <v>1.1756061719324025</v>
      </c>
      <c r="Q28" s="128">
        <v>1.2</v>
      </c>
      <c r="R28" s="128" t="s">
        <v>22</v>
      </c>
      <c r="S28" s="128" t="s">
        <v>22</v>
      </c>
      <c r="T28" s="128" t="s">
        <v>22</v>
      </c>
      <c r="U28" s="128" t="s">
        <v>22</v>
      </c>
      <c r="V28" s="128" t="s">
        <v>22</v>
      </c>
      <c r="W28" s="128" t="s">
        <v>22</v>
      </c>
    </row>
    <row r="29" spans="2:23">
      <c r="B29" s="1">
        <v>22</v>
      </c>
      <c r="C29" s="127">
        <v>100</v>
      </c>
      <c r="D29" s="128">
        <v>100</v>
      </c>
      <c r="E29" s="128" t="s">
        <v>168</v>
      </c>
      <c r="F29" s="128" t="s">
        <v>168</v>
      </c>
      <c r="G29" s="128">
        <v>49.761904761904759</v>
      </c>
      <c r="H29" s="128">
        <v>49.761904761904759</v>
      </c>
      <c r="I29" s="128" t="s">
        <v>168</v>
      </c>
      <c r="J29" s="128">
        <v>49.682539682539684</v>
      </c>
      <c r="K29" s="128">
        <v>49.682539682539684</v>
      </c>
      <c r="L29" s="128" t="s">
        <v>22</v>
      </c>
      <c r="M29" s="128" t="s">
        <v>22</v>
      </c>
      <c r="N29" s="128" t="s">
        <v>22</v>
      </c>
      <c r="O29" s="128" t="s">
        <v>22</v>
      </c>
      <c r="P29" s="128">
        <v>0.55555555555555558</v>
      </c>
      <c r="Q29" s="128">
        <v>0.55555555555555558</v>
      </c>
      <c r="R29" s="128" t="s">
        <v>22</v>
      </c>
      <c r="S29" s="128" t="s">
        <v>22</v>
      </c>
      <c r="T29" s="128" t="s">
        <v>22</v>
      </c>
      <c r="U29" s="128" t="s">
        <v>22</v>
      </c>
      <c r="V29" s="128" t="s">
        <v>22</v>
      </c>
      <c r="W29" s="128" t="s">
        <v>22</v>
      </c>
    </row>
    <row r="30" spans="2:23">
      <c r="B30" s="1">
        <v>23</v>
      </c>
      <c r="C30" s="127">
        <v>100</v>
      </c>
      <c r="D30" s="128">
        <v>99.9</v>
      </c>
      <c r="E30" s="128" t="s">
        <v>168</v>
      </c>
      <c r="F30" s="128">
        <v>0.1</v>
      </c>
      <c r="G30" s="128">
        <v>47.2</v>
      </c>
      <c r="H30" s="128">
        <v>47.2</v>
      </c>
      <c r="I30" s="128" t="s">
        <v>168</v>
      </c>
      <c r="J30" s="128">
        <v>51.5</v>
      </c>
      <c r="K30" s="128">
        <v>51.5</v>
      </c>
      <c r="L30" s="128" t="s">
        <v>22</v>
      </c>
      <c r="M30" s="128" t="s">
        <v>22</v>
      </c>
      <c r="N30" s="128" t="s">
        <v>22</v>
      </c>
      <c r="O30" s="128" t="s">
        <v>22</v>
      </c>
      <c r="P30" s="128">
        <v>1.2</v>
      </c>
      <c r="Q30" s="128">
        <v>1.1000000000000001</v>
      </c>
      <c r="R30" s="128" t="s">
        <v>22</v>
      </c>
      <c r="S30" s="128">
        <v>0.1</v>
      </c>
      <c r="T30" s="128">
        <v>0.1</v>
      </c>
      <c r="U30" s="128">
        <v>0.1</v>
      </c>
      <c r="V30" s="128" t="s">
        <v>22</v>
      </c>
      <c r="W30" s="128" t="s">
        <v>22</v>
      </c>
    </row>
    <row r="31" spans="2:23">
      <c r="B31" s="1">
        <v>24</v>
      </c>
      <c r="C31" s="127">
        <f>第28表!C35/第28表!C35*100</f>
        <v>100</v>
      </c>
      <c r="D31" s="128">
        <f>第28表!D35/第28表!C35*100</f>
        <v>99.91503823279524</v>
      </c>
      <c r="E31" s="128" t="s">
        <v>153</v>
      </c>
      <c r="F31" s="128">
        <f>第28表!F35/第28表!$C$35*100</f>
        <v>8.4961767204757857E-2</v>
      </c>
      <c r="G31" s="128">
        <f>第28表!G35/第28表!$C$35*100</f>
        <v>51.571792693288018</v>
      </c>
      <c r="H31" s="128">
        <f>第28表!H35/第28表!$C$35*100</f>
        <v>51.571792693288018</v>
      </c>
      <c r="I31" s="128" t="s">
        <v>168</v>
      </c>
      <c r="J31" s="128">
        <f>第28表!J35/第28表!$C$35*100</f>
        <v>47.493627867459644</v>
      </c>
      <c r="K31" s="128">
        <f>第28表!K35/第28表!$C$35*100</f>
        <v>47.493627867459644</v>
      </c>
      <c r="L31" s="128" t="s">
        <v>22</v>
      </c>
      <c r="M31" s="128" t="s">
        <v>22</v>
      </c>
      <c r="N31" s="128" t="s">
        <v>22</v>
      </c>
      <c r="O31" s="128" t="s">
        <v>22</v>
      </c>
      <c r="P31" s="128">
        <f>第28表!P35/第28表!$C$35*100</f>
        <v>0.93457943925233633</v>
      </c>
      <c r="Q31" s="128">
        <f>第28表!Q35/第28表!$C$35*100</f>
        <v>0.84961767204757865</v>
      </c>
      <c r="R31" s="128" t="s">
        <v>22</v>
      </c>
      <c r="S31" s="128">
        <f>第28表!S35/第28表!$C$35*100</f>
        <v>8.4961767204757857E-2</v>
      </c>
      <c r="T31" s="128" t="s">
        <v>22</v>
      </c>
      <c r="U31" s="128" t="s">
        <v>22</v>
      </c>
      <c r="V31" s="128" t="s">
        <v>22</v>
      </c>
      <c r="W31" s="128" t="s">
        <v>22</v>
      </c>
    </row>
    <row r="32" spans="2:23">
      <c r="B32" s="1">
        <v>25</v>
      </c>
      <c r="C32" s="127">
        <v>100</v>
      </c>
      <c r="D32" s="128">
        <v>100</v>
      </c>
      <c r="E32" s="128" t="s">
        <v>173</v>
      </c>
      <c r="F32" s="128" t="s">
        <v>173</v>
      </c>
      <c r="G32" s="127">
        <v>100</v>
      </c>
      <c r="H32" s="128">
        <v>100</v>
      </c>
      <c r="I32" s="128" t="s">
        <v>173</v>
      </c>
      <c r="J32" s="128">
        <v>100</v>
      </c>
      <c r="K32" s="128">
        <v>100</v>
      </c>
      <c r="L32" s="128" t="s">
        <v>173</v>
      </c>
      <c r="M32" s="128" t="s">
        <v>22</v>
      </c>
      <c r="N32" s="128" t="s">
        <v>22</v>
      </c>
      <c r="O32" s="128" t="s">
        <v>22</v>
      </c>
      <c r="P32" s="128">
        <v>100</v>
      </c>
      <c r="Q32" s="128">
        <v>100</v>
      </c>
      <c r="R32" s="128" t="s">
        <v>173</v>
      </c>
      <c r="S32" s="128" t="s">
        <v>173</v>
      </c>
      <c r="T32" s="128">
        <v>100</v>
      </c>
      <c r="U32" s="128">
        <v>100</v>
      </c>
      <c r="V32" s="128" t="s">
        <v>173</v>
      </c>
      <c r="W32" s="128" t="s">
        <v>173</v>
      </c>
    </row>
    <row r="33" spans="1:23">
      <c r="B33" s="1">
        <v>26</v>
      </c>
      <c r="C33" s="127">
        <v>100</v>
      </c>
      <c r="D33" s="128">
        <f>第28表!D37/第28表!$C$37*100</f>
        <v>99.727520435967293</v>
      </c>
      <c r="E33" s="128" t="s">
        <v>180</v>
      </c>
      <c r="F33" s="128">
        <f>第28表!F37/第28表!$C$37*100</f>
        <v>0.27247956403269752</v>
      </c>
      <c r="G33" s="127">
        <v>100</v>
      </c>
      <c r="H33" s="128">
        <f>第28表!H37/第28表!$G$37*100</f>
        <v>100</v>
      </c>
      <c r="I33" s="128" t="s">
        <v>180</v>
      </c>
      <c r="J33" s="128">
        <v>100</v>
      </c>
      <c r="K33" s="128">
        <f>第28表!K37/第28表!$J$37*100</f>
        <v>100</v>
      </c>
      <c r="L33" s="128" t="s">
        <v>180</v>
      </c>
      <c r="M33" s="128" t="s">
        <v>180</v>
      </c>
      <c r="N33" s="128" t="s">
        <v>180</v>
      </c>
      <c r="O33" s="128" t="s">
        <v>180</v>
      </c>
      <c r="P33" s="128">
        <v>100</v>
      </c>
      <c r="Q33" s="128">
        <f>第28表!Q37/第28表!$P$37*100</f>
        <v>50</v>
      </c>
      <c r="R33" s="128" t="s">
        <v>180</v>
      </c>
      <c r="S33" s="128">
        <f>第28表!S37/第28表!$P$37*100</f>
        <v>50</v>
      </c>
      <c r="T33" s="128">
        <v>100</v>
      </c>
      <c r="U33" s="128">
        <f>第28表!U37/第28表!$T$37*100</f>
        <v>100</v>
      </c>
      <c r="V33" s="128" t="s">
        <v>180</v>
      </c>
      <c r="W33" s="128" t="s">
        <v>180</v>
      </c>
    </row>
    <row r="34" spans="1:23" ht="9" customHeight="1">
      <c r="C34" s="127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</row>
    <row r="35" spans="1:23" ht="14.25">
      <c r="C35" s="129"/>
      <c r="D35" s="129"/>
      <c r="E35" s="129"/>
      <c r="F35" s="129"/>
      <c r="G35" s="130" t="s">
        <v>75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30" t="s">
        <v>76</v>
      </c>
      <c r="S35" s="129"/>
      <c r="T35" s="129"/>
      <c r="U35" s="129"/>
      <c r="V35" s="129"/>
      <c r="W35" s="129"/>
    </row>
    <row r="36" spans="1:23" ht="8.25" customHeight="1">
      <c r="B36" s="122" t="s">
        <v>150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 t="s">
        <v>151</v>
      </c>
      <c r="Q36" s="131"/>
      <c r="R36" s="131"/>
      <c r="S36" s="131"/>
      <c r="T36" s="131"/>
      <c r="U36" s="131"/>
      <c r="V36" s="131"/>
      <c r="W36" s="131"/>
    </row>
    <row r="37" spans="1:23">
      <c r="A37" s="1" t="s">
        <v>55</v>
      </c>
      <c r="B37" s="1">
        <v>25</v>
      </c>
      <c r="C37" s="124">
        <v>100</v>
      </c>
      <c r="D37" s="124">
        <v>84.2</v>
      </c>
      <c r="E37" s="124">
        <v>15.6</v>
      </c>
      <c r="F37" s="124">
        <v>0.1</v>
      </c>
      <c r="G37" s="124">
        <v>53.1</v>
      </c>
      <c r="H37" s="124">
        <v>53.1</v>
      </c>
      <c r="I37" s="124">
        <v>0</v>
      </c>
      <c r="J37" s="124">
        <v>26.8</v>
      </c>
      <c r="K37" s="124">
        <v>26.7</v>
      </c>
      <c r="L37" s="124">
        <v>0.2</v>
      </c>
      <c r="M37" s="124">
        <v>0.1</v>
      </c>
      <c r="N37" s="124">
        <v>0.1</v>
      </c>
      <c r="O37" s="124">
        <v>0</v>
      </c>
      <c r="P37" s="124">
        <v>20</v>
      </c>
      <c r="Q37" s="124">
        <v>4.4000000000000004</v>
      </c>
      <c r="R37" s="124">
        <v>15.4</v>
      </c>
      <c r="S37" s="124">
        <v>0.1</v>
      </c>
      <c r="T37" s="125" t="s">
        <v>152</v>
      </c>
      <c r="U37" s="125" t="s">
        <v>152</v>
      </c>
      <c r="V37" s="125" t="s">
        <v>152</v>
      </c>
      <c r="W37" s="125" t="s">
        <v>152</v>
      </c>
    </row>
    <row r="38" spans="1:23">
      <c r="B38" s="1">
        <v>30</v>
      </c>
      <c r="C38" s="124">
        <v>100</v>
      </c>
      <c r="D38" s="126">
        <v>86.6</v>
      </c>
      <c r="E38" s="126">
        <v>13.3</v>
      </c>
      <c r="F38" s="126">
        <v>0.1</v>
      </c>
      <c r="G38" s="126">
        <v>43.8</v>
      </c>
      <c r="H38" s="126">
        <v>43.7</v>
      </c>
      <c r="I38" s="126">
        <v>0.1</v>
      </c>
      <c r="J38" s="126">
        <v>38.4</v>
      </c>
      <c r="K38" s="126">
        <v>38.4</v>
      </c>
      <c r="L38" s="126">
        <v>0.1</v>
      </c>
      <c r="M38" s="126">
        <v>0.6</v>
      </c>
      <c r="N38" s="126">
        <v>0.1</v>
      </c>
      <c r="O38" s="126">
        <v>0.5</v>
      </c>
      <c r="P38" s="126">
        <v>16.399999999999999</v>
      </c>
      <c r="Q38" s="126">
        <v>4.0999999999999996</v>
      </c>
      <c r="R38" s="126">
        <v>12.1</v>
      </c>
      <c r="S38" s="126">
        <v>0.1</v>
      </c>
      <c r="T38" s="126">
        <v>0.8</v>
      </c>
      <c r="U38" s="126">
        <v>0.3</v>
      </c>
      <c r="V38" s="126">
        <v>0.5</v>
      </c>
      <c r="W38" s="126">
        <v>0</v>
      </c>
    </row>
    <row r="39" spans="1:23">
      <c r="B39" s="1">
        <v>35</v>
      </c>
      <c r="C39" s="124">
        <v>100</v>
      </c>
      <c r="D39" s="126">
        <v>91.9</v>
      </c>
      <c r="E39" s="126">
        <v>8</v>
      </c>
      <c r="F39" s="126">
        <v>0.2</v>
      </c>
      <c r="G39" s="126">
        <v>36.1</v>
      </c>
      <c r="H39" s="126">
        <v>36.1</v>
      </c>
      <c r="I39" s="126">
        <v>0.1</v>
      </c>
      <c r="J39" s="126">
        <v>52.7</v>
      </c>
      <c r="K39" s="126">
        <v>52.6</v>
      </c>
      <c r="L39" s="126">
        <v>0.1</v>
      </c>
      <c r="M39" s="126">
        <v>0.8</v>
      </c>
      <c r="N39" s="126">
        <v>0.1</v>
      </c>
      <c r="O39" s="126">
        <v>0.7</v>
      </c>
      <c r="P39" s="126">
        <v>9.6</v>
      </c>
      <c r="Q39" s="126">
        <v>2.8</v>
      </c>
      <c r="R39" s="126">
        <v>6.6</v>
      </c>
      <c r="S39" s="126">
        <v>0.2</v>
      </c>
      <c r="T39" s="126">
        <v>0.8</v>
      </c>
      <c r="U39" s="126">
        <v>0.2</v>
      </c>
      <c r="V39" s="126">
        <v>0.6</v>
      </c>
      <c r="W39" s="126" t="s">
        <v>22</v>
      </c>
    </row>
    <row r="40" spans="1:23">
      <c r="B40" s="1">
        <v>40</v>
      </c>
      <c r="C40" s="124">
        <v>100</v>
      </c>
      <c r="D40" s="126">
        <v>97</v>
      </c>
      <c r="E40" s="126">
        <v>2.9</v>
      </c>
      <c r="F40" s="126">
        <v>0.1</v>
      </c>
      <c r="G40" s="126">
        <v>34.700000000000003</v>
      </c>
      <c r="H40" s="126">
        <v>34.5</v>
      </c>
      <c r="I40" s="126">
        <v>0.2</v>
      </c>
      <c r="J40" s="126">
        <v>61.5</v>
      </c>
      <c r="K40" s="126">
        <v>61.5</v>
      </c>
      <c r="L40" s="126">
        <v>0</v>
      </c>
      <c r="M40" s="126">
        <v>0.6</v>
      </c>
      <c r="N40" s="126">
        <v>0</v>
      </c>
      <c r="O40" s="126">
        <v>0.6</v>
      </c>
      <c r="P40" s="126">
        <v>2.9</v>
      </c>
      <c r="Q40" s="126">
        <v>0.8</v>
      </c>
      <c r="R40" s="126">
        <v>2</v>
      </c>
      <c r="S40" s="126">
        <v>0.1</v>
      </c>
      <c r="T40" s="126">
        <v>0.2</v>
      </c>
      <c r="U40" s="126">
        <v>0.1</v>
      </c>
      <c r="V40" s="126">
        <v>0.2</v>
      </c>
      <c r="W40" s="126">
        <v>0</v>
      </c>
    </row>
    <row r="41" spans="1:23" ht="21" customHeight="1">
      <c r="B41" s="1">
        <v>45</v>
      </c>
      <c r="C41" s="124">
        <v>100</v>
      </c>
      <c r="D41" s="126">
        <v>98.4</v>
      </c>
      <c r="E41" s="126">
        <v>1.6</v>
      </c>
      <c r="F41" s="126">
        <v>0</v>
      </c>
      <c r="G41" s="126">
        <v>36.4</v>
      </c>
      <c r="H41" s="126">
        <v>36.4</v>
      </c>
      <c r="I41" s="126" t="s">
        <v>22</v>
      </c>
      <c r="J41" s="126">
        <v>61.1</v>
      </c>
      <c r="K41" s="126">
        <v>61.1</v>
      </c>
      <c r="L41" s="126">
        <v>0</v>
      </c>
      <c r="M41" s="126">
        <v>0.8</v>
      </c>
      <c r="N41" s="126">
        <v>0.1</v>
      </c>
      <c r="O41" s="126">
        <v>0.7</v>
      </c>
      <c r="P41" s="126">
        <v>1.5</v>
      </c>
      <c r="Q41" s="126">
        <v>0.7</v>
      </c>
      <c r="R41" s="126">
        <v>0.8</v>
      </c>
      <c r="S41" s="126" t="s">
        <v>22</v>
      </c>
      <c r="T41" s="126">
        <v>0.3</v>
      </c>
      <c r="U41" s="126">
        <v>0.1</v>
      </c>
      <c r="V41" s="126">
        <v>0.1</v>
      </c>
      <c r="W41" s="126">
        <v>0</v>
      </c>
    </row>
    <row r="42" spans="1:23">
      <c r="B42" s="1">
        <v>50</v>
      </c>
      <c r="C42" s="124">
        <v>100</v>
      </c>
      <c r="D42" s="126">
        <v>99.1</v>
      </c>
      <c r="E42" s="126">
        <v>0.9</v>
      </c>
      <c r="F42" s="126">
        <v>0</v>
      </c>
      <c r="G42" s="126">
        <v>36.1</v>
      </c>
      <c r="H42" s="126">
        <v>36.1</v>
      </c>
      <c r="I42" s="126" t="s">
        <v>22</v>
      </c>
      <c r="J42" s="126">
        <v>62.2</v>
      </c>
      <c r="K42" s="126">
        <v>62.1</v>
      </c>
      <c r="L42" s="126">
        <v>0.1</v>
      </c>
      <c r="M42" s="126">
        <v>0.5</v>
      </c>
      <c r="N42" s="126">
        <v>0.1</v>
      </c>
      <c r="O42" s="126">
        <v>0.4</v>
      </c>
      <c r="P42" s="126">
        <v>1</v>
      </c>
      <c r="Q42" s="126">
        <v>0.6</v>
      </c>
      <c r="R42" s="126">
        <v>0.4</v>
      </c>
      <c r="S42" s="126">
        <v>0</v>
      </c>
      <c r="T42" s="126">
        <v>0.2</v>
      </c>
      <c r="U42" s="126">
        <v>0.2</v>
      </c>
      <c r="V42" s="126">
        <v>0</v>
      </c>
      <c r="W42" s="126" t="s">
        <v>22</v>
      </c>
    </row>
    <row r="43" spans="1:23">
      <c r="B43" s="1">
        <v>55</v>
      </c>
      <c r="C43" s="124">
        <v>100</v>
      </c>
      <c r="D43" s="126">
        <v>99.8</v>
      </c>
      <c r="E43" s="126">
        <v>0.2</v>
      </c>
      <c r="F43" s="126" t="s">
        <v>22</v>
      </c>
      <c r="G43" s="126">
        <v>32.200000000000003</v>
      </c>
      <c r="H43" s="126">
        <v>32.200000000000003</v>
      </c>
      <c r="I43" s="126">
        <v>0</v>
      </c>
      <c r="J43" s="126">
        <v>66.900000000000006</v>
      </c>
      <c r="K43" s="126">
        <v>90.3</v>
      </c>
      <c r="L43" s="126" t="s">
        <v>22</v>
      </c>
      <c r="M43" s="126">
        <v>0.2</v>
      </c>
      <c r="N43" s="126" t="s">
        <v>22</v>
      </c>
      <c r="O43" s="126">
        <v>0.2</v>
      </c>
      <c r="P43" s="126">
        <v>0.6</v>
      </c>
      <c r="Q43" s="126">
        <v>0.5</v>
      </c>
      <c r="R43" s="126">
        <v>0</v>
      </c>
      <c r="S43" s="126" t="s">
        <v>22</v>
      </c>
      <c r="T43" s="126">
        <v>0.1</v>
      </c>
      <c r="U43" s="126">
        <v>0.1</v>
      </c>
      <c r="V43" s="126" t="s">
        <v>22</v>
      </c>
      <c r="W43" s="126" t="s">
        <v>22</v>
      </c>
    </row>
    <row r="44" spans="1:23">
      <c r="B44" s="1">
        <v>60</v>
      </c>
      <c r="C44" s="124">
        <v>100</v>
      </c>
      <c r="D44" s="126">
        <v>99.7</v>
      </c>
      <c r="E44" s="126">
        <v>0.2</v>
      </c>
      <c r="F44" s="126">
        <v>0.1</v>
      </c>
      <c r="G44" s="126">
        <v>37.9</v>
      </c>
      <c r="H44" s="126">
        <v>37.799999999999997</v>
      </c>
      <c r="I44" s="126">
        <v>0</v>
      </c>
      <c r="J44" s="126">
        <v>61.4</v>
      </c>
      <c r="K44" s="126">
        <v>61.4</v>
      </c>
      <c r="L44" s="126">
        <v>0</v>
      </c>
      <c r="M44" s="126">
        <v>0.1</v>
      </c>
      <c r="N44" s="126">
        <v>0</v>
      </c>
      <c r="O44" s="126">
        <v>0.1</v>
      </c>
      <c r="P44" s="126">
        <v>0.4</v>
      </c>
      <c r="Q44" s="126">
        <v>0.4</v>
      </c>
      <c r="R44" s="126">
        <v>0</v>
      </c>
      <c r="S44" s="126" t="s">
        <v>22</v>
      </c>
      <c r="T44" s="126">
        <v>0.2</v>
      </c>
      <c r="U44" s="126">
        <v>0.1</v>
      </c>
      <c r="V44" s="126" t="s">
        <v>22</v>
      </c>
      <c r="W44" s="126">
        <v>0.1</v>
      </c>
    </row>
    <row r="45" spans="1:23">
      <c r="A45" s="1" t="s">
        <v>57</v>
      </c>
      <c r="B45" s="1">
        <v>2</v>
      </c>
      <c r="C45" s="124">
        <v>100</v>
      </c>
      <c r="D45" s="126">
        <v>99.9</v>
      </c>
      <c r="E45" s="126">
        <v>0.1</v>
      </c>
      <c r="F45" s="126" t="s">
        <v>22</v>
      </c>
      <c r="G45" s="126">
        <v>44.5</v>
      </c>
      <c r="H45" s="126">
        <v>44.5</v>
      </c>
      <c r="I45" s="126">
        <v>0</v>
      </c>
      <c r="J45" s="126">
        <v>55.2</v>
      </c>
      <c r="K45" s="126">
        <v>55.2</v>
      </c>
      <c r="L45" s="126" t="s">
        <v>22</v>
      </c>
      <c r="M45" s="126">
        <v>0.1</v>
      </c>
      <c r="N45" s="126" t="s">
        <v>22</v>
      </c>
      <c r="O45" s="126">
        <v>0.1</v>
      </c>
      <c r="P45" s="126">
        <v>0.2</v>
      </c>
      <c r="Q45" s="126">
        <v>0.2</v>
      </c>
      <c r="R45" s="126">
        <v>0</v>
      </c>
      <c r="S45" s="126" t="s">
        <v>22</v>
      </c>
      <c r="T45" s="126" t="s">
        <v>22</v>
      </c>
      <c r="U45" s="126" t="s">
        <v>22</v>
      </c>
      <c r="V45" s="126" t="s">
        <v>22</v>
      </c>
      <c r="W45" s="126" t="s">
        <v>22</v>
      </c>
    </row>
    <row r="46" spans="1:23" ht="21" customHeight="1">
      <c r="B46" s="1">
        <v>7</v>
      </c>
      <c r="C46" s="124">
        <v>100</v>
      </c>
      <c r="D46" s="126">
        <v>99.9</v>
      </c>
      <c r="E46" s="126">
        <v>0.1</v>
      </c>
      <c r="F46" s="126" t="s">
        <v>22</v>
      </c>
      <c r="G46" s="126">
        <v>51.4</v>
      </c>
      <c r="H46" s="126">
        <v>51.4</v>
      </c>
      <c r="I46" s="126" t="s">
        <v>22</v>
      </c>
      <c r="J46" s="126">
        <v>47.6</v>
      </c>
      <c r="K46" s="126">
        <v>47.6</v>
      </c>
      <c r="L46" s="126" t="s">
        <v>22</v>
      </c>
      <c r="M46" s="126">
        <v>0.2</v>
      </c>
      <c r="N46" s="126">
        <v>0.1</v>
      </c>
      <c r="O46" s="126">
        <v>0.1</v>
      </c>
      <c r="P46" s="126">
        <v>0.8</v>
      </c>
      <c r="Q46" s="126">
        <v>0.8</v>
      </c>
      <c r="R46" s="126" t="s">
        <v>22</v>
      </c>
      <c r="S46" s="126" t="s">
        <v>22</v>
      </c>
      <c r="T46" s="126" t="s">
        <v>22</v>
      </c>
      <c r="U46" s="126" t="s">
        <v>22</v>
      </c>
      <c r="V46" s="126" t="s">
        <v>22</v>
      </c>
      <c r="W46" s="126" t="s">
        <v>22</v>
      </c>
    </row>
    <row r="47" spans="1:23">
      <c r="B47" s="1">
        <v>11</v>
      </c>
      <c r="C47" s="124">
        <v>100</v>
      </c>
      <c r="D47" s="126">
        <v>100</v>
      </c>
      <c r="E47" s="126" t="s">
        <v>22</v>
      </c>
      <c r="F47" s="126" t="s">
        <v>22</v>
      </c>
      <c r="G47" s="126">
        <v>40.299999999999997</v>
      </c>
      <c r="H47" s="126">
        <v>40.299999999999997</v>
      </c>
      <c r="I47" s="126" t="s">
        <v>22</v>
      </c>
      <c r="J47" s="126">
        <v>58.9</v>
      </c>
      <c r="K47" s="126">
        <v>58.9</v>
      </c>
      <c r="L47" s="126" t="s">
        <v>22</v>
      </c>
      <c r="M47" s="126">
        <v>0.1</v>
      </c>
      <c r="N47" s="126">
        <v>0.1</v>
      </c>
      <c r="O47" s="126" t="s">
        <v>22</v>
      </c>
      <c r="P47" s="126">
        <v>0.7</v>
      </c>
      <c r="Q47" s="126">
        <v>0.7</v>
      </c>
      <c r="R47" s="126" t="s">
        <v>22</v>
      </c>
      <c r="S47" s="126" t="s">
        <v>22</v>
      </c>
      <c r="T47" s="126">
        <v>0.1</v>
      </c>
      <c r="U47" s="126">
        <v>0.1</v>
      </c>
      <c r="V47" s="126" t="s">
        <v>22</v>
      </c>
      <c r="W47" s="126" t="s">
        <v>22</v>
      </c>
    </row>
    <row r="48" spans="1:23" ht="12.75" customHeight="1">
      <c r="B48" s="1">
        <v>12</v>
      </c>
      <c r="C48" s="124">
        <v>100</v>
      </c>
      <c r="D48" s="126">
        <v>99.9</v>
      </c>
      <c r="E48" s="126">
        <v>0.1</v>
      </c>
      <c r="F48" s="126">
        <v>0.1</v>
      </c>
      <c r="G48" s="126">
        <v>42.2</v>
      </c>
      <c r="H48" s="126">
        <v>42.2</v>
      </c>
      <c r="I48" s="126" t="s">
        <v>22</v>
      </c>
      <c r="J48" s="126">
        <v>57.3</v>
      </c>
      <c r="K48" s="126">
        <v>57.3</v>
      </c>
      <c r="L48" s="126" t="s">
        <v>22</v>
      </c>
      <c r="M48" s="126">
        <v>0.1</v>
      </c>
      <c r="N48" s="126">
        <v>0.1</v>
      </c>
      <c r="O48" s="126">
        <v>0.1</v>
      </c>
      <c r="P48" s="126">
        <v>0.4</v>
      </c>
      <c r="Q48" s="126">
        <v>0.4</v>
      </c>
      <c r="R48" s="126" t="s">
        <v>22</v>
      </c>
      <c r="S48" s="126">
        <v>0.1</v>
      </c>
      <c r="T48" s="126" t="s">
        <v>22</v>
      </c>
      <c r="U48" s="126" t="s">
        <v>22</v>
      </c>
      <c r="V48" s="126" t="s">
        <v>22</v>
      </c>
      <c r="W48" s="126" t="s">
        <v>22</v>
      </c>
    </row>
    <row r="49" spans="2:24">
      <c r="B49" s="1">
        <v>13</v>
      </c>
      <c r="C49" s="124">
        <v>100</v>
      </c>
      <c r="D49" s="126">
        <v>99.9</v>
      </c>
      <c r="E49" s="126">
        <v>0.1</v>
      </c>
      <c r="F49" s="126" t="s">
        <v>22</v>
      </c>
      <c r="G49" s="126">
        <v>41.9</v>
      </c>
      <c r="H49" s="126">
        <v>41.9</v>
      </c>
      <c r="I49" s="126" t="s">
        <v>22</v>
      </c>
      <c r="J49" s="126">
        <v>57</v>
      </c>
      <c r="K49" s="126">
        <v>57</v>
      </c>
      <c r="L49" s="126" t="s">
        <v>22</v>
      </c>
      <c r="M49" s="126">
        <v>0.1</v>
      </c>
      <c r="N49" s="126" t="s">
        <v>22</v>
      </c>
      <c r="O49" s="126">
        <v>0.1</v>
      </c>
      <c r="P49" s="126">
        <v>0.9</v>
      </c>
      <c r="Q49" s="126">
        <v>0.9</v>
      </c>
      <c r="R49" s="126" t="s">
        <v>22</v>
      </c>
      <c r="S49" s="126" t="s">
        <v>22</v>
      </c>
      <c r="T49" s="126">
        <v>0.1</v>
      </c>
      <c r="U49" s="126">
        <v>0.1</v>
      </c>
      <c r="V49" s="126" t="s">
        <v>22</v>
      </c>
      <c r="W49" s="126" t="s">
        <v>22</v>
      </c>
    </row>
    <row r="50" spans="2:24">
      <c r="B50" s="1">
        <v>14</v>
      </c>
      <c r="C50" s="127">
        <v>100</v>
      </c>
      <c r="D50" s="128">
        <v>99.9</v>
      </c>
      <c r="E50" s="128">
        <v>0.1</v>
      </c>
      <c r="F50" s="128" t="s">
        <v>22</v>
      </c>
      <c r="G50" s="128">
        <v>44.6</v>
      </c>
      <c r="H50" s="128">
        <v>44.6</v>
      </c>
      <c r="I50" s="128" t="s">
        <v>22</v>
      </c>
      <c r="J50" s="128">
        <v>55.1</v>
      </c>
      <c r="K50" s="128">
        <v>55.1</v>
      </c>
      <c r="L50" s="128" t="s">
        <v>22</v>
      </c>
      <c r="M50" s="128">
        <v>0.1</v>
      </c>
      <c r="N50" s="128" t="s">
        <v>22</v>
      </c>
      <c r="O50" s="128">
        <v>0.1</v>
      </c>
      <c r="P50" s="128">
        <v>0.3</v>
      </c>
      <c r="Q50" s="128">
        <v>0.3</v>
      </c>
      <c r="R50" s="128" t="s">
        <v>22</v>
      </c>
      <c r="S50" s="128" t="s">
        <v>22</v>
      </c>
      <c r="T50" s="128" t="s">
        <v>22</v>
      </c>
      <c r="U50" s="128" t="s">
        <v>22</v>
      </c>
      <c r="V50" s="128" t="s">
        <v>22</v>
      </c>
      <c r="W50" s="128" t="s">
        <v>22</v>
      </c>
    </row>
    <row r="51" spans="2:24" ht="21.75" customHeight="1">
      <c r="B51" s="1">
        <v>15</v>
      </c>
      <c r="C51" s="127">
        <v>100</v>
      </c>
      <c r="D51" s="128">
        <v>99.9</v>
      </c>
      <c r="E51" s="128" t="s">
        <v>22</v>
      </c>
      <c r="F51" s="128">
        <v>0.1</v>
      </c>
      <c r="G51" s="128">
        <v>42.6</v>
      </c>
      <c r="H51" s="128">
        <v>42.6</v>
      </c>
      <c r="I51" s="128" t="s">
        <v>22</v>
      </c>
      <c r="J51" s="128">
        <v>56.1</v>
      </c>
      <c r="K51" s="128">
        <v>56.1</v>
      </c>
      <c r="L51" s="128" t="s">
        <v>22</v>
      </c>
      <c r="M51" s="128" t="s">
        <v>22</v>
      </c>
      <c r="N51" s="128" t="s">
        <v>22</v>
      </c>
      <c r="O51" s="128" t="s">
        <v>22</v>
      </c>
      <c r="P51" s="128">
        <v>1</v>
      </c>
      <c r="Q51" s="128">
        <v>1</v>
      </c>
      <c r="R51" s="128" t="s">
        <v>22</v>
      </c>
      <c r="S51" s="128" t="s">
        <v>22</v>
      </c>
      <c r="T51" s="128">
        <v>0.3</v>
      </c>
      <c r="U51" s="128">
        <v>0.1</v>
      </c>
      <c r="V51" s="128" t="s">
        <v>22</v>
      </c>
      <c r="W51" s="128">
        <v>0.1</v>
      </c>
    </row>
    <row r="52" spans="2:24">
      <c r="B52" s="1">
        <v>16</v>
      </c>
      <c r="C52" s="127">
        <v>100</v>
      </c>
      <c r="D52" s="128">
        <v>99.9</v>
      </c>
      <c r="E52" s="128" t="s">
        <v>22</v>
      </c>
      <c r="F52" s="128">
        <v>0.1</v>
      </c>
      <c r="G52" s="128">
        <v>42.8</v>
      </c>
      <c r="H52" s="128">
        <v>42.8</v>
      </c>
      <c r="I52" s="128" t="s">
        <v>22</v>
      </c>
      <c r="J52" s="128">
        <v>56.5</v>
      </c>
      <c r="K52" s="128">
        <v>56.5</v>
      </c>
      <c r="L52" s="128" t="s">
        <v>22</v>
      </c>
      <c r="M52" s="128">
        <v>0.1</v>
      </c>
      <c r="N52" s="128">
        <v>0.1</v>
      </c>
      <c r="O52" s="128" t="s">
        <v>22</v>
      </c>
      <c r="P52" s="128">
        <v>0.6</v>
      </c>
      <c r="Q52" s="128">
        <v>0.5</v>
      </c>
      <c r="R52" s="128" t="s">
        <v>22</v>
      </c>
      <c r="S52" s="128">
        <v>0.1</v>
      </c>
      <c r="T52" s="128">
        <v>0.1</v>
      </c>
      <c r="U52" s="128">
        <v>0.1</v>
      </c>
      <c r="V52" s="128" t="s">
        <v>22</v>
      </c>
      <c r="W52" s="128" t="s">
        <v>22</v>
      </c>
    </row>
    <row r="53" spans="2:24" ht="13.5" customHeight="1">
      <c r="B53" s="1">
        <v>17</v>
      </c>
      <c r="C53" s="127">
        <v>100</v>
      </c>
      <c r="D53" s="128">
        <v>100</v>
      </c>
      <c r="E53" s="128" t="s">
        <v>22</v>
      </c>
      <c r="F53" s="128" t="s">
        <v>22</v>
      </c>
      <c r="G53" s="128">
        <v>46.9</v>
      </c>
      <c r="H53" s="128">
        <v>46.9</v>
      </c>
      <c r="I53" s="128" t="s">
        <v>22</v>
      </c>
      <c r="J53" s="128">
        <v>52.5</v>
      </c>
      <c r="K53" s="128">
        <v>52.5</v>
      </c>
      <c r="L53" s="128" t="s">
        <v>22</v>
      </c>
      <c r="M53" s="128" t="s">
        <v>22</v>
      </c>
      <c r="N53" s="128" t="s">
        <v>22</v>
      </c>
      <c r="O53" s="128" t="s">
        <v>22</v>
      </c>
      <c r="P53" s="128">
        <v>0.6</v>
      </c>
      <c r="Q53" s="128">
        <v>0.6</v>
      </c>
      <c r="R53" s="128" t="s">
        <v>22</v>
      </c>
      <c r="S53" s="128" t="s">
        <v>22</v>
      </c>
      <c r="T53" s="128">
        <v>0.1</v>
      </c>
      <c r="U53" s="128">
        <v>0.1</v>
      </c>
      <c r="V53" s="128" t="s">
        <v>22</v>
      </c>
      <c r="W53" s="128" t="s">
        <v>22</v>
      </c>
    </row>
    <row r="54" spans="2:24">
      <c r="B54" s="1">
        <v>18</v>
      </c>
      <c r="C54" s="127">
        <v>100</v>
      </c>
      <c r="D54" s="128">
        <v>99.8</v>
      </c>
      <c r="E54" s="128">
        <v>0.1</v>
      </c>
      <c r="F54" s="128">
        <v>0.1</v>
      </c>
      <c r="G54" s="128">
        <v>46</v>
      </c>
      <c r="H54" s="128">
        <v>46</v>
      </c>
      <c r="I54" s="128" t="s">
        <v>22</v>
      </c>
      <c r="J54" s="128">
        <v>53.3</v>
      </c>
      <c r="K54" s="128">
        <v>53.3</v>
      </c>
      <c r="L54" s="128" t="s">
        <v>22</v>
      </c>
      <c r="M54" s="128">
        <v>0.1</v>
      </c>
      <c r="N54" s="128" t="s">
        <v>22</v>
      </c>
      <c r="O54" s="128">
        <v>0.1</v>
      </c>
      <c r="P54" s="128">
        <v>0.6</v>
      </c>
      <c r="Q54" s="128">
        <v>0.5</v>
      </c>
      <c r="R54" s="128" t="s">
        <v>22</v>
      </c>
      <c r="S54" s="128">
        <v>0.1</v>
      </c>
      <c r="T54" s="128">
        <v>0.1</v>
      </c>
      <c r="U54" s="128">
        <v>0.1</v>
      </c>
      <c r="V54" s="128" t="s">
        <v>22</v>
      </c>
      <c r="W54" s="128" t="s">
        <v>22</v>
      </c>
    </row>
    <row r="55" spans="2:24">
      <c r="B55" s="1">
        <v>19</v>
      </c>
      <c r="C55" s="127">
        <v>100</v>
      </c>
      <c r="D55" s="128">
        <v>99.9</v>
      </c>
      <c r="E55" s="128" t="s">
        <v>168</v>
      </c>
      <c r="F55" s="128">
        <v>0.1</v>
      </c>
      <c r="G55" s="128">
        <v>49.5</v>
      </c>
      <c r="H55" s="128">
        <v>49.5</v>
      </c>
      <c r="I55" s="128" t="s">
        <v>22</v>
      </c>
      <c r="J55" s="128">
        <v>49.4</v>
      </c>
      <c r="K55" s="128">
        <v>49.4</v>
      </c>
      <c r="L55" s="128" t="s">
        <v>22</v>
      </c>
      <c r="M55" s="128" t="s">
        <v>22</v>
      </c>
      <c r="N55" s="128" t="s">
        <v>22</v>
      </c>
      <c r="O55" s="128" t="s">
        <v>22</v>
      </c>
      <c r="P55" s="128">
        <v>1</v>
      </c>
      <c r="Q55" s="128">
        <v>0.9</v>
      </c>
      <c r="R55" s="128" t="s">
        <v>22</v>
      </c>
      <c r="S55" s="128">
        <v>0.1</v>
      </c>
      <c r="T55" s="128">
        <v>0.1</v>
      </c>
      <c r="U55" s="128">
        <v>0.1</v>
      </c>
      <c r="V55" s="128" t="s">
        <v>22</v>
      </c>
      <c r="W55" s="128" t="s">
        <v>22</v>
      </c>
    </row>
    <row r="56" spans="2:24">
      <c r="B56" s="1">
        <v>20</v>
      </c>
      <c r="C56" s="127">
        <v>100</v>
      </c>
      <c r="D56" s="128">
        <v>100</v>
      </c>
      <c r="E56" s="128" t="s">
        <v>168</v>
      </c>
      <c r="F56" s="128" t="s">
        <v>168</v>
      </c>
      <c r="G56" s="128">
        <v>49.8</v>
      </c>
      <c r="H56" s="128">
        <v>49.8</v>
      </c>
      <c r="I56" s="128" t="s">
        <v>22</v>
      </c>
      <c r="J56" s="128">
        <v>49.6</v>
      </c>
      <c r="K56" s="128">
        <v>49.6</v>
      </c>
      <c r="L56" s="128" t="s">
        <v>22</v>
      </c>
      <c r="M56" s="128" t="s">
        <v>22</v>
      </c>
      <c r="N56" s="128" t="s">
        <v>22</v>
      </c>
      <c r="O56" s="128" t="s">
        <v>22</v>
      </c>
      <c r="P56" s="128">
        <v>0.5</v>
      </c>
      <c r="Q56" s="128">
        <v>0.5</v>
      </c>
      <c r="R56" s="128" t="s">
        <v>22</v>
      </c>
      <c r="S56" s="128" t="s">
        <v>22</v>
      </c>
      <c r="T56" s="128">
        <v>0.1</v>
      </c>
      <c r="U56" s="128">
        <v>0.1</v>
      </c>
      <c r="V56" s="128" t="s">
        <v>22</v>
      </c>
      <c r="W56" s="128" t="s">
        <v>22</v>
      </c>
    </row>
    <row r="57" spans="2:24">
      <c r="B57" s="1">
        <v>21</v>
      </c>
      <c r="C57" s="127">
        <v>100</v>
      </c>
      <c r="D57" s="128">
        <v>100</v>
      </c>
      <c r="E57" s="128" t="s">
        <v>168</v>
      </c>
      <c r="F57" s="128" t="s">
        <v>168</v>
      </c>
      <c r="G57" s="128">
        <v>50.316169828364956</v>
      </c>
      <c r="H57" s="128">
        <v>50.3</v>
      </c>
      <c r="I57" s="128" t="s">
        <v>22</v>
      </c>
      <c r="J57" s="128">
        <v>48.41915085817525</v>
      </c>
      <c r="K57" s="128">
        <v>48.4</v>
      </c>
      <c r="L57" s="128" t="s">
        <v>22</v>
      </c>
      <c r="M57" s="128" t="s">
        <v>22</v>
      </c>
      <c r="N57" s="128" t="s">
        <v>22</v>
      </c>
      <c r="O57" s="128" t="s">
        <v>22</v>
      </c>
      <c r="P57" s="128">
        <v>1.2646793134598013</v>
      </c>
      <c r="Q57" s="128">
        <v>1.3</v>
      </c>
      <c r="R57" s="128" t="s">
        <v>22</v>
      </c>
      <c r="S57" s="128" t="s">
        <v>22</v>
      </c>
      <c r="T57" s="128" t="s">
        <v>22</v>
      </c>
      <c r="U57" s="128" t="s">
        <v>22</v>
      </c>
      <c r="V57" s="128" t="s">
        <v>22</v>
      </c>
      <c r="W57" s="128" t="s">
        <v>22</v>
      </c>
    </row>
    <row r="58" spans="2:24">
      <c r="B58" s="1">
        <v>22</v>
      </c>
      <c r="C58" s="127">
        <v>100</v>
      </c>
      <c r="D58" s="128">
        <v>100</v>
      </c>
      <c r="E58" s="128" t="s">
        <v>168</v>
      </c>
      <c r="F58" s="128" t="s">
        <v>168</v>
      </c>
      <c r="G58" s="128">
        <v>49.334600760456276</v>
      </c>
      <c r="H58" s="128">
        <v>49.334600760456276</v>
      </c>
      <c r="I58" s="128" t="s">
        <v>22</v>
      </c>
      <c r="J58" s="128">
        <v>50.190114068441062</v>
      </c>
      <c r="K58" s="128">
        <v>50.190114068441062</v>
      </c>
      <c r="L58" s="128" t="s">
        <v>22</v>
      </c>
      <c r="M58" s="128" t="s">
        <v>22</v>
      </c>
      <c r="N58" s="128" t="s">
        <v>22</v>
      </c>
      <c r="O58" s="128" t="s">
        <v>22</v>
      </c>
      <c r="P58" s="128">
        <v>0.47528517110266161</v>
      </c>
      <c r="Q58" s="128">
        <v>0.47528517110266161</v>
      </c>
      <c r="R58" s="128" t="s">
        <v>22</v>
      </c>
      <c r="S58" s="128" t="s">
        <v>22</v>
      </c>
      <c r="T58" s="128" t="s">
        <v>22</v>
      </c>
      <c r="U58" s="128" t="s">
        <v>22</v>
      </c>
      <c r="V58" s="128" t="s">
        <v>22</v>
      </c>
      <c r="W58" s="128" t="s">
        <v>22</v>
      </c>
      <c r="X58" s="1" t="s">
        <v>19</v>
      </c>
    </row>
    <row r="59" spans="2:24">
      <c r="B59" s="1">
        <v>23</v>
      </c>
      <c r="C59" s="127">
        <v>100</v>
      </c>
      <c r="D59" s="128">
        <v>99.9</v>
      </c>
      <c r="E59" s="128" t="s">
        <v>168</v>
      </c>
      <c r="F59" s="128">
        <v>0.1</v>
      </c>
      <c r="G59" s="128">
        <v>45.8</v>
      </c>
      <c r="H59" s="128">
        <v>45.8</v>
      </c>
      <c r="I59" s="128" t="s">
        <v>22</v>
      </c>
      <c r="J59" s="128">
        <v>53.2</v>
      </c>
      <c r="K59" s="128">
        <v>53.2</v>
      </c>
      <c r="L59" s="128" t="s">
        <v>22</v>
      </c>
      <c r="M59" s="128" t="s">
        <v>22</v>
      </c>
      <c r="N59" s="128" t="s">
        <v>22</v>
      </c>
      <c r="O59" s="128" t="s">
        <v>22</v>
      </c>
      <c r="P59" s="128">
        <v>1</v>
      </c>
      <c r="Q59" s="128">
        <v>0.9</v>
      </c>
      <c r="R59" s="128" t="s">
        <v>22</v>
      </c>
      <c r="S59" s="128">
        <v>0.1</v>
      </c>
      <c r="T59" s="128">
        <v>0</v>
      </c>
      <c r="U59" s="128">
        <v>0</v>
      </c>
      <c r="V59" s="128" t="s">
        <v>22</v>
      </c>
      <c r="W59" s="128" t="s">
        <v>22</v>
      </c>
    </row>
    <row r="60" spans="2:24">
      <c r="B60" s="1">
        <v>24</v>
      </c>
      <c r="C60" s="128">
        <f>第28表!C67/第28表!$C$67*100</f>
        <v>100</v>
      </c>
      <c r="D60" s="128">
        <f>第28表!D67/第28表!$C$67*100</f>
        <v>99.898167006109986</v>
      </c>
      <c r="E60" s="128" t="s">
        <v>168</v>
      </c>
      <c r="F60" s="128">
        <f>第28表!F67/第28表!$C$67*100</f>
        <v>0.10183299389002036</v>
      </c>
      <c r="G60" s="128">
        <f>第28表!G67/第28表!$C$67*100</f>
        <v>49.389002036659882</v>
      </c>
      <c r="H60" s="128">
        <f>第28表!H67/第28表!$C$67*100</f>
        <v>49.389002036659882</v>
      </c>
      <c r="I60" s="128" t="s">
        <v>22</v>
      </c>
      <c r="J60" s="128">
        <f>第28表!J67/第28表!$C$67*100</f>
        <v>49.490835030549896</v>
      </c>
      <c r="K60" s="128">
        <f>第28表!K67/第28表!$C$67*100</f>
        <v>49.490835030549896</v>
      </c>
      <c r="L60" s="128" t="s">
        <v>22</v>
      </c>
      <c r="M60" s="128" t="s">
        <v>22</v>
      </c>
      <c r="N60" s="128" t="s">
        <v>22</v>
      </c>
      <c r="O60" s="128" t="s">
        <v>22</v>
      </c>
      <c r="P60" s="128">
        <f>第28表!P67/第28表!$C$67*100</f>
        <v>1.1201629327902241</v>
      </c>
      <c r="Q60" s="128">
        <f>第28表!Q67/第28表!$C$67*100</f>
        <v>1.0183299389002036</v>
      </c>
      <c r="R60" s="128" t="s">
        <v>22</v>
      </c>
      <c r="S60" s="128">
        <f>第28表!S67/第28表!$C$67*100</f>
        <v>0.10183299389002036</v>
      </c>
      <c r="T60" s="128" t="s">
        <v>22</v>
      </c>
      <c r="U60" s="128" t="s">
        <v>22</v>
      </c>
      <c r="V60" s="128" t="s">
        <v>22</v>
      </c>
      <c r="W60" s="128" t="s">
        <v>22</v>
      </c>
    </row>
    <row r="61" spans="2:24">
      <c r="B61" s="1">
        <v>25</v>
      </c>
      <c r="C61" s="127">
        <v>100</v>
      </c>
      <c r="D61" s="128">
        <v>100</v>
      </c>
      <c r="E61" s="128" t="s">
        <v>173</v>
      </c>
      <c r="F61" s="128" t="s">
        <v>173</v>
      </c>
      <c r="G61" s="127">
        <v>100</v>
      </c>
      <c r="H61" s="128">
        <v>100</v>
      </c>
      <c r="I61" s="128" t="s">
        <v>173</v>
      </c>
      <c r="J61" s="128">
        <v>100</v>
      </c>
      <c r="K61" s="128">
        <v>100</v>
      </c>
      <c r="L61" s="128" t="s">
        <v>173</v>
      </c>
      <c r="M61" s="128" t="s">
        <v>22</v>
      </c>
      <c r="N61" s="128" t="s">
        <v>22</v>
      </c>
      <c r="O61" s="128" t="s">
        <v>22</v>
      </c>
      <c r="P61" s="128">
        <v>100</v>
      </c>
      <c r="Q61" s="128">
        <v>100</v>
      </c>
      <c r="R61" s="128" t="s">
        <v>173</v>
      </c>
      <c r="S61" s="128" t="s">
        <v>173</v>
      </c>
      <c r="T61" s="128" t="s">
        <v>173</v>
      </c>
      <c r="U61" s="128" t="s">
        <v>173</v>
      </c>
      <c r="V61" s="128" t="s">
        <v>173</v>
      </c>
      <c r="W61" s="128" t="s">
        <v>173</v>
      </c>
    </row>
    <row r="62" spans="2:24">
      <c r="B62" s="1">
        <v>26</v>
      </c>
      <c r="C62" s="127">
        <v>100</v>
      </c>
      <c r="D62" s="128">
        <f>第28表!D69/第28表!$C$69*100</f>
        <v>99.78378378378379</v>
      </c>
      <c r="E62" s="128" t="s">
        <v>180</v>
      </c>
      <c r="F62" s="128">
        <f>第28表!F69/第28表!$C$69*100</f>
        <v>0.21621621621621623</v>
      </c>
      <c r="G62" s="127">
        <v>100</v>
      </c>
      <c r="H62" s="128">
        <f>第28表!H69/第28表!$G$69*100</f>
        <v>100</v>
      </c>
      <c r="I62" s="128" t="s">
        <v>180</v>
      </c>
      <c r="J62" s="128">
        <v>100</v>
      </c>
      <c r="K62" s="128">
        <f>第28表!K69/第28表!$J$69*100</f>
        <v>100</v>
      </c>
      <c r="L62" s="128" t="s">
        <v>180</v>
      </c>
      <c r="M62" s="128" t="s">
        <v>180</v>
      </c>
      <c r="N62" s="128" t="s">
        <v>180</v>
      </c>
      <c r="O62" s="128" t="s">
        <v>180</v>
      </c>
      <c r="P62" s="128">
        <v>100</v>
      </c>
      <c r="Q62" s="128">
        <f>第28表!Q69/第28表!$P$69*100</f>
        <v>50</v>
      </c>
      <c r="R62" s="128" t="s">
        <v>180</v>
      </c>
      <c r="S62" s="128">
        <f>第28表!S69/第28表!$P$69*100</f>
        <v>50</v>
      </c>
      <c r="T62" s="128">
        <v>100</v>
      </c>
      <c r="U62" s="128">
        <f>第28表!U69/第28表!$T$69*100</f>
        <v>100</v>
      </c>
      <c r="V62" s="128" t="s">
        <v>180</v>
      </c>
      <c r="W62" s="128" t="s">
        <v>180</v>
      </c>
    </row>
    <row r="63" spans="2:24" ht="9" customHeight="1"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</row>
    <row r="64" spans="2:24" ht="14.25">
      <c r="C64" s="129"/>
      <c r="D64" s="129"/>
      <c r="E64" s="129"/>
      <c r="F64" s="129"/>
      <c r="G64" s="130" t="s">
        <v>77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30" t="s">
        <v>76</v>
      </c>
      <c r="S64" s="129"/>
      <c r="T64" s="129"/>
      <c r="U64" s="129"/>
      <c r="V64" s="129"/>
      <c r="W64" s="129"/>
    </row>
    <row r="65" spans="1:23" ht="8.25" customHeight="1">
      <c r="B65" s="122" t="s">
        <v>150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 t="s">
        <v>165</v>
      </c>
      <c r="Q65" s="131"/>
      <c r="R65" s="131"/>
      <c r="S65" s="131"/>
      <c r="T65" s="131"/>
      <c r="U65" s="131"/>
      <c r="V65" s="131"/>
      <c r="W65" s="131"/>
    </row>
    <row r="66" spans="1:23">
      <c r="A66" s="25" t="s">
        <v>55</v>
      </c>
      <c r="B66" s="25">
        <v>25</v>
      </c>
      <c r="C66" s="124">
        <v>100</v>
      </c>
      <c r="D66" s="124">
        <v>57.5</v>
      </c>
      <c r="E66" s="124">
        <v>41.4</v>
      </c>
      <c r="F66" s="124">
        <v>1</v>
      </c>
      <c r="G66" s="124">
        <v>28.8</v>
      </c>
      <c r="H66" s="124">
        <v>28.8</v>
      </c>
      <c r="I66" s="124">
        <v>0</v>
      </c>
      <c r="J66" s="124">
        <v>15.5</v>
      </c>
      <c r="K66" s="124">
        <v>15.1</v>
      </c>
      <c r="L66" s="124">
        <v>0.4</v>
      </c>
      <c r="M66" s="124">
        <v>0.4</v>
      </c>
      <c r="N66" s="124">
        <v>0.2</v>
      </c>
      <c r="O66" s="124">
        <v>0.2</v>
      </c>
      <c r="P66" s="124">
        <v>55.3</v>
      </c>
      <c r="Q66" s="124">
        <v>13.4</v>
      </c>
      <c r="R66" s="124">
        <v>40.799999999999997</v>
      </c>
      <c r="S66" s="124">
        <v>1</v>
      </c>
      <c r="T66" s="125" t="s">
        <v>152</v>
      </c>
      <c r="U66" s="125" t="s">
        <v>152</v>
      </c>
      <c r="V66" s="125" t="s">
        <v>152</v>
      </c>
      <c r="W66" s="125" t="s">
        <v>152</v>
      </c>
    </row>
    <row r="67" spans="1:23">
      <c r="A67" s="25"/>
      <c r="B67" s="25">
        <v>30</v>
      </c>
      <c r="C67" s="124">
        <v>100</v>
      </c>
      <c r="D67" s="126">
        <v>79.400000000000006</v>
      </c>
      <c r="E67" s="126">
        <v>20</v>
      </c>
      <c r="F67" s="126">
        <v>0.6</v>
      </c>
      <c r="G67" s="126">
        <v>40.200000000000003</v>
      </c>
      <c r="H67" s="126">
        <v>39.9</v>
      </c>
      <c r="I67" s="126">
        <v>0.2</v>
      </c>
      <c r="J67" s="126">
        <v>32</v>
      </c>
      <c r="K67" s="126">
        <v>31.9</v>
      </c>
      <c r="L67" s="126">
        <v>0.1</v>
      </c>
      <c r="M67" s="126">
        <v>0.2</v>
      </c>
      <c r="N67" s="126">
        <v>0</v>
      </c>
      <c r="O67" s="126">
        <v>0.1</v>
      </c>
      <c r="P67" s="126">
        <v>26.1</v>
      </c>
      <c r="Q67" s="126">
        <v>7</v>
      </c>
      <c r="R67" s="126">
        <v>18.5</v>
      </c>
      <c r="S67" s="126">
        <v>0.6</v>
      </c>
      <c r="T67" s="126">
        <v>1.6</v>
      </c>
      <c r="U67" s="126">
        <v>0.6</v>
      </c>
      <c r="V67" s="126">
        <v>1</v>
      </c>
      <c r="W67" s="126" t="s">
        <v>22</v>
      </c>
    </row>
    <row r="68" spans="1:23">
      <c r="A68" s="25"/>
      <c r="B68" s="25">
        <v>35</v>
      </c>
      <c r="C68" s="124">
        <v>100</v>
      </c>
      <c r="D68" s="126">
        <v>85.3</v>
      </c>
      <c r="E68" s="126">
        <v>14.3</v>
      </c>
      <c r="F68" s="126">
        <v>0.4</v>
      </c>
      <c r="G68" s="126">
        <v>40.1</v>
      </c>
      <c r="H68" s="126">
        <v>39.799999999999997</v>
      </c>
      <c r="I68" s="126">
        <v>0.3</v>
      </c>
      <c r="J68" s="126">
        <v>40.4</v>
      </c>
      <c r="K68" s="126">
        <v>40.299999999999997</v>
      </c>
      <c r="L68" s="126">
        <v>0.1</v>
      </c>
      <c r="M68" s="126">
        <v>0.2</v>
      </c>
      <c r="N68" s="126" t="s">
        <v>22</v>
      </c>
      <c r="O68" s="126">
        <v>0.2</v>
      </c>
      <c r="P68" s="126">
        <v>17.8</v>
      </c>
      <c r="Q68" s="126">
        <v>4.8</v>
      </c>
      <c r="R68" s="126">
        <v>12.7</v>
      </c>
      <c r="S68" s="126">
        <v>0.3</v>
      </c>
      <c r="T68" s="126">
        <v>1.5</v>
      </c>
      <c r="U68" s="126">
        <v>0.4</v>
      </c>
      <c r="V68" s="126">
        <v>1.1000000000000001</v>
      </c>
      <c r="W68" s="126">
        <v>0</v>
      </c>
    </row>
    <row r="69" spans="1:23">
      <c r="A69" s="25"/>
      <c r="B69" s="25">
        <v>40</v>
      </c>
      <c r="C69" s="124">
        <v>100</v>
      </c>
      <c r="D69" s="126">
        <v>90.7</v>
      </c>
      <c r="E69" s="126">
        <v>9.1</v>
      </c>
      <c r="F69" s="126">
        <v>0.2</v>
      </c>
      <c r="G69" s="126">
        <v>40.6</v>
      </c>
      <c r="H69" s="126">
        <v>40.5</v>
      </c>
      <c r="I69" s="126">
        <v>0.2</v>
      </c>
      <c r="J69" s="126">
        <v>47.6</v>
      </c>
      <c r="K69" s="126">
        <v>47.5</v>
      </c>
      <c r="L69" s="126">
        <v>0.1</v>
      </c>
      <c r="M69" s="126">
        <v>0.7</v>
      </c>
      <c r="N69" s="126">
        <v>0.1</v>
      </c>
      <c r="O69" s="126">
        <v>0.6</v>
      </c>
      <c r="P69" s="126">
        <v>10.3</v>
      </c>
      <c r="Q69" s="126">
        <v>2.5</v>
      </c>
      <c r="R69" s="126">
        <v>7.6</v>
      </c>
      <c r="S69" s="126">
        <v>0.2</v>
      </c>
      <c r="T69" s="126">
        <v>0.8</v>
      </c>
      <c r="U69" s="126">
        <v>0.2</v>
      </c>
      <c r="V69" s="126">
        <v>0.6</v>
      </c>
      <c r="W69" s="126">
        <v>0</v>
      </c>
    </row>
    <row r="70" spans="1:23" ht="21" customHeight="1">
      <c r="A70" s="25"/>
      <c r="B70" s="25">
        <v>45</v>
      </c>
      <c r="C70" s="124">
        <v>100</v>
      </c>
      <c r="D70" s="126">
        <v>95.8</v>
      </c>
      <c r="E70" s="126">
        <v>4.0999999999999996</v>
      </c>
      <c r="F70" s="126">
        <v>0.1</v>
      </c>
      <c r="G70" s="126">
        <v>43.4</v>
      </c>
      <c r="H70" s="126">
        <v>43.3</v>
      </c>
      <c r="I70" s="126">
        <v>0.1</v>
      </c>
      <c r="J70" s="126">
        <v>50.8</v>
      </c>
      <c r="K70" s="126">
        <v>50.7</v>
      </c>
      <c r="L70" s="126">
        <v>0.1</v>
      </c>
      <c r="M70" s="126">
        <v>1.4</v>
      </c>
      <c r="N70" s="126">
        <v>0.3</v>
      </c>
      <c r="O70" s="126">
        <v>1.1000000000000001</v>
      </c>
      <c r="P70" s="126">
        <v>3.9</v>
      </c>
      <c r="Q70" s="126">
        <v>1.3</v>
      </c>
      <c r="R70" s="126">
        <v>2.5</v>
      </c>
      <c r="S70" s="126">
        <v>0</v>
      </c>
      <c r="T70" s="126">
        <v>0.5</v>
      </c>
      <c r="U70" s="126">
        <v>0.2</v>
      </c>
      <c r="V70" s="126">
        <v>0.3</v>
      </c>
      <c r="W70" s="126">
        <v>0</v>
      </c>
    </row>
    <row r="71" spans="1:23">
      <c r="A71" s="25"/>
      <c r="B71" s="25">
        <v>50</v>
      </c>
      <c r="C71" s="124">
        <v>100</v>
      </c>
      <c r="D71" s="126">
        <v>98.2</v>
      </c>
      <c r="E71" s="126">
        <v>1.8</v>
      </c>
      <c r="F71" s="126" t="s">
        <v>22</v>
      </c>
      <c r="G71" s="126">
        <v>42.5</v>
      </c>
      <c r="H71" s="126">
        <v>42.5</v>
      </c>
      <c r="I71" s="126">
        <v>0.1</v>
      </c>
      <c r="J71" s="126">
        <v>54.2</v>
      </c>
      <c r="K71" s="126">
        <v>54.2</v>
      </c>
      <c r="L71" s="126" t="s">
        <v>22</v>
      </c>
      <c r="M71" s="126">
        <v>0.8</v>
      </c>
      <c r="N71" s="126" t="s">
        <v>22</v>
      </c>
      <c r="O71" s="126">
        <v>0.8</v>
      </c>
      <c r="P71" s="126">
        <v>2.2000000000000002</v>
      </c>
      <c r="Q71" s="126">
        <v>1.4</v>
      </c>
      <c r="R71" s="126">
        <v>0.8</v>
      </c>
      <c r="S71" s="126" t="s">
        <v>22</v>
      </c>
      <c r="T71" s="126">
        <v>0.3</v>
      </c>
      <c r="U71" s="126">
        <v>0.2</v>
      </c>
      <c r="V71" s="126">
        <v>0.2</v>
      </c>
      <c r="W71" s="126" t="s">
        <v>22</v>
      </c>
    </row>
    <row r="72" spans="1:23">
      <c r="A72" s="25"/>
      <c r="B72" s="25">
        <v>55</v>
      </c>
      <c r="C72" s="124">
        <v>100</v>
      </c>
      <c r="D72" s="126">
        <v>99</v>
      </c>
      <c r="E72" s="126">
        <v>0.9</v>
      </c>
      <c r="F72" s="126">
        <v>0.1</v>
      </c>
      <c r="G72" s="126">
        <v>39.1</v>
      </c>
      <c r="H72" s="126">
        <v>39</v>
      </c>
      <c r="I72" s="126">
        <v>0.1</v>
      </c>
      <c r="J72" s="126">
        <v>58.5</v>
      </c>
      <c r="K72" s="126">
        <v>58.5</v>
      </c>
      <c r="L72" s="126" t="s">
        <v>22</v>
      </c>
      <c r="M72" s="126">
        <v>0.7</v>
      </c>
      <c r="N72" s="126">
        <v>0.3</v>
      </c>
      <c r="O72" s="126">
        <v>0.3</v>
      </c>
      <c r="P72" s="126">
        <v>1.6</v>
      </c>
      <c r="Q72" s="126">
        <v>1</v>
      </c>
      <c r="R72" s="126">
        <v>0.5</v>
      </c>
      <c r="S72" s="126">
        <v>0.1</v>
      </c>
      <c r="T72" s="126">
        <v>0.2</v>
      </c>
      <c r="U72" s="126">
        <v>0.2</v>
      </c>
      <c r="V72" s="126" t="s">
        <v>22</v>
      </c>
      <c r="W72" s="126" t="s">
        <v>22</v>
      </c>
    </row>
    <row r="73" spans="1:23">
      <c r="A73" s="25"/>
      <c r="B73" s="25">
        <v>60</v>
      </c>
      <c r="C73" s="124">
        <v>100</v>
      </c>
      <c r="D73" s="126">
        <v>99.5</v>
      </c>
      <c r="E73" s="126">
        <v>0.5</v>
      </c>
      <c r="F73" s="126" t="s">
        <v>22</v>
      </c>
      <c r="G73" s="126">
        <v>38</v>
      </c>
      <c r="H73" s="126">
        <v>38</v>
      </c>
      <c r="I73" s="126" t="s">
        <v>22</v>
      </c>
      <c r="J73" s="126">
        <v>60.3</v>
      </c>
      <c r="K73" s="126">
        <v>60.3</v>
      </c>
      <c r="L73" s="126" t="s">
        <v>22</v>
      </c>
      <c r="M73" s="126">
        <v>0.3</v>
      </c>
      <c r="N73" s="126">
        <v>0.2</v>
      </c>
      <c r="O73" s="126">
        <v>0.2</v>
      </c>
      <c r="P73" s="126">
        <v>1.2</v>
      </c>
      <c r="Q73" s="126">
        <v>0.9</v>
      </c>
      <c r="R73" s="126">
        <v>0.3</v>
      </c>
      <c r="S73" s="126" t="s">
        <v>22</v>
      </c>
      <c r="T73" s="126">
        <v>0.2</v>
      </c>
      <c r="U73" s="126">
        <v>0.1</v>
      </c>
      <c r="V73" s="126">
        <v>0.1</v>
      </c>
      <c r="W73" s="126" t="s">
        <v>22</v>
      </c>
    </row>
    <row r="74" spans="1:23">
      <c r="A74" s="25" t="s">
        <v>57</v>
      </c>
      <c r="B74" s="25">
        <v>2</v>
      </c>
      <c r="C74" s="124">
        <v>100</v>
      </c>
      <c r="D74" s="126">
        <v>100</v>
      </c>
      <c r="E74" s="126" t="s">
        <v>22</v>
      </c>
      <c r="F74" s="126" t="s">
        <v>22</v>
      </c>
      <c r="G74" s="126">
        <v>43.6</v>
      </c>
      <c r="H74" s="126">
        <v>43.6</v>
      </c>
      <c r="I74" s="126" t="s">
        <v>22</v>
      </c>
      <c r="J74" s="126">
        <v>55.7</v>
      </c>
      <c r="K74" s="126">
        <v>55.7</v>
      </c>
      <c r="L74" s="126" t="s">
        <v>22</v>
      </c>
      <c r="M74" s="126">
        <v>0.1</v>
      </c>
      <c r="N74" s="126">
        <v>0.1</v>
      </c>
      <c r="O74" s="126" t="s">
        <v>22</v>
      </c>
      <c r="P74" s="126">
        <v>0.6</v>
      </c>
      <c r="Q74" s="126">
        <v>0.6</v>
      </c>
      <c r="R74" s="126" t="s">
        <v>22</v>
      </c>
      <c r="S74" s="126" t="s">
        <v>22</v>
      </c>
      <c r="T74" s="126" t="s">
        <v>22</v>
      </c>
      <c r="U74" s="126" t="s">
        <v>22</v>
      </c>
      <c r="V74" s="126" t="s">
        <v>22</v>
      </c>
      <c r="W74" s="126" t="s">
        <v>22</v>
      </c>
    </row>
    <row r="75" spans="1:23" ht="21" customHeight="1">
      <c r="A75" s="25"/>
      <c r="B75" s="25">
        <v>7</v>
      </c>
      <c r="C75" s="124">
        <v>100</v>
      </c>
      <c r="D75" s="126">
        <v>99.8</v>
      </c>
      <c r="E75" s="126">
        <v>0.2</v>
      </c>
      <c r="F75" s="126" t="s">
        <v>22</v>
      </c>
      <c r="G75" s="126">
        <v>53.3</v>
      </c>
      <c r="H75" s="126">
        <v>53.3</v>
      </c>
      <c r="I75" s="126" t="s">
        <v>22</v>
      </c>
      <c r="J75" s="126">
        <v>45.6</v>
      </c>
      <c r="K75" s="126">
        <v>45.6</v>
      </c>
      <c r="L75" s="126" t="s">
        <v>22</v>
      </c>
      <c r="M75" s="126" t="s">
        <v>22</v>
      </c>
      <c r="N75" s="126" t="s">
        <v>22</v>
      </c>
      <c r="O75" s="126" t="s">
        <v>22</v>
      </c>
      <c r="P75" s="126">
        <v>1</v>
      </c>
      <c r="Q75" s="126">
        <v>0.8</v>
      </c>
      <c r="R75" s="126">
        <v>0.2</v>
      </c>
      <c r="S75" s="126" t="s">
        <v>22</v>
      </c>
      <c r="T75" s="126" t="s">
        <v>22</v>
      </c>
      <c r="U75" s="126" t="s">
        <v>22</v>
      </c>
      <c r="V75" s="126" t="s">
        <v>22</v>
      </c>
      <c r="W75" s="126" t="s">
        <v>22</v>
      </c>
    </row>
    <row r="76" spans="1:23">
      <c r="A76" s="25"/>
      <c r="B76" s="25">
        <v>11</v>
      </c>
      <c r="C76" s="124">
        <v>100</v>
      </c>
      <c r="D76" s="126">
        <v>99.3</v>
      </c>
      <c r="E76" s="126">
        <v>0.4</v>
      </c>
      <c r="F76" s="126">
        <v>0.2</v>
      </c>
      <c r="G76" s="126">
        <v>45.7</v>
      </c>
      <c r="H76" s="126">
        <v>45.7</v>
      </c>
      <c r="I76" s="126" t="s">
        <v>22</v>
      </c>
      <c r="J76" s="126">
        <v>52</v>
      </c>
      <c r="K76" s="126">
        <v>52</v>
      </c>
      <c r="L76" s="126" t="s">
        <v>22</v>
      </c>
      <c r="M76" s="126" t="s">
        <v>22</v>
      </c>
      <c r="N76" s="126" t="s">
        <v>22</v>
      </c>
      <c r="O76" s="126" t="s">
        <v>22</v>
      </c>
      <c r="P76" s="126">
        <v>1.6</v>
      </c>
      <c r="Q76" s="126">
        <v>1.3</v>
      </c>
      <c r="R76" s="126" t="s">
        <v>22</v>
      </c>
      <c r="S76" s="126">
        <v>0.2</v>
      </c>
      <c r="T76" s="126">
        <v>0.7</v>
      </c>
      <c r="U76" s="126">
        <v>0.2</v>
      </c>
      <c r="V76" s="126">
        <v>0.4</v>
      </c>
      <c r="W76" s="126" t="s">
        <v>22</v>
      </c>
    </row>
    <row r="77" spans="1:23" ht="12.75" customHeight="1">
      <c r="A77" s="25"/>
      <c r="B77" s="25">
        <v>12</v>
      </c>
      <c r="C77" s="124">
        <v>100</v>
      </c>
      <c r="D77" s="126">
        <v>99.8</v>
      </c>
      <c r="E77" s="126" t="s">
        <v>22</v>
      </c>
      <c r="F77" s="126">
        <v>0.2</v>
      </c>
      <c r="G77" s="126">
        <v>49</v>
      </c>
      <c r="H77" s="126">
        <v>49</v>
      </c>
      <c r="I77" s="126" t="s">
        <v>22</v>
      </c>
      <c r="J77" s="126">
        <v>50</v>
      </c>
      <c r="K77" s="126">
        <v>50</v>
      </c>
      <c r="L77" s="126" t="s">
        <v>22</v>
      </c>
      <c r="M77" s="126" t="s">
        <v>22</v>
      </c>
      <c r="N77" s="126" t="s">
        <v>22</v>
      </c>
      <c r="O77" s="126" t="s">
        <v>22</v>
      </c>
      <c r="P77" s="126">
        <v>0.7</v>
      </c>
      <c r="Q77" s="126">
        <v>0.5</v>
      </c>
      <c r="R77" s="126" t="s">
        <v>22</v>
      </c>
      <c r="S77" s="126">
        <v>0.2</v>
      </c>
      <c r="T77" s="126">
        <v>0.2</v>
      </c>
      <c r="U77" s="126">
        <v>0.2</v>
      </c>
      <c r="V77" s="126" t="s">
        <v>22</v>
      </c>
      <c r="W77" s="126" t="s">
        <v>22</v>
      </c>
    </row>
    <row r="78" spans="1:23">
      <c r="A78" s="25"/>
      <c r="B78" s="25">
        <v>13</v>
      </c>
      <c r="C78" s="127">
        <v>100</v>
      </c>
      <c r="D78" s="128">
        <v>100</v>
      </c>
      <c r="E78" s="128" t="s">
        <v>22</v>
      </c>
      <c r="F78" s="128" t="s">
        <v>22</v>
      </c>
      <c r="G78" s="128">
        <v>47.1</v>
      </c>
      <c r="H78" s="128">
        <v>47.1</v>
      </c>
      <c r="I78" s="128" t="s">
        <v>22</v>
      </c>
      <c r="J78" s="128">
        <v>52</v>
      </c>
      <c r="K78" s="128">
        <v>52</v>
      </c>
      <c r="L78" s="128" t="s">
        <v>22</v>
      </c>
      <c r="M78" s="128" t="s">
        <v>22</v>
      </c>
      <c r="N78" s="128" t="s">
        <v>22</v>
      </c>
      <c r="O78" s="128" t="s">
        <v>22</v>
      </c>
      <c r="P78" s="128">
        <v>0.5</v>
      </c>
      <c r="Q78" s="128">
        <v>0.5</v>
      </c>
      <c r="R78" s="128" t="s">
        <v>22</v>
      </c>
      <c r="S78" s="128" t="s">
        <v>22</v>
      </c>
      <c r="T78" s="128">
        <v>0.5</v>
      </c>
      <c r="U78" s="128">
        <v>0.5</v>
      </c>
      <c r="V78" s="128" t="s">
        <v>22</v>
      </c>
      <c r="W78" s="128" t="s">
        <v>22</v>
      </c>
    </row>
    <row r="79" spans="1:23">
      <c r="A79" s="25"/>
      <c r="B79" s="25">
        <v>14</v>
      </c>
      <c r="C79" s="127">
        <v>100</v>
      </c>
      <c r="D79" s="128">
        <v>100</v>
      </c>
      <c r="E79" s="128" t="s">
        <v>22</v>
      </c>
      <c r="F79" s="128" t="s">
        <v>22</v>
      </c>
      <c r="G79" s="128">
        <v>51</v>
      </c>
      <c r="H79" s="128">
        <v>51</v>
      </c>
      <c r="I79" s="128" t="s">
        <v>22</v>
      </c>
      <c r="J79" s="128">
        <v>48.3</v>
      </c>
      <c r="K79" s="128">
        <v>48.3</v>
      </c>
      <c r="L79" s="128" t="s">
        <v>22</v>
      </c>
      <c r="M79" s="128" t="s">
        <v>22</v>
      </c>
      <c r="N79" s="128" t="s">
        <v>22</v>
      </c>
      <c r="O79" s="128" t="s">
        <v>22</v>
      </c>
      <c r="P79" s="128">
        <v>0.7</v>
      </c>
      <c r="Q79" s="128">
        <v>0.7</v>
      </c>
      <c r="R79" s="128" t="s">
        <v>22</v>
      </c>
      <c r="S79" s="128" t="s">
        <v>22</v>
      </c>
      <c r="T79" s="128" t="s">
        <v>22</v>
      </c>
      <c r="U79" s="128" t="s">
        <v>22</v>
      </c>
      <c r="V79" s="128" t="s">
        <v>22</v>
      </c>
      <c r="W79" s="128" t="s">
        <v>22</v>
      </c>
    </row>
    <row r="80" spans="1:23" ht="21.75" customHeight="1">
      <c r="A80" s="25"/>
      <c r="B80" s="25">
        <v>15</v>
      </c>
      <c r="C80" s="127">
        <v>100</v>
      </c>
      <c r="D80" s="128">
        <v>100</v>
      </c>
      <c r="E80" s="128" t="s">
        <v>22</v>
      </c>
      <c r="F80" s="128" t="s">
        <v>22</v>
      </c>
      <c r="G80" s="128">
        <v>45.4</v>
      </c>
      <c r="H80" s="128">
        <v>45.4</v>
      </c>
      <c r="I80" s="128" t="s">
        <v>22</v>
      </c>
      <c r="J80" s="128">
        <v>53.8</v>
      </c>
      <c r="K80" s="128">
        <v>53.8</v>
      </c>
      <c r="L80" s="128" t="s">
        <v>22</v>
      </c>
      <c r="M80" s="128">
        <v>0.3</v>
      </c>
      <c r="N80" s="128">
        <v>0.3</v>
      </c>
      <c r="O80" s="128" t="s">
        <v>22</v>
      </c>
      <c r="P80" s="128">
        <v>0.5</v>
      </c>
      <c r="Q80" s="128">
        <v>0.5</v>
      </c>
      <c r="R80" s="128" t="s">
        <v>22</v>
      </c>
      <c r="S80" s="128" t="s">
        <v>22</v>
      </c>
      <c r="T80" s="128" t="s">
        <v>22</v>
      </c>
      <c r="U80" s="128" t="s">
        <v>22</v>
      </c>
      <c r="V80" s="128" t="s">
        <v>22</v>
      </c>
      <c r="W80" s="128" t="s">
        <v>22</v>
      </c>
    </row>
    <row r="81" spans="1:23">
      <c r="A81" s="25"/>
      <c r="B81" s="25">
        <v>16</v>
      </c>
      <c r="C81" s="127">
        <v>100</v>
      </c>
      <c r="D81" s="128">
        <v>99.7</v>
      </c>
      <c r="E81" s="128">
        <v>0.3</v>
      </c>
      <c r="F81" s="128" t="s">
        <v>22</v>
      </c>
      <c r="G81" s="128">
        <v>46.6</v>
      </c>
      <c r="H81" s="128">
        <v>46.4</v>
      </c>
      <c r="I81" s="128">
        <v>0.3</v>
      </c>
      <c r="J81" s="128">
        <v>52.6</v>
      </c>
      <c r="K81" s="128">
        <v>52.6</v>
      </c>
      <c r="L81" s="128" t="s">
        <v>22</v>
      </c>
      <c r="M81" s="128" t="s">
        <v>22</v>
      </c>
      <c r="N81" s="128" t="s">
        <v>22</v>
      </c>
      <c r="O81" s="128" t="s">
        <v>22</v>
      </c>
      <c r="P81" s="128">
        <v>0.8</v>
      </c>
      <c r="Q81" s="128">
        <v>0.8</v>
      </c>
      <c r="R81" s="128" t="s">
        <v>22</v>
      </c>
      <c r="S81" s="128" t="s">
        <v>22</v>
      </c>
      <c r="T81" s="128" t="s">
        <v>22</v>
      </c>
      <c r="U81" s="128" t="s">
        <v>22</v>
      </c>
      <c r="V81" s="128" t="s">
        <v>22</v>
      </c>
      <c r="W81" s="128" t="s">
        <v>22</v>
      </c>
    </row>
    <row r="82" spans="1:23" ht="12.75" customHeight="1">
      <c r="A82" s="25"/>
      <c r="B82" s="25">
        <v>17</v>
      </c>
      <c r="C82" s="127">
        <v>100</v>
      </c>
      <c r="D82" s="128">
        <v>99.7</v>
      </c>
      <c r="E82" s="128" t="s">
        <v>168</v>
      </c>
      <c r="F82" s="128">
        <v>0.3</v>
      </c>
      <c r="G82" s="128">
        <v>53.1</v>
      </c>
      <c r="H82" s="128">
        <v>53.1</v>
      </c>
      <c r="I82" s="128" t="s">
        <v>163</v>
      </c>
      <c r="J82" s="128">
        <v>46</v>
      </c>
      <c r="K82" s="128">
        <v>46</v>
      </c>
      <c r="L82" s="128" t="s">
        <v>22</v>
      </c>
      <c r="M82" s="128" t="s">
        <v>22</v>
      </c>
      <c r="N82" s="128" t="s">
        <v>22</v>
      </c>
      <c r="O82" s="128" t="s">
        <v>22</v>
      </c>
      <c r="P82" s="128">
        <v>0.6</v>
      </c>
      <c r="Q82" s="128">
        <v>0.6</v>
      </c>
      <c r="R82" s="128" t="s">
        <v>22</v>
      </c>
      <c r="S82" s="128" t="s">
        <v>22</v>
      </c>
      <c r="T82" s="128">
        <v>0.3</v>
      </c>
      <c r="U82" s="128" t="s">
        <v>22</v>
      </c>
      <c r="V82" s="128" t="s">
        <v>22</v>
      </c>
      <c r="W82" s="128">
        <v>0.3</v>
      </c>
    </row>
    <row r="83" spans="1:23">
      <c r="A83" s="25"/>
      <c r="B83" s="25">
        <v>18</v>
      </c>
      <c r="C83" s="127">
        <v>100</v>
      </c>
      <c r="D83" s="128">
        <v>99.6</v>
      </c>
      <c r="E83" s="128" t="s">
        <v>168</v>
      </c>
      <c r="F83" s="128">
        <v>0.4</v>
      </c>
      <c r="G83" s="128">
        <v>54.6</v>
      </c>
      <c r="H83" s="128">
        <v>54.6</v>
      </c>
      <c r="I83" s="128" t="s">
        <v>163</v>
      </c>
      <c r="J83" s="128">
        <v>44</v>
      </c>
      <c r="K83" s="128">
        <v>44</v>
      </c>
      <c r="L83" s="128" t="s">
        <v>22</v>
      </c>
      <c r="M83" s="128">
        <v>0.4</v>
      </c>
      <c r="N83" s="128">
        <v>0.4</v>
      </c>
      <c r="O83" s="128" t="s">
        <v>22</v>
      </c>
      <c r="P83" s="128">
        <v>0.7</v>
      </c>
      <c r="Q83" s="128">
        <v>0.4</v>
      </c>
      <c r="R83" s="128" t="s">
        <v>22</v>
      </c>
      <c r="S83" s="128">
        <v>0.4</v>
      </c>
      <c r="T83" s="128">
        <v>0.4</v>
      </c>
      <c r="U83" s="128">
        <v>0.4</v>
      </c>
      <c r="V83" s="128" t="s">
        <v>22</v>
      </c>
      <c r="W83" s="128" t="s">
        <v>22</v>
      </c>
    </row>
    <row r="84" spans="1:23">
      <c r="A84" s="25"/>
      <c r="B84" s="25">
        <v>19</v>
      </c>
      <c r="C84" s="127">
        <v>100</v>
      </c>
      <c r="D84" s="128">
        <v>100</v>
      </c>
      <c r="E84" s="128" t="s">
        <v>168</v>
      </c>
      <c r="F84" s="128" t="s">
        <v>168</v>
      </c>
      <c r="G84" s="128">
        <v>57</v>
      </c>
      <c r="H84" s="128">
        <v>57</v>
      </c>
      <c r="I84" s="128" t="s">
        <v>163</v>
      </c>
      <c r="J84" s="128">
        <v>42.6</v>
      </c>
      <c r="K84" s="128">
        <v>42.6</v>
      </c>
      <c r="L84" s="128" t="s">
        <v>22</v>
      </c>
      <c r="M84" s="128" t="s">
        <v>22</v>
      </c>
      <c r="N84" s="128" t="s">
        <v>22</v>
      </c>
      <c r="O84" s="128" t="s">
        <v>22</v>
      </c>
      <c r="P84" s="128">
        <v>0.4</v>
      </c>
      <c r="Q84" s="128">
        <v>0.4</v>
      </c>
      <c r="R84" s="128" t="s">
        <v>22</v>
      </c>
      <c r="S84" s="128" t="s">
        <v>22</v>
      </c>
      <c r="T84" s="128" t="s">
        <v>22</v>
      </c>
      <c r="U84" s="128" t="s">
        <v>22</v>
      </c>
      <c r="V84" s="128" t="s">
        <v>22</v>
      </c>
      <c r="W84" s="128" t="s">
        <v>22</v>
      </c>
    </row>
    <row r="85" spans="1:23">
      <c r="A85" s="25"/>
      <c r="B85" s="25">
        <v>20</v>
      </c>
      <c r="C85" s="127">
        <v>100</v>
      </c>
      <c r="D85" s="128">
        <v>100</v>
      </c>
      <c r="E85" s="128" t="s">
        <v>168</v>
      </c>
      <c r="F85" s="128" t="s">
        <v>168</v>
      </c>
      <c r="G85" s="128">
        <v>55.3</v>
      </c>
      <c r="H85" s="128">
        <v>55.3</v>
      </c>
      <c r="I85" s="128" t="s">
        <v>163</v>
      </c>
      <c r="J85" s="128">
        <v>43.9</v>
      </c>
      <c r="K85" s="128">
        <v>43.9</v>
      </c>
      <c r="L85" s="128" t="s">
        <v>22</v>
      </c>
      <c r="M85" s="128" t="s">
        <v>22</v>
      </c>
      <c r="N85" s="128" t="s">
        <v>22</v>
      </c>
      <c r="O85" s="128" t="s">
        <v>22</v>
      </c>
      <c r="P85" s="128">
        <v>0.8</v>
      </c>
      <c r="Q85" s="128">
        <v>0.8</v>
      </c>
      <c r="R85" s="128" t="s">
        <v>22</v>
      </c>
      <c r="S85" s="128" t="s">
        <v>22</v>
      </c>
      <c r="T85" s="128" t="s">
        <v>22</v>
      </c>
      <c r="U85" s="128" t="s">
        <v>22</v>
      </c>
      <c r="V85" s="128" t="s">
        <v>22</v>
      </c>
      <c r="W85" s="128" t="s">
        <v>22</v>
      </c>
    </row>
    <row r="86" spans="1:23">
      <c r="A86" s="25"/>
      <c r="B86" s="39">
        <v>21</v>
      </c>
      <c r="C86" s="127">
        <v>100</v>
      </c>
      <c r="D86" s="128">
        <v>100</v>
      </c>
      <c r="E86" s="128" t="s">
        <v>168</v>
      </c>
      <c r="F86" s="128" t="s">
        <v>168</v>
      </c>
      <c r="G86" s="128">
        <v>55.905511811023622</v>
      </c>
      <c r="H86" s="128">
        <v>55.9</v>
      </c>
      <c r="I86" s="128" t="s">
        <v>163</v>
      </c>
      <c r="J86" s="128">
        <v>43.30708661417323</v>
      </c>
      <c r="K86" s="128">
        <v>43.3</v>
      </c>
      <c r="L86" s="128" t="s">
        <v>22</v>
      </c>
      <c r="M86" s="128" t="s">
        <v>22</v>
      </c>
      <c r="N86" s="128" t="s">
        <v>22</v>
      </c>
      <c r="O86" s="128" t="s">
        <v>22</v>
      </c>
      <c r="P86" s="128">
        <v>0.78740157480314954</v>
      </c>
      <c r="Q86" s="128">
        <v>0.8</v>
      </c>
      <c r="R86" s="128" t="s">
        <v>22</v>
      </c>
      <c r="S86" s="128" t="s">
        <v>22</v>
      </c>
      <c r="T86" s="128" t="s">
        <v>22</v>
      </c>
      <c r="U86" s="128" t="s">
        <v>22</v>
      </c>
      <c r="V86" s="128" t="s">
        <v>22</v>
      </c>
      <c r="W86" s="128" t="s">
        <v>22</v>
      </c>
    </row>
    <row r="87" spans="1:23">
      <c r="A87" s="25"/>
      <c r="B87" s="39">
        <v>22</v>
      </c>
      <c r="C87" s="127">
        <v>100</v>
      </c>
      <c r="D87" s="128">
        <v>100</v>
      </c>
      <c r="E87" s="128" t="s">
        <v>168</v>
      </c>
      <c r="F87" s="128" t="s">
        <v>168</v>
      </c>
      <c r="G87" s="128">
        <v>51.923076923076927</v>
      </c>
      <c r="H87" s="128">
        <v>51.923076923076927</v>
      </c>
      <c r="I87" s="128" t="s">
        <v>163</v>
      </c>
      <c r="J87" s="128">
        <v>47.115384615384613</v>
      </c>
      <c r="K87" s="128">
        <v>47.115384615384613</v>
      </c>
      <c r="L87" s="128" t="s">
        <v>22</v>
      </c>
      <c r="M87" s="128" t="s">
        <v>22</v>
      </c>
      <c r="N87" s="128" t="s">
        <v>22</v>
      </c>
      <c r="O87" s="128" t="s">
        <v>22</v>
      </c>
      <c r="P87" s="128">
        <v>0.96153846153846156</v>
      </c>
      <c r="Q87" s="128">
        <v>0.96153846153846156</v>
      </c>
      <c r="R87" s="128" t="s">
        <v>22</v>
      </c>
      <c r="S87" s="128" t="s">
        <v>22</v>
      </c>
      <c r="T87" s="128" t="s">
        <v>22</v>
      </c>
      <c r="U87" s="128" t="s">
        <v>22</v>
      </c>
      <c r="V87" s="128" t="s">
        <v>22</v>
      </c>
      <c r="W87" s="128" t="s">
        <v>22</v>
      </c>
    </row>
    <row r="88" spans="1:23">
      <c r="A88" s="25"/>
      <c r="B88" s="39">
        <v>23</v>
      </c>
      <c r="C88" s="127">
        <v>100</v>
      </c>
      <c r="D88" s="128">
        <v>100</v>
      </c>
      <c r="E88" s="128" t="s">
        <v>168</v>
      </c>
      <c r="F88" s="128" t="s">
        <v>168</v>
      </c>
      <c r="G88" s="128">
        <v>54.7</v>
      </c>
      <c r="H88" s="128">
        <v>54.7</v>
      </c>
      <c r="I88" s="128" t="s">
        <v>163</v>
      </c>
      <c r="J88" s="128">
        <v>42.4</v>
      </c>
      <c r="K88" s="128">
        <v>42.4</v>
      </c>
      <c r="L88" s="128" t="s">
        <v>22</v>
      </c>
      <c r="M88" s="128" t="s">
        <v>22</v>
      </c>
      <c r="N88" s="128" t="s">
        <v>22</v>
      </c>
      <c r="O88" s="128" t="s">
        <v>22</v>
      </c>
      <c r="P88" s="128">
        <v>2.5</v>
      </c>
      <c r="Q88" s="128">
        <v>2.5</v>
      </c>
      <c r="R88" s="128" t="s">
        <v>22</v>
      </c>
      <c r="S88" s="128" t="s">
        <v>22</v>
      </c>
      <c r="T88" s="128">
        <v>0.5</v>
      </c>
      <c r="U88" s="128">
        <v>0.5</v>
      </c>
      <c r="V88" s="128" t="s">
        <v>22</v>
      </c>
      <c r="W88" s="128" t="s">
        <v>22</v>
      </c>
    </row>
    <row r="89" spans="1:23">
      <c r="A89" s="25"/>
      <c r="B89" s="39">
        <v>24</v>
      </c>
      <c r="C89" s="128">
        <f>第28表!C99/第28表!$C$99*100</f>
        <v>100</v>
      </c>
      <c r="D89" s="128">
        <f>第28表!D99/第28表!$C$99*100</f>
        <v>100</v>
      </c>
      <c r="E89" s="128" t="s">
        <v>168</v>
      </c>
      <c r="F89" s="128" t="s">
        <v>168</v>
      </c>
      <c r="G89" s="128">
        <f>第28表!G99/第28表!$C$99*100</f>
        <v>62.564102564102562</v>
      </c>
      <c r="H89" s="128">
        <f>第28表!H99/第28表!$C$99*100</f>
        <v>62.564102564102562</v>
      </c>
      <c r="I89" s="128" t="s">
        <v>163</v>
      </c>
      <c r="J89" s="128">
        <f>第28表!J99/第28表!$C$99*100</f>
        <v>37.435897435897438</v>
      </c>
      <c r="K89" s="128">
        <f>第28表!K99/第28表!$C$99*100</f>
        <v>37.435897435897438</v>
      </c>
      <c r="L89" s="128" t="s">
        <v>22</v>
      </c>
      <c r="M89" s="128" t="s">
        <v>22</v>
      </c>
      <c r="N89" s="128" t="s">
        <v>22</v>
      </c>
      <c r="O89" s="128" t="s">
        <v>22</v>
      </c>
      <c r="P89" s="128" t="s">
        <v>22</v>
      </c>
      <c r="Q89" s="128" t="s">
        <v>22</v>
      </c>
      <c r="R89" s="128" t="s">
        <v>22</v>
      </c>
      <c r="S89" s="128" t="s">
        <v>22</v>
      </c>
      <c r="T89" s="128" t="s">
        <v>22</v>
      </c>
      <c r="U89" s="128" t="s">
        <v>22</v>
      </c>
      <c r="V89" s="128" t="s">
        <v>22</v>
      </c>
      <c r="W89" s="128" t="s">
        <v>22</v>
      </c>
    </row>
    <row r="90" spans="1:23">
      <c r="A90" s="25"/>
      <c r="B90" s="39">
        <v>25</v>
      </c>
      <c r="C90" s="128">
        <v>100</v>
      </c>
      <c r="D90" s="128">
        <v>100</v>
      </c>
      <c r="E90" s="128" t="s">
        <v>22</v>
      </c>
      <c r="F90" s="128" t="s">
        <v>22</v>
      </c>
      <c r="G90" s="128">
        <v>100</v>
      </c>
      <c r="H90" s="128">
        <v>100</v>
      </c>
      <c r="I90" s="128" t="s">
        <v>22</v>
      </c>
      <c r="J90" s="128">
        <v>100</v>
      </c>
      <c r="K90" s="128">
        <v>100</v>
      </c>
      <c r="L90" s="128" t="s">
        <v>22</v>
      </c>
      <c r="M90" s="128" t="s">
        <v>22</v>
      </c>
      <c r="N90" s="128" t="s">
        <v>22</v>
      </c>
      <c r="O90" s="128" t="s">
        <v>22</v>
      </c>
      <c r="P90" s="128" t="s">
        <v>74</v>
      </c>
      <c r="Q90" s="128" t="s">
        <v>74</v>
      </c>
      <c r="R90" s="128" t="s">
        <v>22</v>
      </c>
      <c r="S90" s="128" t="s">
        <v>22</v>
      </c>
      <c r="T90" s="128">
        <v>100</v>
      </c>
      <c r="U90" s="128">
        <v>100</v>
      </c>
      <c r="V90" s="128" t="s">
        <v>22</v>
      </c>
      <c r="W90" s="128" t="s">
        <v>22</v>
      </c>
    </row>
    <row r="91" spans="1:23">
      <c r="A91" s="4"/>
      <c r="B91" s="116">
        <v>26</v>
      </c>
      <c r="C91" s="132">
        <v>100</v>
      </c>
      <c r="D91" s="132">
        <f>第28表!D101/第28表!$C$101*100</f>
        <v>99.431818181818173</v>
      </c>
      <c r="E91" s="132" t="s">
        <v>180</v>
      </c>
      <c r="F91" s="132">
        <f>第28表!F101/第28表!$C$101*100</f>
        <v>0.56818181818181823</v>
      </c>
      <c r="G91" s="132">
        <v>100</v>
      </c>
      <c r="H91" s="132">
        <f>第28表!H101/第28表!$G$101*100</f>
        <v>100</v>
      </c>
      <c r="I91" s="132" t="s">
        <v>180</v>
      </c>
      <c r="J91" s="132">
        <v>100</v>
      </c>
      <c r="K91" s="132">
        <f>第28表!K101/第28表!$J$101*100</f>
        <v>100</v>
      </c>
      <c r="L91" s="132" t="s">
        <v>180</v>
      </c>
      <c r="M91" s="132" t="s">
        <v>180</v>
      </c>
      <c r="N91" s="132" t="s">
        <v>180</v>
      </c>
      <c r="O91" s="132" t="s">
        <v>180</v>
      </c>
      <c r="P91" s="132">
        <v>100</v>
      </c>
      <c r="Q91" s="132">
        <f>第28表!Q101/第28表!$P$101*100</f>
        <v>50</v>
      </c>
      <c r="R91" s="132" t="s">
        <v>180</v>
      </c>
      <c r="S91" s="132">
        <f>第28表!S101/第28表!$P$101*100</f>
        <v>50</v>
      </c>
      <c r="T91" s="132" t="s">
        <v>180</v>
      </c>
      <c r="U91" s="132" t="s">
        <v>180</v>
      </c>
      <c r="V91" s="132" t="s">
        <v>180</v>
      </c>
      <c r="W91" s="132" t="s">
        <v>180</v>
      </c>
    </row>
    <row r="92" spans="1:23">
      <c r="B92" s="1" t="s">
        <v>79</v>
      </c>
    </row>
  </sheetData>
  <mergeCells count="9">
    <mergeCell ref="B2:V2"/>
    <mergeCell ref="V3:W3"/>
    <mergeCell ref="T4:W4"/>
    <mergeCell ref="A4:B5"/>
    <mergeCell ref="C4:F4"/>
    <mergeCell ref="G4:I4"/>
    <mergeCell ref="J4:L4"/>
    <mergeCell ref="M4:O4"/>
    <mergeCell ref="P4:S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64" pageOrder="overThenDown" orientation="landscape" r:id="rId1"/>
  <headerFooter alignWithMargins="0"/>
  <colBreaks count="1" manualBreakCount="1">
    <brk id="12" max="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94"/>
  <sheetViews>
    <sheetView view="pageBreakPreview" zoomScale="85" zoomScaleNormal="100" zoomScaleSheetLayoutView="85" workbookViewId="0">
      <pane xSplit="2" ySplit="6" topLeftCell="C16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RowHeight="13.5"/>
  <cols>
    <col min="1" max="2" width="4.375" style="1" customWidth="1"/>
    <col min="3" max="12" width="11.25" style="1" customWidth="1"/>
    <col min="13" max="13" width="9" style="1"/>
    <col min="14" max="23" width="11.25" style="1" customWidth="1"/>
    <col min="24" max="16384" width="9" style="1"/>
  </cols>
  <sheetData>
    <row r="2" spans="1:22" ht="24">
      <c r="B2" s="240" t="s">
        <v>169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</row>
    <row r="3" spans="1:22">
      <c r="U3" s="239" t="s">
        <v>0</v>
      </c>
      <c r="V3" s="239"/>
    </row>
    <row r="4" spans="1:22">
      <c r="A4" s="188" t="s">
        <v>80</v>
      </c>
      <c r="B4" s="189"/>
      <c r="C4" s="189" t="s">
        <v>67</v>
      </c>
      <c r="D4" s="133" t="s">
        <v>81</v>
      </c>
      <c r="E4" s="133" t="s">
        <v>82</v>
      </c>
      <c r="F4" s="133" t="s">
        <v>83</v>
      </c>
      <c r="G4" s="133" t="s">
        <v>84</v>
      </c>
      <c r="H4" s="133" t="s">
        <v>85</v>
      </c>
      <c r="I4" s="133" t="s">
        <v>86</v>
      </c>
      <c r="J4" s="133" t="s">
        <v>87</v>
      </c>
      <c r="K4" s="134" t="s">
        <v>88</v>
      </c>
      <c r="L4" s="135" t="s">
        <v>89</v>
      </c>
      <c r="M4" s="189" t="s">
        <v>10</v>
      </c>
      <c r="N4" s="133" t="s">
        <v>81</v>
      </c>
      <c r="O4" s="133" t="s">
        <v>82</v>
      </c>
      <c r="P4" s="133" t="s">
        <v>83</v>
      </c>
      <c r="Q4" s="133" t="s">
        <v>84</v>
      </c>
      <c r="R4" s="133" t="s">
        <v>85</v>
      </c>
      <c r="S4" s="133" t="s">
        <v>86</v>
      </c>
      <c r="T4" s="133" t="s">
        <v>87</v>
      </c>
      <c r="U4" s="134" t="s">
        <v>88</v>
      </c>
      <c r="V4" s="135" t="s">
        <v>89</v>
      </c>
    </row>
    <row r="5" spans="1:22">
      <c r="A5" s="190"/>
      <c r="B5" s="191"/>
      <c r="C5" s="191"/>
      <c r="D5" s="136" t="s">
        <v>90</v>
      </c>
      <c r="E5" s="136" t="s">
        <v>90</v>
      </c>
      <c r="F5" s="136" t="s">
        <v>90</v>
      </c>
      <c r="G5" s="136" t="s">
        <v>90</v>
      </c>
      <c r="H5" s="136" t="s">
        <v>90</v>
      </c>
      <c r="I5" s="136" t="s">
        <v>90</v>
      </c>
      <c r="J5" s="136" t="s">
        <v>90</v>
      </c>
      <c r="K5" s="136"/>
      <c r="L5" s="137" t="s">
        <v>91</v>
      </c>
      <c r="M5" s="191"/>
      <c r="N5" s="136" t="s">
        <v>90</v>
      </c>
      <c r="O5" s="136" t="s">
        <v>90</v>
      </c>
      <c r="P5" s="136" t="s">
        <v>90</v>
      </c>
      <c r="Q5" s="136" t="s">
        <v>90</v>
      </c>
      <c r="R5" s="136" t="s">
        <v>90</v>
      </c>
      <c r="S5" s="136" t="s">
        <v>90</v>
      </c>
      <c r="T5" s="136" t="s">
        <v>90</v>
      </c>
      <c r="U5" s="136"/>
      <c r="V5" s="137" t="s">
        <v>91</v>
      </c>
    </row>
    <row r="6" spans="1:22">
      <c r="A6" s="236"/>
      <c r="B6" s="237"/>
      <c r="C6" s="237"/>
      <c r="D6" s="138" t="s">
        <v>92</v>
      </c>
      <c r="E6" s="138" t="s">
        <v>93</v>
      </c>
      <c r="F6" s="138" t="s">
        <v>94</v>
      </c>
      <c r="G6" s="138" t="s">
        <v>95</v>
      </c>
      <c r="H6" s="138" t="s">
        <v>96</v>
      </c>
      <c r="I6" s="138" t="s">
        <v>97</v>
      </c>
      <c r="J6" s="138" t="s">
        <v>98</v>
      </c>
      <c r="K6" s="11" t="s">
        <v>99</v>
      </c>
      <c r="L6" s="139" t="s">
        <v>100</v>
      </c>
      <c r="M6" s="237"/>
      <c r="N6" s="138" t="s">
        <v>92</v>
      </c>
      <c r="O6" s="138" t="s">
        <v>93</v>
      </c>
      <c r="P6" s="138" t="s">
        <v>94</v>
      </c>
      <c r="Q6" s="138" t="s">
        <v>95</v>
      </c>
      <c r="R6" s="138" t="s">
        <v>96</v>
      </c>
      <c r="S6" s="138" t="s">
        <v>97</v>
      </c>
      <c r="T6" s="138" t="s">
        <v>98</v>
      </c>
      <c r="U6" s="11" t="s">
        <v>99</v>
      </c>
      <c r="V6" s="139" t="s">
        <v>100</v>
      </c>
    </row>
    <row r="7" spans="1:22" ht="7.5" customHeight="1">
      <c r="A7" s="6"/>
      <c r="B7" s="7"/>
      <c r="C7" s="6"/>
      <c r="D7" s="140"/>
      <c r="E7" s="140"/>
      <c r="F7" s="140"/>
      <c r="G7" s="140"/>
      <c r="H7" s="140"/>
      <c r="I7" s="140"/>
      <c r="J7" s="140"/>
      <c r="K7" s="6"/>
      <c r="L7" s="6"/>
      <c r="M7" s="6"/>
      <c r="N7" s="140"/>
      <c r="O7" s="140"/>
      <c r="P7" s="140"/>
      <c r="Q7" s="140"/>
      <c r="R7" s="140"/>
      <c r="S7" s="140"/>
      <c r="T7" s="140"/>
      <c r="U7" s="6"/>
      <c r="V7" s="6"/>
    </row>
    <row r="8" spans="1:22" ht="14.25">
      <c r="B8" s="141"/>
      <c r="C8" s="142"/>
      <c r="D8" s="142"/>
      <c r="E8" s="142"/>
      <c r="F8" s="143" t="s">
        <v>101</v>
      </c>
      <c r="G8" s="143"/>
      <c r="H8" s="143"/>
      <c r="I8" s="143" t="s">
        <v>102</v>
      </c>
      <c r="J8" s="142"/>
      <c r="K8" s="142"/>
      <c r="L8" s="142"/>
      <c r="P8" s="238" t="s">
        <v>103</v>
      </c>
      <c r="Q8" s="238"/>
      <c r="R8" s="238"/>
      <c r="S8" s="238"/>
    </row>
    <row r="9" spans="1:22" ht="7.5" customHeight="1">
      <c r="B9" s="141"/>
      <c r="C9" s="142"/>
      <c r="D9" s="142"/>
      <c r="E9" s="142"/>
      <c r="F9" s="143"/>
      <c r="G9" s="143"/>
      <c r="H9" s="143"/>
      <c r="I9" s="143"/>
      <c r="J9" s="142"/>
      <c r="K9" s="142"/>
      <c r="L9" s="142"/>
      <c r="P9" s="144"/>
      <c r="Q9" s="144"/>
      <c r="R9" s="144"/>
      <c r="S9" s="144"/>
    </row>
    <row r="10" spans="1:22" ht="16.5" customHeight="1">
      <c r="A10" s="1" t="s">
        <v>55</v>
      </c>
      <c r="B10" s="141">
        <v>25</v>
      </c>
      <c r="C10" s="142">
        <v>11449</v>
      </c>
      <c r="D10" s="142">
        <v>1734</v>
      </c>
      <c r="E10" s="142">
        <v>2750</v>
      </c>
      <c r="F10" s="142">
        <v>1984</v>
      </c>
      <c r="G10" s="142">
        <v>1174</v>
      </c>
      <c r="H10" s="142">
        <v>834</v>
      </c>
      <c r="I10" s="142">
        <v>727</v>
      </c>
      <c r="J10" s="142">
        <v>2200</v>
      </c>
      <c r="K10" s="142">
        <v>46</v>
      </c>
      <c r="L10" s="145" t="s">
        <v>104</v>
      </c>
      <c r="M10" s="146">
        <v>100</v>
      </c>
      <c r="N10" s="146">
        <v>15.145427548257489</v>
      </c>
      <c r="O10" s="146">
        <v>24.01956502751332</v>
      </c>
      <c r="P10" s="146">
        <v>17.329024368940519</v>
      </c>
      <c r="Q10" s="146">
        <v>10.254170669927506</v>
      </c>
      <c r="R10" s="146">
        <v>7.2844789937985848</v>
      </c>
      <c r="S10" s="146">
        <v>6.3498995545462487</v>
      </c>
      <c r="T10" s="146">
        <v>19.215652022010659</v>
      </c>
      <c r="U10" s="146">
        <v>0.40178181500567739</v>
      </c>
      <c r="V10" s="147" t="s">
        <v>54</v>
      </c>
    </row>
    <row r="11" spans="1:22" ht="16.5" customHeight="1">
      <c r="B11" s="141">
        <v>30</v>
      </c>
      <c r="C11" s="142">
        <v>10827</v>
      </c>
      <c r="D11" s="142">
        <v>1506</v>
      </c>
      <c r="E11" s="142">
        <v>3122</v>
      </c>
      <c r="F11" s="142">
        <v>2342</v>
      </c>
      <c r="G11" s="142">
        <v>1164</v>
      </c>
      <c r="H11" s="142">
        <v>535</v>
      </c>
      <c r="I11" s="142">
        <v>439</v>
      </c>
      <c r="J11" s="142">
        <v>1704</v>
      </c>
      <c r="K11" s="142">
        <v>15</v>
      </c>
      <c r="L11" s="145" t="s">
        <v>104</v>
      </c>
      <c r="M11" s="146">
        <v>100</v>
      </c>
      <c r="N11" s="146">
        <v>13.909670268772514</v>
      </c>
      <c r="O11" s="146">
        <v>28.835319109633321</v>
      </c>
      <c r="P11" s="146">
        <v>21.631107416643577</v>
      </c>
      <c r="Q11" s="146">
        <v>10.750900526461624</v>
      </c>
      <c r="R11" s="146">
        <v>4.9413503278839936</v>
      </c>
      <c r="S11" s="146">
        <v>4.0546781195160246</v>
      </c>
      <c r="T11" s="146">
        <v>15.73843169853145</v>
      </c>
      <c r="U11" s="146">
        <v>0.13854253255749516</v>
      </c>
      <c r="V11" s="147" t="s">
        <v>54</v>
      </c>
    </row>
    <row r="12" spans="1:22" ht="16.5" customHeight="1">
      <c r="B12" s="141">
        <v>35</v>
      </c>
      <c r="C12" s="142">
        <v>11866</v>
      </c>
      <c r="D12" s="142">
        <v>1413</v>
      </c>
      <c r="E12" s="142">
        <v>3350</v>
      </c>
      <c r="F12" s="142">
        <v>2891</v>
      </c>
      <c r="G12" s="142">
        <v>1529</v>
      </c>
      <c r="H12" s="142">
        <v>513</v>
      </c>
      <c r="I12" s="142">
        <v>382</v>
      </c>
      <c r="J12" s="142">
        <v>1766</v>
      </c>
      <c r="K12" s="142">
        <v>22</v>
      </c>
      <c r="L12" s="145" t="s">
        <v>104</v>
      </c>
      <c r="M12" s="146">
        <v>100</v>
      </c>
      <c r="N12" s="146">
        <v>11.90797235799764</v>
      </c>
      <c r="O12" s="146">
        <v>28.231923141749537</v>
      </c>
      <c r="P12" s="146">
        <v>24.363728299342661</v>
      </c>
      <c r="Q12" s="146">
        <v>12.885555368279118</v>
      </c>
      <c r="R12" s="146">
        <v>4.3232765885723916</v>
      </c>
      <c r="S12" s="146">
        <v>3.2192819821338281</v>
      </c>
      <c r="T12" s="146">
        <v>14.882858587561099</v>
      </c>
      <c r="U12" s="146">
        <v>0.18540367436372829</v>
      </c>
      <c r="V12" s="147" t="s">
        <v>54</v>
      </c>
    </row>
    <row r="13" spans="1:22" ht="16.5" customHeight="1">
      <c r="B13" s="141">
        <v>40</v>
      </c>
      <c r="C13" s="142">
        <v>11167</v>
      </c>
      <c r="D13" s="142">
        <v>1692</v>
      </c>
      <c r="E13" s="142">
        <v>3351</v>
      </c>
      <c r="F13" s="142">
        <v>2731</v>
      </c>
      <c r="G13" s="142">
        <v>1462</v>
      </c>
      <c r="H13" s="142">
        <v>392</v>
      </c>
      <c r="I13" s="142">
        <v>324</v>
      </c>
      <c r="J13" s="142">
        <v>1198</v>
      </c>
      <c r="K13" s="142">
        <v>17</v>
      </c>
      <c r="L13" s="145" t="s">
        <v>104</v>
      </c>
      <c r="M13" s="146">
        <v>100</v>
      </c>
      <c r="N13" s="146">
        <v>15.151786513835408</v>
      </c>
      <c r="O13" s="146">
        <v>30.008059460911614</v>
      </c>
      <c r="P13" s="146">
        <v>24.455986388466016</v>
      </c>
      <c r="Q13" s="146">
        <v>13.092146503089461</v>
      </c>
      <c r="R13" s="146">
        <v>3.510342974836572</v>
      </c>
      <c r="S13" s="146">
        <v>2.9014059281812483</v>
      </c>
      <c r="T13" s="146">
        <v>10.728037969015851</v>
      </c>
      <c r="U13" s="146">
        <v>0.15223426166383092</v>
      </c>
      <c r="V13" s="147" t="s">
        <v>54</v>
      </c>
    </row>
    <row r="14" spans="1:22" ht="16.5" customHeight="1">
      <c r="B14" s="141">
        <v>45</v>
      </c>
      <c r="C14" s="142">
        <v>9914</v>
      </c>
      <c r="D14" s="142">
        <v>2036</v>
      </c>
      <c r="E14" s="142">
        <v>3133</v>
      </c>
      <c r="F14" s="142">
        <v>2228</v>
      </c>
      <c r="G14" s="142">
        <v>1219</v>
      </c>
      <c r="H14" s="142">
        <v>276</v>
      </c>
      <c r="I14" s="142">
        <v>243</v>
      </c>
      <c r="J14" s="142">
        <v>770</v>
      </c>
      <c r="K14" s="142">
        <v>9</v>
      </c>
      <c r="L14" s="145" t="s">
        <v>105</v>
      </c>
      <c r="M14" s="146">
        <v>100</v>
      </c>
      <c r="N14" s="146">
        <v>20.536614888037118</v>
      </c>
      <c r="O14" s="146">
        <v>31.60177526729877</v>
      </c>
      <c r="P14" s="146">
        <v>22.473270123058299</v>
      </c>
      <c r="Q14" s="146">
        <v>12.295743393181361</v>
      </c>
      <c r="R14" s="146">
        <v>2.7839419003429495</v>
      </c>
      <c r="S14" s="146">
        <v>2.4510792818236835</v>
      </c>
      <c r="T14" s="146">
        <v>7.7667944321161988</v>
      </c>
      <c r="U14" s="146">
        <v>9.0780714141617924E-2</v>
      </c>
      <c r="V14" s="147" t="s">
        <v>54</v>
      </c>
    </row>
    <row r="15" spans="1:22" ht="16.5" customHeight="1">
      <c r="B15" s="141">
        <v>50</v>
      </c>
      <c r="C15" s="142">
        <v>7272</v>
      </c>
      <c r="D15" s="142">
        <v>2227</v>
      </c>
      <c r="E15" s="142">
        <v>1973</v>
      </c>
      <c r="F15" s="142">
        <v>1496</v>
      </c>
      <c r="G15" s="142">
        <v>731</v>
      </c>
      <c r="H15" s="142">
        <v>195</v>
      </c>
      <c r="I15" s="142">
        <v>158</v>
      </c>
      <c r="J15" s="142">
        <v>483</v>
      </c>
      <c r="K15" s="142">
        <v>9</v>
      </c>
      <c r="L15" s="145" t="s">
        <v>105</v>
      </c>
      <c r="M15" s="146">
        <v>100</v>
      </c>
      <c r="N15" s="146">
        <v>30.624312431243123</v>
      </c>
      <c r="O15" s="146">
        <v>27.131463146314633</v>
      </c>
      <c r="P15" s="146">
        <v>20.572057205720572</v>
      </c>
      <c r="Q15" s="146">
        <v>10.052255225522552</v>
      </c>
      <c r="R15" s="146">
        <v>2.6815181518151814</v>
      </c>
      <c r="S15" s="146">
        <v>2.1727172717271728</v>
      </c>
      <c r="T15" s="146">
        <v>6.6419141914191417</v>
      </c>
      <c r="U15" s="146">
        <v>0.12376237623762376</v>
      </c>
      <c r="V15" s="147" t="s">
        <v>54</v>
      </c>
    </row>
    <row r="16" spans="1:22" ht="16.5" customHeight="1">
      <c r="B16" s="141">
        <v>55</v>
      </c>
      <c r="C16" s="142">
        <v>5790</v>
      </c>
      <c r="D16" s="142">
        <v>1892</v>
      </c>
      <c r="E16" s="142">
        <v>1685</v>
      </c>
      <c r="F16" s="142">
        <v>1414</v>
      </c>
      <c r="G16" s="142">
        <v>241</v>
      </c>
      <c r="H16" s="142">
        <v>150</v>
      </c>
      <c r="I16" s="142">
        <v>141</v>
      </c>
      <c r="J16" s="142">
        <v>171</v>
      </c>
      <c r="K16" s="142">
        <v>96</v>
      </c>
      <c r="L16" s="142">
        <v>1515</v>
      </c>
      <c r="M16" s="146">
        <v>100</v>
      </c>
      <c r="N16" s="146">
        <v>32.677029360967182</v>
      </c>
      <c r="O16" s="146">
        <v>29.101899827288431</v>
      </c>
      <c r="P16" s="146">
        <v>24.421416234887737</v>
      </c>
      <c r="Q16" s="146">
        <v>4.1623488773747841</v>
      </c>
      <c r="R16" s="146">
        <v>2.5906735751295336</v>
      </c>
      <c r="S16" s="146">
        <v>2.4352331606217614</v>
      </c>
      <c r="T16" s="146">
        <v>2.9533678756476682</v>
      </c>
      <c r="U16" s="146">
        <v>1.6580310880829014</v>
      </c>
      <c r="V16" s="146">
        <v>26.165803108808287</v>
      </c>
    </row>
    <row r="17" spans="1:22" ht="16.5" customHeight="1">
      <c r="B17" s="141">
        <v>60</v>
      </c>
      <c r="C17" s="142">
        <v>4988</v>
      </c>
      <c r="D17" s="142">
        <v>1905</v>
      </c>
      <c r="E17" s="142">
        <v>1408</v>
      </c>
      <c r="F17" s="142">
        <v>1154</v>
      </c>
      <c r="G17" s="142">
        <v>158</v>
      </c>
      <c r="H17" s="142">
        <v>106</v>
      </c>
      <c r="I17" s="142">
        <v>87</v>
      </c>
      <c r="J17" s="142">
        <v>116</v>
      </c>
      <c r="K17" s="142">
        <v>54</v>
      </c>
      <c r="L17" s="142">
        <v>1087</v>
      </c>
      <c r="M17" s="146">
        <v>100</v>
      </c>
      <c r="N17" s="146">
        <v>38.191659983961507</v>
      </c>
      <c r="O17" s="146">
        <v>28.22774659182037</v>
      </c>
      <c r="P17" s="146">
        <v>23.135525260625499</v>
      </c>
      <c r="Q17" s="146">
        <v>3.1676022453889332</v>
      </c>
      <c r="R17" s="146">
        <v>2.1251002405773858</v>
      </c>
      <c r="S17" s="146">
        <v>1.7441860465116279</v>
      </c>
      <c r="T17" s="146">
        <v>2.3255813953488373</v>
      </c>
      <c r="U17" s="146">
        <v>1.0825982357658379</v>
      </c>
      <c r="V17" s="146">
        <v>21.792301523656775</v>
      </c>
    </row>
    <row r="18" spans="1:22" ht="16.5" customHeight="1">
      <c r="A18" s="1" t="s">
        <v>57</v>
      </c>
      <c r="B18" s="141">
        <v>2</v>
      </c>
      <c r="C18" s="142">
        <v>3489</v>
      </c>
      <c r="D18" s="142">
        <v>1483</v>
      </c>
      <c r="E18" s="142">
        <v>967</v>
      </c>
      <c r="F18" s="142">
        <v>730</v>
      </c>
      <c r="G18" s="142">
        <v>112</v>
      </c>
      <c r="H18" s="142">
        <v>61</v>
      </c>
      <c r="I18" s="142">
        <v>59</v>
      </c>
      <c r="J18" s="142">
        <v>59</v>
      </c>
      <c r="K18" s="142">
        <v>25</v>
      </c>
      <c r="L18" s="142">
        <v>647</v>
      </c>
      <c r="M18" s="146">
        <v>100</v>
      </c>
      <c r="N18" s="146">
        <v>42.505015763829178</v>
      </c>
      <c r="O18" s="146">
        <v>27.715677844654628</v>
      </c>
      <c r="P18" s="146">
        <v>20.922900544568645</v>
      </c>
      <c r="Q18" s="146">
        <v>3.2100888506735452</v>
      </c>
      <c r="R18" s="146">
        <v>1.7483519633132703</v>
      </c>
      <c r="S18" s="146">
        <v>1.6910289481226712</v>
      </c>
      <c r="T18" s="146">
        <v>1.6910289481226712</v>
      </c>
      <c r="U18" s="146">
        <v>0.71653768988248789</v>
      </c>
      <c r="V18" s="146">
        <v>18.543995414158783</v>
      </c>
    </row>
    <row r="19" spans="1:22" ht="16.5" customHeight="1">
      <c r="B19" s="141">
        <v>7</v>
      </c>
      <c r="C19" s="142">
        <v>2139</v>
      </c>
      <c r="D19" s="142">
        <v>842</v>
      </c>
      <c r="E19" s="142">
        <v>707</v>
      </c>
      <c r="F19" s="142">
        <v>370</v>
      </c>
      <c r="G19" s="142">
        <v>62</v>
      </c>
      <c r="H19" s="142">
        <v>47</v>
      </c>
      <c r="I19" s="142">
        <v>48</v>
      </c>
      <c r="J19" s="142">
        <v>44</v>
      </c>
      <c r="K19" s="142">
        <v>14</v>
      </c>
      <c r="L19" s="142">
        <v>278</v>
      </c>
      <c r="M19" s="146">
        <v>100</v>
      </c>
      <c r="N19" s="146">
        <v>39.364188873305281</v>
      </c>
      <c r="O19" s="146">
        <v>33.052828424497427</v>
      </c>
      <c r="P19" s="146">
        <v>17.297802711547451</v>
      </c>
      <c r="Q19" s="146">
        <v>2.8985507246376812</v>
      </c>
      <c r="R19" s="146">
        <v>2.1972884525479195</v>
      </c>
      <c r="S19" s="146">
        <v>2.244039270687237</v>
      </c>
      <c r="T19" s="146">
        <v>2.0570359981299675</v>
      </c>
      <c r="U19" s="146">
        <v>0.65451145395044419</v>
      </c>
      <c r="V19" s="146">
        <v>12.996727442730247</v>
      </c>
    </row>
    <row r="20" spans="1:22" ht="16.5" customHeight="1">
      <c r="B20" s="141">
        <v>11</v>
      </c>
      <c r="C20" s="142">
        <v>2053</v>
      </c>
      <c r="D20" s="142">
        <v>852</v>
      </c>
      <c r="E20" s="142">
        <v>641</v>
      </c>
      <c r="F20" s="142">
        <v>378</v>
      </c>
      <c r="G20" s="142">
        <v>54</v>
      </c>
      <c r="H20" s="142">
        <v>32</v>
      </c>
      <c r="I20" s="142">
        <v>45</v>
      </c>
      <c r="J20" s="142">
        <v>45</v>
      </c>
      <c r="K20" s="142">
        <v>6</v>
      </c>
      <c r="L20" s="142">
        <v>246</v>
      </c>
      <c r="M20" s="146">
        <v>100</v>
      </c>
      <c r="N20" s="146">
        <v>41.500243546030205</v>
      </c>
      <c r="O20" s="146">
        <v>31.222601071602536</v>
      </c>
      <c r="P20" s="146">
        <v>18.412079883097906</v>
      </c>
      <c r="Q20" s="146">
        <v>2.6302971261568433</v>
      </c>
      <c r="R20" s="146">
        <v>1.5586945932781295</v>
      </c>
      <c r="S20" s="146">
        <v>2.1919142717973696</v>
      </c>
      <c r="T20" s="146">
        <v>2.1919142717973696</v>
      </c>
      <c r="U20" s="146">
        <v>0.29225523623964927</v>
      </c>
      <c r="V20" s="146">
        <v>11.982464685825621</v>
      </c>
    </row>
    <row r="21" spans="1:22" ht="16.5" customHeight="1">
      <c r="B21" s="141">
        <v>12</v>
      </c>
      <c r="C21" s="142">
        <v>2069</v>
      </c>
      <c r="D21" s="142">
        <v>887</v>
      </c>
      <c r="E21" s="142">
        <v>623</v>
      </c>
      <c r="F21" s="142">
        <v>401</v>
      </c>
      <c r="G21" s="142">
        <v>52</v>
      </c>
      <c r="H21" s="142">
        <v>32</v>
      </c>
      <c r="I21" s="142">
        <v>32</v>
      </c>
      <c r="J21" s="142">
        <v>34</v>
      </c>
      <c r="K21" s="142">
        <v>8</v>
      </c>
      <c r="L21" s="142">
        <v>208</v>
      </c>
      <c r="M21" s="146">
        <v>100</v>
      </c>
      <c r="N21" s="146">
        <v>42.870952150797486</v>
      </c>
      <c r="O21" s="146">
        <v>30.111164813919768</v>
      </c>
      <c r="P21" s="146">
        <v>19.381343644272594</v>
      </c>
      <c r="Q21" s="146">
        <v>2.5132914451425807</v>
      </c>
      <c r="R21" s="146">
        <v>1.5466408893185113</v>
      </c>
      <c r="S21" s="146">
        <v>1.5466408893185113</v>
      </c>
      <c r="T21" s="146">
        <v>1.6433059449009184</v>
      </c>
      <c r="U21" s="146">
        <v>0.38666022232962782</v>
      </c>
      <c r="V21" s="146">
        <v>10.053165780570323</v>
      </c>
    </row>
    <row r="22" spans="1:22" ht="16.5" customHeight="1">
      <c r="B22" s="141">
        <v>13</v>
      </c>
      <c r="C22" s="142">
        <v>2047</v>
      </c>
      <c r="D22" s="142">
        <v>884</v>
      </c>
      <c r="E22" s="142">
        <v>631</v>
      </c>
      <c r="F22" s="142">
        <v>368</v>
      </c>
      <c r="G22" s="142">
        <v>40</v>
      </c>
      <c r="H22" s="142">
        <v>30</v>
      </c>
      <c r="I22" s="142">
        <v>43</v>
      </c>
      <c r="J22" s="142">
        <v>42</v>
      </c>
      <c r="K22" s="142">
        <v>9</v>
      </c>
      <c r="L22" s="142">
        <v>197</v>
      </c>
      <c r="M22" s="146">
        <v>100</v>
      </c>
      <c r="N22" s="146">
        <v>43.185148998534437</v>
      </c>
      <c r="O22" s="146">
        <v>30.825598436736691</v>
      </c>
      <c r="P22" s="146">
        <v>17.977528089887642</v>
      </c>
      <c r="Q22" s="146">
        <v>1.9540791402051783</v>
      </c>
      <c r="R22" s="146">
        <v>1.4655593551538837</v>
      </c>
      <c r="S22" s="146">
        <v>2.1006350757205667</v>
      </c>
      <c r="T22" s="146">
        <v>2.0517830972154369</v>
      </c>
      <c r="U22" s="146">
        <v>0.43966780654616511</v>
      </c>
      <c r="V22" s="146">
        <v>9.6238397655105032</v>
      </c>
    </row>
    <row r="23" spans="1:22" ht="16.5" customHeight="1">
      <c r="B23" s="141">
        <v>14</v>
      </c>
      <c r="C23" s="142">
        <v>1913</v>
      </c>
      <c r="D23" s="142">
        <v>822</v>
      </c>
      <c r="E23" s="142">
        <v>599</v>
      </c>
      <c r="F23" s="142">
        <v>343</v>
      </c>
      <c r="G23" s="142">
        <v>40</v>
      </c>
      <c r="H23" s="142">
        <v>29</v>
      </c>
      <c r="I23" s="142">
        <v>38</v>
      </c>
      <c r="J23" s="142">
        <v>36</v>
      </c>
      <c r="K23" s="142">
        <v>6</v>
      </c>
      <c r="L23" s="142">
        <v>164</v>
      </c>
      <c r="M23" s="146">
        <v>100</v>
      </c>
      <c r="N23" s="146">
        <v>42.969158389963411</v>
      </c>
      <c r="O23" s="146">
        <v>31.312075274438055</v>
      </c>
      <c r="P23" s="146">
        <v>17.929952953476217</v>
      </c>
      <c r="Q23" s="146">
        <v>2.0909566126502876</v>
      </c>
      <c r="R23" s="146">
        <v>1.5159435441714584</v>
      </c>
      <c r="S23" s="146">
        <v>1.9864087820177729</v>
      </c>
      <c r="T23" s="146">
        <v>1.8818609513852589</v>
      </c>
      <c r="U23" s="146">
        <v>0.31364349189754315</v>
      </c>
      <c r="V23" s="146">
        <v>8.5729221118661787</v>
      </c>
    </row>
    <row r="24" spans="1:22" ht="16.5" customHeight="1">
      <c r="B24" s="141">
        <v>15</v>
      </c>
      <c r="C24" s="142">
        <v>1829</v>
      </c>
      <c r="D24" s="142">
        <v>792</v>
      </c>
      <c r="E24" s="142">
        <v>549</v>
      </c>
      <c r="F24" s="142">
        <v>339</v>
      </c>
      <c r="G24" s="142">
        <v>38</v>
      </c>
      <c r="H24" s="142">
        <v>42</v>
      </c>
      <c r="I24" s="142">
        <v>29</v>
      </c>
      <c r="J24" s="142">
        <v>26</v>
      </c>
      <c r="K24" s="142">
        <v>14</v>
      </c>
      <c r="L24" s="142">
        <v>197</v>
      </c>
      <c r="M24" s="146">
        <v>100</v>
      </c>
      <c r="N24" s="146">
        <v>43.3</v>
      </c>
      <c r="O24" s="146">
        <v>30</v>
      </c>
      <c r="P24" s="146">
        <v>18.5</v>
      </c>
      <c r="Q24" s="146">
        <v>2.1</v>
      </c>
      <c r="R24" s="146">
        <v>2.2999999999999998</v>
      </c>
      <c r="S24" s="146">
        <v>1.6</v>
      </c>
      <c r="T24" s="146">
        <v>1.4</v>
      </c>
      <c r="U24" s="146">
        <v>0.8</v>
      </c>
      <c r="V24" s="146">
        <v>10.8</v>
      </c>
    </row>
    <row r="25" spans="1:22" ht="16.5" customHeight="1">
      <c r="B25" s="141">
        <v>16</v>
      </c>
      <c r="C25" s="142">
        <v>1780</v>
      </c>
      <c r="D25" s="142">
        <v>782</v>
      </c>
      <c r="E25" s="142">
        <v>539</v>
      </c>
      <c r="F25" s="142">
        <v>324</v>
      </c>
      <c r="G25" s="142">
        <v>46</v>
      </c>
      <c r="H25" s="142">
        <v>21</v>
      </c>
      <c r="I25" s="142">
        <v>25</v>
      </c>
      <c r="J25" s="142">
        <v>37</v>
      </c>
      <c r="K25" s="142">
        <v>6</v>
      </c>
      <c r="L25" s="142">
        <v>170</v>
      </c>
      <c r="M25" s="146">
        <v>100</v>
      </c>
      <c r="N25" s="146">
        <v>43.9</v>
      </c>
      <c r="O25" s="146">
        <v>30.3</v>
      </c>
      <c r="P25" s="146">
        <v>18.2</v>
      </c>
      <c r="Q25" s="146">
        <v>2.6</v>
      </c>
      <c r="R25" s="146">
        <v>1.2</v>
      </c>
      <c r="S25" s="146">
        <v>1.4</v>
      </c>
      <c r="T25" s="146">
        <v>2.1</v>
      </c>
      <c r="U25" s="146">
        <v>0.3</v>
      </c>
      <c r="V25" s="146">
        <v>9.6</v>
      </c>
    </row>
    <row r="26" spans="1:22" ht="16.5" customHeight="1">
      <c r="B26" s="141">
        <v>17</v>
      </c>
      <c r="C26" s="142">
        <v>1664</v>
      </c>
      <c r="D26" s="142">
        <v>786</v>
      </c>
      <c r="E26" s="142">
        <v>462</v>
      </c>
      <c r="F26" s="142">
        <v>299</v>
      </c>
      <c r="G26" s="142">
        <v>31</v>
      </c>
      <c r="H26" s="142">
        <v>24</v>
      </c>
      <c r="I26" s="142">
        <v>24</v>
      </c>
      <c r="J26" s="142">
        <v>28</v>
      </c>
      <c r="K26" s="142">
        <v>10</v>
      </c>
      <c r="L26" s="142">
        <v>166</v>
      </c>
      <c r="M26" s="146">
        <v>100</v>
      </c>
      <c r="N26" s="146">
        <v>47.2</v>
      </c>
      <c r="O26" s="146">
        <v>27.8</v>
      </c>
      <c r="P26" s="146">
        <v>18</v>
      </c>
      <c r="Q26" s="146">
        <v>1.9</v>
      </c>
      <c r="R26" s="146">
        <v>1.4</v>
      </c>
      <c r="S26" s="146">
        <v>1.4</v>
      </c>
      <c r="T26" s="146">
        <v>1.7</v>
      </c>
      <c r="U26" s="146">
        <v>0.6</v>
      </c>
      <c r="V26" s="146">
        <v>10</v>
      </c>
    </row>
    <row r="27" spans="1:22" ht="16.5" customHeight="1">
      <c r="B27" s="141">
        <v>18</v>
      </c>
      <c r="C27" s="142">
        <v>1552</v>
      </c>
      <c r="D27" s="142">
        <v>686</v>
      </c>
      <c r="E27" s="142">
        <v>456</v>
      </c>
      <c r="F27" s="142">
        <v>284</v>
      </c>
      <c r="G27" s="142">
        <v>45</v>
      </c>
      <c r="H27" s="142">
        <v>30</v>
      </c>
      <c r="I27" s="142">
        <v>23</v>
      </c>
      <c r="J27" s="142">
        <v>20</v>
      </c>
      <c r="K27" s="142">
        <v>8</v>
      </c>
      <c r="L27" s="142">
        <v>175</v>
      </c>
      <c r="M27" s="146">
        <v>100</v>
      </c>
      <c r="N27" s="146">
        <v>44.2</v>
      </c>
      <c r="O27" s="146">
        <v>29.4</v>
      </c>
      <c r="P27" s="146">
        <v>18.3</v>
      </c>
      <c r="Q27" s="146">
        <v>2.9</v>
      </c>
      <c r="R27" s="146">
        <v>1.9</v>
      </c>
      <c r="S27" s="146">
        <v>1.5</v>
      </c>
      <c r="T27" s="146">
        <v>1.3</v>
      </c>
      <c r="U27" s="146">
        <v>0.5</v>
      </c>
      <c r="V27" s="146">
        <v>11.3</v>
      </c>
    </row>
    <row r="28" spans="1:22" ht="16.5" customHeight="1">
      <c r="B28" s="141">
        <v>19</v>
      </c>
      <c r="C28" s="142">
        <v>1481</v>
      </c>
      <c r="D28" s="142">
        <v>663</v>
      </c>
      <c r="E28" s="142">
        <v>435</v>
      </c>
      <c r="F28" s="142">
        <v>260</v>
      </c>
      <c r="G28" s="142">
        <v>34</v>
      </c>
      <c r="H28" s="142">
        <v>24</v>
      </c>
      <c r="I28" s="142">
        <v>22</v>
      </c>
      <c r="J28" s="142">
        <v>32</v>
      </c>
      <c r="K28" s="142">
        <v>11</v>
      </c>
      <c r="L28" s="142">
        <v>152</v>
      </c>
      <c r="M28" s="146">
        <v>100</v>
      </c>
      <c r="N28" s="146">
        <v>44.8</v>
      </c>
      <c r="O28" s="146">
        <v>29.4</v>
      </c>
      <c r="P28" s="146">
        <v>17.600000000000001</v>
      </c>
      <c r="Q28" s="146">
        <v>2.2999999999999998</v>
      </c>
      <c r="R28" s="146">
        <v>1.6</v>
      </c>
      <c r="S28" s="146">
        <v>1.5</v>
      </c>
      <c r="T28" s="146">
        <v>2.2000000000000002</v>
      </c>
      <c r="U28" s="146">
        <v>0.7</v>
      </c>
      <c r="V28" s="146">
        <v>10.3</v>
      </c>
    </row>
    <row r="29" spans="1:22" ht="16.5" customHeight="1">
      <c r="B29" s="141">
        <v>20</v>
      </c>
      <c r="C29" s="142">
        <v>1412</v>
      </c>
      <c r="D29" s="142">
        <v>609</v>
      </c>
      <c r="E29" s="142">
        <v>427</v>
      </c>
      <c r="F29" s="142">
        <v>253</v>
      </c>
      <c r="G29" s="142">
        <v>33</v>
      </c>
      <c r="H29" s="142">
        <v>27</v>
      </c>
      <c r="I29" s="142">
        <v>30</v>
      </c>
      <c r="J29" s="142">
        <v>27</v>
      </c>
      <c r="K29" s="142">
        <v>6</v>
      </c>
      <c r="L29" s="142">
        <v>160</v>
      </c>
      <c r="M29" s="146">
        <v>100</v>
      </c>
      <c r="N29" s="146">
        <v>43.1</v>
      </c>
      <c r="O29" s="146">
        <v>30.2</v>
      </c>
      <c r="P29" s="146">
        <v>17.899999999999999</v>
      </c>
      <c r="Q29" s="146">
        <v>2.2999999999999998</v>
      </c>
      <c r="R29" s="146">
        <v>1.9</v>
      </c>
      <c r="S29" s="146">
        <v>2.1</v>
      </c>
      <c r="T29" s="146">
        <v>1.9</v>
      </c>
      <c r="U29" s="146">
        <v>0.4</v>
      </c>
      <c r="V29" s="146">
        <v>11.3</v>
      </c>
    </row>
    <row r="30" spans="1:22" ht="16.5" customHeight="1">
      <c r="B30" s="141">
        <v>21</v>
      </c>
      <c r="C30" s="142">
        <v>1361</v>
      </c>
      <c r="D30" s="142">
        <v>551</v>
      </c>
      <c r="E30" s="142">
        <v>427</v>
      </c>
      <c r="F30" s="142">
        <v>274</v>
      </c>
      <c r="G30" s="142">
        <v>39</v>
      </c>
      <c r="H30" s="142">
        <v>13</v>
      </c>
      <c r="I30" s="142">
        <v>16</v>
      </c>
      <c r="J30" s="142">
        <v>34</v>
      </c>
      <c r="K30" s="142">
        <v>7</v>
      </c>
      <c r="L30" s="142">
        <v>147</v>
      </c>
      <c r="M30" s="146">
        <v>100</v>
      </c>
      <c r="N30" s="146">
        <f>SUM(D30/C30*100)</f>
        <v>40.484937545922115</v>
      </c>
      <c r="O30" s="146">
        <f>SUM(E30/C30*100)</f>
        <v>31.373989713445994</v>
      </c>
      <c r="P30" s="146">
        <f>SUM(F30/C30*100)</f>
        <v>20.132255694342398</v>
      </c>
      <c r="Q30" s="146">
        <f>SUM(G30/C30*100)</f>
        <v>2.8655400440852312</v>
      </c>
      <c r="R30" s="146">
        <f>SUM(H30/C30*100)</f>
        <v>0.95518001469507718</v>
      </c>
      <c r="S30" s="146">
        <f>SUM(I30/C30*100)</f>
        <v>1.1756061719324025</v>
      </c>
      <c r="T30" s="146">
        <f>SUM(J30/C30*100)</f>
        <v>2.4981631153563555</v>
      </c>
      <c r="U30" s="146">
        <f>SUM(K30/C30*100)</f>
        <v>0.51432770022042618</v>
      </c>
      <c r="V30" s="146">
        <f>SUM(L30/C30*100)</f>
        <v>10.800881704628949</v>
      </c>
    </row>
    <row r="31" spans="1:22" ht="16.5" customHeight="1">
      <c r="B31" s="141">
        <v>22</v>
      </c>
      <c r="C31" s="142">
        <v>1260</v>
      </c>
      <c r="D31" s="142">
        <v>550</v>
      </c>
      <c r="E31" s="142">
        <v>371</v>
      </c>
      <c r="F31" s="142">
        <v>240</v>
      </c>
      <c r="G31" s="142">
        <v>28</v>
      </c>
      <c r="H31" s="142">
        <v>18</v>
      </c>
      <c r="I31" s="142">
        <v>17</v>
      </c>
      <c r="J31" s="142">
        <v>31</v>
      </c>
      <c r="K31" s="142">
        <v>5</v>
      </c>
      <c r="L31" s="142">
        <v>138</v>
      </c>
      <c r="M31" s="146">
        <v>100</v>
      </c>
      <c r="N31" s="146">
        <f>SUM(D31/C31*100)</f>
        <v>43.650793650793652</v>
      </c>
      <c r="O31" s="146">
        <f>SUM(E31/C31*100)</f>
        <v>29.444444444444446</v>
      </c>
      <c r="P31" s="146">
        <f>SUM(F31/C31*100)</f>
        <v>19.047619047619047</v>
      </c>
      <c r="Q31" s="146">
        <f>SUM(G31/C31*100)</f>
        <v>2.2222222222222223</v>
      </c>
      <c r="R31" s="146">
        <f>SUM(H31/C31*100)</f>
        <v>1.4285714285714286</v>
      </c>
      <c r="S31" s="146">
        <f>SUM(I31/C31*100)</f>
        <v>1.3492063492063493</v>
      </c>
      <c r="T31" s="146">
        <f>SUM(J31/C31*100)</f>
        <v>2.4603174603174605</v>
      </c>
      <c r="U31" s="146">
        <f>SUM(K31/C31*100)</f>
        <v>0.3968253968253968</v>
      </c>
      <c r="V31" s="146">
        <f>SUM(L31/C31*100)</f>
        <v>10.952380952380953</v>
      </c>
    </row>
    <row r="32" spans="1:22" ht="16.5" customHeight="1">
      <c r="B32" s="141">
        <v>23</v>
      </c>
      <c r="C32" s="142">
        <v>1309</v>
      </c>
      <c r="D32" s="142">
        <v>585</v>
      </c>
      <c r="E32" s="142">
        <v>376</v>
      </c>
      <c r="F32" s="142">
        <v>238</v>
      </c>
      <c r="G32" s="142">
        <v>28</v>
      </c>
      <c r="H32" s="142">
        <v>24</v>
      </c>
      <c r="I32" s="142">
        <v>22</v>
      </c>
      <c r="J32" s="142">
        <v>27</v>
      </c>
      <c r="K32" s="142">
        <v>9</v>
      </c>
      <c r="L32" s="148">
        <v>138</v>
      </c>
      <c r="M32" s="146">
        <v>100</v>
      </c>
      <c r="N32" s="146">
        <f t="shared" ref="N32:N35" si="0">SUM(D32/C32*100)</f>
        <v>44.690603514132924</v>
      </c>
      <c r="O32" s="146">
        <f t="shared" ref="O32:O35" si="1">SUM(E32/C32*100)</f>
        <v>28.724216959511079</v>
      </c>
      <c r="P32" s="146">
        <f t="shared" ref="P32:P35" si="2">SUM(F32/C32*100)</f>
        <v>18.181818181818183</v>
      </c>
      <c r="Q32" s="146">
        <f t="shared" ref="Q32:Q35" si="3">SUM(G32/C32*100)</f>
        <v>2.1390374331550799</v>
      </c>
      <c r="R32" s="146">
        <f t="shared" ref="R32:R35" si="4">SUM(H32/C32*100)</f>
        <v>1.8334606569900689</v>
      </c>
      <c r="S32" s="146">
        <f t="shared" ref="S32:S35" si="5">SUM(I32/C32*100)</f>
        <v>1.680672268907563</v>
      </c>
      <c r="T32" s="146">
        <f t="shared" ref="T32:T35" si="6">SUM(J32/C32*100)</f>
        <v>2.0626432391138274</v>
      </c>
      <c r="U32" s="146">
        <f t="shared" ref="U32:U35" si="7">SUM(K32/C32*100)</f>
        <v>0.6875477463712758</v>
      </c>
      <c r="V32" s="146">
        <f t="shared" ref="V32:V35" si="8">SUM(L32/C32*100)</f>
        <v>10.542398777692895</v>
      </c>
    </row>
    <row r="33" spans="1:22" ht="16.5" customHeight="1">
      <c r="B33" s="141">
        <v>24</v>
      </c>
      <c r="C33" s="142">
        <v>1177</v>
      </c>
      <c r="D33" s="142">
        <v>508</v>
      </c>
      <c r="E33" s="142">
        <v>371</v>
      </c>
      <c r="F33" s="142">
        <v>194</v>
      </c>
      <c r="G33" s="142">
        <v>27</v>
      </c>
      <c r="H33" s="142">
        <v>25</v>
      </c>
      <c r="I33" s="142">
        <v>23</v>
      </c>
      <c r="J33" s="142">
        <v>22</v>
      </c>
      <c r="K33" s="142">
        <v>7</v>
      </c>
      <c r="L33" s="148">
        <v>130</v>
      </c>
      <c r="M33" s="146">
        <v>100</v>
      </c>
      <c r="N33" s="146">
        <f t="shared" si="0"/>
        <v>43.16057774001699</v>
      </c>
      <c r="O33" s="146">
        <f t="shared" si="1"/>
        <v>31.520815632965167</v>
      </c>
      <c r="P33" s="146">
        <f t="shared" si="2"/>
        <v>16.482582837723026</v>
      </c>
      <c r="Q33" s="146">
        <f t="shared" si="3"/>
        <v>2.2939677145284625</v>
      </c>
      <c r="R33" s="146">
        <f t="shared" si="4"/>
        <v>2.1240441801189465</v>
      </c>
      <c r="S33" s="146">
        <f t="shared" si="5"/>
        <v>1.9541206457094309</v>
      </c>
      <c r="T33" s="146">
        <f t="shared" si="6"/>
        <v>1.8691588785046727</v>
      </c>
      <c r="U33" s="146">
        <f t="shared" si="7"/>
        <v>0.59473237043330507</v>
      </c>
      <c r="V33" s="146">
        <f t="shared" si="8"/>
        <v>11.04502973661852</v>
      </c>
    </row>
    <row r="34" spans="1:22" ht="16.5" customHeight="1">
      <c r="B34" s="141">
        <v>25</v>
      </c>
      <c r="C34" s="142">
        <v>1134</v>
      </c>
      <c r="D34" s="142">
        <v>503</v>
      </c>
      <c r="E34" s="142">
        <v>346</v>
      </c>
      <c r="F34" s="142">
        <v>207</v>
      </c>
      <c r="G34" s="142">
        <v>24</v>
      </c>
      <c r="H34" s="142">
        <v>17</v>
      </c>
      <c r="I34" s="142">
        <v>12</v>
      </c>
      <c r="J34" s="142">
        <v>19</v>
      </c>
      <c r="K34" s="142">
        <v>6</v>
      </c>
      <c r="L34" s="148">
        <v>104</v>
      </c>
      <c r="M34" s="146">
        <v>100</v>
      </c>
      <c r="N34" s="146">
        <f t="shared" si="0"/>
        <v>44.35626102292769</v>
      </c>
      <c r="O34" s="146">
        <f t="shared" si="1"/>
        <v>30.511463844797177</v>
      </c>
      <c r="P34" s="146">
        <f t="shared" si="2"/>
        <v>18.253968253968253</v>
      </c>
      <c r="Q34" s="146">
        <f t="shared" si="3"/>
        <v>2.1164021164021163</v>
      </c>
      <c r="R34" s="146">
        <f t="shared" si="4"/>
        <v>1.4991181657848323</v>
      </c>
      <c r="S34" s="146">
        <f t="shared" si="5"/>
        <v>1.0582010582010581</v>
      </c>
      <c r="T34" s="146">
        <f t="shared" si="6"/>
        <v>1.6754850088183422</v>
      </c>
      <c r="U34" s="146">
        <f t="shared" si="7"/>
        <v>0.52910052910052907</v>
      </c>
      <c r="V34" s="146">
        <f t="shared" si="8"/>
        <v>9.171075837742503</v>
      </c>
    </row>
    <row r="35" spans="1:22" ht="16.5" customHeight="1">
      <c r="B35" s="141">
        <v>26</v>
      </c>
      <c r="C35" s="142">
        <v>1101</v>
      </c>
      <c r="D35" s="142">
        <v>485</v>
      </c>
      <c r="E35" s="142">
        <v>329</v>
      </c>
      <c r="F35" s="142">
        <v>194</v>
      </c>
      <c r="G35" s="142">
        <v>33</v>
      </c>
      <c r="H35" s="142">
        <v>21</v>
      </c>
      <c r="I35" s="142">
        <v>20</v>
      </c>
      <c r="J35" s="142">
        <v>17</v>
      </c>
      <c r="K35" s="142">
        <v>1</v>
      </c>
      <c r="L35" s="148">
        <v>123</v>
      </c>
      <c r="M35" s="146">
        <v>100</v>
      </c>
      <c r="N35" s="146">
        <f t="shared" si="0"/>
        <v>44.050862851952772</v>
      </c>
      <c r="O35" s="146">
        <f t="shared" si="1"/>
        <v>29.881925522252502</v>
      </c>
      <c r="P35" s="146">
        <f t="shared" si="2"/>
        <v>17.620345140781108</v>
      </c>
      <c r="Q35" s="146">
        <f t="shared" si="3"/>
        <v>2.9972752043596729</v>
      </c>
      <c r="R35" s="146">
        <f t="shared" si="4"/>
        <v>1.9073569482288828</v>
      </c>
      <c r="S35" s="146">
        <f t="shared" si="5"/>
        <v>1.8165304268846505</v>
      </c>
      <c r="T35" s="146">
        <f t="shared" si="6"/>
        <v>1.5440508628519529</v>
      </c>
      <c r="U35" s="146">
        <f t="shared" si="7"/>
        <v>9.0826521344232511E-2</v>
      </c>
      <c r="V35" s="146">
        <f t="shared" si="8"/>
        <v>11.1716621253406</v>
      </c>
    </row>
    <row r="36" spans="1:22" ht="7.5" customHeight="1">
      <c r="B36" s="141"/>
      <c r="C36" s="142"/>
      <c r="D36" s="142"/>
      <c r="E36" s="142"/>
      <c r="F36" s="142"/>
      <c r="G36" s="142"/>
      <c r="H36" s="142"/>
      <c r="I36" s="142"/>
      <c r="J36" s="142"/>
      <c r="K36" s="142"/>
      <c r="L36" s="148"/>
      <c r="M36" s="149"/>
      <c r="N36" s="149"/>
      <c r="O36" s="149"/>
      <c r="P36" s="149"/>
      <c r="Q36" s="149"/>
      <c r="R36" s="149"/>
      <c r="S36" s="149"/>
      <c r="T36" s="149"/>
      <c r="U36" s="149"/>
      <c r="V36" s="149"/>
    </row>
    <row r="37" spans="1:22" ht="14.25">
      <c r="B37" s="141"/>
      <c r="C37" s="142"/>
      <c r="D37" s="142"/>
      <c r="E37" s="142"/>
      <c r="F37" s="143" t="s">
        <v>107</v>
      </c>
      <c r="G37" s="143" t="s">
        <v>108</v>
      </c>
      <c r="H37" s="143" t="s">
        <v>109</v>
      </c>
      <c r="I37" s="143" t="s">
        <v>110</v>
      </c>
      <c r="J37" s="142"/>
      <c r="K37" s="142"/>
      <c r="L37" s="142"/>
      <c r="P37" s="121" t="s">
        <v>111</v>
      </c>
      <c r="Q37" s="121" t="s">
        <v>112</v>
      </c>
      <c r="R37" s="121" t="s">
        <v>109</v>
      </c>
      <c r="S37" s="121" t="s">
        <v>110</v>
      </c>
    </row>
    <row r="38" spans="1:22" ht="6.75" customHeight="1">
      <c r="B38" s="141"/>
      <c r="C38" s="142"/>
      <c r="D38" s="142"/>
      <c r="E38" s="142"/>
      <c r="F38" s="143"/>
      <c r="G38" s="143"/>
      <c r="H38" s="143"/>
      <c r="I38" s="143"/>
      <c r="J38" s="142"/>
      <c r="K38" s="142"/>
      <c r="L38" s="142"/>
      <c r="P38" s="121"/>
      <c r="Q38" s="121"/>
      <c r="R38" s="121"/>
      <c r="S38" s="121"/>
    </row>
    <row r="39" spans="1:22" ht="16.5" customHeight="1">
      <c r="A39" s="1" t="s">
        <v>55</v>
      </c>
      <c r="B39" s="141">
        <v>25</v>
      </c>
      <c r="C39" s="142">
        <v>5239</v>
      </c>
      <c r="D39" s="142">
        <v>243</v>
      </c>
      <c r="E39" s="142">
        <v>496</v>
      </c>
      <c r="F39" s="142">
        <v>503</v>
      </c>
      <c r="G39" s="142">
        <v>531</v>
      </c>
      <c r="H39" s="142">
        <v>676</v>
      </c>
      <c r="I39" s="142">
        <v>670</v>
      </c>
      <c r="J39" s="142">
        <v>2077</v>
      </c>
      <c r="K39" s="142">
        <v>43</v>
      </c>
      <c r="L39" s="145" t="s">
        <v>104</v>
      </c>
      <c r="M39" s="146">
        <v>100</v>
      </c>
      <c r="N39" s="146">
        <v>4.638289749952281</v>
      </c>
      <c r="O39" s="146">
        <v>9.4674556213017755</v>
      </c>
      <c r="P39" s="146">
        <v>9.6010689062798242</v>
      </c>
      <c r="Q39" s="146">
        <v>10.135522046192023</v>
      </c>
      <c r="R39" s="146">
        <v>12.903225806451612</v>
      </c>
      <c r="S39" s="146">
        <v>12.788700133613284</v>
      </c>
      <c r="T39" s="146">
        <v>39.644970414201183</v>
      </c>
      <c r="U39" s="146">
        <v>0.82076732200801683</v>
      </c>
      <c r="V39" s="32" t="s">
        <v>54</v>
      </c>
    </row>
    <row r="40" spans="1:22" ht="16.5" customHeight="1">
      <c r="B40" s="141">
        <v>30</v>
      </c>
      <c r="C40" s="142">
        <v>4088</v>
      </c>
      <c r="D40" s="142">
        <v>178</v>
      </c>
      <c r="E40" s="142">
        <v>473</v>
      </c>
      <c r="F40" s="142">
        <v>490</v>
      </c>
      <c r="G40" s="142">
        <v>444</v>
      </c>
      <c r="H40" s="142">
        <v>459</v>
      </c>
      <c r="I40" s="142">
        <v>411</v>
      </c>
      <c r="J40" s="142">
        <v>1620</v>
      </c>
      <c r="K40" s="142">
        <v>13</v>
      </c>
      <c r="L40" s="145" t="s">
        <v>104</v>
      </c>
      <c r="M40" s="146">
        <v>100</v>
      </c>
      <c r="N40" s="146">
        <v>4.3542074363992169</v>
      </c>
      <c r="O40" s="146">
        <v>11.570450097847358</v>
      </c>
      <c r="P40" s="146">
        <v>11.986301369863012</v>
      </c>
      <c r="Q40" s="146">
        <v>10.861056751467709</v>
      </c>
      <c r="R40" s="146">
        <v>11.227984344422701</v>
      </c>
      <c r="S40" s="146">
        <v>10.053816046966732</v>
      </c>
      <c r="T40" s="146">
        <v>39.628180039138947</v>
      </c>
      <c r="U40" s="146">
        <v>0.31800391389432481</v>
      </c>
      <c r="V40" s="32" t="s">
        <v>54</v>
      </c>
    </row>
    <row r="41" spans="1:22" ht="16.5" customHeight="1">
      <c r="B41" s="141">
        <v>35</v>
      </c>
      <c r="C41" s="142">
        <v>4776</v>
      </c>
      <c r="D41" s="142">
        <v>288</v>
      </c>
      <c r="E41" s="142">
        <v>652</v>
      </c>
      <c r="F41" s="142">
        <v>714</v>
      </c>
      <c r="G41" s="142">
        <v>567</v>
      </c>
      <c r="H41" s="142">
        <v>446</v>
      </c>
      <c r="I41" s="142">
        <v>369</v>
      </c>
      <c r="J41" s="142">
        <v>1719</v>
      </c>
      <c r="K41" s="142">
        <v>21</v>
      </c>
      <c r="L41" s="145" t="s">
        <v>104</v>
      </c>
      <c r="M41" s="146">
        <v>100</v>
      </c>
      <c r="N41" s="146">
        <v>6.0301507537688437</v>
      </c>
      <c r="O41" s="146">
        <v>13.651591289782244</v>
      </c>
      <c r="P41" s="146">
        <v>14.949748743718594</v>
      </c>
      <c r="Q41" s="146">
        <v>11.871859296482413</v>
      </c>
      <c r="R41" s="146">
        <v>9.3383584589614745</v>
      </c>
      <c r="S41" s="146">
        <v>7.7261306532663321</v>
      </c>
      <c r="T41" s="146">
        <v>35.992462311557787</v>
      </c>
      <c r="U41" s="146">
        <v>0.43969849246231157</v>
      </c>
      <c r="V41" s="32" t="s">
        <v>54</v>
      </c>
    </row>
    <row r="42" spans="1:22" ht="16.5" customHeight="1">
      <c r="B42" s="141">
        <v>40</v>
      </c>
      <c r="C42" s="142">
        <v>4700</v>
      </c>
      <c r="D42" s="142">
        <v>466</v>
      </c>
      <c r="E42" s="142">
        <v>900</v>
      </c>
      <c r="F42" s="142">
        <v>853</v>
      </c>
      <c r="G42" s="142">
        <v>596</v>
      </c>
      <c r="H42" s="142">
        <v>369</v>
      </c>
      <c r="I42" s="142">
        <v>316</v>
      </c>
      <c r="J42" s="142">
        <v>1183</v>
      </c>
      <c r="K42" s="142">
        <v>17</v>
      </c>
      <c r="L42" s="145" t="s">
        <v>104</v>
      </c>
      <c r="M42" s="146">
        <v>100</v>
      </c>
      <c r="N42" s="146">
        <v>9.914893617021276</v>
      </c>
      <c r="O42" s="146">
        <v>19.148936170212767</v>
      </c>
      <c r="P42" s="146">
        <v>18.148936170212764</v>
      </c>
      <c r="Q42" s="146">
        <v>12.680851063829786</v>
      </c>
      <c r="R42" s="146">
        <v>7.8510638297872344</v>
      </c>
      <c r="S42" s="146">
        <v>6.7234042553191484</v>
      </c>
      <c r="T42" s="146">
        <v>25.170212765957444</v>
      </c>
      <c r="U42" s="146">
        <v>0.36170212765957449</v>
      </c>
      <c r="V42" s="32" t="s">
        <v>54</v>
      </c>
    </row>
    <row r="43" spans="1:22" ht="16.5" customHeight="1">
      <c r="B43" s="141">
        <v>45</v>
      </c>
      <c r="C43" s="142">
        <v>4382</v>
      </c>
      <c r="D43" s="142">
        <v>641</v>
      </c>
      <c r="E43" s="142">
        <v>1114</v>
      </c>
      <c r="F43" s="142">
        <v>824</v>
      </c>
      <c r="G43" s="142">
        <v>539</v>
      </c>
      <c r="H43" s="142">
        <v>262</v>
      </c>
      <c r="I43" s="142">
        <v>238</v>
      </c>
      <c r="J43" s="142">
        <v>755</v>
      </c>
      <c r="K43" s="142">
        <v>9</v>
      </c>
      <c r="L43" s="145" t="s">
        <v>104</v>
      </c>
      <c r="M43" s="146">
        <v>100</v>
      </c>
      <c r="N43" s="146">
        <v>14.628023733455041</v>
      </c>
      <c r="O43" s="146">
        <v>25.422181652213599</v>
      </c>
      <c r="P43" s="146">
        <v>18.804198995892289</v>
      </c>
      <c r="Q43" s="146">
        <v>12.300319488817891</v>
      </c>
      <c r="R43" s="146">
        <v>5.9790050205385672</v>
      </c>
      <c r="S43" s="146">
        <v>5.4313099041533546</v>
      </c>
      <c r="T43" s="146">
        <v>17.229575536284802</v>
      </c>
      <c r="U43" s="146">
        <v>0.20538566864445459</v>
      </c>
      <c r="V43" s="32" t="s">
        <v>54</v>
      </c>
    </row>
    <row r="44" spans="1:22" ht="16.5" customHeight="1">
      <c r="B44" s="141">
        <v>50</v>
      </c>
      <c r="C44" s="142">
        <v>3704</v>
      </c>
      <c r="D44" s="142">
        <v>1020</v>
      </c>
      <c r="E44" s="142">
        <v>828</v>
      </c>
      <c r="F44" s="142">
        <v>619</v>
      </c>
      <c r="G44" s="142">
        <v>397</v>
      </c>
      <c r="H44" s="142">
        <v>193</v>
      </c>
      <c r="I44" s="142">
        <v>156</v>
      </c>
      <c r="J44" s="142">
        <v>482</v>
      </c>
      <c r="K44" s="142">
        <v>9</v>
      </c>
      <c r="L44" s="145" t="s">
        <v>104</v>
      </c>
      <c r="M44" s="146">
        <v>100</v>
      </c>
      <c r="N44" s="146">
        <v>27.5377969762419</v>
      </c>
      <c r="O44" s="146">
        <v>22.354211663066955</v>
      </c>
      <c r="P44" s="146">
        <v>16.711663066954642</v>
      </c>
      <c r="Q44" s="146">
        <v>10.718142548596113</v>
      </c>
      <c r="R44" s="146">
        <v>5.2105831533477325</v>
      </c>
      <c r="S44" s="146">
        <v>4.2116630669546433</v>
      </c>
      <c r="T44" s="146">
        <v>13.012958963282935</v>
      </c>
      <c r="U44" s="146">
        <v>0.24298056155507558</v>
      </c>
      <c r="V44" s="32" t="s">
        <v>54</v>
      </c>
    </row>
    <row r="45" spans="1:22" ht="16.5" customHeight="1">
      <c r="B45" s="141">
        <v>55</v>
      </c>
      <c r="C45" s="142">
        <v>2797</v>
      </c>
      <c r="D45" s="142">
        <v>809</v>
      </c>
      <c r="E45" s="142">
        <v>655</v>
      </c>
      <c r="F45" s="142">
        <v>541</v>
      </c>
      <c r="G45" s="142">
        <v>237</v>
      </c>
      <c r="H45" s="142">
        <v>148</v>
      </c>
      <c r="I45" s="142">
        <v>139</v>
      </c>
      <c r="J45" s="142">
        <v>171</v>
      </c>
      <c r="K45" s="142">
        <v>96</v>
      </c>
      <c r="L45" s="145" t="s">
        <v>104</v>
      </c>
      <c r="M45" s="146">
        <v>100</v>
      </c>
      <c r="N45" s="146">
        <v>28.923846978905971</v>
      </c>
      <c r="O45" s="146">
        <v>23.41794780121559</v>
      </c>
      <c r="P45" s="146">
        <v>19.342152306042188</v>
      </c>
      <c r="Q45" s="146">
        <v>8.47336431891312</v>
      </c>
      <c r="R45" s="146">
        <v>5.291383625312835</v>
      </c>
      <c r="S45" s="146">
        <v>4.9696102967465139</v>
      </c>
      <c r="T45" s="146">
        <v>6.1136932427601005</v>
      </c>
      <c r="U45" s="146">
        <v>3.4322488380407581</v>
      </c>
      <c r="V45" s="32" t="s">
        <v>54</v>
      </c>
    </row>
    <row r="46" spans="1:22" ht="16.5" customHeight="1">
      <c r="B46" s="141">
        <v>60</v>
      </c>
      <c r="C46" s="142">
        <v>1766</v>
      </c>
      <c r="D46" s="142">
        <v>535</v>
      </c>
      <c r="E46" s="142">
        <v>385</v>
      </c>
      <c r="F46" s="142">
        <v>328</v>
      </c>
      <c r="G46" s="142">
        <v>157</v>
      </c>
      <c r="H46" s="142">
        <v>104</v>
      </c>
      <c r="I46" s="142">
        <v>87</v>
      </c>
      <c r="J46" s="142">
        <v>116</v>
      </c>
      <c r="K46" s="142">
        <v>54</v>
      </c>
      <c r="L46" s="145" t="s">
        <v>104</v>
      </c>
      <c r="M46" s="146">
        <v>100</v>
      </c>
      <c r="N46" s="146">
        <v>30.294450736126837</v>
      </c>
      <c r="O46" s="146">
        <v>21.800679501698756</v>
      </c>
      <c r="P46" s="146">
        <v>18.573046432616081</v>
      </c>
      <c r="Q46" s="146">
        <v>8.8901472253680627</v>
      </c>
      <c r="R46" s="146">
        <v>5.8890147225368059</v>
      </c>
      <c r="S46" s="146">
        <v>4.9263873159682898</v>
      </c>
      <c r="T46" s="146">
        <v>6.5685164212910525</v>
      </c>
      <c r="U46" s="146">
        <v>3.057757644394111</v>
      </c>
      <c r="V46" s="32" t="s">
        <v>54</v>
      </c>
    </row>
    <row r="47" spans="1:22" ht="16.5" customHeight="1">
      <c r="A47" s="1" t="s">
        <v>57</v>
      </c>
      <c r="B47" s="141">
        <v>2</v>
      </c>
      <c r="C47" s="142">
        <v>1210</v>
      </c>
      <c r="D47" s="142">
        <v>332</v>
      </c>
      <c r="E47" s="142">
        <v>312</v>
      </c>
      <c r="F47" s="142">
        <v>249</v>
      </c>
      <c r="G47" s="142">
        <v>112</v>
      </c>
      <c r="H47" s="142">
        <v>60</v>
      </c>
      <c r="I47" s="142">
        <v>59</v>
      </c>
      <c r="J47" s="142">
        <v>59</v>
      </c>
      <c r="K47" s="142">
        <v>25</v>
      </c>
      <c r="L47" s="145" t="s">
        <v>104</v>
      </c>
      <c r="M47" s="146">
        <v>100</v>
      </c>
      <c r="N47" s="146">
        <v>27.438016528925619</v>
      </c>
      <c r="O47" s="146">
        <v>25.785123966942148</v>
      </c>
      <c r="P47" s="146">
        <v>20.578512396694215</v>
      </c>
      <c r="Q47" s="146">
        <v>9.2561983471074374</v>
      </c>
      <c r="R47" s="146">
        <v>4.9586776859504136</v>
      </c>
      <c r="S47" s="146">
        <v>4.8760330578512399</v>
      </c>
      <c r="T47" s="146">
        <v>4.8760330578512399</v>
      </c>
      <c r="U47" s="146">
        <v>2.0661157024793391</v>
      </c>
      <c r="V47" s="32" t="s">
        <v>54</v>
      </c>
    </row>
    <row r="48" spans="1:22" ht="16.5" customHeight="1">
      <c r="B48" s="141">
        <v>7</v>
      </c>
      <c r="C48" s="142">
        <v>852</v>
      </c>
      <c r="D48" s="142">
        <v>219</v>
      </c>
      <c r="E48" s="142">
        <v>252</v>
      </c>
      <c r="F48" s="142">
        <v>166</v>
      </c>
      <c r="G48" s="142">
        <v>61</v>
      </c>
      <c r="H48" s="142">
        <v>46</v>
      </c>
      <c r="I48" s="142">
        <v>45</v>
      </c>
      <c r="J48" s="142">
        <v>44</v>
      </c>
      <c r="K48" s="142">
        <v>14</v>
      </c>
      <c r="L48" s="142">
        <v>272</v>
      </c>
      <c r="M48" s="146">
        <v>100</v>
      </c>
      <c r="N48" s="146">
        <v>25.704225352112676</v>
      </c>
      <c r="O48" s="146">
        <v>29.577464788732392</v>
      </c>
      <c r="P48" s="146">
        <v>19.483568075117372</v>
      </c>
      <c r="Q48" s="146">
        <v>7.1596244131455409</v>
      </c>
      <c r="R48" s="146">
        <v>5.39906103286385</v>
      </c>
      <c r="S48" s="146">
        <v>5.28169014084507</v>
      </c>
      <c r="T48" s="146">
        <v>5.164319248826291</v>
      </c>
      <c r="U48" s="146">
        <v>1.643192488262911</v>
      </c>
      <c r="V48" s="146">
        <v>31.92488262910798</v>
      </c>
    </row>
    <row r="49" spans="2:22" ht="16.5" customHeight="1">
      <c r="B49" s="141">
        <v>11</v>
      </c>
      <c r="C49" s="142">
        <v>780</v>
      </c>
      <c r="D49" s="142">
        <v>197</v>
      </c>
      <c r="E49" s="142">
        <v>229</v>
      </c>
      <c r="F49" s="142">
        <v>172</v>
      </c>
      <c r="G49" s="142">
        <v>54</v>
      </c>
      <c r="H49" s="142">
        <v>32</v>
      </c>
      <c r="I49" s="142">
        <v>45</v>
      </c>
      <c r="J49" s="142">
        <v>45</v>
      </c>
      <c r="K49" s="142">
        <v>6</v>
      </c>
      <c r="L49" s="142">
        <v>245</v>
      </c>
      <c r="M49" s="146">
        <v>100</v>
      </c>
      <c r="N49" s="146">
        <v>25.256410256410255</v>
      </c>
      <c r="O49" s="146">
        <v>29.358974358974361</v>
      </c>
      <c r="P49" s="146">
        <v>22.051282051282051</v>
      </c>
      <c r="Q49" s="146">
        <v>6.9230769230769234</v>
      </c>
      <c r="R49" s="146">
        <v>4.1025641025641022</v>
      </c>
      <c r="S49" s="146">
        <v>5.7692307692307692</v>
      </c>
      <c r="T49" s="146">
        <v>5.7692307692307692</v>
      </c>
      <c r="U49" s="146">
        <v>0.76923076923076927</v>
      </c>
      <c r="V49" s="146">
        <v>31.410256410256409</v>
      </c>
    </row>
    <row r="50" spans="2:22" ht="16.5" customHeight="1">
      <c r="B50" s="141">
        <v>12</v>
      </c>
      <c r="C50" s="142">
        <v>750</v>
      </c>
      <c r="D50" s="142">
        <v>187</v>
      </c>
      <c r="E50" s="142">
        <v>244</v>
      </c>
      <c r="F50" s="142">
        <v>161</v>
      </c>
      <c r="G50" s="142">
        <v>52</v>
      </c>
      <c r="H50" s="142">
        <v>32</v>
      </c>
      <c r="I50" s="142">
        <v>32</v>
      </c>
      <c r="J50" s="142">
        <v>34</v>
      </c>
      <c r="K50" s="142">
        <v>8</v>
      </c>
      <c r="L50" s="142">
        <v>208</v>
      </c>
      <c r="M50" s="146">
        <v>100</v>
      </c>
      <c r="N50" s="146">
        <v>24.933333333333334</v>
      </c>
      <c r="O50" s="146">
        <v>32.533333333333331</v>
      </c>
      <c r="P50" s="146">
        <v>21.466666666666669</v>
      </c>
      <c r="Q50" s="146">
        <v>6.9333333333333327</v>
      </c>
      <c r="R50" s="146">
        <v>4.2666666666666666</v>
      </c>
      <c r="S50" s="146">
        <v>4.2666666666666666</v>
      </c>
      <c r="T50" s="146">
        <v>4.5333333333333332</v>
      </c>
      <c r="U50" s="146">
        <v>1.0666666666666667</v>
      </c>
      <c r="V50" s="146">
        <v>27.733333333333331</v>
      </c>
    </row>
    <row r="51" spans="2:22" ht="16.5" customHeight="1">
      <c r="B51" s="141">
        <v>13</v>
      </c>
      <c r="C51" s="142">
        <v>740</v>
      </c>
      <c r="D51" s="142">
        <v>206</v>
      </c>
      <c r="E51" s="142">
        <v>234</v>
      </c>
      <c r="F51" s="142">
        <v>136</v>
      </c>
      <c r="G51" s="142">
        <v>40</v>
      </c>
      <c r="H51" s="142">
        <v>30</v>
      </c>
      <c r="I51" s="142">
        <v>43</v>
      </c>
      <c r="J51" s="142">
        <v>42</v>
      </c>
      <c r="K51" s="142">
        <v>9</v>
      </c>
      <c r="L51" s="142">
        <v>197</v>
      </c>
      <c r="M51" s="146">
        <v>100</v>
      </c>
      <c r="N51" s="146">
        <v>27.837837837837835</v>
      </c>
      <c r="O51" s="146">
        <v>31.621621621621621</v>
      </c>
      <c r="P51" s="146">
        <v>18.378378378378379</v>
      </c>
      <c r="Q51" s="146">
        <v>5.4054054054054053</v>
      </c>
      <c r="R51" s="146">
        <v>4.0540540540540544</v>
      </c>
      <c r="S51" s="146">
        <v>5.8108108108108114</v>
      </c>
      <c r="T51" s="146">
        <v>5.6756756756756763</v>
      </c>
      <c r="U51" s="146">
        <v>1.2162162162162162</v>
      </c>
      <c r="V51" s="146">
        <v>26.621621621621621</v>
      </c>
    </row>
    <row r="52" spans="2:22" ht="16.5" customHeight="1">
      <c r="B52" s="141">
        <v>14</v>
      </c>
      <c r="C52" s="142">
        <v>691</v>
      </c>
      <c r="D52" s="142">
        <v>193</v>
      </c>
      <c r="E52" s="142">
        <v>207</v>
      </c>
      <c r="F52" s="142">
        <v>142</v>
      </c>
      <c r="G52" s="142">
        <v>40</v>
      </c>
      <c r="H52" s="142">
        <v>29</v>
      </c>
      <c r="I52" s="142">
        <v>38</v>
      </c>
      <c r="J52" s="142">
        <v>36</v>
      </c>
      <c r="K52" s="142">
        <v>6</v>
      </c>
      <c r="L52" s="142">
        <v>163</v>
      </c>
      <c r="M52" s="146">
        <v>100</v>
      </c>
      <c r="N52" s="146">
        <v>27.930535455861072</v>
      </c>
      <c r="O52" s="146">
        <v>29.956584659913172</v>
      </c>
      <c r="P52" s="146">
        <v>20.549927641099856</v>
      </c>
      <c r="Q52" s="146">
        <v>5.7887120115774238</v>
      </c>
      <c r="R52" s="146">
        <v>4.1968162083936322</v>
      </c>
      <c r="S52" s="146">
        <v>5.4992764109985526</v>
      </c>
      <c r="T52" s="146">
        <v>5.2098408104196814</v>
      </c>
      <c r="U52" s="146">
        <v>0.86830680173661368</v>
      </c>
      <c r="V52" s="146">
        <v>23.589001447178003</v>
      </c>
    </row>
    <row r="53" spans="2:22" ht="16.5" customHeight="1">
      <c r="B53" s="141">
        <v>15</v>
      </c>
      <c r="C53" s="142">
        <v>644</v>
      </c>
      <c r="D53" s="142">
        <v>195</v>
      </c>
      <c r="E53" s="142">
        <v>164</v>
      </c>
      <c r="F53" s="142">
        <v>137</v>
      </c>
      <c r="G53" s="142">
        <v>37</v>
      </c>
      <c r="H53" s="142">
        <v>42</v>
      </c>
      <c r="I53" s="142">
        <v>29</v>
      </c>
      <c r="J53" s="142">
        <v>26</v>
      </c>
      <c r="K53" s="142">
        <v>14</v>
      </c>
      <c r="L53" s="142">
        <v>196</v>
      </c>
      <c r="M53" s="146">
        <v>100</v>
      </c>
      <c r="N53" s="146">
        <v>30.3</v>
      </c>
      <c r="O53" s="146">
        <v>25.5</v>
      </c>
      <c r="P53" s="146">
        <v>21.3</v>
      </c>
      <c r="Q53" s="146">
        <v>5.7</v>
      </c>
      <c r="R53" s="146">
        <v>6.5</v>
      </c>
      <c r="S53" s="146">
        <v>4.5</v>
      </c>
      <c r="T53" s="146">
        <v>4</v>
      </c>
      <c r="U53" s="146">
        <v>2.2000000000000002</v>
      </c>
      <c r="V53" s="146">
        <v>30.4</v>
      </c>
    </row>
    <row r="54" spans="2:22" ht="16.5" customHeight="1">
      <c r="B54" s="141">
        <v>16</v>
      </c>
      <c r="C54" s="142">
        <v>665</v>
      </c>
      <c r="D54" s="142">
        <v>197</v>
      </c>
      <c r="E54" s="142">
        <v>199</v>
      </c>
      <c r="F54" s="142">
        <v>134</v>
      </c>
      <c r="G54" s="142">
        <v>46</v>
      </c>
      <c r="H54" s="142">
        <v>21</v>
      </c>
      <c r="I54" s="142">
        <v>25</v>
      </c>
      <c r="J54" s="142">
        <v>37</v>
      </c>
      <c r="K54" s="142">
        <v>6</v>
      </c>
      <c r="L54" s="142">
        <v>170</v>
      </c>
      <c r="M54" s="146">
        <v>100</v>
      </c>
      <c r="N54" s="146">
        <v>29.6</v>
      </c>
      <c r="O54" s="146">
        <v>29.9</v>
      </c>
      <c r="P54" s="146">
        <v>20.2</v>
      </c>
      <c r="Q54" s="146">
        <v>6.9</v>
      </c>
      <c r="R54" s="146">
        <v>3.2</v>
      </c>
      <c r="S54" s="146">
        <v>3.8</v>
      </c>
      <c r="T54" s="146">
        <v>5.6</v>
      </c>
      <c r="U54" s="146">
        <v>0.9</v>
      </c>
      <c r="V54" s="146">
        <v>25.6</v>
      </c>
    </row>
    <row r="55" spans="2:22" ht="16.5" customHeight="1">
      <c r="B55" s="141">
        <v>17</v>
      </c>
      <c r="C55" s="142">
        <v>604</v>
      </c>
      <c r="D55" s="142">
        <v>194</v>
      </c>
      <c r="E55" s="142">
        <v>167</v>
      </c>
      <c r="F55" s="142">
        <v>126</v>
      </c>
      <c r="G55" s="142">
        <v>31</v>
      </c>
      <c r="H55" s="142">
        <v>24</v>
      </c>
      <c r="I55" s="142">
        <v>24</v>
      </c>
      <c r="J55" s="142">
        <v>28</v>
      </c>
      <c r="K55" s="142">
        <v>10</v>
      </c>
      <c r="L55" s="142">
        <v>166</v>
      </c>
      <c r="M55" s="146">
        <v>100</v>
      </c>
      <c r="N55" s="146">
        <v>32.1</v>
      </c>
      <c r="O55" s="146">
        <v>27.6</v>
      </c>
      <c r="P55" s="146">
        <v>20.9</v>
      </c>
      <c r="Q55" s="146">
        <v>5.0999999999999996</v>
      </c>
      <c r="R55" s="146">
        <v>4</v>
      </c>
      <c r="S55" s="146">
        <v>4</v>
      </c>
      <c r="T55" s="146">
        <v>4.5999999999999996</v>
      </c>
      <c r="U55" s="146">
        <v>1.7</v>
      </c>
      <c r="V55" s="146">
        <v>27.5</v>
      </c>
    </row>
    <row r="56" spans="2:22" ht="16.5" customHeight="1">
      <c r="B56" s="141">
        <v>18</v>
      </c>
      <c r="C56" s="142">
        <v>612</v>
      </c>
      <c r="D56" s="142">
        <v>177</v>
      </c>
      <c r="E56" s="142">
        <v>175</v>
      </c>
      <c r="F56" s="142">
        <v>134</v>
      </c>
      <c r="G56" s="142">
        <v>45</v>
      </c>
      <c r="H56" s="142">
        <v>30</v>
      </c>
      <c r="I56" s="142">
        <v>23</v>
      </c>
      <c r="J56" s="142">
        <v>20</v>
      </c>
      <c r="K56" s="142">
        <v>8</v>
      </c>
      <c r="L56" s="142">
        <v>175</v>
      </c>
      <c r="M56" s="146">
        <v>100</v>
      </c>
      <c r="N56" s="146">
        <v>28.9</v>
      </c>
      <c r="O56" s="146">
        <v>28.6</v>
      </c>
      <c r="P56" s="146">
        <v>21.9</v>
      </c>
      <c r="Q56" s="146">
        <v>7.4</v>
      </c>
      <c r="R56" s="146">
        <v>4.9000000000000004</v>
      </c>
      <c r="S56" s="146">
        <v>3.8</v>
      </c>
      <c r="T56" s="146">
        <v>3.3</v>
      </c>
      <c r="U56" s="146">
        <v>1.3</v>
      </c>
      <c r="V56" s="146">
        <v>28.6</v>
      </c>
    </row>
    <row r="57" spans="2:22" ht="16.5" customHeight="1">
      <c r="B57" s="141">
        <v>19</v>
      </c>
      <c r="C57" s="142">
        <v>598</v>
      </c>
      <c r="D57" s="142">
        <v>196</v>
      </c>
      <c r="E57" s="142">
        <v>167</v>
      </c>
      <c r="F57" s="142">
        <v>112</v>
      </c>
      <c r="G57" s="142">
        <v>34</v>
      </c>
      <c r="H57" s="142">
        <v>24</v>
      </c>
      <c r="I57" s="142">
        <v>22</v>
      </c>
      <c r="J57" s="142">
        <v>32</v>
      </c>
      <c r="K57" s="142">
        <v>11</v>
      </c>
      <c r="L57" s="142">
        <v>152</v>
      </c>
      <c r="M57" s="146">
        <v>100</v>
      </c>
      <c r="N57" s="146">
        <v>32.799999999999997</v>
      </c>
      <c r="O57" s="146">
        <v>27.9</v>
      </c>
      <c r="P57" s="146">
        <v>18.7</v>
      </c>
      <c r="Q57" s="146">
        <v>5.7</v>
      </c>
      <c r="R57" s="146">
        <v>4</v>
      </c>
      <c r="S57" s="146">
        <v>3.7</v>
      </c>
      <c r="T57" s="146">
        <v>5.4</v>
      </c>
      <c r="U57" s="146">
        <v>1.8</v>
      </c>
      <c r="V57" s="146">
        <v>25.4</v>
      </c>
    </row>
    <row r="58" spans="2:22" ht="16.5" customHeight="1">
      <c r="B58" s="141">
        <v>20</v>
      </c>
      <c r="C58" s="142">
        <v>569</v>
      </c>
      <c r="D58" s="142">
        <v>175</v>
      </c>
      <c r="E58" s="142">
        <v>165</v>
      </c>
      <c r="F58" s="142">
        <v>106</v>
      </c>
      <c r="G58" s="142">
        <v>33</v>
      </c>
      <c r="H58" s="142">
        <v>27</v>
      </c>
      <c r="I58" s="142">
        <v>30</v>
      </c>
      <c r="J58" s="142">
        <v>27</v>
      </c>
      <c r="K58" s="142">
        <v>6</v>
      </c>
      <c r="L58" s="142">
        <v>160</v>
      </c>
      <c r="M58" s="146">
        <v>100</v>
      </c>
      <c r="N58" s="146">
        <v>30.8</v>
      </c>
      <c r="O58" s="146">
        <v>29</v>
      </c>
      <c r="P58" s="146">
        <v>18.600000000000001</v>
      </c>
      <c r="Q58" s="146">
        <v>5.8</v>
      </c>
      <c r="R58" s="146">
        <v>4.7</v>
      </c>
      <c r="S58" s="146">
        <v>5.3</v>
      </c>
      <c r="T58" s="146">
        <v>4.7</v>
      </c>
      <c r="U58" s="146">
        <v>1.1000000000000001</v>
      </c>
      <c r="V58" s="146">
        <v>28.1</v>
      </c>
    </row>
    <row r="59" spans="2:22" ht="16.5" customHeight="1">
      <c r="B59" s="141">
        <v>21</v>
      </c>
      <c r="C59" s="142">
        <v>569</v>
      </c>
      <c r="D59" s="142">
        <v>171</v>
      </c>
      <c r="E59" s="142">
        <v>173</v>
      </c>
      <c r="F59" s="142">
        <v>117</v>
      </c>
      <c r="G59" s="142">
        <v>38</v>
      </c>
      <c r="H59" s="142">
        <v>13</v>
      </c>
      <c r="I59" s="142">
        <v>16</v>
      </c>
      <c r="J59" s="142">
        <v>34</v>
      </c>
      <c r="K59" s="142">
        <v>7</v>
      </c>
      <c r="L59" s="142">
        <v>146</v>
      </c>
      <c r="M59" s="146">
        <v>100</v>
      </c>
      <c r="N59" s="146">
        <f>SUM(D59/C59*100)</f>
        <v>30.052724077328648</v>
      </c>
      <c r="O59" s="146">
        <f>SUM(E59/C59*100)</f>
        <v>30.404217926186295</v>
      </c>
      <c r="P59" s="146">
        <f>SUM(F59/C59*100)</f>
        <v>20.562390158172231</v>
      </c>
      <c r="Q59" s="146">
        <f>SUM(G59/C59*100)</f>
        <v>6.6783831282952555</v>
      </c>
      <c r="R59" s="146">
        <f>SUM(H59/C59*100)</f>
        <v>2.2847100175746924</v>
      </c>
      <c r="S59" s="146">
        <f>SUM(I59/C59*100)</f>
        <v>2.8119507908611596</v>
      </c>
      <c r="T59" s="146">
        <f>SUM(J59/C59*100)</f>
        <v>5.9753954305799644</v>
      </c>
      <c r="U59" s="146">
        <f>SUM(K59/C59*100)</f>
        <v>1.2302284710017575</v>
      </c>
      <c r="V59" s="146">
        <f>SUM(L59/C59*100)</f>
        <v>25.659050966608081</v>
      </c>
    </row>
    <row r="60" spans="2:22" ht="16.5" customHeight="1">
      <c r="B60" s="141">
        <v>22</v>
      </c>
      <c r="C60" s="142">
        <v>512</v>
      </c>
      <c r="D60" s="142">
        <v>163</v>
      </c>
      <c r="E60" s="142">
        <v>156</v>
      </c>
      <c r="F60" s="142">
        <v>95</v>
      </c>
      <c r="G60" s="142">
        <v>27</v>
      </c>
      <c r="H60" s="142">
        <v>18</v>
      </c>
      <c r="I60" s="142">
        <v>17</v>
      </c>
      <c r="J60" s="142">
        <v>31</v>
      </c>
      <c r="K60" s="142">
        <v>5</v>
      </c>
      <c r="L60" s="142">
        <v>137</v>
      </c>
      <c r="M60" s="146">
        <v>100</v>
      </c>
      <c r="N60" s="146">
        <f>SUM(D60/C60*100)</f>
        <v>31.8359375</v>
      </c>
      <c r="O60" s="146">
        <f>SUM(E60/C60*100)</f>
        <v>30.46875</v>
      </c>
      <c r="P60" s="146">
        <f>SUM(F60/C60*100)</f>
        <v>18.5546875</v>
      </c>
      <c r="Q60" s="146">
        <f>SUM(G60/C60*100)</f>
        <v>5.2734375</v>
      </c>
      <c r="R60" s="146">
        <f>SUM(H60/C60*100)</f>
        <v>3.515625</v>
      </c>
      <c r="S60" s="146">
        <f>SUM(I60/C60*100)</f>
        <v>3.3203125</v>
      </c>
      <c r="T60" s="146">
        <f>SUM(J60/C60*100)</f>
        <v>6.0546875</v>
      </c>
      <c r="U60" s="146">
        <f>SUM(K60/C60*100)</f>
        <v>0.9765625</v>
      </c>
      <c r="V60" s="146">
        <f>SUM(L60/C60*100)</f>
        <v>26.7578125</v>
      </c>
    </row>
    <row r="61" spans="2:22" ht="16.5" customHeight="1">
      <c r="B61" s="141">
        <v>23</v>
      </c>
      <c r="C61" s="142">
        <v>513</v>
      </c>
      <c r="D61" s="142">
        <v>167</v>
      </c>
      <c r="E61" s="142">
        <v>142</v>
      </c>
      <c r="F61" s="142">
        <v>94</v>
      </c>
      <c r="G61" s="142">
        <v>28</v>
      </c>
      <c r="H61" s="142">
        <v>24</v>
      </c>
      <c r="I61" s="142">
        <v>22</v>
      </c>
      <c r="J61" s="142">
        <v>27</v>
      </c>
      <c r="K61" s="142">
        <v>9</v>
      </c>
      <c r="L61" s="148" t="s">
        <v>106</v>
      </c>
      <c r="M61" s="146">
        <f>IF(M57="-","-",ROUND(C61/$C$61*100,1))</f>
        <v>100</v>
      </c>
      <c r="N61" s="146">
        <f t="shared" ref="N61:N64" si="9">SUM(D61/C61*100)</f>
        <v>32.553606237816766</v>
      </c>
      <c r="O61" s="146">
        <f t="shared" ref="O61:O64" si="10">SUM(E61/C61*100)</f>
        <v>27.680311890838205</v>
      </c>
      <c r="P61" s="146">
        <f t="shared" ref="P61:P64" si="11">SUM(F61/C61*100)</f>
        <v>18.323586744639375</v>
      </c>
      <c r="Q61" s="146">
        <f t="shared" ref="Q61:Q64" si="12">SUM(G61/C61*100)</f>
        <v>5.4580896686159841</v>
      </c>
      <c r="R61" s="146">
        <f t="shared" ref="R61:R64" si="13">SUM(H61/C61*100)</f>
        <v>4.6783625730994149</v>
      </c>
      <c r="S61" s="146">
        <f t="shared" ref="S61:S64" si="14">SUM(I61/C61*100)</f>
        <v>4.2884990253411299</v>
      </c>
      <c r="T61" s="146">
        <f t="shared" ref="T61:T64" si="15">SUM(J61/C61*100)</f>
        <v>5.2631578947368416</v>
      </c>
      <c r="U61" s="146">
        <f t="shared" ref="U61:U64" si="16">SUM(K61/C61*100)</f>
        <v>1.7543859649122806</v>
      </c>
      <c r="V61" s="21" t="s">
        <v>163</v>
      </c>
    </row>
    <row r="62" spans="2:22" ht="16.5" customHeight="1">
      <c r="B62" s="141">
        <v>24</v>
      </c>
      <c r="C62" s="142">
        <v>473</v>
      </c>
      <c r="D62" s="142">
        <v>157</v>
      </c>
      <c r="E62" s="142">
        <v>137</v>
      </c>
      <c r="F62" s="142">
        <v>75</v>
      </c>
      <c r="G62" s="142">
        <v>27</v>
      </c>
      <c r="H62" s="142">
        <v>25</v>
      </c>
      <c r="I62" s="142">
        <v>23</v>
      </c>
      <c r="J62" s="142">
        <v>22</v>
      </c>
      <c r="K62" s="142">
        <v>7</v>
      </c>
      <c r="L62" s="148">
        <v>130</v>
      </c>
      <c r="M62" s="146">
        <f>C62/C62*100</f>
        <v>100</v>
      </c>
      <c r="N62" s="146">
        <f t="shared" si="9"/>
        <v>33.192389006342495</v>
      </c>
      <c r="O62" s="146">
        <f t="shared" si="10"/>
        <v>28.964059196617338</v>
      </c>
      <c r="P62" s="146">
        <f t="shared" si="11"/>
        <v>15.856236786469344</v>
      </c>
      <c r="Q62" s="146">
        <f t="shared" si="12"/>
        <v>5.7082452431289639</v>
      </c>
      <c r="R62" s="146">
        <f t="shared" si="13"/>
        <v>5.2854122621564485</v>
      </c>
      <c r="S62" s="146">
        <f t="shared" si="14"/>
        <v>4.8625792811839323</v>
      </c>
      <c r="T62" s="146">
        <f t="shared" si="15"/>
        <v>4.6511627906976747</v>
      </c>
      <c r="U62" s="146">
        <f t="shared" si="16"/>
        <v>1.4799154334038054</v>
      </c>
      <c r="V62" s="146">
        <f>SUM(L62/C62*100)</f>
        <v>27.484143763213531</v>
      </c>
    </row>
    <row r="63" spans="2:22" ht="16.5" customHeight="1">
      <c r="B63" s="141">
        <v>25</v>
      </c>
      <c r="C63" s="142">
        <v>398</v>
      </c>
      <c r="D63" s="142">
        <v>123</v>
      </c>
      <c r="E63" s="142">
        <v>125</v>
      </c>
      <c r="F63" s="142">
        <v>72</v>
      </c>
      <c r="G63" s="142">
        <v>24</v>
      </c>
      <c r="H63" s="142">
        <v>17</v>
      </c>
      <c r="I63" s="142">
        <v>12</v>
      </c>
      <c r="J63" s="142">
        <v>19</v>
      </c>
      <c r="K63" s="142">
        <v>6</v>
      </c>
      <c r="L63" s="148">
        <v>104</v>
      </c>
      <c r="M63" s="146">
        <v>100</v>
      </c>
      <c r="N63" s="146">
        <f t="shared" si="9"/>
        <v>30.904522613065328</v>
      </c>
      <c r="O63" s="146">
        <f t="shared" si="10"/>
        <v>31.4070351758794</v>
      </c>
      <c r="P63" s="146">
        <f t="shared" si="11"/>
        <v>18.090452261306535</v>
      </c>
      <c r="Q63" s="146">
        <f t="shared" si="12"/>
        <v>6.0301507537688437</v>
      </c>
      <c r="R63" s="146">
        <f t="shared" si="13"/>
        <v>4.2713567839195976</v>
      </c>
      <c r="S63" s="146">
        <f t="shared" si="14"/>
        <v>3.0150753768844218</v>
      </c>
      <c r="T63" s="146">
        <f t="shared" si="15"/>
        <v>4.7738693467336679</v>
      </c>
      <c r="U63" s="146">
        <f t="shared" si="16"/>
        <v>1.5075376884422109</v>
      </c>
      <c r="V63" s="146">
        <f>SUM(L63/C63*100)</f>
        <v>26.13065326633166</v>
      </c>
    </row>
    <row r="64" spans="2:22" ht="16.5" customHeight="1">
      <c r="B64" s="141">
        <v>26</v>
      </c>
      <c r="C64" s="142">
        <v>460</v>
      </c>
      <c r="D64" s="142">
        <v>151</v>
      </c>
      <c r="E64" s="142">
        <v>135</v>
      </c>
      <c r="F64" s="142">
        <v>81</v>
      </c>
      <c r="G64" s="142">
        <v>33</v>
      </c>
      <c r="H64" s="142">
        <v>21</v>
      </c>
      <c r="I64" s="142">
        <v>20</v>
      </c>
      <c r="J64" s="142">
        <v>17</v>
      </c>
      <c r="K64" s="142">
        <v>1</v>
      </c>
      <c r="L64" s="148">
        <v>123</v>
      </c>
      <c r="M64" s="146">
        <v>100</v>
      </c>
      <c r="N64" s="146">
        <f t="shared" si="9"/>
        <v>32.826086956521735</v>
      </c>
      <c r="O64" s="146">
        <f t="shared" si="10"/>
        <v>29.347826086956523</v>
      </c>
      <c r="P64" s="146">
        <f t="shared" si="11"/>
        <v>17.608695652173914</v>
      </c>
      <c r="Q64" s="146">
        <f t="shared" si="12"/>
        <v>7.1739130434782608</v>
      </c>
      <c r="R64" s="146">
        <f t="shared" si="13"/>
        <v>4.5652173913043477</v>
      </c>
      <c r="S64" s="146">
        <f t="shared" si="14"/>
        <v>4.3478260869565215</v>
      </c>
      <c r="T64" s="146">
        <f t="shared" si="15"/>
        <v>3.6956521739130435</v>
      </c>
      <c r="U64" s="146">
        <f t="shared" si="16"/>
        <v>0.21739130434782608</v>
      </c>
      <c r="V64" s="146">
        <f>SUM(L64/C64*100)</f>
        <v>26.739130434782609</v>
      </c>
    </row>
    <row r="65" spans="1:22" ht="7.5" customHeight="1">
      <c r="B65" s="141"/>
      <c r="C65" s="142"/>
      <c r="D65" s="142"/>
      <c r="E65" s="142"/>
      <c r="F65" s="142"/>
      <c r="G65" s="142"/>
      <c r="H65" s="142"/>
      <c r="I65" s="142"/>
      <c r="J65" s="142"/>
      <c r="K65" s="142"/>
      <c r="L65" s="148"/>
      <c r="M65" s="146"/>
      <c r="N65" s="149"/>
      <c r="O65" s="149"/>
      <c r="P65" s="149"/>
      <c r="Q65" s="149"/>
      <c r="R65" s="149"/>
      <c r="S65" s="149"/>
      <c r="T65" s="149"/>
      <c r="U65" s="149"/>
      <c r="V65" s="149"/>
    </row>
    <row r="66" spans="1:22" ht="14.25">
      <c r="B66" s="141"/>
      <c r="C66" s="142"/>
      <c r="D66" s="142"/>
      <c r="E66" s="142"/>
      <c r="F66" s="143" t="s">
        <v>113</v>
      </c>
      <c r="G66" s="143" t="s">
        <v>114</v>
      </c>
      <c r="H66" s="143" t="s">
        <v>109</v>
      </c>
      <c r="I66" s="143" t="s">
        <v>110</v>
      </c>
      <c r="J66" s="142"/>
      <c r="K66" s="142"/>
      <c r="L66" s="142"/>
      <c r="P66" s="121" t="s">
        <v>115</v>
      </c>
      <c r="Q66" s="121" t="s">
        <v>116</v>
      </c>
      <c r="R66" s="121" t="s">
        <v>109</v>
      </c>
      <c r="S66" s="121" t="s">
        <v>110</v>
      </c>
    </row>
    <row r="67" spans="1:22" ht="7.5" customHeight="1">
      <c r="B67" s="141"/>
      <c r="C67" s="142"/>
      <c r="D67" s="142"/>
      <c r="E67" s="142"/>
      <c r="F67" s="143"/>
      <c r="G67" s="143"/>
      <c r="H67" s="143"/>
      <c r="I67" s="143"/>
      <c r="J67" s="142"/>
      <c r="K67" s="142"/>
      <c r="L67" s="142"/>
      <c r="P67" s="121"/>
      <c r="Q67" s="121"/>
      <c r="R67" s="121"/>
      <c r="S67" s="121"/>
    </row>
    <row r="68" spans="1:22" ht="16.5" customHeight="1">
      <c r="A68" s="1" t="s">
        <v>55</v>
      </c>
      <c r="B68" s="141">
        <v>25</v>
      </c>
      <c r="C68" s="142">
        <v>6210</v>
      </c>
      <c r="D68" s="142">
        <v>1491</v>
      </c>
      <c r="E68" s="142">
        <v>2254</v>
      </c>
      <c r="F68" s="142">
        <v>1481</v>
      </c>
      <c r="G68" s="142">
        <v>643</v>
      </c>
      <c r="H68" s="142">
        <v>158</v>
      </c>
      <c r="I68" s="142">
        <v>57</v>
      </c>
      <c r="J68" s="142">
        <v>123</v>
      </c>
      <c r="K68" s="142">
        <v>3</v>
      </c>
      <c r="L68" s="145" t="s">
        <v>104</v>
      </c>
      <c r="M68" s="146">
        <v>100</v>
      </c>
      <c r="N68" s="146">
        <v>24.009661835748791</v>
      </c>
      <c r="O68" s="146">
        <v>36.296296296296298</v>
      </c>
      <c r="P68" s="146">
        <v>23.848631239935589</v>
      </c>
      <c r="Q68" s="146">
        <v>10.35426731078905</v>
      </c>
      <c r="R68" s="146">
        <v>2.5442834138486314</v>
      </c>
      <c r="S68" s="146">
        <v>0.91787439613526567</v>
      </c>
      <c r="T68" s="146">
        <v>1.9806763285024156</v>
      </c>
      <c r="U68" s="146">
        <v>4.8309178743961352E-2</v>
      </c>
      <c r="V68" s="21" t="s">
        <v>54</v>
      </c>
    </row>
    <row r="69" spans="1:22" ht="16.5" customHeight="1">
      <c r="B69" s="141">
        <v>30</v>
      </c>
      <c r="C69" s="142">
        <v>6739</v>
      </c>
      <c r="D69" s="142">
        <v>1328</v>
      </c>
      <c r="E69" s="142">
        <v>2649</v>
      </c>
      <c r="F69" s="142">
        <v>1852</v>
      </c>
      <c r="G69" s="142">
        <v>720</v>
      </c>
      <c r="H69" s="142">
        <v>76</v>
      </c>
      <c r="I69" s="142">
        <v>28</v>
      </c>
      <c r="J69" s="142">
        <v>84</v>
      </c>
      <c r="K69" s="142">
        <v>2</v>
      </c>
      <c r="L69" s="145" t="s">
        <v>104</v>
      </c>
      <c r="M69" s="146">
        <v>100</v>
      </c>
      <c r="N69" s="146">
        <v>19.706187861700549</v>
      </c>
      <c r="O69" s="146">
        <v>39.308502745214426</v>
      </c>
      <c r="P69" s="146">
        <v>27.481822228817332</v>
      </c>
      <c r="Q69" s="146">
        <v>10.684077756343671</v>
      </c>
      <c r="R69" s="146">
        <v>1.1277637631696096</v>
      </c>
      <c r="S69" s="146">
        <v>0.41549191274669833</v>
      </c>
      <c r="T69" s="146">
        <v>1.2464757382400948</v>
      </c>
      <c r="U69" s="146">
        <v>2.967799376762131E-2</v>
      </c>
      <c r="V69" s="21" t="s">
        <v>54</v>
      </c>
    </row>
    <row r="70" spans="1:22" ht="16.5" customHeight="1">
      <c r="B70" s="141">
        <v>35</v>
      </c>
      <c r="C70" s="142">
        <v>7090</v>
      </c>
      <c r="D70" s="142">
        <v>1125</v>
      </c>
      <c r="E70" s="142">
        <v>2698</v>
      </c>
      <c r="F70" s="142">
        <v>2177</v>
      </c>
      <c r="G70" s="142">
        <v>962</v>
      </c>
      <c r="H70" s="142">
        <v>67</v>
      </c>
      <c r="I70" s="142">
        <v>13</v>
      </c>
      <c r="J70" s="142">
        <v>47</v>
      </c>
      <c r="K70" s="142">
        <v>1</v>
      </c>
      <c r="L70" s="145" t="s">
        <v>104</v>
      </c>
      <c r="M70" s="146">
        <v>100</v>
      </c>
      <c r="N70" s="146">
        <v>15.867418899858956</v>
      </c>
      <c r="O70" s="146">
        <v>38.053596614950635</v>
      </c>
      <c r="P70" s="146">
        <v>30.705218617771507</v>
      </c>
      <c r="Q70" s="146">
        <v>13.568406205923836</v>
      </c>
      <c r="R70" s="146">
        <v>0.94499294781382226</v>
      </c>
      <c r="S70" s="146">
        <v>0.18335684062059238</v>
      </c>
      <c r="T70" s="146">
        <v>0.66290550070521859</v>
      </c>
      <c r="U70" s="146">
        <v>1.4104372355430182E-2</v>
      </c>
      <c r="V70" s="21" t="s">
        <v>54</v>
      </c>
    </row>
    <row r="71" spans="1:22" ht="16.5" customHeight="1">
      <c r="B71" s="141">
        <v>40</v>
      </c>
      <c r="C71" s="142">
        <v>6467</v>
      </c>
      <c r="D71" s="142">
        <v>1226</v>
      </c>
      <c r="E71" s="142">
        <v>2451</v>
      </c>
      <c r="F71" s="142">
        <v>1878</v>
      </c>
      <c r="G71" s="142">
        <v>866</v>
      </c>
      <c r="H71" s="142">
        <v>23</v>
      </c>
      <c r="I71" s="142">
        <v>8</v>
      </c>
      <c r="J71" s="142">
        <v>15</v>
      </c>
      <c r="K71" s="145" t="s">
        <v>74</v>
      </c>
      <c r="L71" s="145" t="s">
        <v>104</v>
      </c>
      <c r="M71" s="146">
        <v>100</v>
      </c>
      <c r="N71" s="146">
        <v>18.957785681150458</v>
      </c>
      <c r="O71" s="146">
        <v>37.900108241843206</v>
      </c>
      <c r="P71" s="146">
        <v>29.039740219576309</v>
      </c>
      <c r="Q71" s="146">
        <v>13.391062316375443</v>
      </c>
      <c r="R71" s="146">
        <v>0.35565177052729241</v>
      </c>
      <c r="S71" s="146">
        <v>0.12370496366166692</v>
      </c>
      <c r="T71" s="146">
        <v>0.23194680686562549</v>
      </c>
      <c r="U71" s="21" t="s">
        <v>74</v>
      </c>
      <c r="V71" s="21" t="s">
        <v>54</v>
      </c>
    </row>
    <row r="72" spans="1:22" ht="16.5" customHeight="1">
      <c r="B72" s="141">
        <v>45</v>
      </c>
      <c r="C72" s="142">
        <v>5532</v>
      </c>
      <c r="D72" s="142">
        <v>1395</v>
      </c>
      <c r="E72" s="142">
        <v>2019</v>
      </c>
      <c r="F72" s="142">
        <v>1404</v>
      </c>
      <c r="G72" s="142">
        <v>680</v>
      </c>
      <c r="H72" s="142">
        <v>14</v>
      </c>
      <c r="I72" s="142">
        <v>5</v>
      </c>
      <c r="J72" s="142">
        <v>15</v>
      </c>
      <c r="K72" s="145" t="s">
        <v>74</v>
      </c>
      <c r="L72" s="145" t="s">
        <v>104</v>
      </c>
      <c r="M72" s="146">
        <v>100</v>
      </c>
      <c r="N72" s="146">
        <v>25.216919739696316</v>
      </c>
      <c r="O72" s="146">
        <v>36.496746203904557</v>
      </c>
      <c r="P72" s="146">
        <v>25.379609544468547</v>
      </c>
      <c r="Q72" s="146">
        <v>12.292118582791034</v>
      </c>
      <c r="R72" s="146">
        <v>0.25307302964569778</v>
      </c>
      <c r="S72" s="146">
        <v>9.038322487346348E-2</v>
      </c>
      <c r="T72" s="146">
        <v>0.27114967462039047</v>
      </c>
      <c r="U72" s="21" t="s">
        <v>74</v>
      </c>
      <c r="V72" s="21" t="s">
        <v>54</v>
      </c>
    </row>
    <row r="73" spans="1:22" ht="16.5" customHeight="1">
      <c r="B73" s="141">
        <v>50</v>
      </c>
      <c r="C73" s="142">
        <v>3568</v>
      </c>
      <c r="D73" s="142">
        <v>1207</v>
      </c>
      <c r="E73" s="142">
        <v>1145</v>
      </c>
      <c r="F73" s="142">
        <v>877</v>
      </c>
      <c r="G73" s="142">
        <v>334</v>
      </c>
      <c r="H73" s="142">
        <v>2</v>
      </c>
      <c r="I73" s="142">
        <v>2</v>
      </c>
      <c r="J73" s="142">
        <v>1</v>
      </c>
      <c r="K73" s="145" t="s">
        <v>74</v>
      </c>
      <c r="L73" s="145" t="s">
        <v>104</v>
      </c>
      <c r="M73" s="146">
        <v>100</v>
      </c>
      <c r="N73" s="146">
        <v>33.828475336322875</v>
      </c>
      <c r="O73" s="146">
        <v>32.090807174887892</v>
      </c>
      <c r="P73" s="146">
        <v>24.579596412556054</v>
      </c>
      <c r="Q73" s="146">
        <v>9.3609865470852025</v>
      </c>
      <c r="R73" s="146">
        <v>5.6053811659192827E-2</v>
      </c>
      <c r="S73" s="146">
        <v>5.6053811659192827E-2</v>
      </c>
      <c r="T73" s="146">
        <v>2.8026905829596414E-2</v>
      </c>
      <c r="U73" s="21" t="s">
        <v>74</v>
      </c>
      <c r="V73" s="21" t="s">
        <v>54</v>
      </c>
    </row>
    <row r="74" spans="1:22" ht="16.5" customHeight="1">
      <c r="B74" s="141">
        <v>55</v>
      </c>
      <c r="C74" s="142">
        <v>2993</v>
      </c>
      <c r="D74" s="142">
        <v>1083</v>
      </c>
      <c r="E74" s="142">
        <v>1029</v>
      </c>
      <c r="F74" s="142">
        <v>873</v>
      </c>
      <c r="G74" s="142">
        <v>4</v>
      </c>
      <c r="H74" s="142">
        <v>2</v>
      </c>
      <c r="I74" s="142">
        <v>2</v>
      </c>
      <c r="J74" s="145" t="s">
        <v>74</v>
      </c>
      <c r="K74" s="145" t="s">
        <v>74</v>
      </c>
      <c r="L74" s="145" t="s">
        <v>104</v>
      </c>
      <c r="M74" s="146">
        <v>100</v>
      </c>
      <c r="N74" s="146">
        <v>36.18443033745406</v>
      </c>
      <c r="O74" s="146">
        <v>34.38022051453391</v>
      </c>
      <c r="P74" s="146">
        <v>29.168058803875713</v>
      </c>
      <c r="Q74" s="146">
        <v>0.13364517206815904</v>
      </c>
      <c r="R74" s="146">
        <v>6.682258603407952E-2</v>
      </c>
      <c r="S74" s="146">
        <v>6.682258603407952E-2</v>
      </c>
      <c r="T74" s="21" t="s">
        <v>74</v>
      </c>
      <c r="U74" s="21" t="s">
        <v>74</v>
      </c>
      <c r="V74" s="21" t="s">
        <v>54</v>
      </c>
    </row>
    <row r="75" spans="1:22" ht="16.5" customHeight="1">
      <c r="B75" s="141">
        <v>60</v>
      </c>
      <c r="C75" s="142">
        <v>3222</v>
      </c>
      <c r="D75" s="142">
        <v>1370</v>
      </c>
      <c r="E75" s="142">
        <v>1023</v>
      </c>
      <c r="F75" s="142">
        <v>826</v>
      </c>
      <c r="G75" s="142">
        <v>1</v>
      </c>
      <c r="H75" s="142">
        <v>2</v>
      </c>
      <c r="I75" s="145" t="s">
        <v>74</v>
      </c>
      <c r="J75" s="145" t="s">
        <v>74</v>
      </c>
      <c r="K75" s="145" t="s">
        <v>74</v>
      </c>
      <c r="L75" s="145" t="s">
        <v>104</v>
      </c>
      <c r="M75" s="146">
        <v>100</v>
      </c>
      <c r="N75" s="146">
        <v>42.520173805090003</v>
      </c>
      <c r="O75" s="146">
        <v>31.750465549348235</v>
      </c>
      <c r="P75" s="146">
        <v>25.636250775915581</v>
      </c>
      <c r="Q75" s="146">
        <v>3.1036623215394164E-2</v>
      </c>
      <c r="R75" s="146">
        <v>6.2073246430788327E-2</v>
      </c>
      <c r="S75" s="21" t="s">
        <v>74</v>
      </c>
      <c r="T75" s="21" t="s">
        <v>74</v>
      </c>
      <c r="U75" s="21" t="s">
        <v>74</v>
      </c>
      <c r="V75" s="21" t="s">
        <v>54</v>
      </c>
    </row>
    <row r="76" spans="1:22" ht="16.5" customHeight="1">
      <c r="A76" s="1" t="s">
        <v>57</v>
      </c>
      <c r="B76" s="141">
        <v>2</v>
      </c>
      <c r="C76" s="142">
        <v>2288</v>
      </c>
      <c r="D76" s="142">
        <v>1151</v>
      </c>
      <c r="E76" s="142">
        <v>655</v>
      </c>
      <c r="F76" s="142">
        <v>481</v>
      </c>
      <c r="G76" s="145" t="s">
        <v>74</v>
      </c>
      <c r="H76" s="142">
        <v>1</v>
      </c>
      <c r="I76" s="145" t="s">
        <v>74</v>
      </c>
      <c r="J76" s="145" t="s">
        <v>74</v>
      </c>
      <c r="K76" s="145" t="s">
        <v>74</v>
      </c>
      <c r="L76" s="145" t="s">
        <v>104</v>
      </c>
      <c r="M76" s="146">
        <v>100</v>
      </c>
      <c r="N76" s="146">
        <v>50.305944055944053</v>
      </c>
      <c r="O76" s="146">
        <v>28.62762237762238</v>
      </c>
      <c r="P76" s="146">
        <v>21.022727272727273</v>
      </c>
      <c r="Q76" s="21" t="s">
        <v>74</v>
      </c>
      <c r="R76" s="146">
        <v>4.3706293706293704E-2</v>
      </c>
      <c r="S76" s="21" t="s">
        <v>74</v>
      </c>
      <c r="T76" s="21" t="s">
        <v>74</v>
      </c>
      <c r="U76" s="21" t="s">
        <v>74</v>
      </c>
      <c r="V76" s="21" t="s">
        <v>54</v>
      </c>
    </row>
    <row r="77" spans="1:22" ht="16.5" customHeight="1">
      <c r="B77" s="141">
        <v>7</v>
      </c>
      <c r="C77" s="142">
        <v>1287</v>
      </c>
      <c r="D77" s="142">
        <v>623</v>
      </c>
      <c r="E77" s="142">
        <v>455</v>
      </c>
      <c r="F77" s="142">
        <v>204</v>
      </c>
      <c r="G77" s="142">
        <v>1</v>
      </c>
      <c r="H77" s="142">
        <v>1</v>
      </c>
      <c r="I77" s="142">
        <v>3</v>
      </c>
      <c r="J77" s="145" t="s">
        <v>74</v>
      </c>
      <c r="K77" s="145" t="s">
        <v>74</v>
      </c>
      <c r="L77" s="142">
        <v>6</v>
      </c>
      <c r="M77" s="146">
        <v>100</v>
      </c>
      <c r="N77" s="146">
        <v>48.407148407148412</v>
      </c>
      <c r="O77" s="146">
        <v>35.353535353535356</v>
      </c>
      <c r="P77" s="146">
        <v>15.850815850815851</v>
      </c>
      <c r="Q77" s="146">
        <v>7.7700077700077697E-2</v>
      </c>
      <c r="R77" s="146">
        <v>7.7700077700077697E-2</v>
      </c>
      <c r="S77" s="146">
        <v>0.23310023310023309</v>
      </c>
      <c r="T77" s="21" t="s">
        <v>74</v>
      </c>
      <c r="U77" s="21" t="s">
        <v>74</v>
      </c>
      <c r="V77" s="146">
        <v>0.46620046620046618</v>
      </c>
    </row>
    <row r="78" spans="1:22" ht="16.5" customHeight="1">
      <c r="B78" s="141">
        <v>11</v>
      </c>
      <c r="C78" s="142">
        <v>1273</v>
      </c>
      <c r="D78" s="142">
        <v>655</v>
      </c>
      <c r="E78" s="142">
        <v>412</v>
      </c>
      <c r="F78" s="142">
        <v>206</v>
      </c>
      <c r="G78" s="145" t="s">
        <v>74</v>
      </c>
      <c r="H78" s="145" t="s">
        <v>74</v>
      </c>
      <c r="I78" s="145" t="s">
        <v>74</v>
      </c>
      <c r="J78" s="145" t="s">
        <v>74</v>
      </c>
      <c r="K78" s="145" t="s">
        <v>74</v>
      </c>
      <c r="L78" s="142">
        <v>1</v>
      </c>
      <c r="M78" s="146">
        <v>100</v>
      </c>
      <c r="N78" s="146">
        <v>51.453260015710924</v>
      </c>
      <c r="O78" s="146">
        <v>32.364493322859389</v>
      </c>
      <c r="P78" s="146">
        <v>16.182246661429694</v>
      </c>
      <c r="Q78" s="21" t="s">
        <v>74</v>
      </c>
      <c r="R78" s="21" t="s">
        <v>74</v>
      </c>
      <c r="S78" s="21" t="s">
        <v>74</v>
      </c>
      <c r="T78" s="21" t="s">
        <v>74</v>
      </c>
      <c r="U78" s="21" t="s">
        <v>74</v>
      </c>
      <c r="V78" s="146">
        <v>7.8554595443833475E-2</v>
      </c>
    </row>
    <row r="79" spans="1:22" ht="16.5" customHeight="1">
      <c r="B79" s="141">
        <v>12</v>
      </c>
      <c r="C79" s="142">
        <v>1319</v>
      </c>
      <c r="D79" s="142">
        <v>700</v>
      </c>
      <c r="E79" s="142">
        <v>379</v>
      </c>
      <c r="F79" s="142">
        <v>240</v>
      </c>
      <c r="G79" s="145" t="s">
        <v>74</v>
      </c>
      <c r="H79" s="145" t="s">
        <v>74</v>
      </c>
      <c r="I79" s="145" t="s">
        <v>74</v>
      </c>
      <c r="J79" s="145" t="s">
        <v>74</v>
      </c>
      <c r="K79" s="145" t="s">
        <v>74</v>
      </c>
      <c r="L79" s="145" t="s">
        <v>74</v>
      </c>
      <c r="M79" s="146">
        <v>100</v>
      </c>
      <c r="N79" s="146">
        <v>53.070507960576194</v>
      </c>
      <c r="O79" s="146">
        <v>28.733889310083399</v>
      </c>
      <c r="P79" s="146">
        <v>18.195602729340411</v>
      </c>
      <c r="Q79" s="21" t="s">
        <v>74</v>
      </c>
      <c r="R79" s="21" t="s">
        <v>74</v>
      </c>
      <c r="S79" s="21" t="s">
        <v>74</v>
      </c>
      <c r="T79" s="21" t="s">
        <v>74</v>
      </c>
      <c r="U79" s="21" t="s">
        <v>74</v>
      </c>
      <c r="V79" s="21" t="s">
        <v>74</v>
      </c>
    </row>
    <row r="80" spans="1:22" ht="16.5" customHeight="1">
      <c r="A80" s="25"/>
      <c r="B80" s="141">
        <v>13</v>
      </c>
      <c r="C80" s="151">
        <v>1307</v>
      </c>
      <c r="D80" s="151">
        <v>678</v>
      </c>
      <c r="E80" s="151">
        <v>397</v>
      </c>
      <c r="F80" s="151">
        <v>232</v>
      </c>
      <c r="G80" s="145" t="s">
        <v>74</v>
      </c>
      <c r="H80" s="145" t="s">
        <v>74</v>
      </c>
      <c r="I80" s="145" t="s">
        <v>74</v>
      </c>
      <c r="J80" s="145" t="s">
        <v>74</v>
      </c>
      <c r="K80" s="145" t="s">
        <v>74</v>
      </c>
      <c r="L80" s="145" t="s">
        <v>74</v>
      </c>
      <c r="M80" s="152">
        <v>100</v>
      </c>
      <c r="N80" s="152">
        <v>51.874521805661821</v>
      </c>
      <c r="O80" s="152">
        <v>30.374904361132366</v>
      </c>
      <c r="P80" s="152">
        <v>17.750573833205816</v>
      </c>
      <c r="Q80" s="32" t="s">
        <v>74</v>
      </c>
      <c r="R80" s="32" t="s">
        <v>74</v>
      </c>
      <c r="S80" s="32" t="s">
        <v>74</v>
      </c>
      <c r="T80" s="32" t="s">
        <v>74</v>
      </c>
      <c r="U80" s="32" t="s">
        <v>74</v>
      </c>
      <c r="V80" s="32" t="s">
        <v>74</v>
      </c>
    </row>
    <row r="81" spans="1:22" ht="16.5" customHeight="1">
      <c r="A81" s="25"/>
      <c r="B81" s="25">
        <v>14</v>
      </c>
      <c r="C81" s="157">
        <v>1222</v>
      </c>
      <c r="D81" s="151">
        <v>629</v>
      </c>
      <c r="E81" s="151">
        <v>392</v>
      </c>
      <c r="F81" s="151">
        <v>201</v>
      </c>
      <c r="G81" s="148" t="s">
        <v>74</v>
      </c>
      <c r="H81" s="148" t="s">
        <v>74</v>
      </c>
      <c r="I81" s="148" t="s">
        <v>74</v>
      </c>
      <c r="J81" s="148" t="s">
        <v>74</v>
      </c>
      <c r="K81" s="148" t="s">
        <v>74</v>
      </c>
      <c r="L81" s="148">
        <v>1</v>
      </c>
      <c r="M81" s="152">
        <v>100</v>
      </c>
      <c r="N81" s="152">
        <v>51.472995090016369</v>
      </c>
      <c r="O81" s="152">
        <v>32.078559738134203</v>
      </c>
      <c r="P81" s="152">
        <v>16.448445171849428</v>
      </c>
      <c r="Q81" s="153" t="s">
        <v>74</v>
      </c>
      <c r="R81" s="153" t="s">
        <v>74</v>
      </c>
      <c r="S81" s="153" t="s">
        <v>74</v>
      </c>
      <c r="T81" s="153" t="s">
        <v>74</v>
      </c>
      <c r="U81" s="153" t="s">
        <v>74</v>
      </c>
      <c r="V81" s="152">
        <v>8.1833060556464818E-2</v>
      </c>
    </row>
    <row r="82" spans="1:22" s="25" customFormat="1" ht="16.5" customHeight="1">
      <c r="B82" s="25">
        <v>15</v>
      </c>
      <c r="C82" s="157">
        <v>1185</v>
      </c>
      <c r="D82" s="151">
        <v>597</v>
      </c>
      <c r="E82" s="151">
        <v>385</v>
      </c>
      <c r="F82" s="151">
        <v>202</v>
      </c>
      <c r="G82" s="148">
        <v>1</v>
      </c>
      <c r="H82" s="148" t="s">
        <v>22</v>
      </c>
      <c r="I82" s="148" t="s">
        <v>22</v>
      </c>
      <c r="J82" s="148" t="s">
        <v>22</v>
      </c>
      <c r="K82" s="148" t="s">
        <v>22</v>
      </c>
      <c r="L82" s="148">
        <v>1</v>
      </c>
      <c r="M82" s="152">
        <v>100</v>
      </c>
      <c r="N82" s="152">
        <v>50.4</v>
      </c>
      <c r="O82" s="152">
        <v>32.5</v>
      </c>
      <c r="P82" s="152">
        <v>17</v>
      </c>
      <c r="Q82" s="153">
        <v>0.1</v>
      </c>
      <c r="R82" s="153" t="s">
        <v>22</v>
      </c>
      <c r="S82" s="153" t="s">
        <v>22</v>
      </c>
      <c r="T82" s="153" t="s">
        <v>22</v>
      </c>
      <c r="U82" s="153" t="s">
        <v>22</v>
      </c>
      <c r="V82" s="152">
        <v>0.1</v>
      </c>
    </row>
    <row r="83" spans="1:22" ht="16.5" customHeight="1">
      <c r="A83" s="25"/>
      <c r="B83" s="25">
        <v>16</v>
      </c>
      <c r="C83" s="157">
        <v>1115</v>
      </c>
      <c r="D83" s="151">
        <v>585</v>
      </c>
      <c r="E83" s="151">
        <v>340</v>
      </c>
      <c r="F83" s="151">
        <v>190</v>
      </c>
      <c r="G83" s="148" t="s">
        <v>22</v>
      </c>
      <c r="H83" s="148" t="s">
        <v>22</v>
      </c>
      <c r="I83" s="148" t="s">
        <v>22</v>
      </c>
      <c r="J83" s="148" t="s">
        <v>22</v>
      </c>
      <c r="K83" s="148" t="s">
        <v>22</v>
      </c>
      <c r="L83" s="148" t="s">
        <v>22</v>
      </c>
      <c r="M83" s="152">
        <v>100</v>
      </c>
      <c r="N83" s="152">
        <v>52.5</v>
      </c>
      <c r="O83" s="152">
        <v>30.5</v>
      </c>
      <c r="P83" s="152">
        <v>17</v>
      </c>
      <c r="Q83" s="153" t="s">
        <v>22</v>
      </c>
      <c r="R83" s="153" t="s">
        <v>22</v>
      </c>
      <c r="S83" s="153" t="s">
        <v>22</v>
      </c>
      <c r="T83" s="153" t="s">
        <v>22</v>
      </c>
      <c r="U83" s="153" t="s">
        <v>22</v>
      </c>
      <c r="V83" s="153" t="s">
        <v>22</v>
      </c>
    </row>
    <row r="84" spans="1:22" ht="16.5" customHeight="1">
      <c r="A84" s="25"/>
      <c r="B84" s="25">
        <v>17</v>
      </c>
      <c r="C84" s="157">
        <v>1060</v>
      </c>
      <c r="D84" s="151">
        <v>592</v>
      </c>
      <c r="E84" s="151">
        <v>295</v>
      </c>
      <c r="F84" s="151">
        <v>173</v>
      </c>
      <c r="G84" s="148" t="s">
        <v>22</v>
      </c>
      <c r="H84" s="148" t="s">
        <v>22</v>
      </c>
      <c r="I84" s="148" t="s">
        <v>22</v>
      </c>
      <c r="J84" s="148" t="s">
        <v>22</v>
      </c>
      <c r="K84" s="148" t="s">
        <v>22</v>
      </c>
      <c r="L84" s="148" t="s">
        <v>22</v>
      </c>
      <c r="M84" s="152">
        <v>100</v>
      </c>
      <c r="N84" s="152">
        <v>55.8</v>
      </c>
      <c r="O84" s="152">
        <v>27.8</v>
      </c>
      <c r="P84" s="152">
        <v>16.3</v>
      </c>
      <c r="Q84" s="153" t="s">
        <v>22</v>
      </c>
      <c r="R84" s="153" t="s">
        <v>22</v>
      </c>
      <c r="S84" s="153" t="s">
        <v>22</v>
      </c>
      <c r="T84" s="153" t="s">
        <v>22</v>
      </c>
      <c r="U84" s="153" t="s">
        <v>22</v>
      </c>
      <c r="V84" s="153" t="s">
        <v>22</v>
      </c>
    </row>
    <row r="85" spans="1:22" ht="16.5" customHeight="1">
      <c r="A85" s="25"/>
      <c r="B85" s="25">
        <v>18</v>
      </c>
      <c r="C85" s="157">
        <v>940</v>
      </c>
      <c r="D85" s="151">
        <v>509</v>
      </c>
      <c r="E85" s="151">
        <v>281</v>
      </c>
      <c r="F85" s="151">
        <v>150</v>
      </c>
      <c r="G85" s="148" t="s">
        <v>22</v>
      </c>
      <c r="H85" s="148" t="s">
        <v>22</v>
      </c>
      <c r="I85" s="148" t="s">
        <v>22</v>
      </c>
      <c r="J85" s="148" t="s">
        <v>22</v>
      </c>
      <c r="K85" s="148" t="s">
        <v>22</v>
      </c>
      <c r="L85" s="148" t="s">
        <v>22</v>
      </c>
      <c r="M85" s="152">
        <v>100</v>
      </c>
      <c r="N85" s="152">
        <v>54.1</v>
      </c>
      <c r="O85" s="152">
        <v>29.9</v>
      </c>
      <c r="P85" s="152">
        <v>16</v>
      </c>
      <c r="Q85" s="153" t="s">
        <v>22</v>
      </c>
      <c r="R85" s="153" t="s">
        <v>22</v>
      </c>
      <c r="S85" s="153" t="s">
        <v>22</v>
      </c>
      <c r="T85" s="153" t="s">
        <v>22</v>
      </c>
      <c r="U85" s="153" t="s">
        <v>22</v>
      </c>
      <c r="V85" s="153" t="s">
        <v>22</v>
      </c>
    </row>
    <row r="86" spans="1:22" ht="16.5" customHeight="1">
      <c r="A86" s="25"/>
      <c r="B86" s="25">
        <v>19</v>
      </c>
      <c r="C86" s="157">
        <v>883</v>
      </c>
      <c r="D86" s="151">
        <v>467</v>
      </c>
      <c r="E86" s="151">
        <v>268</v>
      </c>
      <c r="F86" s="151">
        <v>148</v>
      </c>
      <c r="G86" s="148" t="s">
        <v>19</v>
      </c>
      <c r="H86" s="148" t="s">
        <v>19</v>
      </c>
      <c r="I86" s="148" t="s">
        <v>19</v>
      </c>
      <c r="J86" s="148" t="s">
        <v>19</v>
      </c>
      <c r="K86" s="148" t="s">
        <v>19</v>
      </c>
      <c r="L86" s="148" t="s">
        <v>19</v>
      </c>
      <c r="M86" s="152">
        <v>100</v>
      </c>
      <c r="N86" s="152">
        <v>52.9</v>
      </c>
      <c r="O86" s="152">
        <v>30.4</v>
      </c>
      <c r="P86" s="152">
        <v>16.8</v>
      </c>
      <c r="Q86" s="153" t="s">
        <v>163</v>
      </c>
      <c r="R86" s="153" t="s">
        <v>163</v>
      </c>
      <c r="S86" s="153" t="s">
        <v>163</v>
      </c>
      <c r="T86" s="153" t="s">
        <v>163</v>
      </c>
      <c r="U86" s="153" t="s">
        <v>163</v>
      </c>
      <c r="V86" s="153" t="s">
        <v>163</v>
      </c>
    </row>
    <row r="87" spans="1:22" ht="16.5" customHeight="1">
      <c r="A87" s="25"/>
      <c r="B87" s="25">
        <v>20</v>
      </c>
      <c r="C87" s="157">
        <v>843</v>
      </c>
      <c r="D87" s="151">
        <v>434</v>
      </c>
      <c r="E87" s="151">
        <v>262</v>
      </c>
      <c r="F87" s="151">
        <v>147</v>
      </c>
      <c r="G87" s="148" t="s">
        <v>19</v>
      </c>
      <c r="H87" s="148" t="s">
        <v>19</v>
      </c>
      <c r="I87" s="148" t="s">
        <v>19</v>
      </c>
      <c r="J87" s="148" t="s">
        <v>19</v>
      </c>
      <c r="K87" s="148" t="s">
        <v>19</v>
      </c>
      <c r="L87" s="148" t="s">
        <v>19</v>
      </c>
      <c r="M87" s="152">
        <v>100</v>
      </c>
      <c r="N87" s="152">
        <v>51.5</v>
      </c>
      <c r="O87" s="152">
        <v>31.1</v>
      </c>
      <c r="P87" s="152">
        <v>17.399999999999999</v>
      </c>
      <c r="Q87" s="153" t="s">
        <v>163</v>
      </c>
      <c r="R87" s="153" t="s">
        <v>163</v>
      </c>
      <c r="S87" s="153" t="s">
        <v>163</v>
      </c>
      <c r="T87" s="153" t="s">
        <v>163</v>
      </c>
      <c r="U87" s="153" t="s">
        <v>163</v>
      </c>
      <c r="V87" s="153" t="s">
        <v>163</v>
      </c>
    </row>
    <row r="88" spans="1:22" ht="16.5" customHeight="1">
      <c r="A88" s="25"/>
      <c r="B88" s="25">
        <v>21</v>
      </c>
      <c r="C88" s="157">
        <v>792</v>
      </c>
      <c r="D88" s="151">
        <v>380</v>
      </c>
      <c r="E88" s="151">
        <v>254</v>
      </c>
      <c r="F88" s="151">
        <v>157</v>
      </c>
      <c r="G88" s="148">
        <v>1</v>
      </c>
      <c r="H88" s="148" t="s">
        <v>19</v>
      </c>
      <c r="I88" s="148" t="s">
        <v>19</v>
      </c>
      <c r="J88" s="148" t="s">
        <v>19</v>
      </c>
      <c r="K88" s="148" t="s">
        <v>19</v>
      </c>
      <c r="L88" s="148">
        <v>1</v>
      </c>
      <c r="M88" s="152">
        <v>100</v>
      </c>
      <c r="N88" s="152">
        <f>SUM(D88/C88*100)</f>
        <v>47.979797979797979</v>
      </c>
      <c r="O88" s="152">
        <f>SUM(E88/C88*100)</f>
        <v>32.070707070707073</v>
      </c>
      <c r="P88" s="152">
        <f>SUM(F88/C88*100)</f>
        <v>19.823232323232322</v>
      </c>
      <c r="Q88" s="152">
        <f>SUM(G88/C88*100)</f>
        <v>0.12626262626262627</v>
      </c>
      <c r="R88" s="153" t="s">
        <v>163</v>
      </c>
      <c r="S88" s="153" t="s">
        <v>163</v>
      </c>
      <c r="T88" s="153" t="s">
        <v>163</v>
      </c>
      <c r="U88" s="153" t="s">
        <v>163</v>
      </c>
      <c r="V88" s="152">
        <f>SUM(L88/C88*100)</f>
        <v>0.12626262626262627</v>
      </c>
    </row>
    <row r="89" spans="1:22" ht="16.5" customHeight="1">
      <c r="A89" s="25"/>
      <c r="B89" s="25">
        <v>22</v>
      </c>
      <c r="C89" s="157">
        <v>748</v>
      </c>
      <c r="D89" s="151">
        <v>387</v>
      </c>
      <c r="E89" s="151">
        <v>215</v>
      </c>
      <c r="F89" s="151">
        <v>145</v>
      </c>
      <c r="G89" s="148">
        <v>1</v>
      </c>
      <c r="H89" s="148" t="s">
        <v>19</v>
      </c>
      <c r="I89" s="148" t="s">
        <v>19</v>
      </c>
      <c r="J89" s="148" t="s">
        <v>19</v>
      </c>
      <c r="K89" s="148" t="s">
        <v>19</v>
      </c>
      <c r="L89" s="148">
        <v>1</v>
      </c>
      <c r="M89" s="152">
        <v>100</v>
      </c>
      <c r="N89" s="152">
        <f>SUM(D89/C89*100)</f>
        <v>51.737967914438499</v>
      </c>
      <c r="O89" s="152">
        <f>SUM(E89/C89*100)</f>
        <v>28.743315508021389</v>
      </c>
      <c r="P89" s="152">
        <f>SUM(F89/C89*100)</f>
        <v>19.385026737967912</v>
      </c>
      <c r="Q89" s="152">
        <f>SUM(G89/C89*100)</f>
        <v>0.13368983957219249</v>
      </c>
      <c r="R89" s="153" t="s">
        <v>74</v>
      </c>
      <c r="S89" s="153" t="s">
        <v>163</v>
      </c>
      <c r="T89" s="153" t="s">
        <v>163</v>
      </c>
      <c r="U89" s="153" t="s">
        <v>163</v>
      </c>
      <c r="V89" s="152">
        <f>SUM(L89/C89*100)</f>
        <v>0.13368983957219249</v>
      </c>
    </row>
    <row r="90" spans="1:22" ht="16.5" customHeight="1">
      <c r="A90" s="25"/>
      <c r="B90" s="25">
        <v>23</v>
      </c>
      <c r="C90" s="157">
        <v>796</v>
      </c>
      <c r="D90" s="151">
        <v>418</v>
      </c>
      <c r="E90" s="151">
        <v>234</v>
      </c>
      <c r="F90" s="151">
        <v>144</v>
      </c>
      <c r="G90" s="148" t="s">
        <v>19</v>
      </c>
      <c r="H90" s="148" t="s">
        <v>19</v>
      </c>
      <c r="I90" s="148" t="s">
        <v>19</v>
      </c>
      <c r="J90" s="148" t="s">
        <v>19</v>
      </c>
      <c r="K90" s="148" t="s">
        <v>19</v>
      </c>
      <c r="L90" s="148" t="s">
        <v>19</v>
      </c>
      <c r="M90" s="146">
        <f>IF(M86="-","-",ROUND(C90/$C$90*100,1))</f>
        <v>100</v>
      </c>
      <c r="N90" s="152">
        <v>52.5</v>
      </c>
      <c r="O90" s="152">
        <v>29.4</v>
      </c>
      <c r="P90" s="152">
        <v>18.100000000000001</v>
      </c>
      <c r="Q90" s="150" t="s">
        <v>170</v>
      </c>
      <c r="R90" s="150" t="s">
        <v>170</v>
      </c>
      <c r="S90" s="150" t="str">
        <f>IF(S86="－","－",ROUND(I90/$C$90*100,1))</f>
        <v>－</v>
      </c>
      <c r="T90" s="150" t="str">
        <f>IF(T86="－","－",ROUND(J90/$C$90*100,1))</f>
        <v>－</v>
      </c>
      <c r="U90" s="150" t="str">
        <f>IF(U86="－","－",ROUND(K90/$C$90*100,1))</f>
        <v>－</v>
      </c>
      <c r="V90" s="150" t="str">
        <f>IF(V86="－","－",ROUND(L90/$C$90*100,1))</f>
        <v>－</v>
      </c>
    </row>
    <row r="91" spans="1:22" ht="16.5" customHeight="1">
      <c r="A91" s="25"/>
      <c r="B91" s="25">
        <v>24</v>
      </c>
      <c r="C91" s="157">
        <v>704</v>
      </c>
      <c r="D91" s="151">
        <v>351</v>
      </c>
      <c r="E91" s="151">
        <v>234</v>
      </c>
      <c r="F91" s="151">
        <v>119</v>
      </c>
      <c r="G91" s="148" t="s">
        <v>106</v>
      </c>
      <c r="H91" s="148" t="s">
        <v>106</v>
      </c>
      <c r="I91" s="148" t="s">
        <v>106</v>
      </c>
      <c r="J91" s="148" t="s">
        <v>106</v>
      </c>
      <c r="K91" s="148" t="s">
        <v>106</v>
      </c>
      <c r="L91" s="148" t="s">
        <v>106</v>
      </c>
      <c r="M91" s="152">
        <f>C91/$C$91*100</f>
        <v>100</v>
      </c>
      <c r="N91" s="152">
        <f t="shared" ref="N91:P91" si="17">D91/$C$91*100</f>
        <v>49.857954545454547</v>
      </c>
      <c r="O91" s="152">
        <f t="shared" si="17"/>
        <v>33.238636363636367</v>
      </c>
      <c r="P91" s="152">
        <f t="shared" si="17"/>
        <v>16.90340909090909</v>
      </c>
      <c r="Q91" s="153" t="s">
        <v>164</v>
      </c>
      <c r="R91" s="153" t="s">
        <v>164</v>
      </c>
      <c r="S91" s="153" t="s">
        <v>164</v>
      </c>
      <c r="T91" s="153" t="s">
        <v>164</v>
      </c>
      <c r="U91" s="153" t="s">
        <v>164</v>
      </c>
      <c r="V91" s="153" t="s">
        <v>164</v>
      </c>
    </row>
    <row r="92" spans="1:22" ht="16.5" customHeight="1">
      <c r="A92" s="25"/>
      <c r="B92" s="141">
        <v>25</v>
      </c>
      <c r="C92" s="151">
        <v>736</v>
      </c>
      <c r="D92" s="151">
        <v>380</v>
      </c>
      <c r="E92" s="151">
        <v>221</v>
      </c>
      <c r="F92" s="151">
        <v>135</v>
      </c>
      <c r="G92" s="148" t="s">
        <v>19</v>
      </c>
      <c r="H92" s="148" t="s">
        <v>19</v>
      </c>
      <c r="I92" s="148" t="s">
        <v>19</v>
      </c>
      <c r="J92" s="148" t="s">
        <v>19</v>
      </c>
      <c r="K92" s="148" t="s">
        <v>19</v>
      </c>
      <c r="L92" s="148" t="s">
        <v>19</v>
      </c>
      <c r="M92" s="152">
        <v>100</v>
      </c>
      <c r="N92" s="152">
        <v>51.630434782608688</v>
      </c>
      <c r="O92" s="152">
        <v>30.027173913043477</v>
      </c>
      <c r="P92" s="152">
        <v>18.342391304347828</v>
      </c>
      <c r="Q92" s="153" t="s">
        <v>19</v>
      </c>
      <c r="R92" s="153" t="s">
        <v>19</v>
      </c>
      <c r="S92" s="153" t="s">
        <v>19</v>
      </c>
      <c r="T92" s="153" t="s">
        <v>19</v>
      </c>
      <c r="U92" s="153" t="s">
        <v>19</v>
      </c>
      <c r="V92" s="153" t="s">
        <v>19</v>
      </c>
    </row>
    <row r="93" spans="1:22" ht="16.5" customHeight="1">
      <c r="A93" s="4"/>
      <c r="B93" s="164">
        <v>26</v>
      </c>
      <c r="C93" s="154">
        <v>641</v>
      </c>
      <c r="D93" s="154">
        <v>334</v>
      </c>
      <c r="E93" s="154">
        <v>194</v>
      </c>
      <c r="F93" s="154">
        <v>113</v>
      </c>
      <c r="G93" s="155" t="s">
        <v>181</v>
      </c>
      <c r="H93" s="155" t="s">
        <v>182</v>
      </c>
      <c r="I93" s="155" t="s">
        <v>182</v>
      </c>
      <c r="J93" s="155" t="s">
        <v>182</v>
      </c>
      <c r="K93" s="155" t="s">
        <v>182</v>
      </c>
      <c r="L93" s="155" t="s">
        <v>183</v>
      </c>
      <c r="M93" s="156">
        <v>100</v>
      </c>
      <c r="N93" s="156">
        <f t="shared" ref="N93" si="18">SUM(D93/C93*100)</f>
        <v>52.106084243369736</v>
      </c>
      <c r="O93" s="156">
        <f t="shared" ref="O93" si="19">SUM(E93/C93*100)</f>
        <v>30.265210608424336</v>
      </c>
      <c r="P93" s="156">
        <f t="shared" ref="P93" si="20">SUM(F93/C93*100)</f>
        <v>17.628705148205928</v>
      </c>
      <c r="Q93" s="28" t="s">
        <v>183</v>
      </c>
      <c r="R93" s="28" t="s">
        <v>184</v>
      </c>
      <c r="S93" s="28" t="s">
        <v>184</v>
      </c>
      <c r="T93" s="28" t="s">
        <v>184</v>
      </c>
      <c r="U93" s="28" t="s">
        <v>184</v>
      </c>
      <c r="V93" s="28" t="s">
        <v>184</v>
      </c>
    </row>
    <row r="94" spans="1:22">
      <c r="B94" s="1" t="s">
        <v>117</v>
      </c>
    </row>
  </sheetData>
  <mergeCells count="6">
    <mergeCell ref="P8:S8"/>
    <mergeCell ref="U3:V3"/>
    <mergeCell ref="B2:T2"/>
    <mergeCell ref="A4:B6"/>
    <mergeCell ref="C4:C6"/>
    <mergeCell ref="M4:M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56" orientation="landscape" r:id="rId1"/>
  <headerFooter alignWithMargins="0"/>
  <colBreaks count="1" manualBreakCount="1">
    <brk id="12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第25表</vt:lpstr>
      <vt:lpstr>第26表</vt:lpstr>
      <vt:lpstr>第27表</vt:lpstr>
      <vt:lpstr>第28表</vt:lpstr>
      <vt:lpstr>第29表</vt:lpstr>
      <vt:lpstr>第30表</vt:lpstr>
      <vt:lpstr>第25表!Print_Area</vt:lpstr>
      <vt:lpstr>第28表!Print_Area</vt:lpstr>
      <vt:lpstr>第29表!Print_Area</vt:lpstr>
      <vt:lpstr>第30表!Print_Area</vt:lpstr>
      <vt:lpstr>第28表!Print_Titles</vt:lpstr>
      <vt:lpstr>第29表!Print_Titles</vt:lpstr>
      <vt:lpstr>第30表!Print_Titles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060103</dc:creator>
  <cp:lastModifiedBy>北海道</cp:lastModifiedBy>
  <cp:lastPrinted>2016-11-18T15:47:33Z</cp:lastPrinted>
  <dcterms:created xsi:type="dcterms:W3CDTF">2013-05-08T06:02:22Z</dcterms:created>
  <dcterms:modified xsi:type="dcterms:W3CDTF">2016-11-25T10:16:52Z</dcterms:modified>
</cp:coreProperties>
</file>