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N:\05_行政係\08_市町村行政関係\07_行政概要・北海道市町村要覧・全国市町村要覧\R8(2026)年度\01_行政概要\07_公開用データ\公開データ\"/>
    </mc:Choice>
  </mc:AlternateContent>
  <xr:revisionPtr revIDLastSave="0" documentId="13_ncr:1_{B7E522F6-15BA-4E99-8887-D3A36B248CDE}" xr6:coauthVersionLast="47" xr6:coauthVersionMax="47" xr10:uidLastSave="{00000000-0000-0000-0000-000000000000}"/>
  <bookViews>
    <workbookView xWindow="-120" yWindow="-120" windowWidth="29040" windowHeight="15720" tabRatio="745" xr2:uid="{00000000-000D-0000-FFFF-FFFF00000000}"/>
  </bookViews>
  <sheets>
    <sheet name="１－１" sheetId="4" r:id="rId1"/>
  </sheets>
  <definedNames>
    <definedName name="_xlnm._FilterDatabase" localSheetId="0" hidden="1">'１－１'!$A$25:$S$239</definedName>
    <definedName name="\A" localSheetId="0">#REF!</definedName>
    <definedName name="\A">#REF!</definedName>
    <definedName name="\B" localSheetId="0">#REF!</definedName>
    <definedName name="\B">#REF!</definedName>
    <definedName name="_xlnm.Print_Area" localSheetId="0">'１－１'!$A$1:$S$239</definedName>
    <definedName name="_xlnm.Print_Titles" localSheetId="0">'１－１'!$14:$18</definedName>
    <definedName name="tblDOUTAIwk_T">#REF!</definedName>
    <definedName name="チェック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23" i="4" l="1"/>
  <c r="Q19" i="4"/>
  <c r="Q20" i="4"/>
  <c r="C20" i="4"/>
  <c r="C224" i="4"/>
  <c r="O19" i="4" l="1"/>
  <c r="Q21" i="4"/>
  <c r="Q26" i="4"/>
  <c r="Q22" i="4"/>
  <c r="Q81" i="4" l="1"/>
  <c r="R69" i="4"/>
  <c r="R25" i="4"/>
  <c r="Q61" i="4"/>
  <c r="Q216" i="4"/>
  <c r="I69" i="4"/>
  <c r="I50" i="4"/>
  <c r="R21" i="4"/>
  <c r="R22" i="4"/>
  <c r="R19" i="4" l="1"/>
  <c r="O223" i="4" l="1"/>
  <c r="O214" i="4"/>
  <c r="O193" i="4"/>
  <c r="O174" i="4"/>
  <c r="O163" i="4"/>
  <c r="O154" i="4"/>
  <c r="O130" i="4"/>
  <c r="O122" i="4"/>
  <c r="O110" i="4"/>
  <c r="O102" i="4"/>
  <c r="O90" i="4"/>
  <c r="O69" i="4" l="1"/>
  <c r="O25" i="4"/>
  <c r="K102" i="4"/>
  <c r="K223" i="4"/>
  <c r="L223" i="4"/>
  <c r="K214" i="4"/>
  <c r="L214" i="4"/>
  <c r="K193" i="4"/>
  <c r="L193" i="4"/>
  <c r="K174" i="4"/>
  <c r="L174" i="4"/>
  <c r="K163" i="4"/>
  <c r="L163" i="4"/>
  <c r="K154" i="4"/>
  <c r="L154" i="4"/>
  <c r="K130" i="4"/>
  <c r="L130" i="4"/>
  <c r="K122" i="4"/>
  <c r="L122" i="4"/>
  <c r="K110" i="4"/>
  <c r="L110" i="4"/>
  <c r="L102" i="4"/>
  <c r="K25" i="4"/>
  <c r="L25" i="4"/>
  <c r="O50" i="4" l="1"/>
  <c r="O22" i="4"/>
  <c r="N22" i="4"/>
  <c r="O21" i="4"/>
  <c r="N21" i="4"/>
  <c r="M103" i="4"/>
  <c r="M104" i="4"/>
  <c r="M105" i="4"/>
  <c r="M106" i="4"/>
  <c r="M107" i="4"/>
  <c r="M108" i="4"/>
  <c r="M109" i="4"/>
  <c r="M111" i="4"/>
  <c r="M112" i="4"/>
  <c r="M113" i="4"/>
  <c r="M114" i="4"/>
  <c r="M115" i="4"/>
  <c r="M116" i="4"/>
  <c r="M117" i="4"/>
  <c r="M118" i="4"/>
  <c r="M119" i="4"/>
  <c r="M120" i="4"/>
  <c r="M121" i="4"/>
  <c r="M123" i="4"/>
  <c r="M124" i="4"/>
  <c r="M125" i="4"/>
  <c r="M126" i="4"/>
  <c r="M127" i="4"/>
  <c r="M128" i="4"/>
  <c r="M129" i="4"/>
  <c r="M131" i="4"/>
  <c r="M132" i="4"/>
  <c r="M133" i="4"/>
  <c r="M134" i="4"/>
  <c r="M135" i="4"/>
  <c r="M136" i="4"/>
  <c r="M137" i="4"/>
  <c r="M138" i="4"/>
  <c r="M139" i="4"/>
  <c r="M140" i="4"/>
  <c r="M141" i="4"/>
  <c r="M142" i="4"/>
  <c r="M143" i="4"/>
  <c r="M144" i="4"/>
  <c r="M145" i="4"/>
  <c r="M146" i="4"/>
  <c r="M147" i="4"/>
  <c r="M148" i="4"/>
  <c r="M149" i="4"/>
  <c r="M150" i="4"/>
  <c r="M151" i="4"/>
  <c r="M152" i="4"/>
  <c r="M153" i="4"/>
  <c r="M155" i="4"/>
  <c r="M156" i="4"/>
  <c r="M157" i="4"/>
  <c r="M158" i="4"/>
  <c r="M159" i="4"/>
  <c r="M160" i="4"/>
  <c r="M161" i="4"/>
  <c r="M162" i="4"/>
  <c r="M164" i="4"/>
  <c r="M165" i="4"/>
  <c r="M166" i="4"/>
  <c r="M167" i="4"/>
  <c r="M168" i="4"/>
  <c r="M169" i="4"/>
  <c r="M170" i="4"/>
  <c r="M171" i="4"/>
  <c r="M172" i="4"/>
  <c r="M173" i="4"/>
  <c r="M175" i="4"/>
  <c r="M176" i="4"/>
  <c r="M177" i="4"/>
  <c r="M178" i="4"/>
  <c r="M179" i="4"/>
  <c r="M180" i="4"/>
  <c r="M181" i="4"/>
  <c r="M182" i="4"/>
  <c r="M183" i="4"/>
  <c r="M184" i="4"/>
  <c r="M185" i="4"/>
  <c r="M186" i="4"/>
  <c r="M187" i="4"/>
  <c r="M188" i="4"/>
  <c r="M189" i="4"/>
  <c r="M190" i="4"/>
  <c r="M191" i="4"/>
  <c r="M192" i="4"/>
  <c r="M194" i="4"/>
  <c r="M195" i="4"/>
  <c r="M196" i="4"/>
  <c r="M197" i="4"/>
  <c r="M198" i="4"/>
  <c r="M199" i="4"/>
  <c r="M200" i="4"/>
  <c r="M201" i="4"/>
  <c r="M202" i="4"/>
  <c r="M203" i="4"/>
  <c r="M204" i="4"/>
  <c r="M205" i="4"/>
  <c r="M206" i="4"/>
  <c r="M207" i="4"/>
  <c r="M208" i="4"/>
  <c r="M209" i="4"/>
  <c r="M210" i="4"/>
  <c r="M211" i="4"/>
  <c r="M212" i="4"/>
  <c r="M215" i="4"/>
  <c r="M216" i="4"/>
  <c r="M217" i="4"/>
  <c r="M218" i="4"/>
  <c r="M219" i="4"/>
  <c r="M220" i="4"/>
  <c r="M221" i="4"/>
  <c r="M222" i="4"/>
  <c r="M225" i="4"/>
  <c r="M226" i="4"/>
  <c r="M227" i="4"/>
  <c r="M228" i="4"/>
  <c r="M229" i="4"/>
  <c r="K90" i="4"/>
  <c r="L90" i="4"/>
  <c r="K69" i="4"/>
  <c r="L69" i="4"/>
  <c r="K50" i="4"/>
  <c r="L50" i="4"/>
  <c r="L22" i="4"/>
  <c r="K22" i="4"/>
  <c r="L21" i="4"/>
  <c r="K21" i="4"/>
  <c r="J22" i="4"/>
  <c r="J21" i="4"/>
  <c r="I22" i="4"/>
  <c r="I21" i="4"/>
  <c r="P22" i="4" l="1"/>
  <c r="N19" i="4"/>
  <c r="P21" i="4"/>
  <c r="M22" i="4"/>
  <c r="K19" i="4"/>
  <c r="L19" i="4"/>
  <c r="J19" i="4"/>
  <c r="I19" i="4"/>
  <c r="M21" i="4"/>
  <c r="P65" i="4"/>
  <c r="P62" i="4"/>
  <c r="P115" i="4"/>
  <c r="P19" i="4" l="1"/>
  <c r="M19" i="4"/>
  <c r="Q227" i="4" l="1"/>
  <c r="Q228" i="4"/>
  <c r="Q229" i="4"/>
  <c r="Q226" i="4"/>
  <c r="Q225" i="4"/>
  <c r="Q217" i="4"/>
  <c r="Q218" i="4"/>
  <c r="Q219" i="4"/>
  <c r="Q220" i="4"/>
  <c r="Q221" i="4"/>
  <c r="Q222" i="4"/>
  <c r="Q215" i="4"/>
  <c r="Q196" i="4"/>
  <c r="Q197" i="4"/>
  <c r="Q198" i="4"/>
  <c r="Q199" i="4"/>
  <c r="Q200" i="4"/>
  <c r="Q201" i="4"/>
  <c r="Q202" i="4"/>
  <c r="Q203" i="4"/>
  <c r="Q204" i="4"/>
  <c r="Q205" i="4"/>
  <c r="Q206" i="4"/>
  <c r="Q207" i="4"/>
  <c r="Q208" i="4"/>
  <c r="Q209" i="4"/>
  <c r="Q210" i="4"/>
  <c r="Q211" i="4"/>
  <c r="Q212" i="4"/>
  <c r="Q195" i="4"/>
  <c r="Q194" i="4"/>
  <c r="Q177" i="4"/>
  <c r="Q178" i="4"/>
  <c r="Q179" i="4"/>
  <c r="Q180" i="4"/>
  <c r="Q181" i="4"/>
  <c r="Q182" i="4"/>
  <c r="Q183" i="4"/>
  <c r="Q184" i="4"/>
  <c r="Q185" i="4"/>
  <c r="Q186" i="4"/>
  <c r="Q187" i="4"/>
  <c r="Q188" i="4"/>
  <c r="Q189" i="4"/>
  <c r="Q190" i="4"/>
  <c r="Q191" i="4"/>
  <c r="Q192" i="4"/>
  <c r="Q176" i="4"/>
  <c r="Q175" i="4"/>
  <c r="Q166" i="4"/>
  <c r="Q167" i="4"/>
  <c r="Q168" i="4"/>
  <c r="Q169" i="4"/>
  <c r="Q170" i="4"/>
  <c r="Q171" i="4"/>
  <c r="Q172" i="4"/>
  <c r="Q173" i="4"/>
  <c r="Q165" i="4"/>
  <c r="Q164" i="4"/>
  <c r="Q157" i="4"/>
  <c r="Q158" i="4"/>
  <c r="Q159" i="4"/>
  <c r="Q160" i="4"/>
  <c r="Q161" i="4"/>
  <c r="Q162" i="4"/>
  <c r="Q156" i="4"/>
  <c r="Q155" i="4"/>
  <c r="Q133" i="4"/>
  <c r="Q134" i="4"/>
  <c r="Q135" i="4"/>
  <c r="Q136" i="4"/>
  <c r="Q137" i="4"/>
  <c r="Q138" i="4"/>
  <c r="Q139" i="4"/>
  <c r="Q140" i="4"/>
  <c r="Q141" i="4"/>
  <c r="Q142" i="4"/>
  <c r="Q143" i="4"/>
  <c r="Q144" i="4"/>
  <c r="Q145" i="4"/>
  <c r="Q146" i="4"/>
  <c r="Q147" i="4"/>
  <c r="Q148" i="4"/>
  <c r="Q149" i="4"/>
  <c r="Q150" i="4"/>
  <c r="Q151" i="4"/>
  <c r="Q152" i="4"/>
  <c r="Q153" i="4"/>
  <c r="Q132" i="4"/>
  <c r="Q131" i="4"/>
  <c r="Q125" i="4"/>
  <c r="Q126" i="4"/>
  <c r="Q127" i="4"/>
  <c r="Q128" i="4"/>
  <c r="Q129" i="4"/>
  <c r="Q124" i="4"/>
  <c r="Q123" i="4"/>
  <c r="Q113" i="4"/>
  <c r="Q114" i="4"/>
  <c r="Q115" i="4"/>
  <c r="Q116" i="4"/>
  <c r="Q117" i="4"/>
  <c r="Q118" i="4"/>
  <c r="Q119" i="4"/>
  <c r="Q120" i="4"/>
  <c r="Q121" i="4"/>
  <c r="Q112" i="4"/>
  <c r="Q111" i="4"/>
  <c r="Q105" i="4"/>
  <c r="Q106" i="4"/>
  <c r="Q107" i="4"/>
  <c r="Q108" i="4"/>
  <c r="Q109" i="4"/>
  <c r="Q104" i="4"/>
  <c r="Q103" i="4"/>
  <c r="Q93" i="4"/>
  <c r="Q94" i="4"/>
  <c r="Q95" i="4"/>
  <c r="Q96" i="4"/>
  <c r="Q97" i="4"/>
  <c r="Q98" i="4"/>
  <c r="Q99" i="4"/>
  <c r="Q100" i="4"/>
  <c r="Q101" i="4"/>
  <c r="Q92" i="4"/>
  <c r="Q91" i="4"/>
  <c r="Q72" i="4"/>
  <c r="Q73" i="4"/>
  <c r="Q74" i="4"/>
  <c r="Q75" i="4"/>
  <c r="Q76" i="4"/>
  <c r="Q77" i="4"/>
  <c r="Q78" i="4"/>
  <c r="Q79" i="4"/>
  <c r="Q80" i="4"/>
  <c r="Q82" i="4"/>
  <c r="Q83" i="4"/>
  <c r="Q84" i="4"/>
  <c r="Q85" i="4"/>
  <c r="Q86" i="4"/>
  <c r="Q87" i="4"/>
  <c r="Q88" i="4"/>
  <c r="Q89" i="4"/>
  <c r="Q71" i="4"/>
  <c r="Q70" i="4"/>
  <c r="Q55" i="4"/>
  <c r="Q56" i="4"/>
  <c r="Q57" i="4"/>
  <c r="Q58" i="4"/>
  <c r="Q59" i="4"/>
  <c r="Q60" i="4"/>
  <c r="Q62" i="4"/>
  <c r="Q63" i="4"/>
  <c r="Q64" i="4"/>
  <c r="Q65" i="4"/>
  <c r="Q66" i="4"/>
  <c r="Q67" i="4"/>
  <c r="Q68" i="4"/>
  <c r="Q54" i="4"/>
  <c r="Q53" i="4"/>
  <c r="Q52" i="4"/>
  <c r="R50" i="4"/>
  <c r="Q51" i="4"/>
  <c r="Q49" i="4"/>
  <c r="Q27" i="4"/>
  <c r="Q28" i="4"/>
  <c r="Q29" i="4"/>
  <c r="Q30" i="4"/>
  <c r="Q31" i="4"/>
  <c r="Q32" i="4"/>
  <c r="Q33" i="4"/>
  <c r="Q34" i="4"/>
  <c r="Q35" i="4"/>
  <c r="Q36" i="4"/>
  <c r="Q37" i="4"/>
  <c r="Q38" i="4"/>
  <c r="Q39" i="4"/>
  <c r="Q40" i="4"/>
  <c r="Q41" i="4"/>
  <c r="Q42" i="4"/>
  <c r="Q43" i="4"/>
  <c r="Q44" i="4"/>
  <c r="Q45" i="4"/>
  <c r="Q46" i="4"/>
  <c r="Q47" i="4"/>
  <c r="Q48" i="4"/>
  <c r="R223" i="4"/>
  <c r="R214" i="4"/>
  <c r="R193" i="4"/>
  <c r="R174" i="4"/>
  <c r="R163" i="4"/>
  <c r="R154" i="4"/>
  <c r="R130" i="4"/>
  <c r="R122" i="4"/>
  <c r="R110" i="4"/>
  <c r="R102" i="4"/>
  <c r="R90" i="4"/>
  <c r="Q122" i="4" l="1"/>
  <c r="Q163" i="4"/>
  <c r="Q102" i="4"/>
  <c r="Q223" i="4"/>
  <c r="Q214" i="4"/>
  <c r="Q193" i="4"/>
  <c r="Q174" i="4"/>
  <c r="Q154" i="4"/>
  <c r="Q130" i="4"/>
  <c r="Q110" i="4"/>
  <c r="Q90" i="4"/>
  <c r="Q69" i="4"/>
  <c r="Q50" i="4"/>
  <c r="Q25" i="4"/>
  <c r="P226" i="4"/>
  <c r="P227" i="4"/>
  <c r="P228" i="4"/>
  <c r="P229" i="4"/>
  <c r="P225" i="4"/>
  <c r="N223" i="4"/>
  <c r="P223" i="4" s="1"/>
  <c r="J223" i="4"/>
  <c r="I223" i="4"/>
  <c r="P219" i="4"/>
  <c r="P220" i="4"/>
  <c r="P221" i="4"/>
  <c r="P222" i="4"/>
  <c r="P218" i="4"/>
  <c r="P217" i="4"/>
  <c r="P216" i="4"/>
  <c r="P215" i="4"/>
  <c r="N214" i="4"/>
  <c r="P214" i="4" s="1"/>
  <c r="J214" i="4"/>
  <c r="I214" i="4"/>
  <c r="M214" i="4" s="1"/>
  <c r="P196" i="4"/>
  <c r="P197" i="4"/>
  <c r="P198" i="4"/>
  <c r="P199" i="4"/>
  <c r="P200" i="4"/>
  <c r="P201" i="4"/>
  <c r="P202" i="4"/>
  <c r="P203" i="4"/>
  <c r="P204" i="4"/>
  <c r="P205" i="4"/>
  <c r="P206" i="4"/>
  <c r="P207" i="4"/>
  <c r="P208" i="4"/>
  <c r="P209" i="4"/>
  <c r="P210" i="4"/>
  <c r="P211" i="4"/>
  <c r="P212" i="4"/>
  <c r="P195" i="4"/>
  <c r="P194" i="4"/>
  <c r="N193" i="4"/>
  <c r="P193" i="4" s="1"/>
  <c r="J193" i="4"/>
  <c r="I193" i="4"/>
  <c r="M193" i="4" s="1"/>
  <c r="P177" i="4"/>
  <c r="P178" i="4"/>
  <c r="P179" i="4"/>
  <c r="P180" i="4"/>
  <c r="P181" i="4"/>
  <c r="P182" i="4"/>
  <c r="P183" i="4"/>
  <c r="P184" i="4"/>
  <c r="P185" i="4"/>
  <c r="P186" i="4"/>
  <c r="P187" i="4"/>
  <c r="P188" i="4"/>
  <c r="P189" i="4"/>
  <c r="P190" i="4"/>
  <c r="P191" i="4"/>
  <c r="P192" i="4"/>
  <c r="P176" i="4"/>
  <c r="P175" i="4"/>
  <c r="N174" i="4"/>
  <c r="P174" i="4" s="1"/>
  <c r="J174" i="4"/>
  <c r="I174" i="4"/>
  <c r="M174" i="4" s="1"/>
  <c r="P166" i="4"/>
  <c r="P167" i="4"/>
  <c r="P168" i="4"/>
  <c r="P169" i="4"/>
  <c r="P170" i="4"/>
  <c r="P171" i="4"/>
  <c r="P172" i="4"/>
  <c r="P173" i="4"/>
  <c r="P165" i="4"/>
  <c r="P164" i="4"/>
  <c r="N163" i="4"/>
  <c r="P163" i="4" s="1"/>
  <c r="J163" i="4"/>
  <c r="I163" i="4"/>
  <c r="M163" i="4" s="1"/>
  <c r="P158" i="4"/>
  <c r="P159" i="4"/>
  <c r="P160" i="4"/>
  <c r="P161" i="4"/>
  <c r="P162" i="4"/>
  <c r="P157" i="4"/>
  <c r="P156" i="4"/>
  <c r="P155" i="4"/>
  <c r="N154" i="4"/>
  <c r="P154" i="4" s="1"/>
  <c r="J154" i="4"/>
  <c r="I154" i="4"/>
  <c r="M154" i="4" s="1"/>
  <c r="P135" i="4"/>
  <c r="P136" i="4"/>
  <c r="P137" i="4"/>
  <c r="P138" i="4"/>
  <c r="P139" i="4"/>
  <c r="P140" i="4"/>
  <c r="P141" i="4"/>
  <c r="P142" i="4"/>
  <c r="P143" i="4"/>
  <c r="P144" i="4"/>
  <c r="P145" i="4"/>
  <c r="P146" i="4"/>
  <c r="P147" i="4"/>
  <c r="P148" i="4"/>
  <c r="P149" i="4"/>
  <c r="P150" i="4"/>
  <c r="P151" i="4"/>
  <c r="P152" i="4"/>
  <c r="P153" i="4"/>
  <c r="P134" i="4"/>
  <c r="P133" i="4"/>
  <c r="P132" i="4"/>
  <c r="P131" i="4"/>
  <c r="N130" i="4"/>
  <c r="P130" i="4" s="1"/>
  <c r="J130" i="4"/>
  <c r="I130" i="4"/>
  <c r="M130" i="4" s="1"/>
  <c r="P125" i="4"/>
  <c r="P126" i="4"/>
  <c r="P127" i="4"/>
  <c r="P128" i="4"/>
  <c r="P129" i="4"/>
  <c r="P124" i="4"/>
  <c r="P123" i="4"/>
  <c r="N122" i="4"/>
  <c r="P122" i="4" s="1"/>
  <c r="J122" i="4"/>
  <c r="I122" i="4"/>
  <c r="M122" i="4" s="1"/>
  <c r="P113" i="4"/>
  <c r="P114" i="4"/>
  <c r="P116" i="4"/>
  <c r="P117" i="4"/>
  <c r="P118" i="4"/>
  <c r="P119" i="4"/>
  <c r="P120" i="4"/>
  <c r="P121" i="4"/>
  <c r="P112" i="4"/>
  <c r="P111" i="4"/>
  <c r="N110" i="4"/>
  <c r="P110" i="4" s="1"/>
  <c r="J110" i="4"/>
  <c r="I110" i="4"/>
  <c r="M110" i="4" s="1"/>
  <c r="P109" i="4"/>
  <c r="P108" i="4"/>
  <c r="P107" i="4"/>
  <c r="P106" i="4"/>
  <c r="P105" i="4"/>
  <c r="P104" i="4"/>
  <c r="P103" i="4"/>
  <c r="N102" i="4"/>
  <c r="P102" i="4" s="1"/>
  <c r="J102" i="4"/>
  <c r="I102" i="4"/>
  <c r="M102" i="4" s="1"/>
  <c r="P94" i="4"/>
  <c r="P95" i="4"/>
  <c r="P96" i="4"/>
  <c r="P97" i="4"/>
  <c r="P98" i="4"/>
  <c r="P99" i="4"/>
  <c r="P100" i="4"/>
  <c r="P101" i="4"/>
  <c r="P93" i="4"/>
  <c r="P92" i="4"/>
  <c r="P91" i="4"/>
  <c r="N90" i="4"/>
  <c r="P90" i="4" s="1"/>
  <c r="M94" i="4"/>
  <c r="M95" i="4"/>
  <c r="M96" i="4"/>
  <c r="M97" i="4"/>
  <c r="M98" i="4"/>
  <c r="M99" i="4"/>
  <c r="M100" i="4"/>
  <c r="M101" i="4"/>
  <c r="M93" i="4"/>
  <c r="M92" i="4"/>
  <c r="M91" i="4"/>
  <c r="J90" i="4"/>
  <c r="I90" i="4"/>
  <c r="M90" i="4" s="1"/>
  <c r="P73" i="4"/>
  <c r="P74" i="4"/>
  <c r="P75" i="4"/>
  <c r="P76" i="4"/>
  <c r="P77" i="4"/>
  <c r="P78" i="4"/>
  <c r="P79" i="4"/>
  <c r="P80" i="4"/>
  <c r="P81" i="4"/>
  <c r="P82" i="4"/>
  <c r="P83" i="4"/>
  <c r="P84" i="4"/>
  <c r="P85" i="4"/>
  <c r="P86" i="4"/>
  <c r="P87" i="4"/>
  <c r="P88" i="4"/>
  <c r="P89" i="4"/>
  <c r="P72" i="4"/>
  <c r="P71" i="4"/>
  <c r="P70" i="4"/>
  <c r="N69" i="4"/>
  <c r="P69" i="4" s="1"/>
  <c r="M73" i="4"/>
  <c r="M74" i="4"/>
  <c r="M75" i="4"/>
  <c r="M76" i="4"/>
  <c r="M77" i="4"/>
  <c r="M78" i="4"/>
  <c r="M79" i="4"/>
  <c r="M80" i="4"/>
  <c r="M81" i="4"/>
  <c r="M82" i="4"/>
  <c r="M83" i="4"/>
  <c r="M84" i="4"/>
  <c r="M85" i="4"/>
  <c r="M86" i="4"/>
  <c r="M87" i="4"/>
  <c r="M88" i="4"/>
  <c r="M89" i="4"/>
  <c r="M72" i="4"/>
  <c r="M71" i="4"/>
  <c r="M70" i="4"/>
  <c r="J69" i="4"/>
  <c r="M69" i="4"/>
  <c r="P59" i="4"/>
  <c r="P60" i="4"/>
  <c r="P61" i="4"/>
  <c r="P63" i="4"/>
  <c r="P64" i="4"/>
  <c r="P66" i="4"/>
  <c r="P67" i="4"/>
  <c r="P68" i="4"/>
  <c r="P58" i="4"/>
  <c r="P57" i="4"/>
  <c r="P56" i="4"/>
  <c r="P55" i="4"/>
  <c r="P54" i="4"/>
  <c r="P53" i="4"/>
  <c r="P52" i="4"/>
  <c r="N50" i="4"/>
  <c r="P50" i="4" s="1"/>
  <c r="P51" i="4"/>
  <c r="M55" i="4"/>
  <c r="M56" i="4"/>
  <c r="M57" i="4"/>
  <c r="M58" i="4"/>
  <c r="M59" i="4"/>
  <c r="M60" i="4"/>
  <c r="M61" i="4"/>
  <c r="M62" i="4"/>
  <c r="M63" i="4"/>
  <c r="M64" i="4"/>
  <c r="M65" i="4"/>
  <c r="M66" i="4"/>
  <c r="M67" i="4"/>
  <c r="M68" i="4"/>
  <c r="M54" i="4"/>
  <c r="M53" i="4"/>
  <c r="M52" i="4"/>
  <c r="M51" i="4"/>
  <c r="J50" i="4"/>
  <c r="M50" i="4"/>
  <c r="M26" i="4"/>
  <c r="N25" i="4"/>
  <c r="I25" i="4"/>
  <c r="M25" i="4" s="1"/>
  <c r="J25" i="4"/>
  <c r="P29" i="4"/>
  <c r="P30" i="4"/>
  <c r="P31" i="4"/>
  <c r="P32" i="4"/>
  <c r="P33" i="4"/>
  <c r="P34" i="4"/>
  <c r="P35" i="4"/>
  <c r="P36" i="4"/>
  <c r="P37" i="4"/>
  <c r="P38" i="4"/>
  <c r="P39" i="4"/>
  <c r="P40" i="4"/>
  <c r="P41" i="4"/>
  <c r="P42" i="4"/>
  <c r="P43" i="4"/>
  <c r="P44" i="4"/>
  <c r="P45" i="4"/>
  <c r="P46" i="4"/>
  <c r="P47" i="4"/>
  <c r="P48" i="4"/>
  <c r="P49" i="4"/>
  <c r="P28" i="4"/>
  <c r="P27" i="4"/>
  <c r="P26" i="4"/>
  <c r="M31" i="4"/>
  <c r="M32" i="4"/>
  <c r="M33" i="4"/>
  <c r="M34" i="4"/>
  <c r="M35" i="4"/>
  <c r="M36" i="4"/>
  <c r="M37" i="4"/>
  <c r="M38" i="4"/>
  <c r="M39" i="4"/>
  <c r="M40" i="4"/>
  <c r="M41" i="4"/>
  <c r="M42" i="4"/>
  <c r="M43" i="4"/>
  <c r="M44" i="4"/>
  <c r="M45" i="4"/>
  <c r="M46" i="4"/>
  <c r="M47" i="4"/>
  <c r="M48" i="4"/>
  <c r="M49" i="4"/>
  <c r="M30" i="4"/>
  <c r="M29" i="4"/>
  <c r="M28" i="4"/>
  <c r="M27" i="4"/>
  <c r="P25" i="4" l="1"/>
  <c r="M223" i="4"/>
  <c r="Q224" i="4"/>
</calcChain>
</file>

<file path=xl/sharedStrings.xml><?xml version="1.0" encoding="utf-8"?>
<sst xmlns="http://schemas.openxmlformats.org/spreadsheetml/2006/main" count="831" uniqueCount="471">
  <si>
    <t>中央区</t>
  </si>
  <si>
    <t>北区</t>
  </si>
  <si>
    <t>東区</t>
  </si>
  <si>
    <t>白石区</t>
  </si>
  <si>
    <t>豊平区</t>
  </si>
  <si>
    <t>南区</t>
  </si>
  <si>
    <t>西区</t>
  </si>
  <si>
    <t>厚別区</t>
  </si>
  <si>
    <t>手稲区</t>
  </si>
  <si>
    <t>清田区</t>
  </si>
  <si>
    <t>函館市</t>
  </si>
  <si>
    <t>小樽市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</si>
  <si>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</si>
  <si>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</si>
  <si>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</si>
  <si>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</si>
  <si>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</si>
  <si>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</si>
  <si>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</si>
  <si>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</si>
  <si>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</si>
  <si>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</si>
  <si>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</si>
  <si>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</si>
  <si>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</si>
  <si>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</si>
  <si>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</si>
  <si>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三笠市</t>
  </si>
  <si>
    <t>根室市</t>
  </si>
  <si>
    <t>千歳市</t>
  </si>
  <si>
    <t>滝川市</t>
  </si>
  <si>
    <t>砂川市</t>
  </si>
  <si>
    <t>歌志内市</t>
  </si>
  <si>
    <t>深川市</t>
  </si>
  <si>
    <t>登別市</t>
  </si>
  <si>
    <t>恵庭市</t>
  </si>
  <si>
    <t>伊達市</t>
  </si>
  <si>
    <t>北広島市</t>
  </si>
  <si>
    <t>石狩市</t>
  </si>
  <si>
    <t>当別町</t>
  </si>
  <si>
    <t>新篠津村</t>
  </si>
  <si>
    <t>松前町</t>
  </si>
  <si>
    <t>福島町</t>
  </si>
  <si>
    <t>知内町</t>
  </si>
  <si>
    <t>木古内町</t>
  </si>
  <si>
    <t>七飯町</t>
  </si>
  <si>
    <t>鹿部町</t>
  </si>
  <si>
    <t>森町</t>
  </si>
  <si>
    <t>島牧村</t>
  </si>
  <si>
    <t>寿都町</t>
  </si>
  <si>
    <t>黒松内町</t>
  </si>
  <si>
    <t>蘭越町</t>
  </si>
  <si>
    <t>ニセコ町</t>
  </si>
  <si>
    <t>留寿都村</t>
  </si>
  <si>
    <t>喜茂別町</t>
  </si>
  <si>
    <t>京極町</t>
  </si>
  <si>
    <t>倶知安町</t>
  </si>
  <si>
    <t>共和町</t>
  </si>
  <si>
    <t>岩内町</t>
  </si>
  <si>
    <t>神恵内村</t>
  </si>
  <si>
    <t>積丹町</t>
  </si>
  <si>
    <t>古平町</t>
  </si>
  <si>
    <t>仁木町</t>
  </si>
  <si>
    <t>余市町</t>
  </si>
  <si>
    <t>赤井川村</t>
  </si>
  <si>
    <t>上砂川町</t>
  </si>
  <si>
    <t>由仁町</t>
  </si>
  <si>
    <t>長沼町</t>
  </si>
  <si>
    <t>栗山町</t>
  </si>
  <si>
    <t>月形町</t>
  </si>
  <si>
    <t>浦臼町</t>
  </si>
  <si>
    <t>新十津川町</t>
  </si>
  <si>
    <t>妹背牛町</t>
  </si>
  <si>
    <t>秩父別町</t>
  </si>
  <si>
    <t>雨竜町</t>
  </si>
  <si>
    <t>北竜町</t>
  </si>
  <si>
    <t>沼田町</t>
  </si>
  <si>
    <t>幌加内町</t>
  </si>
  <si>
    <t>増毛町</t>
  </si>
  <si>
    <t>小平町</t>
  </si>
  <si>
    <t>苫前町</t>
  </si>
  <si>
    <t>羽幌町</t>
  </si>
  <si>
    <t>初山別村</t>
  </si>
  <si>
    <t>遠別町</t>
  </si>
  <si>
    <t>天塩町</t>
  </si>
  <si>
    <t>幌延町</t>
  </si>
  <si>
    <t>猿払村</t>
  </si>
  <si>
    <t>浜頓別町</t>
  </si>
  <si>
    <t>中頓別町</t>
  </si>
  <si>
    <t>枝幸町</t>
  </si>
  <si>
    <t>豊富町</t>
  </si>
  <si>
    <t>礼文町</t>
  </si>
  <si>
    <t>利尻富士町</t>
  </si>
  <si>
    <t>美幌町</t>
  </si>
  <si>
    <t>津別町</t>
  </si>
  <si>
    <t>斜里町</t>
  </si>
  <si>
    <t>清里町</t>
  </si>
  <si>
    <t>小清水町</t>
  </si>
  <si>
    <t>訓子府町</t>
  </si>
  <si>
    <t>置戸町</t>
  </si>
  <si>
    <t>佐呂間町</t>
  </si>
  <si>
    <t>湧別町</t>
  </si>
  <si>
    <t>滝上町</t>
  </si>
  <si>
    <t>興部町</t>
  </si>
  <si>
    <t>西興部村</t>
  </si>
  <si>
    <t>雄武町</t>
  </si>
  <si>
    <t>豊浦町</t>
  </si>
  <si>
    <t>壮瞥町</t>
  </si>
  <si>
    <t>白老町</t>
  </si>
  <si>
    <t>日高町</t>
  </si>
  <si>
    <t>平取町</t>
  </si>
  <si>
    <t>新冠町</t>
  </si>
  <si>
    <t>浦河町</t>
  </si>
  <si>
    <t>様似町</t>
  </si>
  <si>
    <t>えりも町</t>
  </si>
  <si>
    <t>音更町</t>
  </si>
  <si>
    <t>士幌町</t>
  </si>
  <si>
    <t>上士幌町</t>
  </si>
  <si>
    <t>鹿追町</t>
  </si>
  <si>
    <t>芽室町</t>
  </si>
  <si>
    <t>中札内村</t>
  </si>
  <si>
    <t>更別村</t>
  </si>
  <si>
    <t>大樹町</t>
  </si>
  <si>
    <t>広尾町</t>
  </si>
  <si>
    <t>幕別町</t>
  </si>
  <si>
    <t>池田町</t>
  </si>
  <si>
    <t>豊頃町</t>
  </si>
  <si>
    <t>本別町</t>
  </si>
  <si>
    <t>足寄町</t>
  </si>
  <si>
    <t>陸別町</t>
  </si>
  <si>
    <t>浦幌町</t>
  </si>
  <si>
    <t>釧路町</t>
  </si>
  <si>
    <t>厚岸町</t>
  </si>
  <si>
    <t>標茶町</t>
  </si>
  <si>
    <t>弟子屈町</t>
  </si>
  <si>
    <t>鶴居村</t>
  </si>
  <si>
    <t>白糠町</t>
  </si>
  <si>
    <t>別海町</t>
  </si>
  <si>
    <t>中標津町</t>
  </si>
  <si>
    <t>標津町</t>
  </si>
  <si>
    <t>羅臼町</t>
  </si>
  <si>
    <t>国土地理院公表値等</t>
    <rPh sb="0" eb="2">
      <t>コクド</t>
    </rPh>
    <rPh sb="2" eb="4">
      <t>チリ</t>
    </rPh>
    <rPh sb="4" eb="5">
      <t>イン</t>
    </rPh>
    <rPh sb="5" eb="7">
      <t>コウヒョウ</t>
    </rPh>
    <rPh sb="7" eb="8">
      <t>アタイ</t>
    </rPh>
    <rPh sb="8" eb="9">
      <t>トウ</t>
    </rPh>
    <phoneticPr fontId="7"/>
  </si>
  <si>
    <t>人口密度</t>
    <rPh sb="0" eb="2">
      <t>ジンコウ</t>
    </rPh>
    <rPh sb="2" eb="4">
      <t>ミツド</t>
    </rPh>
    <phoneticPr fontId="7"/>
  </si>
  <si>
    <t>選挙人名簿
登録者数</t>
    <rPh sb="0" eb="2">
      <t>センキョ</t>
    </rPh>
    <rPh sb="2" eb="3">
      <t>ニン</t>
    </rPh>
    <rPh sb="3" eb="5">
      <t>メイボ</t>
    </rPh>
    <rPh sb="6" eb="8">
      <t>トウロク</t>
    </rPh>
    <rPh sb="8" eb="9">
      <t>シャ</t>
    </rPh>
    <rPh sb="9" eb="10">
      <t>スウ</t>
    </rPh>
    <phoneticPr fontId="7"/>
  </si>
  <si>
    <t>増減</t>
    <rPh sb="0" eb="2">
      <t>ゾウゲン</t>
    </rPh>
    <phoneticPr fontId="7"/>
  </si>
  <si>
    <t>国     勢     調     査</t>
    <rPh sb="0" eb="1">
      <t>クニ</t>
    </rPh>
    <rPh sb="6" eb="7">
      <t>ゼイ</t>
    </rPh>
    <rPh sb="12" eb="13">
      <t>チョウ</t>
    </rPh>
    <rPh sb="18" eb="19">
      <t>サ</t>
    </rPh>
    <phoneticPr fontId="7"/>
  </si>
  <si>
    <t>住   民   基   本   台   帳</t>
    <rPh sb="0" eb="1">
      <t>ジュウ</t>
    </rPh>
    <rPh sb="4" eb="5">
      <t>ミン</t>
    </rPh>
    <rPh sb="8" eb="9">
      <t>モト</t>
    </rPh>
    <rPh sb="12" eb="13">
      <t>ホン</t>
    </rPh>
    <rPh sb="16" eb="17">
      <t>ダイ</t>
    </rPh>
    <rPh sb="20" eb="21">
      <t>トバリ</t>
    </rPh>
    <phoneticPr fontId="7"/>
  </si>
  <si>
    <t>比      較</t>
    <rPh sb="0" eb="1">
      <t>ヒ</t>
    </rPh>
    <rPh sb="7" eb="8">
      <t>クラ</t>
    </rPh>
    <phoneticPr fontId="9"/>
  </si>
  <si>
    <t>世       帯      数</t>
    <rPh sb="0" eb="1">
      <t>ヨ</t>
    </rPh>
    <rPh sb="8" eb="9">
      <t>オビ</t>
    </rPh>
    <rPh sb="15" eb="16">
      <t>カズ</t>
    </rPh>
    <phoneticPr fontId="7"/>
  </si>
  <si>
    <t>人        口</t>
    <rPh sb="0" eb="1">
      <t>ヒト</t>
    </rPh>
    <rPh sb="9" eb="10">
      <t>クチ</t>
    </rPh>
    <phoneticPr fontId="7"/>
  </si>
  <si>
    <r>
      <t>増減数</t>
    </r>
    <r>
      <rPr>
        <sz val="10"/>
        <color indexed="8"/>
        <rFont val="ＭＳ Ｐゴシック"/>
        <family val="3"/>
        <charset val="128"/>
      </rPr>
      <t/>
    </r>
    <rPh sb="0" eb="2">
      <t>ゾウゲン</t>
    </rPh>
    <rPh sb="2" eb="3">
      <t>スウ</t>
    </rPh>
    <phoneticPr fontId="9"/>
  </si>
  <si>
    <t>（人/k㎡）</t>
    <rPh sb="1" eb="2">
      <t>ヒト</t>
    </rPh>
    <phoneticPr fontId="7"/>
  </si>
  <si>
    <t>世 帯 数</t>
    <rPh sb="0" eb="1">
      <t>ヨ</t>
    </rPh>
    <rPh sb="2" eb="3">
      <t>オビ</t>
    </rPh>
    <rPh sb="4" eb="5">
      <t>カズ</t>
    </rPh>
    <phoneticPr fontId="9"/>
  </si>
  <si>
    <t>面   積</t>
    <rPh sb="0" eb="1">
      <t>メン</t>
    </rPh>
    <rPh sb="4" eb="5">
      <t>セキ</t>
    </rPh>
    <phoneticPr fontId="7"/>
  </si>
  <si>
    <t>人   口</t>
    <rPh sb="0" eb="1">
      <t>ヒト</t>
    </rPh>
    <rPh sb="4" eb="5">
      <t>クチ</t>
    </rPh>
    <phoneticPr fontId="9"/>
  </si>
  <si>
    <t>市　町　村　名</t>
    <rPh sb="0" eb="1">
      <t>シ</t>
    </rPh>
    <rPh sb="2" eb="3">
      <t>マチ</t>
    </rPh>
    <rPh sb="4" eb="5">
      <t>ムラ</t>
    </rPh>
    <rPh sb="6" eb="7">
      <t>メイ</t>
    </rPh>
    <phoneticPr fontId="7"/>
  </si>
  <si>
    <t>(G)-(H)
（I)</t>
    <phoneticPr fontId="7"/>
  </si>
  <si>
    <t>(人)
(B)</t>
    <rPh sb="1" eb="2">
      <t>ヒト</t>
    </rPh>
    <phoneticPr fontId="7"/>
  </si>
  <si>
    <t>（世帯）
(C)</t>
    <rPh sb="1" eb="3">
      <t>セタイ</t>
    </rPh>
    <phoneticPr fontId="7"/>
  </si>
  <si>
    <t>（人）
(D)</t>
    <rPh sb="1" eb="2">
      <t>ヒト</t>
    </rPh>
    <phoneticPr fontId="9"/>
  </si>
  <si>
    <t>（人）
(G)</t>
    <rPh sb="1" eb="2">
      <t>ヒト</t>
    </rPh>
    <phoneticPr fontId="7"/>
  </si>
  <si>
    <t>（世帯）
(J)</t>
    <rPh sb="1" eb="3">
      <t>セタイ</t>
    </rPh>
    <phoneticPr fontId="7"/>
  </si>
  <si>
    <t>(J)-(K)
(L)</t>
    <phoneticPr fontId="7"/>
  </si>
  <si>
    <t>(G)/(A)
(M)</t>
    <phoneticPr fontId="7"/>
  </si>
  <si>
    <t>（人）
(N)</t>
    <rPh sb="1" eb="2">
      <t>ヒト</t>
    </rPh>
    <phoneticPr fontId="7"/>
  </si>
  <si>
    <t xml:space="preserve">(k㎡)
(A)                                                                                                                                                                                                                                                          </t>
    <phoneticPr fontId="7"/>
  </si>
  <si>
    <t>(B)-(D)
(E)</t>
    <phoneticPr fontId="10"/>
  </si>
  <si>
    <r>
      <t>増減率</t>
    </r>
    <r>
      <rPr>
        <sz val="10"/>
        <color indexed="8"/>
        <rFont val="ＭＳ Ｐゴシック"/>
        <family val="3"/>
        <charset val="128"/>
      </rPr>
      <t/>
    </r>
    <rPh sb="0" eb="3">
      <t>ゾウゲンリツ</t>
    </rPh>
    <phoneticPr fontId="9"/>
  </si>
  <si>
    <t>(E)/(D)×100
（％）(F)</t>
    <phoneticPr fontId="10"/>
  </si>
  <si>
    <t>留意事項</t>
    <rPh sb="0" eb="2">
      <t>リュウイ</t>
    </rPh>
    <rPh sb="2" eb="4">
      <t>ジコウ</t>
    </rPh>
    <phoneticPr fontId="10"/>
  </si>
  <si>
    <t xml:space="preserve">（人）
</t>
    <rPh sb="1" eb="2">
      <t>ヒト</t>
    </rPh>
    <phoneticPr fontId="7"/>
  </si>
  <si>
    <t>外国人</t>
    <phoneticPr fontId="10"/>
  </si>
  <si>
    <t>―</t>
  </si>
  <si>
    <t>（人）
(H)</t>
    <rPh sb="1" eb="2">
      <t>ヒト</t>
    </rPh>
    <phoneticPr fontId="7"/>
  </si>
  <si>
    <t>（世帯）
(K)</t>
    <rPh sb="1" eb="3">
      <t>セタイ</t>
    </rPh>
    <phoneticPr fontId="7"/>
  </si>
  <si>
    <t>泊村</t>
  </si>
  <si>
    <t>全道計</t>
    <rPh sb="0" eb="1">
      <t>ゼン</t>
    </rPh>
    <rPh sb="1" eb="2">
      <t>ドウ</t>
    </rPh>
    <rPh sb="2" eb="3">
      <t>ケイ</t>
    </rPh>
    <phoneticPr fontId="9"/>
  </si>
  <si>
    <t>〈全道計〉</t>
    <rPh sb="1" eb="2">
      <t>ゼン</t>
    </rPh>
    <rPh sb="2" eb="3">
      <t>ミチ</t>
    </rPh>
    <rPh sb="3" eb="4">
      <t>ケイ</t>
    </rPh>
    <phoneticPr fontId="9"/>
  </si>
  <si>
    <t>市計</t>
    <rPh sb="0" eb="1">
      <t>シ</t>
    </rPh>
    <rPh sb="1" eb="2">
      <t>ケイ</t>
    </rPh>
    <phoneticPr fontId="9"/>
  </si>
  <si>
    <t>町村計</t>
    <rPh sb="0" eb="2">
      <t>チョウソン</t>
    </rPh>
    <rPh sb="2" eb="3">
      <t>ケイ</t>
    </rPh>
    <phoneticPr fontId="9"/>
  </si>
  <si>
    <t>〈町村計〉</t>
    <rPh sb="1" eb="3">
      <t>チョウソン</t>
    </rPh>
    <rPh sb="3" eb="4">
      <t>ケイ</t>
    </rPh>
    <phoneticPr fontId="9"/>
  </si>
  <si>
    <t>空知総合振興局</t>
    <rPh sb="0" eb="2">
      <t>ソラチ</t>
    </rPh>
    <rPh sb="2" eb="4">
      <t>ソウゴウ</t>
    </rPh>
    <rPh sb="4" eb="7">
      <t>シンコウキョク</t>
    </rPh>
    <phoneticPr fontId="9"/>
  </si>
  <si>
    <t>012092</t>
  </si>
  <si>
    <t>012106</t>
  </si>
  <si>
    <t>012157</t>
  </si>
  <si>
    <t>012165</t>
  </si>
  <si>
    <t>012181</t>
  </si>
  <si>
    <t>012220</t>
  </si>
  <si>
    <t>012254</t>
  </si>
  <si>
    <t>012262</t>
  </si>
  <si>
    <t>012271</t>
  </si>
  <si>
    <t>012289</t>
  </si>
  <si>
    <t>南幌町</t>
  </si>
  <si>
    <t>014231</t>
  </si>
  <si>
    <t>奈井江町</t>
  </si>
  <si>
    <t>014249</t>
  </si>
  <si>
    <t>014257</t>
  </si>
  <si>
    <t>014273</t>
  </si>
  <si>
    <t>014281</t>
  </si>
  <si>
    <t>014290</t>
  </si>
  <si>
    <t>014303</t>
  </si>
  <si>
    <t>014311</t>
  </si>
  <si>
    <t>014320</t>
  </si>
  <si>
    <t>014338</t>
  </si>
  <si>
    <t>014346</t>
  </si>
  <si>
    <t>014362</t>
  </si>
  <si>
    <t>014371</t>
  </si>
  <si>
    <t>014389</t>
  </si>
  <si>
    <t>石狩振興局</t>
    <rPh sb="0" eb="2">
      <t>イシカリ</t>
    </rPh>
    <rPh sb="2" eb="5">
      <t>シンコウキョク</t>
    </rPh>
    <phoneticPr fontId="9"/>
  </si>
  <si>
    <t>札幌市</t>
  </si>
  <si>
    <t>011002</t>
  </si>
  <si>
    <t>011011</t>
  </si>
  <si>
    <t>011029</t>
  </si>
  <si>
    <t>011037</t>
  </si>
  <si>
    <t>011045</t>
  </si>
  <si>
    <t>011053</t>
  </si>
  <si>
    <t>011061</t>
  </si>
  <si>
    <t>011070</t>
  </si>
  <si>
    <t>011088</t>
  </si>
  <si>
    <t>011096</t>
  </si>
  <si>
    <t>011100</t>
  </si>
  <si>
    <t>012173</t>
  </si>
  <si>
    <t>012246</t>
  </si>
  <si>
    <t>012319</t>
  </si>
  <si>
    <t>012343</t>
  </si>
  <si>
    <t>012351</t>
  </si>
  <si>
    <t>013030</t>
  </si>
  <si>
    <t>013048</t>
  </si>
  <si>
    <t>後志総合振興局</t>
    <rPh sb="0" eb="2">
      <t>シリベシ</t>
    </rPh>
    <rPh sb="2" eb="4">
      <t>ソウゴウ</t>
    </rPh>
    <rPh sb="4" eb="7">
      <t>シンコウキョク</t>
    </rPh>
    <phoneticPr fontId="9"/>
  </si>
  <si>
    <t>012033</t>
  </si>
  <si>
    <t>013919</t>
  </si>
  <si>
    <t>013927</t>
  </si>
  <si>
    <t>013935</t>
  </si>
  <si>
    <t>013943</t>
  </si>
  <si>
    <t>013951</t>
  </si>
  <si>
    <t>真狩村</t>
  </si>
  <si>
    <t>013960</t>
  </si>
  <si>
    <t>013978</t>
  </si>
  <si>
    <t>013986</t>
  </si>
  <si>
    <t>013994</t>
  </si>
  <si>
    <t>014001</t>
  </si>
  <si>
    <t>014010</t>
  </si>
  <si>
    <t>014028</t>
  </si>
  <si>
    <t>014036</t>
  </si>
  <si>
    <t>014044</t>
  </si>
  <si>
    <t>014052</t>
  </si>
  <si>
    <t>014061</t>
  </si>
  <si>
    <t>014079</t>
  </si>
  <si>
    <t>014087</t>
  </si>
  <si>
    <t>014095</t>
  </si>
  <si>
    <t>胆振総合振興局</t>
    <rPh sb="0" eb="2">
      <t>イブリ</t>
    </rPh>
    <rPh sb="2" eb="4">
      <t>ソウゴウ</t>
    </rPh>
    <rPh sb="4" eb="7">
      <t>シンコウキョク</t>
    </rPh>
    <phoneticPr fontId="9"/>
  </si>
  <si>
    <t>012050</t>
  </si>
  <si>
    <t>012131</t>
  </si>
  <si>
    <t>012301</t>
  </si>
  <si>
    <t>012335</t>
  </si>
  <si>
    <t>015717</t>
  </si>
  <si>
    <t>015750</t>
  </si>
  <si>
    <t>015784</t>
  </si>
  <si>
    <t>厚真町</t>
  </si>
  <si>
    <t>015814</t>
  </si>
  <si>
    <t>洞爺湖町</t>
    <rPh sb="0" eb="2">
      <t>トウヤ</t>
    </rPh>
    <rPh sb="2" eb="3">
      <t>コ</t>
    </rPh>
    <rPh sb="3" eb="4">
      <t>チョウ</t>
    </rPh>
    <phoneticPr fontId="9"/>
  </si>
  <si>
    <t>015849</t>
  </si>
  <si>
    <t>安平町</t>
    <rPh sb="0" eb="2">
      <t>アビラ</t>
    </rPh>
    <rPh sb="2" eb="3">
      <t>チョウ</t>
    </rPh>
    <phoneticPr fontId="9"/>
  </si>
  <si>
    <t>015857</t>
  </si>
  <si>
    <t>むかわ町</t>
    <rPh sb="3" eb="4">
      <t>チョウ</t>
    </rPh>
    <phoneticPr fontId="9"/>
  </si>
  <si>
    <t>015865</t>
  </si>
  <si>
    <t>日高振興局</t>
    <rPh sb="0" eb="2">
      <t>ヒダカ</t>
    </rPh>
    <rPh sb="2" eb="5">
      <t>シンコウキョク</t>
    </rPh>
    <phoneticPr fontId="9"/>
  </si>
  <si>
    <t>016012</t>
  </si>
  <si>
    <t>016021</t>
  </si>
  <si>
    <t>016047</t>
  </si>
  <si>
    <t>016071</t>
  </si>
  <si>
    <t>016080</t>
  </si>
  <si>
    <t>016098</t>
  </si>
  <si>
    <t>新ひだか町</t>
    <rPh sb="0" eb="1">
      <t>シン</t>
    </rPh>
    <rPh sb="4" eb="5">
      <t>チョウ</t>
    </rPh>
    <phoneticPr fontId="9"/>
  </si>
  <si>
    <t>016101</t>
  </si>
  <si>
    <t>渡島総合振興局</t>
    <rPh sb="0" eb="2">
      <t>オシマ</t>
    </rPh>
    <rPh sb="2" eb="4">
      <t>ソウゴウ</t>
    </rPh>
    <rPh sb="4" eb="7">
      <t>シンコウキョク</t>
    </rPh>
    <phoneticPr fontId="9"/>
  </si>
  <si>
    <t>012025</t>
  </si>
  <si>
    <t>北斗市</t>
    <rPh sb="0" eb="2">
      <t>ホクト</t>
    </rPh>
    <rPh sb="2" eb="3">
      <t>シ</t>
    </rPh>
    <phoneticPr fontId="9"/>
  </si>
  <si>
    <t>012360</t>
  </si>
  <si>
    <t>013315</t>
  </si>
  <si>
    <t>013323</t>
  </si>
  <si>
    <t>013331</t>
  </si>
  <si>
    <t>013340</t>
  </si>
  <si>
    <t>013374</t>
  </si>
  <si>
    <t>013439</t>
  </si>
  <si>
    <t>013455</t>
  </si>
  <si>
    <t>八雲町</t>
  </si>
  <si>
    <t>013463</t>
  </si>
  <si>
    <t>長万部町</t>
  </si>
  <si>
    <t>013471</t>
  </si>
  <si>
    <t>檜山振興局</t>
    <rPh sb="0" eb="2">
      <t>ヒヤマ</t>
    </rPh>
    <rPh sb="2" eb="5">
      <t>シンコウキョク</t>
    </rPh>
    <phoneticPr fontId="9"/>
  </si>
  <si>
    <t>江差町</t>
    <rPh sb="0" eb="3">
      <t>エサシチョウ</t>
    </rPh>
    <phoneticPr fontId="9"/>
  </si>
  <si>
    <t>013617</t>
  </si>
  <si>
    <t>上ノ国町</t>
    <rPh sb="0" eb="1">
      <t>カミ</t>
    </rPh>
    <rPh sb="2" eb="4">
      <t>クニチョウ</t>
    </rPh>
    <phoneticPr fontId="9"/>
  </si>
  <si>
    <t>013625</t>
  </si>
  <si>
    <t>厚沢部町</t>
    <rPh sb="0" eb="4">
      <t>アッサブチョウ</t>
    </rPh>
    <phoneticPr fontId="9"/>
  </si>
  <si>
    <t>013633</t>
  </si>
  <si>
    <t>乙部町</t>
    <rPh sb="0" eb="3">
      <t>オトベチョウ</t>
    </rPh>
    <phoneticPr fontId="9"/>
  </si>
  <si>
    <t>013641</t>
  </si>
  <si>
    <t>奥尻町</t>
    <rPh sb="0" eb="2">
      <t>オクシリ</t>
    </rPh>
    <rPh sb="2" eb="3">
      <t>チョウ</t>
    </rPh>
    <phoneticPr fontId="9"/>
  </si>
  <si>
    <t>013676</t>
  </si>
  <si>
    <t>今金町</t>
    <rPh sb="0" eb="1">
      <t>イマ</t>
    </rPh>
    <rPh sb="1" eb="2">
      <t>キン</t>
    </rPh>
    <rPh sb="2" eb="3">
      <t>チョウ</t>
    </rPh>
    <phoneticPr fontId="9"/>
  </si>
  <si>
    <t>013706</t>
  </si>
  <si>
    <t>せたな町</t>
    <rPh sb="3" eb="4">
      <t>マチ</t>
    </rPh>
    <phoneticPr fontId="9"/>
  </si>
  <si>
    <t>013714</t>
  </si>
  <si>
    <t>上川総合振興局</t>
    <rPh sb="0" eb="2">
      <t>カミカワ</t>
    </rPh>
    <rPh sb="2" eb="4">
      <t>ソウゴウ</t>
    </rPh>
    <rPh sb="4" eb="7">
      <t>シンコウキョク</t>
    </rPh>
    <phoneticPr fontId="9"/>
  </si>
  <si>
    <t>旭川市</t>
    <rPh sb="0" eb="3">
      <t>アサヒカワシ</t>
    </rPh>
    <phoneticPr fontId="8"/>
  </si>
  <si>
    <t>012041</t>
  </si>
  <si>
    <t>士別市</t>
    <rPh sb="0" eb="3">
      <t>シベツシ</t>
    </rPh>
    <phoneticPr fontId="8"/>
  </si>
  <si>
    <t>012203</t>
  </si>
  <si>
    <t>名寄市</t>
    <rPh sb="0" eb="3">
      <t>ナヨロシ</t>
    </rPh>
    <phoneticPr fontId="8"/>
  </si>
  <si>
    <t>012211</t>
  </si>
  <si>
    <t>富良野市</t>
    <rPh sb="0" eb="4">
      <t>フラノシ</t>
    </rPh>
    <phoneticPr fontId="8"/>
  </si>
  <si>
    <t>012297</t>
  </si>
  <si>
    <t>鷹栖町</t>
    <rPh sb="0" eb="3">
      <t>タカスチョウ</t>
    </rPh>
    <phoneticPr fontId="8"/>
  </si>
  <si>
    <t>014524</t>
  </si>
  <si>
    <t>東神楽町</t>
    <rPh sb="0" eb="4">
      <t>ヒガシカグラチョウ</t>
    </rPh>
    <phoneticPr fontId="8"/>
  </si>
  <si>
    <t>014532</t>
  </si>
  <si>
    <t>当麻町</t>
    <rPh sb="0" eb="3">
      <t>トウマチョウ</t>
    </rPh>
    <phoneticPr fontId="8"/>
  </si>
  <si>
    <t>014541</t>
  </si>
  <si>
    <t>比布町</t>
    <rPh sb="0" eb="3">
      <t>ピップチョウ</t>
    </rPh>
    <phoneticPr fontId="8"/>
  </si>
  <si>
    <t>014559</t>
  </si>
  <si>
    <t>愛別町</t>
    <rPh sb="0" eb="3">
      <t>アイベツチョウ</t>
    </rPh>
    <phoneticPr fontId="8"/>
  </si>
  <si>
    <t>014567</t>
  </si>
  <si>
    <t>上川町</t>
    <rPh sb="0" eb="3">
      <t>カミカワチョウ</t>
    </rPh>
    <phoneticPr fontId="8"/>
  </si>
  <si>
    <t>014575</t>
  </si>
  <si>
    <t>東川町</t>
    <rPh sb="0" eb="3">
      <t>ヒガシカワチョウ</t>
    </rPh>
    <phoneticPr fontId="8"/>
  </si>
  <si>
    <t>014583</t>
  </si>
  <si>
    <t>美瑛町</t>
    <rPh sb="0" eb="3">
      <t>ビエイチョウ</t>
    </rPh>
    <phoneticPr fontId="8"/>
  </si>
  <si>
    <t>014591</t>
  </si>
  <si>
    <t>上富良野町</t>
    <rPh sb="0" eb="5">
      <t>カミフラノチョウ</t>
    </rPh>
    <phoneticPr fontId="8"/>
  </si>
  <si>
    <t>014605</t>
  </si>
  <si>
    <t>中富良野町</t>
    <rPh sb="0" eb="5">
      <t>ナカフラノチョウ</t>
    </rPh>
    <phoneticPr fontId="8"/>
  </si>
  <si>
    <t>014613</t>
  </si>
  <si>
    <t>南富良野町</t>
    <rPh sb="0" eb="5">
      <t>ミナミフラノチョウ</t>
    </rPh>
    <phoneticPr fontId="8"/>
  </si>
  <si>
    <t>014621</t>
  </si>
  <si>
    <t>占冠村</t>
    <rPh sb="0" eb="3">
      <t>シムカップムラ</t>
    </rPh>
    <phoneticPr fontId="8"/>
  </si>
  <si>
    <t>014630</t>
  </si>
  <si>
    <t>和寒町</t>
    <rPh sb="0" eb="3">
      <t>ワッサムチョウ</t>
    </rPh>
    <phoneticPr fontId="8"/>
  </si>
  <si>
    <t>014648</t>
  </si>
  <si>
    <t>剣淵町</t>
    <rPh sb="0" eb="3">
      <t>ケンブチチョウ</t>
    </rPh>
    <phoneticPr fontId="8"/>
  </si>
  <si>
    <t>014656</t>
  </si>
  <si>
    <t>下川町</t>
    <rPh sb="0" eb="3">
      <t>シモカワチョウ</t>
    </rPh>
    <phoneticPr fontId="8"/>
  </si>
  <si>
    <t>014681</t>
  </si>
  <si>
    <t>美深町</t>
    <rPh sb="0" eb="3">
      <t>ビフカチョウ</t>
    </rPh>
    <phoneticPr fontId="8"/>
  </si>
  <si>
    <t>014699</t>
  </si>
  <si>
    <t>音威子府村</t>
    <rPh sb="0" eb="5">
      <t>オトイネップムラ</t>
    </rPh>
    <phoneticPr fontId="8"/>
  </si>
  <si>
    <t>014702</t>
  </si>
  <si>
    <t>中川町</t>
    <rPh sb="0" eb="3">
      <t>ナカガワチョウ</t>
    </rPh>
    <phoneticPr fontId="8"/>
  </si>
  <si>
    <t>014711</t>
  </si>
  <si>
    <t>014729</t>
  </si>
  <si>
    <t>留萌振興局</t>
    <rPh sb="0" eb="2">
      <t>ルモイ</t>
    </rPh>
    <rPh sb="2" eb="5">
      <t>シンコウキョク</t>
    </rPh>
    <phoneticPr fontId="9"/>
  </si>
  <si>
    <t>012122</t>
  </si>
  <si>
    <t>014818</t>
  </si>
  <si>
    <t>014826</t>
  </si>
  <si>
    <t>014834</t>
  </si>
  <si>
    <t>014842</t>
  </si>
  <si>
    <t>014851</t>
  </si>
  <si>
    <t>014869</t>
  </si>
  <si>
    <t>014877</t>
  </si>
  <si>
    <t>宗谷総合振興局</t>
    <rPh sb="0" eb="2">
      <t>ソウヤ</t>
    </rPh>
    <rPh sb="2" eb="4">
      <t>ソウゴウ</t>
    </rPh>
    <rPh sb="4" eb="7">
      <t>シンコウキョク</t>
    </rPh>
    <phoneticPr fontId="9"/>
  </si>
  <si>
    <t>012149</t>
  </si>
  <si>
    <t>015113</t>
  </si>
  <si>
    <t>015121</t>
  </si>
  <si>
    <t>015130</t>
  </si>
  <si>
    <t>015148</t>
  </si>
  <si>
    <t>015164</t>
  </si>
  <si>
    <t>015172</t>
  </si>
  <si>
    <t>利尻町</t>
  </si>
  <si>
    <t>015181</t>
  </si>
  <si>
    <t>015199</t>
  </si>
  <si>
    <t>015202</t>
  </si>
  <si>
    <t>オホーツク
総合振興局</t>
    <rPh sb="6" eb="8">
      <t>ソウゴウ</t>
    </rPh>
    <rPh sb="8" eb="11">
      <t>シンコウキョク</t>
    </rPh>
    <phoneticPr fontId="9"/>
  </si>
  <si>
    <t>012084</t>
  </si>
  <si>
    <t>012114</t>
  </si>
  <si>
    <t>012190</t>
  </si>
  <si>
    <t>015431</t>
  </si>
  <si>
    <t>015440</t>
  </si>
  <si>
    <t>015458</t>
  </si>
  <si>
    <t>015466</t>
  </si>
  <si>
    <t>015474</t>
  </si>
  <si>
    <t>015491</t>
  </si>
  <si>
    <t>015504</t>
  </si>
  <si>
    <t>015521</t>
  </si>
  <si>
    <t>遠軽町</t>
  </si>
  <si>
    <t>015555</t>
  </si>
  <si>
    <t>015598</t>
  </si>
  <si>
    <t>015601</t>
  </si>
  <si>
    <t>015610</t>
  </si>
  <si>
    <t>015628</t>
  </si>
  <si>
    <t>015636</t>
  </si>
  <si>
    <t>大空町</t>
    <rPh sb="0" eb="3">
      <t>オオゾラチョウ</t>
    </rPh>
    <phoneticPr fontId="9"/>
  </si>
  <si>
    <t>015644</t>
  </si>
  <si>
    <t>十勝総合振興局</t>
    <rPh sb="0" eb="2">
      <t>トカチ</t>
    </rPh>
    <rPh sb="2" eb="4">
      <t>ソウゴウ</t>
    </rPh>
    <rPh sb="4" eb="7">
      <t>シンコウキョク</t>
    </rPh>
    <phoneticPr fontId="9"/>
  </si>
  <si>
    <t>012076</t>
  </si>
  <si>
    <t>016314</t>
  </si>
  <si>
    <t>016322</t>
  </si>
  <si>
    <t>016331</t>
  </si>
  <si>
    <t>016349</t>
  </si>
  <si>
    <t>新得町</t>
  </si>
  <si>
    <t>016357</t>
  </si>
  <si>
    <t>清水町</t>
  </si>
  <si>
    <t>016365</t>
  </si>
  <si>
    <t>016373</t>
  </si>
  <si>
    <t>016381</t>
  </si>
  <si>
    <t>016390</t>
  </si>
  <si>
    <t>016411</t>
  </si>
  <si>
    <t>016420</t>
  </si>
  <si>
    <t>016438</t>
  </si>
  <si>
    <t>016446</t>
  </si>
  <si>
    <t>016454</t>
  </si>
  <si>
    <t>016462</t>
  </si>
  <si>
    <t>016471</t>
  </si>
  <si>
    <t>016489</t>
  </si>
  <si>
    <t>016497</t>
  </si>
  <si>
    <t>釧路総合振興局</t>
    <rPh sb="0" eb="2">
      <t>クシロ</t>
    </rPh>
    <rPh sb="2" eb="4">
      <t>ソウゴウ</t>
    </rPh>
    <rPh sb="4" eb="7">
      <t>シンコウキョク</t>
    </rPh>
    <phoneticPr fontId="9"/>
  </si>
  <si>
    <t>012068</t>
  </si>
  <si>
    <t>016616</t>
  </si>
  <si>
    <t>016624</t>
  </si>
  <si>
    <t>浜中町</t>
  </si>
  <si>
    <t>016632</t>
  </si>
  <si>
    <t>016641</t>
  </si>
  <si>
    <t>016659</t>
  </si>
  <si>
    <t>016675</t>
  </si>
  <si>
    <t>016683</t>
  </si>
  <si>
    <t>根室振興局</t>
    <rPh sb="2" eb="5">
      <t>シンコウキョク</t>
    </rPh>
    <phoneticPr fontId="9"/>
  </si>
  <si>
    <t>〈根室振興局〉</t>
    <rPh sb="1" eb="3">
      <t>ネムロ</t>
    </rPh>
    <rPh sb="3" eb="6">
      <t>シンコウキョク</t>
    </rPh>
    <phoneticPr fontId="9"/>
  </si>
  <si>
    <t>012238</t>
  </si>
  <si>
    <t>016918</t>
  </si>
  <si>
    <t>016926</t>
  </si>
  <si>
    <t>016934</t>
  </si>
  <si>
    <t>016942</t>
  </si>
  <si>
    <t>色丹島</t>
    <rPh sb="0" eb="3">
      <t>シコタントウ</t>
    </rPh>
    <phoneticPr fontId="9"/>
  </si>
  <si>
    <t>色丹村</t>
    <rPh sb="0" eb="3">
      <t>シコタンムラ</t>
    </rPh>
    <phoneticPr fontId="9"/>
  </si>
  <si>
    <t>016951</t>
  </si>
  <si>
    <t>〔国後島〕</t>
    <rPh sb="1" eb="3">
      <t>クナシリ</t>
    </rPh>
    <rPh sb="3" eb="4">
      <t>トウ</t>
    </rPh>
    <phoneticPr fontId="9"/>
  </si>
  <si>
    <t>016969</t>
  </si>
  <si>
    <t>留夜別村</t>
    <rPh sb="0" eb="4">
      <t>ルヨベツムラ</t>
    </rPh>
    <phoneticPr fontId="9"/>
  </si>
  <si>
    <t>016977</t>
  </si>
  <si>
    <t>〔択捉島〕</t>
    <rPh sb="1" eb="3">
      <t>エトロフ</t>
    </rPh>
    <rPh sb="3" eb="4">
      <t>トウ</t>
    </rPh>
    <phoneticPr fontId="9"/>
  </si>
  <si>
    <t>留別村</t>
    <rPh sb="0" eb="3">
      <t>ルベツムラ</t>
    </rPh>
    <phoneticPr fontId="9"/>
  </si>
  <si>
    <t>016985</t>
  </si>
  <si>
    <t>紗那村</t>
    <rPh sb="0" eb="3">
      <t>シャナムラ</t>
    </rPh>
    <phoneticPr fontId="9"/>
  </si>
  <si>
    <t>016993</t>
  </si>
  <si>
    <t>蘂取村</t>
    <rPh sb="0" eb="1">
      <t>シベ</t>
    </rPh>
    <rPh sb="1" eb="2">
      <t>トリ</t>
    </rPh>
    <rPh sb="2" eb="3">
      <t>ムラ</t>
    </rPh>
    <phoneticPr fontId="9"/>
  </si>
  <si>
    <t>017001</t>
  </si>
  <si>
    <t>　・面積と人口密度の全道計、町村計及び根室振興局計は北方領土の６村を加えて算定し、同６村の国土地理院公表面積を全道</t>
    <rPh sb="2" eb="4">
      <t>メンセキ</t>
    </rPh>
    <rPh sb="5" eb="7">
      <t>ジンコウ</t>
    </rPh>
    <rPh sb="7" eb="9">
      <t>ミツド</t>
    </rPh>
    <rPh sb="10" eb="11">
      <t>ゼン</t>
    </rPh>
    <rPh sb="11" eb="12">
      <t>ドウ</t>
    </rPh>
    <rPh sb="12" eb="13">
      <t>ケイ</t>
    </rPh>
    <rPh sb="14" eb="16">
      <t>チョウソン</t>
    </rPh>
    <rPh sb="16" eb="17">
      <t>ケイ</t>
    </rPh>
    <rPh sb="17" eb="18">
      <t>オヨ</t>
    </rPh>
    <rPh sb="19" eb="21">
      <t>ネムロ</t>
    </rPh>
    <rPh sb="21" eb="24">
      <t>シンコウキョク</t>
    </rPh>
    <rPh sb="24" eb="25">
      <t>ケイ</t>
    </rPh>
    <rPh sb="26" eb="28">
      <t>ホッポウ</t>
    </rPh>
    <rPh sb="28" eb="30">
      <t>リョウド</t>
    </rPh>
    <rPh sb="32" eb="33">
      <t>ソン</t>
    </rPh>
    <rPh sb="41" eb="42">
      <t>ドウ</t>
    </rPh>
    <rPh sb="43" eb="44">
      <t>ソン</t>
    </rPh>
    <rPh sb="45" eb="47">
      <t>コクド</t>
    </rPh>
    <rPh sb="47" eb="50">
      <t>チリイン</t>
    </rPh>
    <rPh sb="50" eb="52">
      <t>コウヒョウ</t>
    </rPh>
    <rPh sb="52" eb="54">
      <t>メンセキ</t>
    </rPh>
    <rPh sb="55" eb="57">
      <t>ゼンドウ</t>
    </rPh>
    <phoneticPr fontId="9"/>
  </si>
  <si>
    <t>　  計、町村計及び根室振興局計から差し引いた面積及び密度を〈　　　〉書きした。</t>
    <rPh sb="3" eb="4">
      <t>ケイ</t>
    </rPh>
    <rPh sb="5" eb="7">
      <t>チョウソン</t>
    </rPh>
    <rPh sb="7" eb="8">
      <t>ケイ</t>
    </rPh>
    <rPh sb="8" eb="9">
      <t>オヨ</t>
    </rPh>
    <rPh sb="10" eb="12">
      <t>ネムロ</t>
    </rPh>
    <rPh sb="12" eb="15">
      <t>シンコウキョク</t>
    </rPh>
    <rPh sb="15" eb="16">
      <t>ケイ</t>
    </rPh>
    <rPh sb="18" eb="19">
      <t>サ</t>
    </rPh>
    <rPh sb="20" eb="21">
      <t>ヒ</t>
    </rPh>
    <rPh sb="23" eb="25">
      <t>メンセキ</t>
    </rPh>
    <rPh sb="25" eb="26">
      <t>オヨ</t>
    </rPh>
    <phoneticPr fontId="12"/>
  </si>
  <si>
    <t>　・歯舞群島の面積（94.84k㎡）は、根室市の面積に算入している。</t>
    <rPh sb="2" eb="4">
      <t>ハボマイ</t>
    </rPh>
    <rPh sb="4" eb="6">
      <t>グントウ</t>
    </rPh>
    <rPh sb="7" eb="9">
      <t>メンセキ</t>
    </rPh>
    <rPh sb="20" eb="23">
      <t>ネムロシ</t>
    </rPh>
    <rPh sb="24" eb="26">
      <t>メンセキ</t>
    </rPh>
    <rPh sb="27" eb="29">
      <t>サンニュウ</t>
    </rPh>
    <phoneticPr fontId="9"/>
  </si>
  <si>
    <t>　・境界未定部を有する市区町村の面積は（　　）書きとし、面積が便宜上の概算数値であることを示す。なお、各市区町村の</t>
    <rPh sb="2" eb="4">
      <t>キョウカイ</t>
    </rPh>
    <rPh sb="4" eb="6">
      <t>ミテイ</t>
    </rPh>
    <rPh sb="6" eb="7">
      <t>ブ</t>
    </rPh>
    <rPh sb="8" eb="9">
      <t>ユウ</t>
    </rPh>
    <rPh sb="11" eb="15">
      <t>シクチョウソン</t>
    </rPh>
    <rPh sb="16" eb="18">
      <t>メンセキ</t>
    </rPh>
    <rPh sb="23" eb="24">
      <t>ガ</t>
    </rPh>
    <rPh sb="28" eb="30">
      <t>メンセキ</t>
    </rPh>
    <rPh sb="31" eb="34">
      <t>ベンギジョウ</t>
    </rPh>
    <rPh sb="35" eb="37">
      <t>ガイサン</t>
    </rPh>
    <rPh sb="37" eb="39">
      <t>スウチ</t>
    </rPh>
    <rPh sb="45" eb="46">
      <t>シメ</t>
    </rPh>
    <rPh sb="51" eb="52">
      <t>カク</t>
    </rPh>
    <rPh sb="52" eb="56">
      <t>シクチョウソン</t>
    </rPh>
    <phoneticPr fontId="9"/>
  </si>
  <si>
    <t>　　参考値は、全道計、市計、町村計及び振興局等計に含まれている。</t>
    <rPh sb="25" eb="26">
      <t>フク</t>
    </rPh>
    <phoneticPr fontId="12"/>
  </si>
  <si>
    <t>　・面積は各数値ごとに四捨五入しているため、各市区町村の面積の合計が全道計などの面積と一致しない場合がある。</t>
    <rPh sb="2" eb="4">
      <t>メンセキ</t>
    </rPh>
    <rPh sb="5" eb="8">
      <t>カクスウチ</t>
    </rPh>
    <rPh sb="11" eb="15">
      <t>シシャゴニュウ</t>
    </rPh>
    <rPh sb="22" eb="23">
      <t>カク</t>
    </rPh>
    <rPh sb="23" eb="27">
      <t>シクチョウソン</t>
    </rPh>
    <rPh sb="28" eb="30">
      <t>メンセキ</t>
    </rPh>
    <rPh sb="31" eb="33">
      <t>ゴウケイ</t>
    </rPh>
    <rPh sb="34" eb="37">
      <t>ゼンドウケイ</t>
    </rPh>
    <rPh sb="40" eb="42">
      <t>メンセキ</t>
    </rPh>
    <rPh sb="43" eb="45">
      <t>イッチ</t>
    </rPh>
    <rPh sb="48" eb="50">
      <t>バアイ</t>
    </rPh>
    <phoneticPr fontId="12"/>
  </si>
  <si>
    <t>　　　振興局等計及び全道計には算入している。</t>
    <rPh sb="3" eb="6">
      <t>シンコウキョク</t>
    </rPh>
    <rPh sb="6" eb="7">
      <t>トウ</t>
    </rPh>
    <rPh sb="7" eb="8">
      <t>ケイ</t>
    </rPh>
    <rPh sb="8" eb="9">
      <t>オヨ</t>
    </rPh>
    <phoneticPr fontId="12"/>
  </si>
  <si>
    <t>地方公共団体
コード</t>
    <rPh sb="0" eb="2">
      <t>チホウ</t>
    </rPh>
    <rPh sb="2" eb="4">
      <t>コウキョウ</t>
    </rPh>
    <phoneticPr fontId="7"/>
  </si>
  <si>
    <t>(R2.10.1)</t>
    <phoneticPr fontId="7"/>
  </si>
  <si>
    <t>(H27.10.1)</t>
    <phoneticPr fontId="7"/>
  </si>
  <si>
    <t>(注)1　然別湖は、境界未定のため、上士幌町及び鹿追町の面積には含まないが、全道計、振興局等計、</t>
    <rPh sb="1" eb="2">
      <t>チュウ</t>
    </rPh>
    <rPh sb="42" eb="45">
      <t>シンコウキョク</t>
    </rPh>
    <rPh sb="45" eb="46">
      <t>トウ</t>
    </rPh>
    <rPh sb="46" eb="47">
      <t>ケイ</t>
    </rPh>
    <phoneticPr fontId="12"/>
  </si>
  <si>
    <t>(注)1 然別湖</t>
    <rPh sb="1" eb="2">
      <t>チュウ</t>
    </rPh>
    <rPh sb="5" eb="7">
      <t>シカリベツ</t>
    </rPh>
    <rPh sb="7" eb="8">
      <t>コ</t>
    </rPh>
    <phoneticPr fontId="9"/>
  </si>
  <si>
    <t>(注)2 風蓮湖</t>
    <rPh sb="1" eb="2">
      <t>チュウ</t>
    </rPh>
    <rPh sb="5" eb="8">
      <t>フウレンコ</t>
    </rPh>
    <phoneticPr fontId="9"/>
  </si>
  <si>
    <t>１－１　市町村別面積・人口・世帯数等の状況</t>
    <rPh sb="4" eb="7">
      <t>シチョウソン</t>
    </rPh>
    <rPh sb="7" eb="8">
      <t>ベツ</t>
    </rPh>
    <rPh sb="8" eb="10">
      <t>メンセキ</t>
    </rPh>
    <rPh sb="11" eb="13">
      <t>ジンコウ</t>
    </rPh>
    <rPh sb="14" eb="17">
      <t>セタイスウ</t>
    </rPh>
    <rPh sb="17" eb="18">
      <t>トウ</t>
    </rPh>
    <rPh sb="19" eb="21">
      <t>ジョウキョウ</t>
    </rPh>
    <phoneticPr fontId="7"/>
  </si>
  <si>
    <t>－</t>
    <phoneticPr fontId="10"/>
  </si>
  <si>
    <t>(R8.1.1)</t>
    <phoneticPr fontId="7"/>
  </si>
  <si>
    <t>(R8.6.1)</t>
    <phoneticPr fontId="7"/>
  </si>
  <si>
    <t>(R7.1.1)</t>
    <phoneticPr fontId="7"/>
  </si>
  <si>
    <t>手稲区</t>
    <phoneticPr fontId="10"/>
  </si>
  <si>
    <t>共和町</t>
    <rPh sb="0" eb="3">
      <t>キョウワチョウ</t>
    </rPh>
    <phoneticPr fontId="10"/>
  </si>
  <si>
    <t>(R8.4.1現在)</t>
    <rPh sb="7" eb="9">
      <t>ゲンザイ</t>
    </rPh>
    <phoneticPr fontId="7"/>
  </si>
  <si>
    <t>　　　町村計には算入している。</t>
    <phoneticPr fontId="10"/>
  </si>
  <si>
    <t>(注)2　風蓮湖は、境界未定のため根室市及び別海町の面積には含まない。また、市計にも含まないが</t>
    <rPh sb="1" eb="2">
      <t>チュウ</t>
    </rPh>
    <phoneticPr fontId="12"/>
  </si>
  <si>
    <t>清田区</t>
    <phoneticPr fontId="10"/>
  </si>
  <si>
    <t>札幌市</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</si>
</sst>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 &quot;#,##0"/>
    <numFmt numFmtId="177" formatCode="#,##0.00;&quot;△ &quot;#,##0.00"/>
    <numFmt numFmtId="178" formatCode="#,##0_ "/>
    <numFmt numFmtId="179" formatCode="#,##0.00_);\(#,##0.00\)"/>
    <numFmt numFmtId="180" formatCode="&quot;〈&quot;#,##0.00&quot;〉&quot;"/>
    <numFmt numFmtId="181" formatCode="\(#.##\)"/>
    <numFmt numFmtId="182" formatCode="&quot;〔&quot;@&quot;〕&quot;"/>
    <numFmt numFmtId="183" formatCode="\(#,###.##\)"/>
    <numFmt numFmtId="184" formatCode="\(#.##0\)"/>
    <numFmt numFmtId="185" formatCode="000000"/>
    <numFmt numFmtId="186" formatCode="0.00;&quot;△ &quot;0.00"/>
  </numFmts>
  <fonts count="22" x14ac:knownFonts="1">
    <font>
      <sz val="14"/>
      <name val="ＭＳ 明朝"/>
      <family val="1"/>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Ｐゴシック"/>
      <family val="3"/>
      <charset val="128"/>
    </font>
    <font>
      <sz val="14"/>
      <name val="ＭＳ 明朝"/>
      <family val="1"/>
      <charset val="128"/>
    </font>
    <font>
      <sz val="7"/>
      <name val="ＭＳ Ｐ明朝"/>
      <family val="1"/>
      <charset val="128"/>
    </font>
    <font>
      <sz val="10"/>
      <color indexed="8"/>
      <name val="ＭＳ Ｐゴシック"/>
      <family val="3"/>
      <charset val="128"/>
    </font>
    <font>
      <sz val="6"/>
      <name val="ＭＳ Ｐゴシック"/>
      <family val="3"/>
      <charset val="128"/>
    </font>
    <font>
      <sz val="7"/>
      <name val="ＭＳ 明朝"/>
      <family val="1"/>
      <charset val="128"/>
    </font>
    <font>
      <sz val="11"/>
      <name val="ＭＳ 明朝"/>
      <family val="1"/>
      <charset val="128"/>
    </font>
    <font>
      <sz val="9"/>
      <color indexed="81"/>
      <name val="ＭＳ Ｐゴシック"/>
      <family val="3"/>
      <charset val="128"/>
    </font>
    <font>
      <sz val="14"/>
      <name val="ＭＳ ゴシック"/>
      <family val="3"/>
      <charset val="128"/>
    </font>
    <font>
      <b/>
      <sz val="18"/>
      <name val="ＭＳ Ｐゴシック"/>
      <family val="3"/>
      <charset val="128"/>
    </font>
    <font>
      <b/>
      <sz val="11"/>
      <name val="ＭＳ ゴシック"/>
      <family val="3"/>
      <charset val="128"/>
    </font>
    <font>
      <sz val="10"/>
      <name val="ＭＳ ゴシック"/>
      <family val="3"/>
      <charset val="128"/>
    </font>
    <font>
      <sz val="11"/>
      <color theme="1"/>
      <name val="ＭＳ Ｐゴシック"/>
      <family val="3"/>
      <charset val="128"/>
      <scheme val="minor"/>
    </font>
    <font>
      <sz val="12"/>
      <name val="ＭＳ ゴシック"/>
      <family val="3"/>
      <charset val="128"/>
    </font>
    <font>
      <sz val="11"/>
      <color theme="1"/>
      <name val="ＭＳ 明朝"/>
      <family val="1"/>
      <charset val="128"/>
    </font>
    <font>
      <sz val="14"/>
      <color theme="1"/>
      <name val="ＭＳ 明朝"/>
      <family val="1"/>
      <charset val="128"/>
    </font>
    <font>
      <sz val="11"/>
      <color indexed="8"/>
      <name val="ＭＳ 明朝"/>
      <family val="1"/>
      <charset val="128"/>
    </font>
  </fonts>
  <fills count="2">
    <fill>
      <patternFill patternType="none"/>
    </fill>
    <fill>
      <patternFill patternType="gray125"/>
    </fill>
  </fills>
  <borders count="117">
    <border>
      <left/>
      <right/>
      <top/>
      <bottom/>
      <diagonal/>
    </border>
    <border>
      <left style="thin">
        <color indexed="8"/>
      </left>
      <right style="thin">
        <color indexed="8"/>
      </right>
      <top/>
      <bottom/>
      <diagonal/>
    </border>
    <border>
      <left style="thin">
        <color indexed="8"/>
      </left>
      <right/>
      <top style="double">
        <color indexed="8"/>
      </top>
      <bottom/>
      <diagonal/>
    </border>
    <border>
      <left style="thin">
        <color indexed="8"/>
      </left>
      <right style="thin">
        <color indexed="8"/>
      </right>
      <top style="double">
        <color indexed="8"/>
      </top>
      <bottom/>
      <diagonal/>
    </border>
    <border>
      <left style="medium">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medium">
        <color indexed="8"/>
      </right>
      <top/>
      <bottom/>
      <diagonal/>
    </border>
    <border>
      <left style="thin">
        <color indexed="8"/>
      </left>
      <right style="hair">
        <color indexed="8"/>
      </right>
      <top/>
      <bottom/>
      <diagonal/>
    </border>
    <border>
      <left style="hair">
        <color indexed="8"/>
      </left>
      <right style="thin">
        <color indexed="8"/>
      </right>
      <top/>
      <bottom/>
      <diagonal/>
    </border>
    <border>
      <left/>
      <right/>
      <top/>
      <bottom style="medium">
        <color indexed="8"/>
      </bottom>
      <diagonal/>
    </border>
    <border>
      <left/>
      <right/>
      <top style="medium">
        <color indexed="8"/>
      </top>
      <bottom/>
      <diagonal/>
    </border>
    <border>
      <left style="thin">
        <color indexed="8"/>
      </left>
      <right style="thin">
        <color indexed="8"/>
      </right>
      <top style="thin">
        <color indexed="8"/>
      </top>
      <bottom/>
      <diagonal/>
    </border>
    <border>
      <left style="thin">
        <color indexed="8"/>
      </left>
      <right style="thin">
        <color indexed="8"/>
      </right>
      <top/>
      <bottom style="double">
        <color indexed="8"/>
      </bottom>
      <diagonal/>
    </border>
    <border>
      <left style="thin">
        <color indexed="8"/>
      </left>
      <right/>
      <top/>
      <bottom style="double">
        <color indexed="8"/>
      </bottom>
      <diagonal/>
    </border>
    <border>
      <left/>
      <right/>
      <top style="medium">
        <color indexed="8"/>
      </top>
      <bottom style="thin">
        <color indexed="8"/>
      </bottom>
      <diagonal/>
    </border>
    <border>
      <left/>
      <right style="thin">
        <color indexed="8"/>
      </right>
      <top style="thin">
        <color indexed="8"/>
      </top>
      <bottom style="dashed">
        <color indexed="8"/>
      </bottom>
      <diagonal/>
    </border>
    <border>
      <left style="dashed">
        <color indexed="8"/>
      </left>
      <right style="thin">
        <color indexed="8"/>
      </right>
      <top/>
      <bottom/>
      <diagonal/>
    </border>
    <border>
      <left style="dashed">
        <color indexed="8"/>
      </left>
      <right style="thin">
        <color indexed="8"/>
      </right>
      <top/>
      <bottom style="double">
        <color indexed="8"/>
      </bottom>
      <diagonal/>
    </border>
    <border>
      <left style="thin">
        <color indexed="64"/>
      </left>
      <right/>
      <top/>
      <bottom/>
      <diagonal/>
    </border>
    <border>
      <left style="medium">
        <color indexed="8"/>
      </left>
      <right style="thin">
        <color indexed="8"/>
      </right>
      <top style="medium">
        <color indexed="8"/>
      </top>
      <bottom/>
      <diagonal/>
    </border>
    <border>
      <left style="medium">
        <color indexed="8"/>
      </left>
      <right style="thin">
        <color indexed="8"/>
      </right>
      <top/>
      <bottom style="double">
        <color indexed="8"/>
      </bottom>
      <diagonal/>
    </border>
    <border>
      <left/>
      <right/>
      <top/>
      <bottom style="double">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medium">
        <color indexed="8"/>
      </top>
      <bottom/>
      <diagonal/>
    </border>
    <border>
      <left/>
      <right style="thin">
        <color indexed="8"/>
      </right>
      <top style="medium">
        <color indexed="8"/>
      </top>
      <bottom style="thin">
        <color indexed="8"/>
      </bottom>
      <diagonal/>
    </border>
    <border>
      <left style="thin">
        <color indexed="8"/>
      </left>
      <right style="dashed">
        <color indexed="8"/>
      </right>
      <top/>
      <bottom/>
      <diagonal/>
    </border>
    <border>
      <left style="thin">
        <color indexed="64"/>
      </left>
      <right style="thin">
        <color indexed="8"/>
      </right>
      <top/>
      <bottom/>
      <diagonal/>
    </border>
    <border>
      <left style="thin">
        <color indexed="64"/>
      </left>
      <right/>
      <top style="medium">
        <color indexed="8"/>
      </top>
      <bottom style="thin">
        <color indexed="8"/>
      </bottom>
      <diagonal/>
    </border>
    <border>
      <left style="thin">
        <color indexed="64"/>
      </left>
      <right/>
      <top style="thin">
        <color indexed="8"/>
      </top>
      <bottom style="thin">
        <color indexed="8"/>
      </bottom>
      <diagonal/>
    </border>
    <border>
      <left style="thin">
        <color indexed="64"/>
      </left>
      <right/>
      <top/>
      <bottom style="double">
        <color indexed="8"/>
      </bottom>
      <diagonal/>
    </border>
    <border>
      <left style="thin">
        <color indexed="8"/>
      </left>
      <right style="thin">
        <color indexed="64"/>
      </right>
      <top style="medium">
        <color indexed="8"/>
      </top>
      <bottom style="thin">
        <color indexed="8"/>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double">
        <color indexed="8"/>
      </bottom>
      <diagonal/>
    </border>
    <border>
      <left style="thin">
        <color indexed="8"/>
      </left>
      <right style="thin">
        <color indexed="64"/>
      </right>
      <top style="double">
        <color indexed="8"/>
      </top>
      <bottom/>
      <diagonal/>
    </border>
    <border>
      <left style="thin">
        <color indexed="64"/>
      </left>
      <right/>
      <top style="double">
        <color indexed="8"/>
      </top>
      <bottom/>
      <diagonal/>
    </border>
    <border>
      <left style="dashed">
        <color indexed="64"/>
      </left>
      <right style="thin">
        <color indexed="8"/>
      </right>
      <top style="double">
        <color indexed="8"/>
      </top>
      <bottom/>
      <diagonal/>
    </border>
    <border>
      <left style="dashed">
        <color indexed="64"/>
      </left>
      <right style="thin">
        <color indexed="8"/>
      </right>
      <top/>
      <bottom/>
      <diagonal/>
    </border>
    <border>
      <left style="thin">
        <color indexed="64"/>
      </left>
      <right style="dashed">
        <color indexed="64"/>
      </right>
      <top/>
      <bottom/>
      <diagonal/>
    </border>
    <border>
      <left style="dashed">
        <color indexed="64"/>
      </left>
      <right style="thin">
        <color indexed="64"/>
      </right>
      <top/>
      <bottom/>
      <diagonal/>
    </border>
    <border>
      <left/>
      <right style="thin">
        <color indexed="64"/>
      </right>
      <top/>
      <bottom/>
      <diagonal/>
    </border>
    <border>
      <left/>
      <right style="thin">
        <color indexed="64"/>
      </right>
      <top style="double">
        <color indexed="8"/>
      </top>
      <bottom/>
      <diagonal/>
    </border>
    <border>
      <left style="medium">
        <color indexed="8"/>
      </left>
      <right style="thin">
        <color indexed="64"/>
      </right>
      <top style="double">
        <color indexed="8"/>
      </top>
      <bottom/>
      <diagonal/>
    </border>
    <border>
      <left style="medium">
        <color indexed="8"/>
      </left>
      <right style="thin">
        <color indexed="64"/>
      </right>
      <top/>
      <bottom/>
      <diagonal/>
    </border>
    <border>
      <left style="thin">
        <color indexed="64"/>
      </left>
      <right style="thin">
        <color indexed="8"/>
      </right>
      <top style="medium">
        <color indexed="8"/>
      </top>
      <bottom style="thin">
        <color indexed="8"/>
      </bottom>
      <diagonal/>
    </border>
    <border>
      <left style="medium">
        <color indexed="8"/>
      </left>
      <right style="thin">
        <color indexed="64"/>
      </right>
      <top/>
      <bottom style="thin">
        <color indexed="64"/>
      </bottom>
      <diagonal/>
    </border>
    <border>
      <left/>
      <right style="thin">
        <color indexed="64"/>
      </right>
      <top/>
      <bottom style="thin">
        <color indexed="64"/>
      </bottom>
      <diagonal/>
    </border>
    <border>
      <left/>
      <right style="thin">
        <color indexed="8"/>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dashed">
        <color indexed="64"/>
      </left>
      <right style="thin">
        <color indexed="8"/>
      </right>
      <top/>
      <bottom style="thin">
        <color indexed="64"/>
      </bottom>
      <diagonal/>
    </border>
    <border>
      <left style="thin">
        <color indexed="64"/>
      </left>
      <right style="thin">
        <color indexed="64"/>
      </right>
      <top/>
      <bottom style="thin">
        <color indexed="64"/>
      </bottom>
      <diagonal/>
    </border>
    <border>
      <left style="medium">
        <color indexed="8"/>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8"/>
      </right>
      <top style="hair">
        <color indexed="64"/>
      </top>
      <bottom/>
      <diagonal/>
    </border>
    <border>
      <left style="thin">
        <color indexed="8"/>
      </left>
      <right style="thin">
        <color indexed="8"/>
      </right>
      <top style="hair">
        <color indexed="64"/>
      </top>
      <bottom/>
      <diagonal/>
    </border>
    <border>
      <left style="thin">
        <color indexed="8"/>
      </left>
      <right style="thin">
        <color indexed="8"/>
      </right>
      <top style="thin">
        <color indexed="64"/>
      </top>
      <bottom style="hair">
        <color indexed="64"/>
      </bottom>
      <diagonal/>
    </border>
    <border>
      <left style="thin">
        <color indexed="8"/>
      </left>
      <right style="thin">
        <color indexed="64"/>
      </right>
      <top style="thin">
        <color indexed="64"/>
      </top>
      <bottom style="hair">
        <color indexed="64"/>
      </bottom>
      <diagonal/>
    </border>
    <border>
      <left style="thin">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dashed">
        <color indexed="64"/>
      </left>
      <right style="thin">
        <color indexed="8"/>
      </right>
      <top style="thin">
        <color indexed="64"/>
      </top>
      <bottom style="hair">
        <color indexed="64"/>
      </bottom>
      <diagonal/>
    </border>
    <border>
      <left style="thin">
        <color indexed="8"/>
      </left>
      <right/>
      <top style="thin">
        <color indexed="64"/>
      </top>
      <bottom style="hair">
        <color indexed="64"/>
      </bottom>
      <diagonal/>
    </border>
    <border>
      <left style="medium">
        <color indexed="8"/>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8"/>
      </right>
      <top style="thin">
        <color indexed="64"/>
      </top>
      <bottom style="hair">
        <color indexed="64"/>
      </bottom>
      <diagonal/>
    </border>
    <border>
      <left/>
      <right style="thin">
        <color indexed="8"/>
      </right>
      <top style="thin">
        <color indexed="64"/>
      </top>
      <bottom style="hair">
        <color indexed="64"/>
      </bottom>
      <diagonal/>
    </border>
    <border>
      <left style="thin">
        <color indexed="64"/>
      </left>
      <right/>
      <top style="thin">
        <color indexed="64"/>
      </top>
      <bottom style="hair">
        <color indexed="64"/>
      </bottom>
      <diagonal/>
    </border>
    <border>
      <left style="hair">
        <color indexed="8"/>
      </left>
      <right style="thin">
        <color indexed="8"/>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style="dashed">
        <color indexed="8"/>
      </right>
      <top style="thin">
        <color indexed="64"/>
      </top>
      <bottom style="hair">
        <color indexed="64"/>
      </bottom>
      <diagonal/>
    </border>
    <border>
      <left/>
      <right/>
      <top style="thin">
        <color indexed="64"/>
      </top>
      <bottom style="hair">
        <color indexed="64"/>
      </bottom>
      <diagonal/>
    </border>
    <border>
      <left style="thin">
        <color indexed="64"/>
      </left>
      <right style="thin">
        <color indexed="8"/>
      </right>
      <top style="double">
        <color indexed="8"/>
      </top>
      <bottom/>
      <diagonal/>
    </border>
    <border>
      <left style="thin">
        <color indexed="8"/>
      </left>
      <right style="dashed">
        <color indexed="8"/>
      </right>
      <top/>
      <bottom style="thin">
        <color indexed="64"/>
      </bottom>
      <diagonal/>
    </border>
    <border>
      <left style="thin">
        <color indexed="64"/>
      </left>
      <right style="dashed">
        <color indexed="64"/>
      </right>
      <top style="hair">
        <color indexed="64"/>
      </top>
      <bottom/>
      <diagonal/>
    </border>
    <border>
      <left style="thin">
        <color indexed="8"/>
      </left>
      <right style="thin">
        <color indexed="8"/>
      </right>
      <top style="thin">
        <color indexed="64"/>
      </top>
      <bottom style="hair">
        <color indexed="8"/>
      </bottom>
      <diagonal/>
    </border>
    <border>
      <left style="medium">
        <color indexed="64"/>
      </left>
      <right style="thin">
        <color indexed="64"/>
      </right>
      <top/>
      <bottom/>
      <diagonal/>
    </border>
    <border>
      <left style="thin">
        <color indexed="8"/>
      </left>
      <right style="thin">
        <color indexed="64"/>
      </right>
      <top style="hair">
        <color indexed="8"/>
      </top>
      <bottom/>
      <diagonal/>
    </border>
    <border>
      <left style="thin">
        <color indexed="8"/>
      </left>
      <right style="thin">
        <color indexed="64"/>
      </right>
      <top style="thin">
        <color indexed="8"/>
      </top>
      <bottom style="hair">
        <color indexed="8"/>
      </bottom>
      <diagonal/>
    </border>
    <border>
      <left style="medium">
        <color indexed="8"/>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style="thin">
        <color indexed="64"/>
      </right>
      <top style="thin">
        <color indexed="8"/>
      </top>
      <bottom style="medium">
        <color indexed="8"/>
      </bottom>
      <diagonal/>
    </border>
    <border>
      <left/>
      <right style="thin">
        <color indexed="64"/>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64"/>
      </right>
      <top style="thin">
        <color indexed="8"/>
      </top>
      <bottom style="medium">
        <color indexed="8"/>
      </bottom>
      <diagonal/>
    </border>
    <border>
      <left style="thin">
        <color indexed="64"/>
      </left>
      <right/>
      <top style="thin">
        <color indexed="8"/>
      </top>
      <bottom style="medium">
        <color indexed="8"/>
      </bottom>
      <diagonal/>
    </border>
    <border>
      <left style="dashed">
        <color indexed="64"/>
      </left>
      <right style="thin">
        <color indexed="8"/>
      </right>
      <top style="thin">
        <color indexed="8"/>
      </top>
      <bottom style="medium">
        <color indexed="8"/>
      </bottom>
      <diagonal/>
    </border>
    <border>
      <left style="thin">
        <color indexed="8"/>
      </left>
      <right/>
      <top style="thin">
        <color indexed="8"/>
      </top>
      <bottom/>
      <diagonal/>
    </border>
    <border>
      <left style="dashed">
        <color indexed="64"/>
      </left>
      <right style="thin">
        <color indexed="8"/>
      </right>
      <top style="thin">
        <color indexed="8"/>
      </top>
      <bottom/>
      <diagonal/>
    </border>
    <border>
      <left/>
      <right style="thin">
        <color indexed="8"/>
      </right>
      <top style="thin">
        <color indexed="8"/>
      </top>
      <bottom/>
      <diagonal/>
    </border>
    <border>
      <left/>
      <right style="medium">
        <color indexed="8"/>
      </right>
      <top/>
      <bottom/>
      <diagonal/>
    </border>
    <border>
      <left/>
      <right style="medium">
        <color indexed="8"/>
      </right>
      <top/>
      <bottom style="thin">
        <color indexed="64"/>
      </bottom>
      <diagonal/>
    </border>
    <border>
      <left/>
      <right style="medium">
        <color indexed="8"/>
      </right>
      <top style="thin">
        <color indexed="64"/>
      </top>
      <bottom style="hair">
        <color indexed="64"/>
      </bottom>
      <diagonal/>
    </border>
    <border>
      <left/>
      <right style="medium">
        <color indexed="8"/>
      </right>
      <top style="thin">
        <color indexed="64"/>
      </top>
      <bottom style="thin">
        <color indexed="8"/>
      </bottom>
      <diagonal/>
    </border>
    <border>
      <left/>
      <right style="medium">
        <color indexed="8"/>
      </right>
      <top style="hair">
        <color indexed="64"/>
      </top>
      <bottom/>
      <diagonal/>
    </border>
    <border>
      <left/>
      <right style="medium">
        <color indexed="8"/>
      </right>
      <top style="thin">
        <color indexed="8"/>
      </top>
      <bottom style="medium">
        <color indexed="8"/>
      </bottom>
      <diagonal/>
    </border>
    <border>
      <left/>
      <right style="medium">
        <color indexed="8"/>
      </right>
      <top/>
      <bottom style="double">
        <color indexed="8"/>
      </bottom>
      <diagonal/>
    </border>
    <border>
      <left/>
      <right style="medium">
        <color indexed="8"/>
      </right>
      <top style="double">
        <color indexed="8"/>
      </top>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style="thin">
        <color indexed="64"/>
      </top>
      <bottom/>
      <diagonal/>
    </border>
    <border>
      <left/>
      <right style="thin">
        <color indexed="8"/>
      </right>
      <top style="hair">
        <color indexed="64"/>
      </top>
      <bottom/>
      <diagonal/>
    </border>
    <border>
      <left style="thin">
        <color indexed="8"/>
      </left>
      <right/>
      <top style="hair">
        <color indexed="64"/>
      </top>
      <bottom/>
      <diagonal/>
    </border>
    <border>
      <left style="thin">
        <color indexed="8"/>
      </left>
      <right style="thin">
        <color indexed="64"/>
      </right>
      <top style="hair">
        <color indexed="64"/>
      </top>
      <bottom/>
      <diagonal/>
    </border>
    <border>
      <left style="thin">
        <color indexed="64"/>
      </left>
      <right/>
      <top style="hair">
        <color indexed="64"/>
      </top>
      <bottom/>
      <diagonal/>
    </border>
    <border>
      <left style="dashed">
        <color indexed="64"/>
      </left>
      <right style="thin">
        <color indexed="8"/>
      </right>
      <top style="hair">
        <color indexed="64"/>
      </top>
      <bottom/>
      <diagonal/>
    </border>
    <border>
      <left style="thin">
        <color indexed="64"/>
      </left>
      <right style="thin">
        <color indexed="64"/>
      </right>
      <top/>
      <bottom/>
      <diagonal/>
    </border>
  </borders>
  <cellStyleXfs count="17">
    <xf numFmtId="1" fontId="0" fillId="0" borderId="0"/>
    <xf numFmtId="38" fontId="5" fillId="0" borderId="0" applyFont="0" applyFill="0" applyBorder="0" applyAlignment="0" applyProtection="0"/>
    <xf numFmtId="38" fontId="4" fillId="0" borderId="0" applyFont="0" applyFill="0" applyBorder="0" applyAlignment="0" applyProtection="0"/>
    <xf numFmtId="0" fontId="17" fillId="0" borderId="0">
      <alignment vertical="center"/>
    </xf>
    <xf numFmtId="0" fontId="6" fillId="0" borderId="0"/>
    <xf numFmtId="38" fontId="4" fillId="0" borderId="0" applyFont="0" applyFill="0" applyBorder="0" applyAlignment="0" applyProtection="0"/>
    <xf numFmtId="0" fontId="17" fillId="0" borderId="0">
      <alignment vertical="center"/>
    </xf>
    <xf numFmtId="0" fontId="4" fillId="0" borderId="0"/>
    <xf numFmtId="38" fontId="17"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xf numFmtId="0" fontId="16" fillId="0" borderId="0">
      <alignment vertical="center"/>
    </xf>
    <xf numFmtId="38" fontId="18" fillId="0" borderId="0" applyFont="0" applyFill="0" applyBorder="0" applyAlignment="0" applyProtection="0"/>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224">
    <xf numFmtId="1" fontId="0" fillId="0" borderId="0" xfId="0"/>
    <xf numFmtId="49" fontId="0" fillId="0" borderId="0" xfId="0" applyNumberFormat="1" applyFont="1" applyFill="1"/>
    <xf numFmtId="49" fontId="0" fillId="0" borderId="0" xfId="0" applyNumberFormat="1" applyFont="1" applyFill="1" applyBorder="1"/>
    <xf numFmtId="49" fontId="11" fillId="0" borderId="0" xfId="0" applyNumberFormat="1" applyFont="1" applyFill="1"/>
    <xf numFmtId="179" fontId="0" fillId="0" borderId="0" xfId="0" applyNumberFormat="1" applyFont="1" applyFill="1"/>
    <xf numFmtId="176" fontId="0" fillId="0" borderId="0" xfId="0" applyNumberFormat="1" applyFont="1" applyFill="1"/>
    <xf numFmtId="177" fontId="0" fillId="0" borderId="0" xfId="0" applyNumberFormat="1" applyFont="1" applyFill="1"/>
    <xf numFmtId="49" fontId="11" fillId="0" borderId="10" xfId="0" applyNumberFormat="1" applyFont="1" applyFill="1" applyBorder="1"/>
    <xf numFmtId="176" fontId="11" fillId="0" borderId="12" xfId="1" applyNumberFormat="1" applyFont="1" applyFill="1" applyBorder="1" applyAlignment="1">
      <alignment horizontal="center" vertical="center" wrapText="1"/>
    </xf>
    <xf numFmtId="176" fontId="11" fillId="0" borderId="5" xfId="0" applyNumberFormat="1" applyFont="1" applyFill="1" applyBorder="1" applyAlignment="1">
      <alignment horizontal="center" vertical="center"/>
    </xf>
    <xf numFmtId="176" fontId="11" fillId="0" borderId="1" xfId="0" applyNumberFormat="1" applyFont="1" applyFill="1" applyBorder="1" applyAlignment="1">
      <alignment horizontal="center" vertical="center"/>
    </xf>
    <xf numFmtId="176" fontId="11" fillId="0" borderId="1" xfId="1" applyNumberFormat="1" applyFont="1" applyFill="1" applyBorder="1" applyAlignment="1">
      <alignment horizontal="center" vertical="center" wrapText="1"/>
    </xf>
    <xf numFmtId="176" fontId="11" fillId="0" borderId="13" xfId="1" applyNumberFormat="1" applyFont="1" applyFill="1" applyBorder="1" applyAlignment="1">
      <alignment horizontal="center" vertical="center" wrapText="1"/>
    </xf>
    <xf numFmtId="176" fontId="11" fillId="0" borderId="14" xfId="0" applyNumberFormat="1" applyFont="1" applyFill="1" applyBorder="1" applyAlignment="1">
      <alignment horizontal="center" wrapText="1"/>
    </xf>
    <xf numFmtId="176" fontId="11" fillId="0" borderId="13" xfId="0" applyNumberFormat="1" applyFont="1" applyFill="1" applyBorder="1" applyAlignment="1">
      <alignment horizontal="center" wrapText="1"/>
    </xf>
    <xf numFmtId="49" fontId="11" fillId="0" borderId="0" xfId="0" applyNumberFormat="1" applyFont="1" applyFill="1" applyBorder="1" applyAlignment="1">
      <alignment horizontal="left"/>
    </xf>
    <xf numFmtId="176" fontId="11" fillId="0" borderId="16" xfId="0" applyNumberFormat="1" applyFont="1" applyFill="1" applyBorder="1" applyAlignment="1">
      <alignment horizontal="center"/>
    </xf>
    <xf numFmtId="176" fontId="11" fillId="0" borderId="17" xfId="0" applyNumberFormat="1" applyFont="1" applyFill="1" applyBorder="1" applyAlignment="1">
      <alignment horizontal="center" vertical="center"/>
    </xf>
    <xf numFmtId="176" fontId="11" fillId="0" borderId="18" xfId="0" applyNumberFormat="1" applyFont="1" applyFill="1" applyBorder="1" applyAlignment="1">
      <alignment horizontal="center" wrapText="1"/>
    </xf>
    <xf numFmtId="176" fontId="11" fillId="0" borderId="19" xfId="0" applyNumberFormat="1" applyFont="1" applyFill="1" applyBorder="1" applyAlignment="1">
      <alignment horizontal="center" vertical="center"/>
    </xf>
    <xf numFmtId="176" fontId="11" fillId="0" borderId="35" xfId="0" applyNumberFormat="1" applyFont="1" applyFill="1" applyBorder="1" applyAlignment="1">
      <alignment horizontal="center" wrapText="1"/>
    </xf>
    <xf numFmtId="179" fontId="0" fillId="0" borderId="0" xfId="0" applyNumberFormat="1" applyFont="1" applyFill="1" applyBorder="1"/>
    <xf numFmtId="177" fontId="11" fillId="0" borderId="38" xfId="1" applyNumberFormat="1" applyFont="1" applyFill="1" applyBorder="1" applyAlignment="1">
      <alignment horizontal="center" vertical="center" wrapText="1"/>
    </xf>
    <xf numFmtId="177" fontId="11" fillId="0" borderId="39" xfId="1" applyNumberFormat="1" applyFont="1" applyFill="1" applyBorder="1" applyAlignment="1">
      <alignment horizontal="center" vertical="center" wrapText="1"/>
    </xf>
    <xf numFmtId="177" fontId="11" fillId="0" borderId="40" xfId="1" applyNumberFormat="1" applyFont="1" applyFill="1" applyBorder="1" applyAlignment="1">
      <alignment horizontal="center" vertical="center" wrapText="1"/>
    </xf>
    <xf numFmtId="177" fontId="11" fillId="0" borderId="39" xfId="0" applyNumberFormat="1" applyFont="1" applyFill="1" applyBorder="1" applyAlignment="1" applyProtection="1">
      <alignment horizontal="center" vertical="center"/>
      <protection locked="0"/>
    </xf>
    <xf numFmtId="176" fontId="0" fillId="0" borderId="0" xfId="0" applyNumberFormat="1" applyFont="1" applyFill="1" applyAlignment="1"/>
    <xf numFmtId="176" fontId="11" fillId="0" borderId="12" xfId="2" applyNumberFormat="1" applyFont="1" applyFill="1" applyBorder="1" applyAlignment="1">
      <alignment horizontal="center" vertical="center"/>
    </xf>
    <xf numFmtId="176" fontId="11" fillId="0" borderId="1" xfId="2" applyNumberFormat="1" applyFont="1" applyFill="1" applyBorder="1" applyAlignment="1">
      <alignment horizontal="center" vertical="center"/>
    </xf>
    <xf numFmtId="176" fontId="11" fillId="0" borderId="13" xfId="2" applyNumberFormat="1" applyFont="1" applyFill="1" applyBorder="1" applyAlignment="1">
      <alignment horizontal="center" vertical="center" wrapText="1"/>
    </xf>
    <xf numFmtId="176" fontId="11" fillId="0" borderId="1" xfId="0" applyNumberFormat="1" applyFont="1" applyFill="1" applyBorder="1" applyAlignment="1" applyProtection="1">
      <alignment horizontal="center" vertical="center"/>
      <protection locked="0"/>
    </xf>
    <xf numFmtId="176" fontId="11" fillId="0" borderId="6" xfId="0" applyNumberFormat="1" applyFont="1" applyFill="1" applyBorder="1" applyAlignment="1" applyProtection="1">
      <alignment horizontal="center" vertical="center"/>
      <protection locked="0"/>
    </xf>
    <xf numFmtId="176" fontId="11" fillId="0" borderId="0" xfId="0" applyNumberFormat="1" applyFont="1" applyFill="1" applyBorder="1"/>
    <xf numFmtId="176" fontId="0" fillId="0" borderId="0" xfId="0" applyNumberFormat="1" applyFont="1" applyFill="1" applyBorder="1" applyProtection="1">
      <protection locked="0"/>
    </xf>
    <xf numFmtId="176" fontId="11" fillId="0" borderId="19" xfId="0" applyNumberFormat="1" applyFont="1" applyFill="1" applyBorder="1" applyAlignment="1" applyProtection="1">
      <alignment horizontal="center" vertical="center"/>
      <protection locked="0"/>
    </xf>
    <xf numFmtId="176" fontId="11" fillId="0" borderId="44" xfId="0" applyNumberFormat="1" applyFont="1" applyFill="1" applyBorder="1" applyAlignment="1" applyProtection="1">
      <alignment horizontal="center" vertical="center"/>
      <protection locked="0"/>
    </xf>
    <xf numFmtId="176" fontId="11" fillId="0" borderId="10" xfId="0" applyNumberFormat="1" applyFont="1" applyFill="1" applyBorder="1"/>
    <xf numFmtId="176" fontId="19" fillId="0" borderId="0" xfId="0" applyNumberFormat="1" applyFont="1" applyFill="1" applyBorder="1"/>
    <xf numFmtId="176" fontId="20" fillId="0" borderId="0" xfId="0" applyNumberFormat="1" applyFont="1" applyFill="1" applyBorder="1" applyProtection="1">
      <protection locked="0"/>
    </xf>
    <xf numFmtId="176" fontId="20" fillId="0" borderId="0" xfId="0" applyNumberFormat="1" applyFont="1" applyFill="1"/>
    <xf numFmtId="185" fontId="21" fillId="0" borderId="47" xfId="0" applyNumberFormat="1" applyFont="1" applyFill="1" applyBorder="1" applyAlignment="1">
      <alignment horizontal="center" vertical="center"/>
    </xf>
    <xf numFmtId="176" fontId="11" fillId="0" borderId="5" xfId="0" applyNumberFormat="1" applyFont="1" applyFill="1" applyBorder="1" applyAlignment="1" applyProtection="1">
      <alignment horizontal="center" vertical="center"/>
      <protection locked="0"/>
    </xf>
    <xf numFmtId="176" fontId="11" fillId="0" borderId="9" xfId="0" applyNumberFormat="1" applyFont="1" applyFill="1" applyBorder="1" applyAlignment="1" applyProtection="1">
      <alignment horizontal="center" vertical="center"/>
      <protection locked="0"/>
    </xf>
    <xf numFmtId="49" fontId="11" fillId="0" borderId="48" xfId="0" applyNumberFormat="1" applyFont="1" applyFill="1" applyBorder="1" applyAlignment="1">
      <alignment horizontal="center" vertical="center"/>
    </xf>
    <xf numFmtId="176" fontId="11" fillId="0" borderId="2" xfId="0" applyNumberFormat="1" applyFont="1" applyFill="1" applyBorder="1" applyAlignment="1" applyProtection="1">
      <alignment vertical="center"/>
      <protection locked="0"/>
    </xf>
    <xf numFmtId="176" fontId="11" fillId="0" borderId="3" xfId="0" applyNumberFormat="1" applyFont="1" applyFill="1" applyBorder="1" applyAlignment="1" applyProtection="1">
      <alignment vertical="center"/>
      <protection locked="0"/>
    </xf>
    <xf numFmtId="49" fontId="11" fillId="0" borderId="0" xfId="0" applyNumberFormat="1" applyFont="1" applyFill="1" applyBorder="1" applyAlignment="1">
      <alignment vertical="center"/>
    </xf>
    <xf numFmtId="49" fontId="11" fillId="0" borderId="47" xfId="0" applyNumberFormat="1" applyFont="1" applyFill="1" applyBorder="1" applyAlignment="1">
      <alignment horizontal="center" vertical="center"/>
    </xf>
    <xf numFmtId="176" fontId="11" fillId="0" borderId="5" xfId="0" applyNumberFormat="1" applyFont="1" applyFill="1" applyBorder="1" applyAlignment="1" applyProtection="1">
      <alignment vertical="center"/>
      <protection locked="0"/>
    </xf>
    <xf numFmtId="176" fontId="11" fillId="0" borderId="1" xfId="0" applyNumberFormat="1" applyFont="1" applyFill="1" applyBorder="1" applyAlignment="1" applyProtection="1">
      <alignment vertical="center"/>
      <protection locked="0"/>
    </xf>
    <xf numFmtId="177" fontId="11" fillId="0" borderId="39" xfId="0" applyNumberFormat="1" applyFont="1" applyFill="1" applyBorder="1" applyAlignment="1" applyProtection="1">
      <alignment vertical="center"/>
      <protection locked="0"/>
    </xf>
    <xf numFmtId="176" fontId="11" fillId="0" borderId="19" xfId="0" applyNumberFormat="1" applyFont="1" applyFill="1" applyBorder="1" applyAlignment="1" applyProtection="1">
      <alignment vertical="center"/>
      <protection locked="0"/>
    </xf>
    <xf numFmtId="176" fontId="11" fillId="0" borderId="44" xfId="0" applyNumberFormat="1" applyFont="1" applyFill="1" applyBorder="1" applyAlignment="1" applyProtection="1">
      <alignment vertical="center"/>
      <protection locked="0"/>
    </xf>
    <xf numFmtId="176" fontId="11" fillId="0" borderId="6" xfId="0" applyNumberFormat="1" applyFont="1" applyFill="1" applyBorder="1" applyAlignment="1" applyProtection="1">
      <alignment vertical="center"/>
      <protection locked="0"/>
    </xf>
    <xf numFmtId="176" fontId="11" fillId="0" borderId="19" xfId="0" applyNumberFormat="1" applyFont="1" applyFill="1" applyBorder="1" applyAlignment="1">
      <alignment vertical="center"/>
    </xf>
    <xf numFmtId="176" fontId="11" fillId="0" borderId="44" xfId="0" applyNumberFormat="1" applyFont="1" applyFill="1" applyBorder="1" applyAlignment="1">
      <alignment vertical="center"/>
    </xf>
    <xf numFmtId="176" fontId="11" fillId="0" borderId="8" xfId="0" applyNumberFormat="1" applyFont="1" applyFill="1" applyBorder="1" applyAlignment="1" applyProtection="1">
      <alignment vertical="center"/>
      <protection locked="0"/>
    </xf>
    <xf numFmtId="176" fontId="11" fillId="0" borderId="1" xfId="0" applyNumberFormat="1" applyFont="1" applyFill="1" applyBorder="1" applyAlignment="1">
      <alignment vertical="center"/>
    </xf>
    <xf numFmtId="177" fontId="11" fillId="0" borderId="1" xfId="0" applyNumberFormat="1" applyFont="1" applyFill="1" applyBorder="1" applyAlignment="1" applyProtection="1">
      <alignment vertical="center"/>
      <protection locked="0"/>
    </xf>
    <xf numFmtId="176" fontId="11" fillId="0" borderId="9" xfId="0" applyNumberFormat="1" applyFont="1" applyFill="1" applyBorder="1" applyAlignment="1" applyProtection="1">
      <alignment vertical="center"/>
      <protection locked="0"/>
    </xf>
    <xf numFmtId="49" fontId="11" fillId="0" borderId="0" xfId="0" applyNumberFormat="1" applyFont="1" applyFill="1" applyBorder="1" applyAlignment="1" applyProtection="1">
      <alignment vertical="center"/>
    </xf>
    <xf numFmtId="49" fontId="11" fillId="0" borderId="0" xfId="0" applyNumberFormat="1" applyFont="1" applyFill="1" applyAlignment="1">
      <alignment vertical="center"/>
    </xf>
    <xf numFmtId="49" fontId="11" fillId="0" borderId="53" xfId="0" applyNumberFormat="1" applyFont="1" applyFill="1" applyBorder="1" applyAlignment="1">
      <alignment horizontal="center" vertical="center"/>
    </xf>
    <xf numFmtId="179" fontId="11" fillId="0" borderId="54" xfId="0" applyNumberFormat="1" applyFont="1" applyFill="1" applyBorder="1" applyAlignment="1" applyProtection="1">
      <alignment horizontal="right" vertical="center"/>
      <protection locked="0"/>
    </xf>
    <xf numFmtId="176" fontId="11" fillId="0" borderId="55" xfId="0" applyNumberFormat="1" applyFont="1" applyFill="1" applyBorder="1" applyAlignment="1" applyProtection="1">
      <alignment vertical="center"/>
      <protection locked="0"/>
    </xf>
    <xf numFmtId="176" fontId="11" fillId="0" borderId="56" xfId="0" applyNumberFormat="1" applyFont="1" applyFill="1" applyBorder="1" applyAlignment="1" applyProtection="1">
      <alignment vertical="center"/>
      <protection locked="0"/>
    </xf>
    <xf numFmtId="177" fontId="11" fillId="0" borderId="57" xfId="0" applyNumberFormat="1" applyFont="1" applyFill="1" applyBorder="1" applyAlignment="1" applyProtection="1">
      <alignment vertical="center"/>
      <protection locked="0"/>
    </xf>
    <xf numFmtId="176" fontId="11" fillId="0" borderId="58" xfId="0" applyNumberFormat="1" applyFont="1" applyFill="1" applyBorder="1" applyAlignment="1" applyProtection="1">
      <alignment vertical="center"/>
      <protection locked="0"/>
    </xf>
    <xf numFmtId="176" fontId="11" fillId="0" borderId="59" xfId="0" applyNumberFormat="1" applyFont="1" applyFill="1" applyBorder="1" applyAlignment="1" applyProtection="1">
      <alignment vertical="center"/>
      <protection locked="0"/>
    </xf>
    <xf numFmtId="176" fontId="11" fillId="0" borderId="54" xfId="0" applyNumberFormat="1" applyFont="1" applyFill="1" applyBorder="1" applyAlignment="1" applyProtection="1">
      <alignment vertical="center"/>
      <protection locked="0"/>
    </xf>
    <xf numFmtId="177" fontId="11" fillId="0" borderId="56" xfId="0" applyNumberFormat="1" applyFont="1" applyFill="1" applyBorder="1" applyAlignment="1" applyProtection="1">
      <alignment vertical="center"/>
      <protection locked="0"/>
    </xf>
    <xf numFmtId="185" fontId="21" fillId="0" borderId="53" xfId="0" applyNumberFormat="1" applyFont="1" applyFill="1" applyBorder="1" applyAlignment="1">
      <alignment horizontal="center" vertical="center"/>
    </xf>
    <xf numFmtId="185" fontId="21" fillId="0" borderId="60" xfId="0" applyNumberFormat="1" applyFont="1" applyFill="1" applyBorder="1" applyAlignment="1">
      <alignment horizontal="center" vertical="center"/>
    </xf>
    <xf numFmtId="176" fontId="11" fillId="0" borderId="64" xfId="0" applyNumberFormat="1" applyFont="1" applyFill="1" applyBorder="1" applyAlignment="1" applyProtection="1">
      <alignment vertical="center"/>
      <protection locked="0"/>
    </xf>
    <xf numFmtId="185" fontId="21" fillId="0" borderId="72" xfId="0" applyNumberFormat="1" applyFont="1" applyFill="1" applyBorder="1" applyAlignment="1">
      <alignment horizontal="center" vertical="center"/>
    </xf>
    <xf numFmtId="49" fontId="0" fillId="0" borderId="0" xfId="0" applyNumberFormat="1" applyFont="1" applyFill="1" applyAlignment="1">
      <alignment horizontal="center"/>
    </xf>
    <xf numFmtId="176" fontId="11" fillId="0" borderId="0" xfId="0" applyNumberFormat="1" applyFont="1" applyFill="1" applyAlignment="1">
      <alignment horizontal="center"/>
    </xf>
    <xf numFmtId="49" fontId="11" fillId="0" borderId="0" xfId="0" applyNumberFormat="1" applyFont="1" applyFill="1" applyBorder="1" applyAlignment="1">
      <alignment horizontal="center"/>
    </xf>
    <xf numFmtId="49" fontId="15" fillId="0" borderId="49" xfId="0" applyNumberFormat="1" applyFont="1" applyFill="1" applyBorder="1" applyAlignment="1">
      <alignment horizontal="center" vertical="center"/>
    </xf>
    <xf numFmtId="49" fontId="11" fillId="0" borderId="50" xfId="0" applyNumberFormat="1" applyFont="1" applyFill="1" applyBorder="1" applyAlignment="1">
      <alignment horizontal="center" vertical="center"/>
    </xf>
    <xf numFmtId="49" fontId="11" fillId="0" borderId="52" xfId="0" applyNumberFormat="1" applyFont="1" applyFill="1" applyBorder="1" applyAlignment="1">
      <alignment horizontal="center" vertical="center"/>
    </xf>
    <xf numFmtId="49" fontId="11" fillId="0" borderId="71" xfId="0" applyNumberFormat="1" applyFont="1" applyFill="1" applyBorder="1" applyAlignment="1">
      <alignment horizontal="center" vertical="center"/>
    </xf>
    <xf numFmtId="182" fontId="11" fillId="0" borderId="50" xfId="0" applyNumberFormat="1" applyFont="1" applyFill="1" applyBorder="1" applyAlignment="1">
      <alignment horizontal="center" vertical="center"/>
    </xf>
    <xf numFmtId="178" fontId="11" fillId="0" borderId="0" xfId="0" applyNumberFormat="1" applyFont="1" applyFill="1" applyBorder="1" applyAlignment="1">
      <alignment horizontal="left"/>
    </xf>
    <xf numFmtId="49" fontId="11" fillId="0" borderId="0" xfId="0" applyNumberFormat="1" applyFont="1" applyFill="1" applyAlignment="1">
      <alignment horizontal="left"/>
    </xf>
    <xf numFmtId="49" fontId="11" fillId="0" borderId="84" xfId="0" applyNumberFormat="1" applyFont="1" applyFill="1" applyBorder="1" applyAlignment="1">
      <alignment horizontal="center" vertical="center"/>
    </xf>
    <xf numFmtId="49" fontId="0" fillId="0" borderId="0" xfId="0" applyNumberFormat="1" applyFont="1" applyFill="1" applyBorder="1" applyAlignment="1">
      <alignment horizontal="center"/>
    </xf>
    <xf numFmtId="176" fontId="11" fillId="0" borderId="42" xfId="0" applyNumberFormat="1" applyFont="1" applyFill="1" applyBorder="1" applyAlignment="1">
      <alignment vertical="center"/>
    </xf>
    <xf numFmtId="176" fontId="11" fillId="0" borderId="43" xfId="0" applyNumberFormat="1" applyFont="1" applyFill="1" applyBorder="1" applyAlignment="1">
      <alignment vertical="center"/>
    </xf>
    <xf numFmtId="176" fontId="11" fillId="0" borderId="3" xfId="0" applyNumberFormat="1" applyFont="1" applyFill="1" applyBorder="1" applyAlignment="1">
      <alignment vertical="center"/>
    </xf>
    <xf numFmtId="179" fontId="11" fillId="0" borderId="6" xfId="0" applyNumberFormat="1" applyFont="1" applyFill="1" applyBorder="1" applyAlignment="1" applyProtection="1">
      <alignment vertical="center"/>
      <protection locked="0"/>
    </xf>
    <xf numFmtId="179" fontId="11" fillId="0" borderId="54" xfId="0" applyNumberFormat="1" applyFont="1" applyFill="1" applyBorder="1" applyAlignment="1" applyProtection="1">
      <alignment vertical="center"/>
      <protection locked="0"/>
    </xf>
    <xf numFmtId="184" fontId="11" fillId="0" borderId="6" xfId="0" applyNumberFormat="1" applyFont="1" applyFill="1" applyBorder="1" applyAlignment="1" applyProtection="1">
      <alignment vertical="center"/>
      <protection locked="0"/>
    </xf>
    <xf numFmtId="181" fontId="11" fillId="0" borderId="6" xfId="0" applyNumberFormat="1" applyFont="1" applyFill="1" applyBorder="1" applyAlignment="1" applyProtection="1">
      <alignment vertical="center"/>
      <protection locked="0"/>
    </xf>
    <xf numFmtId="176" fontId="11" fillId="0" borderId="45" xfId="0" applyNumberFormat="1" applyFont="1" applyFill="1" applyBorder="1" applyAlignment="1" applyProtection="1">
      <alignment vertical="center"/>
      <protection locked="0"/>
    </xf>
    <xf numFmtId="176" fontId="11" fillId="0" borderId="46" xfId="0" applyNumberFormat="1" applyFont="1" applyFill="1" applyBorder="1" applyAlignment="1" applyProtection="1">
      <alignment vertical="center"/>
      <protection locked="0"/>
    </xf>
    <xf numFmtId="179" fontId="11" fillId="0" borderId="47" xfId="0" applyNumberFormat="1" applyFont="1" applyFill="1" applyBorder="1" applyAlignment="1" applyProtection="1">
      <alignment vertical="center"/>
      <protection locked="0"/>
    </xf>
    <xf numFmtId="183" fontId="11" fillId="0" borderId="6" xfId="0" applyNumberFormat="1" applyFont="1" applyFill="1" applyBorder="1" applyAlignment="1" applyProtection="1">
      <alignment vertical="center"/>
      <protection locked="0"/>
    </xf>
    <xf numFmtId="180" fontId="11" fillId="0" borderId="63" xfId="0" applyNumberFormat="1" applyFont="1" applyFill="1" applyBorder="1" applyAlignment="1" applyProtection="1">
      <alignment horizontal="right" vertical="center"/>
      <protection locked="0"/>
    </xf>
    <xf numFmtId="176" fontId="11" fillId="0" borderId="12" xfId="0" applyNumberFormat="1" applyFont="1" applyFill="1" applyBorder="1" applyAlignment="1">
      <alignment horizontal="center" vertical="center"/>
    </xf>
    <xf numFmtId="176" fontId="11" fillId="0" borderId="13" xfId="0" applyNumberFormat="1" applyFont="1" applyFill="1" applyBorder="1" applyAlignment="1">
      <alignment horizontal="center" vertical="center" wrapText="1"/>
    </xf>
    <xf numFmtId="176" fontId="11" fillId="0" borderId="85" xfId="0" applyNumberFormat="1" applyFont="1" applyFill="1" applyBorder="1" applyAlignment="1" applyProtection="1">
      <alignment vertical="center"/>
      <protection locked="0"/>
    </xf>
    <xf numFmtId="176" fontId="11" fillId="0" borderId="39" xfId="0" applyNumberFormat="1" applyFont="1" applyFill="1" applyBorder="1" applyAlignment="1" applyProtection="1">
      <alignment vertical="center"/>
      <protection locked="0"/>
    </xf>
    <xf numFmtId="176" fontId="11" fillId="0" borderId="39" xfId="0" applyNumberFormat="1" applyFont="1" applyFill="1" applyBorder="1" applyAlignment="1" applyProtection="1">
      <alignment horizontal="center" vertical="center"/>
      <protection locked="0"/>
    </xf>
    <xf numFmtId="179" fontId="11" fillId="0" borderId="80" xfId="0" applyNumberFormat="1" applyFont="1" applyFill="1" applyBorder="1" applyAlignment="1" applyProtection="1">
      <alignment vertical="center"/>
      <protection locked="0"/>
    </xf>
    <xf numFmtId="177" fontId="11" fillId="0" borderId="41" xfId="0" applyNumberFormat="1" applyFont="1" applyFill="1" applyBorder="1" applyAlignment="1" applyProtection="1">
      <alignment vertical="center"/>
      <protection locked="0"/>
    </xf>
    <xf numFmtId="180" fontId="11" fillId="0" borderId="6" xfId="0" applyNumberFormat="1" applyFont="1" applyFill="1" applyBorder="1" applyAlignment="1" applyProtection="1">
      <alignment horizontal="right" vertical="center"/>
      <protection locked="0"/>
    </xf>
    <xf numFmtId="179" fontId="11" fillId="0" borderId="6" xfId="0" applyNumberFormat="1" applyFont="1" applyFill="1" applyBorder="1" applyAlignment="1">
      <alignment vertical="center"/>
    </xf>
    <xf numFmtId="176" fontId="11" fillId="0" borderId="31" xfId="0" applyNumberFormat="1" applyFont="1" applyFill="1" applyBorder="1" applyAlignment="1" applyProtection="1">
      <alignment vertical="center"/>
      <protection locked="0"/>
    </xf>
    <xf numFmtId="176" fontId="11" fillId="0" borderId="81" xfId="0" applyNumberFormat="1" applyFont="1" applyFill="1" applyBorder="1" applyAlignment="1" applyProtection="1">
      <alignment vertical="center"/>
      <protection locked="0"/>
    </xf>
    <xf numFmtId="176" fontId="11" fillId="0" borderId="82" xfId="0" applyNumberFormat="1" applyFont="1" applyFill="1" applyBorder="1" applyAlignment="1" applyProtection="1">
      <alignment vertical="center"/>
      <protection locked="0"/>
    </xf>
    <xf numFmtId="49" fontId="13" fillId="0" borderId="10" xfId="0" applyNumberFormat="1" applyFont="1" applyFill="1" applyBorder="1" applyAlignment="1">
      <alignment horizontal="left" wrapText="1"/>
    </xf>
    <xf numFmtId="49" fontId="11" fillId="0" borderId="87" xfId="0" applyNumberFormat="1" applyFont="1" applyFill="1" applyBorder="1" applyAlignment="1">
      <alignment horizontal="center" vertical="center"/>
    </xf>
    <xf numFmtId="49" fontId="11" fillId="0" borderId="88" xfId="0" applyNumberFormat="1" applyFont="1" applyFill="1" applyBorder="1" applyAlignment="1">
      <alignment horizontal="center" vertical="center"/>
    </xf>
    <xf numFmtId="179" fontId="11" fillId="0" borderId="32" xfId="0" applyNumberFormat="1" applyFont="1" applyFill="1" applyBorder="1" applyAlignment="1" applyProtection="1">
      <alignment vertical="center"/>
      <protection locked="0"/>
    </xf>
    <xf numFmtId="49" fontId="11" fillId="0" borderId="89" xfId="0" applyNumberFormat="1" applyFont="1" applyFill="1" applyBorder="1" applyAlignment="1">
      <alignment horizontal="center" vertical="center"/>
    </xf>
    <xf numFmtId="49" fontId="11" fillId="0" borderId="90" xfId="0" applyNumberFormat="1" applyFont="1" applyFill="1" applyBorder="1" applyAlignment="1">
      <alignment horizontal="center" vertical="center"/>
    </xf>
    <xf numFmtId="179" fontId="11" fillId="0" borderId="91" xfId="0" applyNumberFormat="1" applyFont="1" applyFill="1" applyBorder="1" applyAlignment="1" applyProtection="1">
      <alignment vertical="center"/>
      <protection locked="0"/>
    </xf>
    <xf numFmtId="176" fontId="11" fillId="0" borderId="92" xfId="0" applyNumberFormat="1" applyFont="1" applyFill="1" applyBorder="1" applyAlignment="1" applyProtection="1">
      <alignment vertical="center"/>
      <protection locked="0"/>
    </xf>
    <xf numFmtId="176" fontId="11" fillId="0" borderId="93" xfId="0" applyNumberFormat="1" applyFont="1" applyFill="1" applyBorder="1" applyAlignment="1" applyProtection="1">
      <alignment vertical="center"/>
      <protection locked="0"/>
    </xf>
    <xf numFmtId="177" fontId="11" fillId="0" borderId="94" xfId="0" applyNumberFormat="1" applyFont="1" applyFill="1" applyBorder="1" applyAlignment="1" applyProtection="1">
      <alignment vertical="center"/>
      <protection locked="0"/>
    </xf>
    <xf numFmtId="176" fontId="11" fillId="0" borderId="95" xfId="0" applyNumberFormat="1" applyFont="1" applyFill="1" applyBorder="1" applyAlignment="1" applyProtection="1">
      <alignment vertical="center"/>
      <protection locked="0"/>
    </xf>
    <xf numFmtId="176" fontId="11" fillId="0" borderId="96" xfId="0" applyNumberFormat="1" applyFont="1" applyFill="1" applyBorder="1" applyAlignment="1" applyProtection="1">
      <alignment vertical="center"/>
      <protection locked="0"/>
    </xf>
    <xf numFmtId="176" fontId="11" fillId="0" borderId="91" xfId="0" applyNumberFormat="1" applyFont="1" applyFill="1" applyBorder="1" applyAlignment="1" applyProtection="1">
      <alignment vertical="center"/>
      <protection locked="0"/>
    </xf>
    <xf numFmtId="176" fontId="11" fillId="0" borderId="97" xfId="0" applyNumberFormat="1" applyFont="1" applyFill="1" applyBorder="1" applyAlignment="1" applyProtection="1">
      <alignment vertical="center"/>
      <protection locked="0"/>
    </xf>
    <xf numFmtId="176" fontId="11" fillId="0" borderId="98" xfId="0" applyNumberFormat="1" applyFont="1" applyFill="1" applyBorder="1" applyAlignment="1" applyProtection="1">
      <alignment vertical="center"/>
      <protection locked="0"/>
    </xf>
    <xf numFmtId="176" fontId="11" fillId="0" borderId="12" xfId="0" applyNumberFormat="1" applyFont="1" applyFill="1" applyBorder="1" applyAlignment="1" applyProtection="1">
      <alignment vertical="center"/>
      <protection locked="0"/>
    </xf>
    <xf numFmtId="176" fontId="11" fillId="0" borderId="99" xfId="0" applyNumberFormat="1" applyFont="1" applyFill="1" applyBorder="1" applyAlignment="1" applyProtection="1">
      <alignment vertical="center"/>
      <protection locked="0"/>
    </xf>
    <xf numFmtId="177" fontId="11" fillId="0" borderId="11" xfId="0" applyNumberFormat="1" applyFont="1" applyFill="1" applyBorder="1"/>
    <xf numFmtId="179" fontId="11" fillId="0" borderId="12" xfId="0" applyNumberFormat="1" applyFont="1" applyFill="1" applyBorder="1" applyAlignment="1">
      <alignment horizontal="center" vertical="center"/>
    </xf>
    <xf numFmtId="177" fontId="11" fillId="0" borderId="1" xfId="0" applyNumberFormat="1" applyFont="1" applyFill="1" applyBorder="1" applyAlignment="1">
      <alignment horizontal="center" vertical="center"/>
    </xf>
    <xf numFmtId="179" fontId="11" fillId="0" borderId="1" xfId="1" applyNumberFormat="1" applyFont="1" applyFill="1" applyBorder="1" applyAlignment="1">
      <alignment horizontal="center" vertical="center"/>
    </xf>
    <xf numFmtId="179" fontId="11" fillId="0" borderId="13" xfId="0" applyNumberFormat="1" applyFont="1" applyFill="1" applyBorder="1" applyAlignment="1">
      <alignment horizontal="center" wrapText="1"/>
    </xf>
    <xf numFmtId="177" fontId="11" fillId="0" borderId="13" xfId="0" applyNumberFormat="1" applyFont="1" applyFill="1" applyBorder="1" applyAlignment="1">
      <alignment horizontal="center" wrapText="1"/>
    </xf>
    <xf numFmtId="49" fontId="15" fillId="0" borderId="61" xfId="0" applyNumberFormat="1" applyFont="1" applyFill="1" applyBorder="1" applyAlignment="1">
      <alignment horizontal="center" vertical="center"/>
    </xf>
    <xf numFmtId="49" fontId="11" fillId="0" borderId="77" xfId="0" applyNumberFormat="1" applyFont="1" applyFill="1" applyBorder="1" applyAlignment="1">
      <alignment horizontal="center" vertical="center"/>
    </xf>
    <xf numFmtId="179" fontId="11" fillId="0" borderId="74" xfId="0" applyNumberFormat="1" applyFont="1" applyFill="1" applyBorder="1" applyAlignment="1" applyProtection="1">
      <alignment vertical="center"/>
      <protection locked="0"/>
    </xf>
    <xf numFmtId="176" fontId="11" fillId="0" borderId="78" xfId="0" applyNumberFormat="1" applyFont="1" applyFill="1" applyBorder="1" applyAlignment="1" applyProtection="1">
      <alignment vertical="center"/>
      <protection locked="0"/>
    </xf>
    <xf numFmtId="176" fontId="11" fillId="0" borderId="70" xfId="0" applyNumberFormat="1" applyFont="1" applyFill="1" applyBorder="1" applyAlignment="1" applyProtection="1">
      <alignment vertical="center"/>
      <protection locked="0"/>
    </xf>
    <xf numFmtId="186" fontId="11" fillId="0" borderId="66" xfId="0" applyNumberFormat="1" applyFont="1" applyFill="1" applyBorder="1" applyAlignment="1" applyProtection="1">
      <alignment vertical="center"/>
      <protection locked="0"/>
    </xf>
    <xf numFmtId="176" fontId="11" fillId="0" borderId="69" xfId="0" applyNumberFormat="1" applyFont="1" applyFill="1" applyBorder="1" applyAlignment="1" applyProtection="1">
      <alignment vertical="center"/>
      <protection locked="0"/>
    </xf>
    <xf numFmtId="176" fontId="11" fillId="0" borderId="75" xfId="0" applyNumberFormat="1" applyFont="1" applyFill="1" applyBorder="1" applyAlignment="1" applyProtection="1">
      <alignment vertical="center"/>
      <protection locked="0"/>
    </xf>
    <xf numFmtId="176" fontId="11" fillId="0" borderId="83" xfId="0" applyNumberFormat="1" applyFont="1" applyFill="1" applyBorder="1" applyAlignment="1" applyProtection="1">
      <alignment vertical="center"/>
      <protection locked="0"/>
    </xf>
    <xf numFmtId="176" fontId="11" fillId="0" borderId="65" xfId="0" applyNumberFormat="1" applyFont="1" applyFill="1" applyBorder="1" applyAlignment="1" applyProtection="1">
      <alignment vertical="center"/>
      <protection locked="0"/>
    </xf>
    <xf numFmtId="176" fontId="11" fillId="0" borderId="79" xfId="0" applyNumberFormat="1" applyFont="1" applyFill="1" applyBorder="1" applyAlignment="1" applyProtection="1">
      <alignment vertical="center"/>
      <protection locked="0"/>
    </xf>
    <xf numFmtId="177" fontId="11" fillId="0" borderId="65" xfId="0" applyNumberFormat="1" applyFont="1" applyFill="1" applyBorder="1" applyAlignment="1" applyProtection="1">
      <alignment vertical="center"/>
      <protection locked="0"/>
    </xf>
    <xf numFmtId="177" fontId="11" fillId="0" borderId="66" xfId="0" applyNumberFormat="1" applyFont="1" applyFill="1" applyBorder="1" applyAlignment="1" applyProtection="1">
      <alignment vertical="center"/>
      <protection locked="0"/>
    </xf>
    <xf numFmtId="176" fontId="11" fillId="0" borderId="86" xfId="0" applyNumberFormat="1" applyFont="1" applyFill="1" applyBorder="1" applyAlignment="1" applyProtection="1">
      <alignment vertical="center"/>
      <protection locked="0"/>
    </xf>
    <xf numFmtId="176" fontId="11" fillId="0" borderId="74" xfId="0" applyNumberFormat="1" applyFont="1" applyFill="1" applyBorder="1" applyAlignment="1" applyProtection="1">
      <alignment vertical="center"/>
      <protection locked="0"/>
    </xf>
    <xf numFmtId="176" fontId="11" fillId="0" borderId="76" xfId="0" applyNumberFormat="1" applyFont="1" applyFill="1" applyBorder="1" applyAlignment="1" applyProtection="1">
      <alignment vertical="center"/>
      <protection locked="0"/>
    </xf>
    <xf numFmtId="179" fontId="11" fillId="0" borderId="73" xfId="0" applyNumberFormat="1" applyFont="1" applyFill="1" applyBorder="1" applyAlignment="1" applyProtection="1">
      <alignment vertical="center"/>
      <protection locked="0"/>
    </xf>
    <xf numFmtId="49" fontId="15" fillId="0" borderId="61" xfId="0" applyNumberFormat="1" applyFont="1" applyFill="1" applyBorder="1" applyAlignment="1">
      <alignment horizontal="center" vertical="center" wrapText="1"/>
    </xf>
    <xf numFmtId="49" fontId="15" fillId="0" borderId="50" xfId="0" applyNumberFormat="1" applyFont="1" applyFill="1" applyBorder="1" applyAlignment="1">
      <alignment horizontal="center" vertical="center"/>
    </xf>
    <xf numFmtId="49" fontId="11" fillId="0" borderId="62" xfId="0" applyNumberFormat="1" applyFont="1" applyFill="1" applyBorder="1" applyAlignment="1">
      <alignment horizontal="center" vertical="center"/>
    </xf>
    <xf numFmtId="176" fontId="11" fillId="0" borderId="67" xfId="0" applyNumberFormat="1" applyFont="1" applyFill="1" applyBorder="1" applyAlignment="1" applyProtection="1">
      <alignment vertical="center"/>
      <protection locked="0"/>
    </xf>
    <xf numFmtId="176" fontId="11" fillId="0" borderId="68" xfId="0" applyNumberFormat="1" applyFont="1" applyFill="1" applyBorder="1" applyAlignment="1" applyProtection="1">
      <alignment vertical="center"/>
      <protection locked="0"/>
    </xf>
    <xf numFmtId="176" fontId="11" fillId="0" borderId="62" xfId="0" applyNumberFormat="1" applyFont="1" applyFill="1" applyBorder="1" applyAlignment="1" applyProtection="1">
      <alignment vertical="center"/>
      <protection locked="0"/>
    </xf>
    <xf numFmtId="176" fontId="11" fillId="0" borderId="73" xfId="0" applyNumberFormat="1" applyFont="1" applyFill="1" applyBorder="1" applyAlignment="1" applyProtection="1">
      <alignment vertical="center"/>
      <protection locked="0"/>
    </xf>
    <xf numFmtId="176" fontId="11" fillId="0" borderId="0" xfId="0" applyNumberFormat="1" applyFont="1" applyFill="1"/>
    <xf numFmtId="49" fontId="11" fillId="0" borderId="100" xfId="0" applyNumberFormat="1" applyFont="1" applyFill="1" applyBorder="1" applyAlignment="1">
      <alignment horizontal="center" vertical="center"/>
    </xf>
    <xf numFmtId="176" fontId="21" fillId="0" borderId="0" xfId="0" applyNumberFormat="1" applyFont="1" applyFill="1" applyBorder="1" applyAlignment="1">
      <alignment horizontal="center" vertical="center"/>
    </xf>
    <xf numFmtId="49" fontId="11" fillId="0" borderId="101" xfId="0" applyNumberFormat="1" applyFont="1" applyFill="1" applyBorder="1" applyAlignment="1">
      <alignment horizontal="center" vertical="center"/>
    </xf>
    <xf numFmtId="49" fontId="15" fillId="0" borderId="102" xfId="0" applyNumberFormat="1" applyFont="1" applyFill="1" applyBorder="1" applyAlignment="1">
      <alignment horizontal="center" vertical="center"/>
    </xf>
    <xf numFmtId="49" fontId="15" fillId="0" borderId="102" xfId="0" applyNumberFormat="1" applyFont="1" applyFill="1" applyBorder="1" applyAlignment="1">
      <alignment horizontal="center" vertical="center" wrapText="1"/>
    </xf>
    <xf numFmtId="49" fontId="11" fillId="0" borderId="103" xfId="0" applyNumberFormat="1" applyFont="1" applyFill="1" applyBorder="1" applyAlignment="1">
      <alignment horizontal="center" vertical="center"/>
    </xf>
    <xf numFmtId="49" fontId="15" fillId="0" borderId="100" xfId="0" applyNumberFormat="1" applyFont="1" applyFill="1" applyBorder="1" applyAlignment="1">
      <alignment horizontal="center" vertical="center"/>
    </xf>
    <xf numFmtId="49" fontId="11" fillId="0" borderId="104" xfId="0" applyNumberFormat="1" applyFont="1" applyFill="1" applyBorder="1" applyAlignment="1">
      <alignment horizontal="center" vertical="center"/>
    </xf>
    <xf numFmtId="182" fontId="11" fillId="0" borderId="100" xfId="0" applyNumberFormat="1" applyFont="1" applyFill="1" applyBorder="1" applyAlignment="1">
      <alignment horizontal="center" vertical="center"/>
    </xf>
    <xf numFmtId="49" fontId="11" fillId="0" borderId="105" xfId="0" applyNumberFormat="1" applyFont="1" applyFill="1" applyBorder="1" applyAlignment="1">
      <alignment horizontal="center" vertical="center"/>
    </xf>
    <xf numFmtId="180" fontId="11" fillId="0" borderId="39" xfId="0" applyNumberFormat="1" applyFont="1" applyFill="1" applyBorder="1" applyAlignment="1" applyProtection="1">
      <alignment vertical="center"/>
      <protection locked="0"/>
    </xf>
    <xf numFmtId="49" fontId="15" fillId="0" borderId="107" xfId="0" applyNumberFormat="1" applyFont="1" applyFill="1" applyBorder="1" applyAlignment="1">
      <alignment horizontal="center" vertical="center"/>
    </xf>
    <xf numFmtId="176" fontId="11" fillId="0" borderId="40" xfId="0" applyNumberFormat="1" applyFont="1" applyFill="1" applyBorder="1" applyAlignment="1">
      <alignment horizontal="center" wrapText="1"/>
    </xf>
    <xf numFmtId="176" fontId="21" fillId="0" borderId="47" xfId="0" applyNumberFormat="1" applyFont="1" applyFill="1" applyBorder="1" applyAlignment="1">
      <alignment vertical="center"/>
    </xf>
    <xf numFmtId="176" fontId="21" fillId="0" borderId="47" xfId="0" applyNumberFormat="1" applyFont="1" applyFill="1" applyBorder="1" applyAlignment="1">
      <alignment vertical="center" shrinkToFit="1"/>
    </xf>
    <xf numFmtId="176" fontId="21" fillId="0" borderId="108" xfId="0" applyNumberFormat="1" applyFont="1" applyFill="1" applyBorder="1" applyAlignment="1">
      <alignment vertical="center"/>
    </xf>
    <xf numFmtId="176" fontId="11" fillId="0" borderId="77" xfId="0" applyNumberFormat="1" applyFont="1" applyFill="1" applyBorder="1" applyAlignment="1" applyProtection="1">
      <alignment vertical="center"/>
      <protection locked="0"/>
    </xf>
    <xf numFmtId="176" fontId="21" fillId="0" borderId="53" xfId="0" applyNumberFormat="1" applyFont="1" applyFill="1" applyBorder="1" applyAlignment="1">
      <alignment vertical="center"/>
    </xf>
    <xf numFmtId="176" fontId="11" fillId="0" borderId="109" xfId="0" applyNumberFormat="1" applyFont="1" applyFill="1" applyBorder="1" applyAlignment="1" applyProtection="1">
      <alignment vertical="center"/>
      <protection locked="0"/>
    </xf>
    <xf numFmtId="176" fontId="11" fillId="0" borderId="47" xfId="0" applyNumberFormat="1" applyFont="1" applyFill="1" applyBorder="1" applyAlignment="1">
      <alignment vertical="center"/>
    </xf>
    <xf numFmtId="38" fontId="11" fillId="0" borderId="47" xfId="12" applyFont="1" applyFill="1" applyBorder="1" applyAlignment="1">
      <alignment vertical="center"/>
    </xf>
    <xf numFmtId="176" fontId="11" fillId="0" borderId="108" xfId="0" applyNumberFormat="1" applyFont="1" applyFill="1" applyBorder="1" applyAlignment="1" applyProtection="1">
      <alignment vertical="center"/>
      <protection locked="0"/>
    </xf>
    <xf numFmtId="176" fontId="11" fillId="0" borderId="47" xfId="0" applyNumberFormat="1" applyFont="1" applyFill="1" applyBorder="1" applyAlignment="1" applyProtection="1">
      <alignment horizontal="center" vertical="center"/>
      <protection locked="0"/>
    </xf>
    <xf numFmtId="176" fontId="11" fillId="0" borderId="53" xfId="0" applyNumberFormat="1" applyFont="1" applyFill="1" applyBorder="1" applyAlignment="1" applyProtection="1">
      <alignment horizontal="center" vertical="center"/>
      <protection locked="0"/>
    </xf>
    <xf numFmtId="176" fontId="11" fillId="0" borderId="48" xfId="0" applyNumberFormat="1" applyFont="1" applyFill="1" applyBorder="1" applyAlignment="1">
      <alignment vertical="center"/>
    </xf>
    <xf numFmtId="176" fontId="11" fillId="0" borderId="47" xfId="0" applyNumberFormat="1" applyFont="1" applyFill="1" applyBorder="1" applyAlignment="1" applyProtection="1">
      <alignment vertical="center"/>
    </xf>
    <xf numFmtId="176" fontId="11" fillId="0" borderId="53" xfId="0" applyNumberFormat="1" applyFont="1" applyFill="1" applyBorder="1" applyAlignment="1">
      <alignment vertical="center"/>
    </xf>
    <xf numFmtId="176" fontId="11" fillId="0" borderId="110" xfId="0" applyNumberFormat="1" applyFont="1" applyFill="1" applyBorder="1" applyAlignment="1" applyProtection="1">
      <alignment vertical="center"/>
      <protection locked="0"/>
    </xf>
    <xf numFmtId="177" fontId="11" fillId="0" borderId="47" xfId="0" applyNumberFormat="1" applyFont="1" applyFill="1" applyBorder="1" applyAlignment="1" applyProtection="1">
      <alignment vertical="center"/>
      <protection locked="0"/>
    </xf>
    <xf numFmtId="177" fontId="11" fillId="0" borderId="38" xfId="0" applyNumberFormat="1" applyFont="1" applyFill="1" applyBorder="1" applyAlignment="1" applyProtection="1">
      <alignment vertical="center"/>
      <protection locked="0"/>
    </xf>
    <xf numFmtId="179" fontId="11" fillId="0" borderId="51" xfId="0" applyNumberFormat="1" applyFont="1" applyFill="1" applyBorder="1" applyAlignment="1">
      <alignment horizontal="center" vertical="center"/>
    </xf>
    <xf numFmtId="180" fontId="11" fillId="0" borderId="39" xfId="0" applyNumberFormat="1" applyFont="1" applyFill="1" applyBorder="1" applyAlignment="1" applyProtection="1">
      <alignment horizontal="right" vertical="center"/>
      <protection locked="0"/>
    </xf>
    <xf numFmtId="49" fontId="14" fillId="0" borderId="0" xfId="0" applyNumberFormat="1" applyFont="1" applyFill="1" applyAlignment="1"/>
    <xf numFmtId="49" fontId="11" fillId="0" borderId="20" xfId="0" applyNumberFormat="1" applyFont="1" applyFill="1" applyBorder="1" applyAlignment="1">
      <alignment horizontal="center" vertical="center"/>
    </xf>
    <xf numFmtId="49" fontId="11" fillId="0" borderId="4" xfId="0" applyNumberFormat="1" applyFont="1" applyFill="1" applyBorder="1" applyAlignment="1">
      <alignment horizontal="center" vertical="center"/>
    </xf>
    <xf numFmtId="49" fontId="11" fillId="0" borderId="21" xfId="0" applyNumberFormat="1" applyFont="1" applyFill="1" applyBorder="1" applyAlignment="1">
      <alignment horizontal="center" vertical="center"/>
    </xf>
    <xf numFmtId="49" fontId="11" fillId="0" borderId="11" xfId="0" applyNumberFormat="1" applyFont="1" applyFill="1" applyBorder="1" applyAlignment="1" applyProtection="1">
      <alignment horizontal="center" vertical="center" wrapText="1"/>
      <protection locked="0"/>
    </xf>
    <xf numFmtId="49" fontId="11" fillId="0" borderId="0" xfId="0" applyNumberFormat="1" applyFont="1" applyFill="1" applyBorder="1" applyAlignment="1" applyProtection="1">
      <alignment horizontal="center" vertical="center" wrapText="1"/>
      <protection locked="0"/>
    </xf>
    <xf numFmtId="49" fontId="11" fillId="0" borderId="22" xfId="0" applyNumberFormat="1" applyFont="1" applyFill="1" applyBorder="1" applyAlignment="1" applyProtection="1">
      <alignment horizontal="center" vertical="center" wrapText="1"/>
      <protection locked="0"/>
    </xf>
    <xf numFmtId="177" fontId="11" fillId="0" borderId="23" xfId="0" applyNumberFormat="1" applyFont="1" applyFill="1" applyBorder="1" applyAlignment="1">
      <alignment horizontal="center" vertical="center"/>
    </xf>
    <xf numFmtId="177" fontId="11" fillId="0" borderId="36" xfId="0" applyNumberFormat="1" applyFont="1" applyFill="1" applyBorder="1" applyAlignment="1">
      <alignment horizontal="center" vertical="center"/>
    </xf>
    <xf numFmtId="49" fontId="11" fillId="0" borderId="24" xfId="0" applyNumberFormat="1" applyFont="1" applyFill="1" applyBorder="1" applyAlignment="1">
      <alignment horizontal="center" vertical="center"/>
    </xf>
    <xf numFmtId="49" fontId="11" fillId="0" borderId="7" xfId="0" applyNumberFormat="1" applyFont="1" applyFill="1" applyBorder="1" applyAlignment="1">
      <alignment horizontal="center" vertical="center"/>
    </xf>
    <xf numFmtId="49" fontId="11" fillId="0" borderId="106" xfId="0" applyNumberFormat="1" applyFont="1" applyFill="1" applyBorder="1" applyAlignment="1">
      <alignment horizontal="center" vertical="center"/>
    </xf>
    <xf numFmtId="177" fontId="11" fillId="0" borderId="25" xfId="1" applyNumberFormat="1" applyFont="1" applyFill="1" applyBorder="1" applyAlignment="1">
      <alignment horizontal="center" vertical="center"/>
    </xf>
    <xf numFmtId="177" fontId="11" fillId="0" borderId="37" xfId="1" applyNumberFormat="1" applyFont="1" applyFill="1" applyBorder="1" applyAlignment="1">
      <alignment horizontal="center" vertical="center"/>
    </xf>
    <xf numFmtId="176" fontId="11" fillId="0" borderId="34" xfId="0" applyNumberFormat="1" applyFont="1" applyFill="1" applyBorder="1" applyAlignment="1" applyProtection="1">
      <alignment horizontal="center" vertical="center"/>
      <protection locked="0"/>
    </xf>
    <xf numFmtId="176" fontId="11" fillId="0" borderId="27" xfId="0" applyNumberFormat="1" applyFont="1" applyFill="1" applyBorder="1" applyAlignment="1" applyProtection="1">
      <alignment horizontal="center" vertical="center"/>
      <protection locked="0"/>
    </xf>
    <xf numFmtId="176" fontId="11" fillId="0" borderId="28" xfId="0" applyNumberFormat="1" applyFont="1" applyFill="1" applyBorder="1" applyAlignment="1" applyProtection="1">
      <alignment horizontal="center" vertical="center"/>
      <protection locked="0"/>
    </xf>
    <xf numFmtId="176" fontId="11" fillId="0" borderId="26" xfId="0" applyNumberFormat="1" applyFont="1" applyFill="1" applyBorder="1" applyAlignment="1">
      <alignment horizontal="center" vertical="center"/>
    </xf>
    <xf numFmtId="176" fontId="11" fillId="0" borderId="27" xfId="0" applyNumberFormat="1" applyFont="1" applyFill="1" applyBorder="1" applyAlignment="1">
      <alignment horizontal="center" vertical="center"/>
    </xf>
    <xf numFmtId="176" fontId="11" fillId="0" borderId="28" xfId="0" applyNumberFormat="1" applyFont="1" applyFill="1" applyBorder="1" applyAlignment="1">
      <alignment horizontal="center" vertical="center"/>
    </xf>
    <xf numFmtId="176" fontId="11" fillId="0" borderId="29" xfId="0" applyNumberFormat="1" applyFont="1" applyFill="1" applyBorder="1" applyAlignment="1">
      <alignment horizontal="center" wrapText="1"/>
    </xf>
    <xf numFmtId="176" fontId="11" fillId="0" borderId="1" xfId="0" applyNumberFormat="1" applyFont="1" applyFill="1" applyBorder="1" applyAlignment="1">
      <alignment horizontal="center" wrapText="1"/>
    </xf>
    <xf numFmtId="176" fontId="11" fillId="0" borderId="33" xfId="0" applyNumberFormat="1" applyFont="1" applyFill="1" applyBorder="1" applyAlignment="1">
      <alignment horizontal="center" vertical="center"/>
    </xf>
    <xf numFmtId="176" fontId="11" fillId="0" borderId="15" xfId="0" applyNumberFormat="1" applyFont="1" applyFill="1" applyBorder="1" applyAlignment="1">
      <alignment horizontal="center" vertical="center"/>
    </xf>
    <xf numFmtId="176" fontId="11" fillId="0" borderId="30" xfId="0" applyNumberFormat="1" applyFont="1" applyFill="1" applyBorder="1" applyAlignment="1">
      <alignment horizontal="center" vertical="center"/>
    </xf>
    <xf numFmtId="185" fontId="21" fillId="0" borderId="108" xfId="0" applyNumberFormat="1" applyFont="1" applyFill="1" applyBorder="1" applyAlignment="1">
      <alignment horizontal="center" vertical="center"/>
    </xf>
    <xf numFmtId="179" fontId="11" fillId="0" borderId="111" xfId="0" applyNumberFormat="1" applyFont="1" applyFill="1" applyBorder="1" applyAlignment="1" applyProtection="1">
      <alignment vertical="center"/>
      <protection locked="0"/>
    </xf>
    <xf numFmtId="176" fontId="11" fillId="0" borderId="112" xfId="0" applyNumberFormat="1" applyFont="1" applyFill="1" applyBorder="1" applyAlignment="1" applyProtection="1">
      <alignment vertical="center"/>
      <protection locked="0"/>
    </xf>
    <xf numFmtId="177" fontId="11" fillId="0" borderId="113" xfId="0" applyNumberFormat="1" applyFont="1" applyFill="1" applyBorder="1" applyAlignment="1" applyProtection="1">
      <alignment vertical="center"/>
      <protection locked="0"/>
    </xf>
    <xf numFmtId="176" fontId="11" fillId="0" borderId="114" xfId="0" applyNumberFormat="1" applyFont="1" applyFill="1" applyBorder="1" applyAlignment="1" applyProtection="1">
      <alignment vertical="center"/>
      <protection locked="0"/>
    </xf>
    <xf numFmtId="176" fontId="11" fillId="0" borderId="115" xfId="0" applyNumberFormat="1" applyFont="1" applyFill="1" applyBorder="1" applyAlignment="1" applyProtection="1">
      <alignment vertical="center"/>
      <protection locked="0"/>
    </xf>
    <xf numFmtId="176" fontId="11" fillId="0" borderId="111" xfId="0" applyNumberFormat="1" applyFont="1" applyFill="1" applyBorder="1" applyAlignment="1" applyProtection="1">
      <alignment vertical="center"/>
      <protection locked="0"/>
    </xf>
    <xf numFmtId="176" fontId="21" fillId="0" borderId="116" xfId="0" applyNumberFormat="1" applyFont="1" applyFill="1" applyBorder="1" applyAlignment="1">
      <alignment vertical="center"/>
    </xf>
  </cellXfs>
  <cellStyles count="17">
    <cellStyle name="パーセント 2" xfId="10" xr:uid="{00000000-0005-0000-0000-000000000000}"/>
    <cellStyle name="桁区切り" xfId="1" builtinId="6"/>
    <cellStyle name="桁区切り 2" xfId="2" xr:uid="{00000000-0005-0000-0000-000002000000}"/>
    <cellStyle name="桁区切り 2 2" xfId="8" xr:uid="{00000000-0005-0000-0000-000003000000}"/>
    <cellStyle name="桁区切り 2 3" xfId="12" xr:uid="{00000000-0005-0000-0000-000004000000}"/>
    <cellStyle name="桁区切り 3" xfId="5" xr:uid="{00000000-0005-0000-0000-000005000000}"/>
    <cellStyle name="標準" xfId="0" builtinId="0"/>
    <cellStyle name="標準 2" xfId="3" xr:uid="{00000000-0005-0000-0000-000007000000}"/>
    <cellStyle name="標準 2 2" xfId="9" xr:uid="{00000000-0005-0000-0000-000008000000}"/>
    <cellStyle name="標準 3" xfId="7" xr:uid="{00000000-0005-0000-0000-000009000000}"/>
    <cellStyle name="標準 4" xfId="6" xr:uid="{00000000-0005-0000-0000-00000A000000}"/>
    <cellStyle name="標準 4 2" xfId="15" xr:uid="{00000000-0005-0000-0000-00000B000000}"/>
    <cellStyle name="標準 5" xfId="11" xr:uid="{00000000-0005-0000-0000-00000C000000}"/>
    <cellStyle name="標準 6" xfId="13" xr:uid="{00000000-0005-0000-0000-00000D000000}"/>
    <cellStyle name="標準 6 2" xfId="14" xr:uid="{00000000-0005-0000-0000-00000E000000}"/>
    <cellStyle name="標準 7" xfId="16" xr:uid="{00000000-0005-0000-0000-00000F000000}"/>
    <cellStyle name="未定義" xfId="4" xr:uid="{00000000-0005-0000-0000-00001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250"/>
  <sheetViews>
    <sheetView showGridLines="0" tabSelected="1" view="pageBreakPreview" zoomScale="80" zoomScaleNormal="55" zoomScaleSheetLayoutView="80" workbookViewId="0">
      <selection sqref="A1:E1"/>
    </sheetView>
  </sheetViews>
  <sheetFormatPr defaultColWidth="10.69921875" defaultRowHeight="17.25" x14ac:dyDescent="0.2"/>
  <cols>
    <col min="1" max="1" width="15.69921875" style="75" customWidth="1"/>
    <col min="2" max="2" width="9.8984375" style="1" bestFit="1" customWidth="1"/>
    <col min="3" max="3" width="16.3984375" style="4" customWidth="1"/>
    <col min="4" max="7" width="10.69921875" style="5" customWidth="1"/>
    <col min="8" max="8" width="10.69921875" style="6" customWidth="1"/>
    <col min="9" max="9" width="9.69921875" style="5" customWidth="1"/>
    <col min="10" max="10" width="9.19921875" style="5" bestFit="1" customWidth="1"/>
    <col min="11" max="11" width="9.69921875" style="5" customWidth="1"/>
    <col min="12" max="12" width="8.3984375" style="5" bestFit="1" customWidth="1"/>
    <col min="13" max="13" width="11.3984375" style="5" customWidth="1"/>
    <col min="14" max="16" width="9.69921875" style="5" customWidth="1"/>
    <col min="17" max="17" width="9.69921875" style="6" customWidth="1"/>
    <col min="18" max="18" width="9.69921875" style="158" customWidth="1"/>
    <col min="19" max="19" width="15.69921875" style="1" customWidth="1"/>
    <col min="20" max="20" width="2.69921875" style="1" customWidth="1"/>
    <col min="21" max="16384" width="10.69921875" style="1"/>
  </cols>
  <sheetData>
    <row r="1" spans="1:19" ht="21" x14ac:dyDescent="0.2">
      <c r="A1" s="191" t="s">
        <v>459</v>
      </c>
      <c r="B1" s="191"/>
      <c r="C1" s="191"/>
      <c r="D1" s="191"/>
      <c r="E1" s="191"/>
      <c r="F1" s="26"/>
    </row>
    <row r="2" spans="1:19" ht="14.25" customHeight="1" x14ac:dyDescent="0.2"/>
    <row r="3" spans="1:19" ht="23.1" customHeight="1" x14ac:dyDescent="0.2">
      <c r="A3" s="76" t="s">
        <v>169</v>
      </c>
    </row>
    <row r="4" spans="1:19" ht="23.1" customHeight="1" x14ac:dyDescent="0.2">
      <c r="A4" s="83" t="s">
        <v>446</v>
      </c>
      <c r="B4" s="15"/>
      <c r="I4" s="32" t="s">
        <v>456</v>
      </c>
      <c r="J4" s="32"/>
      <c r="K4" s="32"/>
      <c r="L4" s="32"/>
      <c r="M4" s="33"/>
    </row>
    <row r="5" spans="1:19" ht="23.1" customHeight="1" x14ac:dyDescent="0.2">
      <c r="A5" s="84" t="s">
        <v>447</v>
      </c>
      <c r="B5" s="3"/>
      <c r="I5" s="37" t="s">
        <v>467</v>
      </c>
      <c r="J5" s="37"/>
      <c r="K5" s="37"/>
      <c r="L5" s="37"/>
      <c r="M5" s="38"/>
      <c r="N5" s="39"/>
      <c r="O5" s="39"/>
    </row>
    <row r="6" spans="1:19" ht="23.1" customHeight="1" x14ac:dyDescent="0.2">
      <c r="A6" s="15" t="s">
        <v>448</v>
      </c>
      <c r="B6" s="15"/>
      <c r="I6" s="37" t="s">
        <v>468</v>
      </c>
      <c r="J6" s="37"/>
      <c r="K6" s="37"/>
      <c r="L6" s="37"/>
      <c r="M6" s="38"/>
      <c r="N6" s="39"/>
      <c r="O6" s="39"/>
    </row>
    <row r="7" spans="1:19" ht="23.1" customHeight="1" x14ac:dyDescent="0.2">
      <c r="A7" s="15" t="s">
        <v>449</v>
      </c>
      <c r="B7" s="3"/>
      <c r="I7" s="37" t="s">
        <v>452</v>
      </c>
      <c r="J7" s="37"/>
      <c r="K7" s="37"/>
      <c r="L7" s="37"/>
      <c r="M7" s="38"/>
      <c r="N7" s="39"/>
      <c r="O7" s="39"/>
    </row>
    <row r="8" spans="1:19" ht="23.1" customHeight="1" x14ac:dyDescent="0.2">
      <c r="A8" s="84" t="s">
        <v>450</v>
      </c>
    </row>
    <row r="9" spans="1:19" ht="23.1" customHeight="1" x14ac:dyDescent="0.2">
      <c r="A9" s="15" t="s">
        <v>451</v>
      </c>
    </row>
    <row r="10" spans="1:19" ht="23.1" customHeight="1" x14ac:dyDescent="0.2">
      <c r="A10" s="15"/>
    </row>
    <row r="11" spans="1:19" ht="23.1" customHeight="1" x14ac:dyDescent="0.2">
      <c r="A11" s="77"/>
    </row>
    <row r="12" spans="1:19" ht="23.1" customHeight="1" x14ac:dyDescent="0.2"/>
    <row r="13" spans="1:19" s="3" customFormat="1" ht="25.5" customHeight="1" thickBot="1" x14ac:dyDescent="0.25">
      <c r="A13" s="111"/>
      <c r="B13" s="111"/>
      <c r="C13" s="111"/>
      <c r="D13" s="111"/>
      <c r="E13" s="111"/>
      <c r="F13" s="111"/>
      <c r="G13" s="111"/>
      <c r="H13" s="111"/>
      <c r="I13" s="111"/>
      <c r="J13" s="111"/>
      <c r="K13" s="111"/>
      <c r="L13" s="111"/>
      <c r="M13" s="111"/>
      <c r="N13" s="111"/>
      <c r="O13" s="111"/>
      <c r="P13" s="111"/>
      <c r="Q13" s="111"/>
      <c r="R13" s="36"/>
      <c r="S13" s="7"/>
    </row>
    <row r="14" spans="1:19" s="3" customFormat="1" ht="19.5" customHeight="1" x14ac:dyDescent="0.15">
      <c r="A14" s="192" t="s">
        <v>155</v>
      </c>
      <c r="B14" s="195" t="s">
        <v>453</v>
      </c>
      <c r="C14" s="189" t="s">
        <v>141</v>
      </c>
      <c r="D14" s="198" t="s">
        <v>145</v>
      </c>
      <c r="E14" s="198"/>
      <c r="F14" s="198"/>
      <c r="G14" s="198"/>
      <c r="H14" s="199"/>
      <c r="I14" s="213" t="s">
        <v>146</v>
      </c>
      <c r="J14" s="214"/>
      <c r="K14" s="214"/>
      <c r="L14" s="214"/>
      <c r="M14" s="214"/>
      <c r="N14" s="214"/>
      <c r="O14" s="214"/>
      <c r="P14" s="215"/>
      <c r="Q14" s="128"/>
      <c r="R14" s="211" t="s">
        <v>143</v>
      </c>
      <c r="S14" s="200" t="s">
        <v>155</v>
      </c>
    </row>
    <row r="15" spans="1:19" s="3" customFormat="1" ht="24" customHeight="1" x14ac:dyDescent="0.15">
      <c r="A15" s="193"/>
      <c r="B15" s="196"/>
      <c r="C15" s="129" t="s">
        <v>153</v>
      </c>
      <c r="D15" s="27" t="s">
        <v>154</v>
      </c>
      <c r="E15" s="27" t="s">
        <v>152</v>
      </c>
      <c r="F15" s="27" t="s">
        <v>154</v>
      </c>
      <c r="G15" s="203" t="s">
        <v>147</v>
      </c>
      <c r="H15" s="204"/>
      <c r="I15" s="205" t="s">
        <v>149</v>
      </c>
      <c r="J15" s="206"/>
      <c r="K15" s="206"/>
      <c r="L15" s="206"/>
      <c r="M15" s="207"/>
      <c r="N15" s="208" t="s">
        <v>148</v>
      </c>
      <c r="O15" s="209"/>
      <c r="P15" s="210"/>
      <c r="Q15" s="130" t="s">
        <v>142</v>
      </c>
      <c r="R15" s="212"/>
      <c r="S15" s="201"/>
    </row>
    <row r="16" spans="1:19" s="3" customFormat="1" ht="21.75" customHeight="1" x14ac:dyDescent="0.15">
      <c r="A16" s="193"/>
      <c r="B16" s="196"/>
      <c r="C16" s="131" t="s">
        <v>466</v>
      </c>
      <c r="D16" s="28" t="s">
        <v>454</v>
      </c>
      <c r="E16" s="28" t="s">
        <v>454</v>
      </c>
      <c r="F16" s="28" t="s">
        <v>455</v>
      </c>
      <c r="G16" s="8" t="s">
        <v>150</v>
      </c>
      <c r="H16" s="22" t="s">
        <v>167</v>
      </c>
      <c r="I16" s="19" t="s">
        <v>461</v>
      </c>
      <c r="J16" s="16"/>
      <c r="K16" s="19" t="s">
        <v>463</v>
      </c>
      <c r="L16" s="16"/>
      <c r="M16" s="99" t="s">
        <v>144</v>
      </c>
      <c r="N16" s="19" t="s">
        <v>461</v>
      </c>
      <c r="O16" s="19" t="s">
        <v>463</v>
      </c>
      <c r="P16" s="10" t="s">
        <v>144</v>
      </c>
      <c r="Q16" s="130" t="s">
        <v>151</v>
      </c>
      <c r="R16" s="10" t="s">
        <v>462</v>
      </c>
      <c r="S16" s="201"/>
    </row>
    <row r="17" spans="1:19" s="3" customFormat="1" ht="13.5" x14ac:dyDescent="0.15">
      <c r="A17" s="193"/>
      <c r="B17" s="196"/>
      <c r="C17" s="131"/>
      <c r="D17" s="28"/>
      <c r="E17" s="28"/>
      <c r="F17" s="28"/>
      <c r="G17" s="11"/>
      <c r="H17" s="23"/>
      <c r="I17" s="19"/>
      <c r="J17" s="17" t="s">
        <v>171</v>
      </c>
      <c r="K17" s="19"/>
      <c r="L17" s="17" t="s">
        <v>171</v>
      </c>
      <c r="M17" s="10"/>
      <c r="N17" s="9"/>
      <c r="O17" s="9"/>
      <c r="P17" s="10"/>
      <c r="Q17" s="130"/>
      <c r="R17" s="10"/>
      <c r="S17" s="201"/>
    </row>
    <row r="18" spans="1:19" s="3" customFormat="1" ht="27.75" thickBot="1" x14ac:dyDescent="0.2">
      <c r="A18" s="194"/>
      <c r="B18" s="197"/>
      <c r="C18" s="132" t="s">
        <v>165</v>
      </c>
      <c r="D18" s="29" t="s">
        <v>157</v>
      </c>
      <c r="E18" s="29" t="s">
        <v>158</v>
      </c>
      <c r="F18" s="29" t="s">
        <v>159</v>
      </c>
      <c r="G18" s="12" t="s">
        <v>166</v>
      </c>
      <c r="H18" s="24" t="s">
        <v>168</v>
      </c>
      <c r="I18" s="20" t="s">
        <v>160</v>
      </c>
      <c r="J18" s="18" t="s">
        <v>170</v>
      </c>
      <c r="K18" s="20" t="s">
        <v>173</v>
      </c>
      <c r="L18" s="18" t="s">
        <v>170</v>
      </c>
      <c r="M18" s="100" t="s">
        <v>156</v>
      </c>
      <c r="N18" s="13" t="s">
        <v>161</v>
      </c>
      <c r="O18" s="13" t="s">
        <v>174</v>
      </c>
      <c r="P18" s="14" t="s">
        <v>162</v>
      </c>
      <c r="Q18" s="133" t="s">
        <v>163</v>
      </c>
      <c r="R18" s="171" t="s">
        <v>164</v>
      </c>
      <c r="S18" s="202"/>
    </row>
    <row r="19" spans="1:19" s="46" customFormat="1" ht="27" customHeight="1" thickTop="1" x14ac:dyDescent="0.2">
      <c r="A19" s="78" t="s">
        <v>176</v>
      </c>
      <c r="B19" s="43"/>
      <c r="C19" s="104">
        <v>83422.22</v>
      </c>
      <c r="D19" s="44">
        <v>5224614</v>
      </c>
      <c r="E19" s="45">
        <v>2476846</v>
      </c>
      <c r="F19" s="44">
        <v>5381733</v>
      </c>
      <c r="G19" s="44">
        <v>-157119</v>
      </c>
      <c r="H19" s="105">
        <v>-2.91948708715204</v>
      </c>
      <c r="I19" s="87">
        <f>SUM(I21:I22)</f>
        <v>4996492</v>
      </c>
      <c r="J19" s="88">
        <f>SUM(J21:J22)</f>
        <v>75392</v>
      </c>
      <c r="K19" s="87">
        <f t="shared" ref="K19:L19" si="0">SUM(K21:K22)</f>
        <v>5045024</v>
      </c>
      <c r="L19" s="88">
        <f t="shared" si="0"/>
        <v>65587</v>
      </c>
      <c r="M19" s="44">
        <f>I19-K19</f>
        <v>-48532</v>
      </c>
      <c r="N19" s="89">
        <f>SUM(N21:N22)</f>
        <v>2814047</v>
      </c>
      <c r="O19" s="89">
        <f>SUM(O21:O22)</f>
        <v>2812839</v>
      </c>
      <c r="P19" s="45">
        <f>N19-O19</f>
        <v>1208</v>
      </c>
      <c r="Q19" s="105">
        <f>I19/C19</f>
        <v>59.894018643953615</v>
      </c>
      <c r="R19" s="183">
        <f>SUM(R21:R22)</f>
        <v>4312808</v>
      </c>
      <c r="S19" s="170" t="s">
        <v>176</v>
      </c>
    </row>
    <row r="20" spans="1:19" s="46" customFormat="1" ht="27" customHeight="1" x14ac:dyDescent="0.2">
      <c r="A20" s="79" t="s">
        <v>177</v>
      </c>
      <c r="B20" s="47"/>
      <c r="C20" s="106">
        <f>SUM(C25,C50,C69,C90,C102,C110,C122,C130,C154,C163,C174,C193,C214,C224)</f>
        <v>78513.990000000005</v>
      </c>
      <c r="D20" s="48"/>
      <c r="E20" s="49"/>
      <c r="F20" s="48"/>
      <c r="G20" s="48"/>
      <c r="H20" s="50"/>
      <c r="I20" s="51"/>
      <c r="J20" s="52"/>
      <c r="K20" s="51"/>
      <c r="L20" s="52"/>
      <c r="M20" s="49"/>
      <c r="N20" s="49"/>
      <c r="O20" s="49"/>
      <c r="P20" s="53"/>
      <c r="Q20" s="190">
        <f>I19/C20</f>
        <v>63.638238229900168</v>
      </c>
      <c r="R20" s="178"/>
      <c r="S20" s="159" t="s">
        <v>177</v>
      </c>
    </row>
    <row r="21" spans="1:19" s="46" customFormat="1" ht="27" customHeight="1" x14ac:dyDescent="0.2">
      <c r="A21" s="79" t="s">
        <v>178</v>
      </c>
      <c r="B21" s="47"/>
      <c r="C21" s="107">
        <v>18532.38</v>
      </c>
      <c r="D21" s="48">
        <v>4310477</v>
      </c>
      <c r="E21" s="49">
        <v>2063614</v>
      </c>
      <c r="F21" s="48">
        <v>4395172</v>
      </c>
      <c r="G21" s="48">
        <v>-84695</v>
      </c>
      <c r="H21" s="50">
        <v>-1.9270008090695883</v>
      </c>
      <c r="I21" s="54">
        <f>SUM(I26:I35,I51,I62:I66,I70,I91:I94,I111:I112,I131:I134,I155,I164,I175:I177,I194,I215,I225)</f>
        <v>4144775</v>
      </c>
      <c r="J21" s="55">
        <f>SUM(J26:J35,J51,J62:J66,J70,J91:J94,J111:J112,J131:J134,J155,J164,J175:J177,J194,J215,J225)</f>
        <v>49350</v>
      </c>
      <c r="K21" s="54">
        <f t="shared" ref="K21:L21" si="1">SUM(K26:K35,K51,K62:K66,K70,K91:K94,K111:K112,K131:K134,K155,K164,K175:K177,K194,K215,K225)</f>
        <v>4178143</v>
      </c>
      <c r="L21" s="55">
        <f t="shared" si="1"/>
        <v>42540</v>
      </c>
      <c r="M21" s="56">
        <f>I21-K21</f>
        <v>-33368</v>
      </c>
      <c r="N21" s="57">
        <f>SUM(N26:N35,N51,N62:N66,N70,N91:N94,N111:N112,N131:N134,N155,N164,N175:N177,N194,N215,N225)</f>
        <v>2353569</v>
      </c>
      <c r="O21" s="57">
        <f>SUM(O26:O35,O51,O62:O66,O70,O91:O94,O111:O112,O131:O134,O155,O164,O175:O177,O194,O215,O225)</f>
        <v>2350137</v>
      </c>
      <c r="P21" s="49">
        <f>N21-O21</f>
        <v>3432</v>
      </c>
      <c r="Q21" s="50">
        <f>I21/C21</f>
        <v>223.65044317027818</v>
      </c>
      <c r="R21" s="184">
        <f>SUM(R26:R35,R51,R62:R66,R70,R91:R94,R111:R112,R131:R134,R155,R164,R175:R177,R194,R215,R225)</f>
        <v>3588534</v>
      </c>
      <c r="S21" s="159" t="s">
        <v>178</v>
      </c>
    </row>
    <row r="22" spans="1:19" s="46" customFormat="1" ht="27" customHeight="1" x14ac:dyDescent="0.2">
      <c r="A22" s="79" t="s">
        <v>179</v>
      </c>
      <c r="B22" s="47"/>
      <c r="C22" s="90">
        <v>64825.68</v>
      </c>
      <c r="D22" s="48">
        <v>914137</v>
      </c>
      <c r="E22" s="48">
        <v>413232</v>
      </c>
      <c r="F22" s="48">
        <v>986561</v>
      </c>
      <c r="G22" s="48">
        <v>-72424</v>
      </c>
      <c r="H22" s="50">
        <v>-7.3410564577355082</v>
      </c>
      <c r="I22" s="51">
        <f>SUM(I36:I49,I67:I68,I71:I89,I95:I101,I103:I109,I113:I121,I123:I129,I135:I153,I156:I162,I165:I173,I178:I192,I195:I212,I216:I222,I226:I229)</f>
        <v>851717</v>
      </c>
      <c r="J22" s="55">
        <f>SUM(J36:J49,J67:J68,J71:J89,J95:J101,J103:J109,J113:J121,J123:J129,J135:J153,J156:J162,J165:J173,J178:J192,J195:J212,J216:J222,J226:J229)</f>
        <v>26042</v>
      </c>
      <c r="K22" s="54">
        <f t="shared" ref="K22:L22" si="2">SUM(K36:K49,K67:K68,K71:K89,K95:K101,K103:K109,K113:K121,K123:K129,K135:K153,K156:K162,K165:K173,K178:K192,K195:K212,K216:K222,K226:K229)</f>
        <v>866881</v>
      </c>
      <c r="L22" s="55">
        <f t="shared" si="2"/>
        <v>23047</v>
      </c>
      <c r="M22" s="56">
        <f>I22-K22</f>
        <v>-15164</v>
      </c>
      <c r="N22" s="57">
        <f>SUM(N36:N49,N67:N68,N71:N89,N95:N101,N103:N109,N113:N121,N123:N129,N135:N153,N156:N162,N165:N173,N178:N192,N195:N212,N216:N222,N226:N229)</f>
        <v>460478</v>
      </c>
      <c r="O22" s="57">
        <f>SUM(O36:O49,O67:O68,O71:O89,O95:O101,O103:O109,O113:O121,O123:O129,O135:O153,O156:O162,O165:O173,O178:O192,O195:O212,O216:O222,O226:O229)</f>
        <v>462702</v>
      </c>
      <c r="P22" s="49">
        <f>N22-O22</f>
        <v>-2224</v>
      </c>
      <c r="Q22" s="50">
        <f>I22/C22</f>
        <v>13.138574095944694</v>
      </c>
      <c r="R22" s="178">
        <f>SUM(R36:R49,R67:R68,R71:R89,R95:R101,R103:R109,R113:R121,R123:R129,R135:R153,R156:R162,R165:R173,R178:R192,R195:R212,R216:R222,R226:R229)</f>
        <v>724274</v>
      </c>
      <c r="S22" s="159" t="s">
        <v>179</v>
      </c>
    </row>
    <row r="23" spans="1:19" s="46" customFormat="1" ht="27" customHeight="1" x14ac:dyDescent="0.2">
      <c r="A23" s="79" t="s">
        <v>180</v>
      </c>
      <c r="B23" s="47"/>
      <c r="C23" s="106">
        <v>59917.46</v>
      </c>
      <c r="D23" s="48"/>
      <c r="E23" s="49"/>
      <c r="F23" s="48"/>
      <c r="G23" s="48"/>
      <c r="H23" s="50"/>
      <c r="I23" s="54"/>
      <c r="J23" s="52"/>
      <c r="K23" s="51"/>
      <c r="L23" s="52"/>
      <c r="M23" s="56"/>
      <c r="N23" s="49"/>
      <c r="O23" s="49"/>
      <c r="P23" s="49"/>
      <c r="Q23" s="169">
        <f>I22/C23</f>
        <v>14.214838212434239</v>
      </c>
      <c r="R23" s="178"/>
      <c r="S23" s="159" t="s">
        <v>180</v>
      </c>
    </row>
    <row r="24" spans="1:19" s="46" customFormat="1" ht="15" customHeight="1" x14ac:dyDescent="0.2">
      <c r="A24" s="80"/>
      <c r="B24" s="62"/>
      <c r="C24" s="63"/>
      <c r="D24" s="64"/>
      <c r="E24" s="65"/>
      <c r="F24" s="64"/>
      <c r="G24" s="64"/>
      <c r="H24" s="66"/>
      <c r="I24" s="67"/>
      <c r="J24" s="68"/>
      <c r="K24" s="67"/>
      <c r="L24" s="68"/>
      <c r="M24" s="65"/>
      <c r="N24" s="65"/>
      <c r="O24" s="65"/>
      <c r="P24" s="69"/>
      <c r="Q24" s="66"/>
      <c r="R24" s="185"/>
      <c r="S24" s="161"/>
    </row>
    <row r="25" spans="1:19" s="46" customFormat="1" ht="27" customHeight="1" x14ac:dyDescent="0.2">
      <c r="A25" s="134" t="s">
        <v>181</v>
      </c>
      <c r="B25" s="135"/>
      <c r="C25" s="136">
        <v>5791.59</v>
      </c>
      <c r="D25" s="137">
        <v>281964</v>
      </c>
      <c r="E25" s="137">
        <v>127718</v>
      </c>
      <c r="F25" s="137">
        <v>308336</v>
      </c>
      <c r="G25" s="138">
        <v>-26372</v>
      </c>
      <c r="H25" s="139">
        <v>-8.5530071091277051</v>
      </c>
      <c r="I25" s="140">
        <f>SUM(I26:I49)</f>
        <v>254564</v>
      </c>
      <c r="J25" s="140">
        <f>SUM(J26:J49)</f>
        <v>1950</v>
      </c>
      <c r="K25" s="141">
        <f t="shared" ref="K25:L25" si="3">SUM(K26:K49)</f>
        <v>260206</v>
      </c>
      <c r="L25" s="140">
        <f t="shared" si="3"/>
        <v>1618</v>
      </c>
      <c r="M25" s="142">
        <f t="shared" ref="M25:M30" si="4">I25-K25</f>
        <v>-5642</v>
      </c>
      <c r="N25" s="143">
        <f>SUM(N26:N49)</f>
        <v>141813</v>
      </c>
      <c r="O25" s="143">
        <f>SUM(O26:O49)</f>
        <v>143654</v>
      </c>
      <c r="P25" s="140">
        <f>SUM(P26:P49)</f>
        <v>-1841</v>
      </c>
      <c r="Q25" s="146">
        <f>SUM(Q26:Q49)</f>
        <v>1423.0130664092055</v>
      </c>
      <c r="R25" s="175">
        <f>SUM(R26:R49)</f>
        <v>225004</v>
      </c>
      <c r="S25" s="162" t="s">
        <v>181</v>
      </c>
    </row>
    <row r="26" spans="1:19" s="46" customFormat="1" ht="27" customHeight="1" x14ac:dyDescent="0.2">
      <c r="A26" s="79" t="s">
        <v>16</v>
      </c>
      <c r="B26" s="40" t="s">
        <v>182</v>
      </c>
      <c r="C26" s="90">
        <v>763.07</v>
      </c>
      <c r="D26" s="48">
        <v>7334</v>
      </c>
      <c r="E26" s="49">
        <v>3807</v>
      </c>
      <c r="F26" s="48">
        <v>8843</v>
      </c>
      <c r="G26" s="48">
        <v>-1509</v>
      </c>
      <c r="H26" s="50">
        <v>-17.064344679407441</v>
      </c>
      <c r="I26" s="51">
        <v>5766</v>
      </c>
      <c r="J26" s="52">
        <v>27</v>
      </c>
      <c r="K26" s="51">
        <v>6107</v>
      </c>
      <c r="L26" s="52">
        <v>22</v>
      </c>
      <c r="M26" s="101">
        <f t="shared" si="4"/>
        <v>-341</v>
      </c>
      <c r="N26" s="53">
        <v>3544</v>
      </c>
      <c r="O26" s="53">
        <v>3733</v>
      </c>
      <c r="P26" s="53">
        <f>N26-O26</f>
        <v>-189</v>
      </c>
      <c r="Q26" s="50">
        <f>I26/C26</f>
        <v>7.5563185553094732</v>
      </c>
      <c r="R26" s="180">
        <v>5309</v>
      </c>
      <c r="S26" s="159" t="s">
        <v>16</v>
      </c>
    </row>
    <row r="27" spans="1:19" s="46" customFormat="1" ht="27" customHeight="1" x14ac:dyDescent="0.2">
      <c r="A27" s="79" t="s">
        <v>17</v>
      </c>
      <c r="B27" s="40" t="s">
        <v>183</v>
      </c>
      <c r="C27" s="90">
        <v>481.02</v>
      </c>
      <c r="D27" s="48">
        <v>79306</v>
      </c>
      <c r="E27" s="49">
        <v>35584</v>
      </c>
      <c r="F27" s="48">
        <v>84499</v>
      </c>
      <c r="G27" s="48">
        <v>-5193</v>
      </c>
      <c r="H27" s="50">
        <v>-6.1456348595841366</v>
      </c>
      <c r="I27" s="51">
        <v>72771</v>
      </c>
      <c r="J27" s="52">
        <v>484</v>
      </c>
      <c r="K27" s="51">
        <v>74204</v>
      </c>
      <c r="L27" s="52">
        <v>361</v>
      </c>
      <c r="M27" s="102">
        <f t="shared" si="4"/>
        <v>-1433</v>
      </c>
      <c r="N27" s="53">
        <v>40059</v>
      </c>
      <c r="O27" s="53">
        <v>40440</v>
      </c>
      <c r="P27" s="53">
        <f>N27-O27</f>
        <v>-381</v>
      </c>
      <c r="Q27" s="50">
        <f t="shared" ref="Q27:Q48" si="5">I27/C27</f>
        <v>151.28476986403894</v>
      </c>
      <c r="R27" s="172">
        <v>63901</v>
      </c>
      <c r="S27" s="159" t="s">
        <v>17</v>
      </c>
    </row>
    <row r="28" spans="1:19" s="46" customFormat="1" ht="27" customHeight="1" x14ac:dyDescent="0.2">
      <c r="A28" s="79" t="s">
        <v>22</v>
      </c>
      <c r="B28" s="40" t="s">
        <v>184</v>
      </c>
      <c r="C28" s="90">
        <v>277.69</v>
      </c>
      <c r="D28" s="48">
        <v>20413</v>
      </c>
      <c r="E28" s="49">
        <v>9434</v>
      </c>
      <c r="F28" s="48">
        <v>23035</v>
      </c>
      <c r="G28" s="48">
        <v>-2622</v>
      </c>
      <c r="H28" s="50">
        <v>-11.382678532667679</v>
      </c>
      <c r="I28" s="51">
        <v>17904</v>
      </c>
      <c r="J28" s="52">
        <v>127</v>
      </c>
      <c r="K28" s="51">
        <v>18427</v>
      </c>
      <c r="L28" s="52">
        <v>116</v>
      </c>
      <c r="M28" s="102">
        <f t="shared" si="4"/>
        <v>-523</v>
      </c>
      <c r="N28" s="53">
        <v>10364</v>
      </c>
      <c r="O28" s="53">
        <v>10596</v>
      </c>
      <c r="P28" s="53">
        <f>N28-O28</f>
        <v>-232</v>
      </c>
      <c r="Q28" s="50">
        <f t="shared" si="5"/>
        <v>64.474774028593032</v>
      </c>
      <c r="R28" s="172">
        <v>16149</v>
      </c>
      <c r="S28" s="159" t="s">
        <v>22</v>
      </c>
    </row>
    <row r="29" spans="1:19" s="46" customFormat="1" ht="27" customHeight="1" x14ac:dyDescent="0.2">
      <c r="A29" s="79" t="s">
        <v>23</v>
      </c>
      <c r="B29" s="40" t="s">
        <v>185</v>
      </c>
      <c r="C29" s="90">
        <v>865.04</v>
      </c>
      <c r="D29" s="48">
        <v>12555</v>
      </c>
      <c r="E29" s="49">
        <v>6055</v>
      </c>
      <c r="F29" s="48">
        <v>14676</v>
      </c>
      <c r="G29" s="48">
        <v>-2121</v>
      </c>
      <c r="H29" s="50">
        <v>-14.45216680294358</v>
      </c>
      <c r="I29" s="51">
        <v>10859</v>
      </c>
      <c r="J29" s="52">
        <v>65</v>
      </c>
      <c r="K29" s="51">
        <v>11243</v>
      </c>
      <c r="L29" s="52">
        <v>48</v>
      </c>
      <c r="M29" s="102">
        <f t="shared" si="4"/>
        <v>-384</v>
      </c>
      <c r="N29" s="53">
        <v>6569</v>
      </c>
      <c r="O29" s="53">
        <v>6721</v>
      </c>
      <c r="P29" s="53">
        <f t="shared" ref="P29:P49" si="6">N29-O29</f>
        <v>-152</v>
      </c>
      <c r="Q29" s="50">
        <f t="shared" si="5"/>
        <v>12.553176731711829</v>
      </c>
      <c r="R29" s="172">
        <v>9889</v>
      </c>
      <c r="S29" s="159" t="s">
        <v>23</v>
      </c>
    </row>
    <row r="30" spans="1:19" s="46" customFormat="1" ht="27" customHeight="1" x14ac:dyDescent="0.2">
      <c r="A30" s="79" t="s">
        <v>25</v>
      </c>
      <c r="B30" s="40" t="s">
        <v>186</v>
      </c>
      <c r="C30" s="90">
        <v>129.88</v>
      </c>
      <c r="D30" s="48">
        <v>9698</v>
      </c>
      <c r="E30" s="49">
        <v>4494</v>
      </c>
      <c r="F30" s="48">
        <v>11105</v>
      </c>
      <c r="G30" s="48">
        <v>-1407</v>
      </c>
      <c r="H30" s="50">
        <v>-12.669968482665467</v>
      </c>
      <c r="I30" s="51">
        <v>8150</v>
      </c>
      <c r="J30" s="52">
        <v>134</v>
      </c>
      <c r="K30" s="51">
        <v>8464</v>
      </c>
      <c r="L30" s="52">
        <v>155</v>
      </c>
      <c r="M30" s="102">
        <f t="shared" si="4"/>
        <v>-314</v>
      </c>
      <c r="N30" s="53">
        <v>5096</v>
      </c>
      <c r="O30" s="53">
        <v>5244</v>
      </c>
      <c r="P30" s="53">
        <f t="shared" si="6"/>
        <v>-148</v>
      </c>
      <c r="Q30" s="50">
        <f t="shared" si="5"/>
        <v>62.750230982445338</v>
      </c>
      <c r="R30" s="172">
        <v>7348</v>
      </c>
      <c r="S30" s="159" t="s">
        <v>25</v>
      </c>
    </row>
    <row r="31" spans="1:19" s="46" customFormat="1" ht="27" customHeight="1" x14ac:dyDescent="0.2">
      <c r="A31" s="79" t="s">
        <v>27</v>
      </c>
      <c r="B31" s="40" t="s">
        <v>187</v>
      </c>
      <c r="C31" s="90">
        <v>302.52</v>
      </c>
      <c r="D31" s="48">
        <v>8040</v>
      </c>
      <c r="E31" s="49">
        <v>3816</v>
      </c>
      <c r="F31" s="48">
        <v>9076</v>
      </c>
      <c r="G31" s="48">
        <v>-1036</v>
      </c>
      <c r="H31" s="50">
        <v>-11.414720141031291</v>
      </c>
      <c r="I31" s="51">
        <v>6989</v>
      </c>
      <c r="J31" s="52">
        <v>57</v>
      </c>
      <c r="K31" s="51">
        <v>7268</v>
      </c>
      <c r="L31" s="52">
        <v>44</v>
      </c>
      <c r="M31" s="102">
        <f t="shared" ref="M31:M49" si="7">I31-K31</f>
        <v>-279</v>
      </c>
      <c r="N31" s="53">
        <v>4262</v>
      </c>
      <c r="O31" s="53">
        <v>4385</v>
      </c>
      <c r="P31" s="53">
        <f t="shared" si="6"/>
        <v>-123</v>
      </c>
      <c r="Q31" s="50">
        <f t="shared" si="5"/>
        <v>23.1026047864604</v>
      </c>
      <c r="R31" s="172">
        <v>6163</v>
      </c>
      <c r="S31" s="159" t="s">
        <v>27</v>
      </c>
    </row>
    <row r="32" spans="1:19" s="46" customFormat="1" ht="27" customHeight="1" x14ac:dyDescent="0.2">
      <c r="A32" s="79" t="s">
        <v>30</v>
      </c>
      <c r="B32" s="40" t="s">
        <v>188</v>
      </c>
      <c r="C32" s="90">
        <v>115.9</v>
      </c>
      <c r="D32" s="48">
        <v>39490</v>
      </c>
      <c r="E32" s="49">
        <v>18688</v>
      </c>
      <c r="F32" s="48">
        <v>41192</v>
      </c>
      <c r="G32" s="48">
        <v>-1702</v>
      </c>
      <c r="H32" s="50">
        <v>-4.1318702660710818</v>
      </c>
      <c r="I32" s="51">
        <v>35851</v>
      </c>
      <c r="J32" s="52">
        <v>168</v>
      </c>
      <c r="K32" s="51">
        <v>36515</v>
      </c>
      <c r="L32" s="52">
        <v>142</v>
      </c>
      <c r="M32" s="102">
        <f t="shared" si="7"/>
        <v>-664</v>
      </c>
      <c r="N32" s="53">
        <v>20482</v>
      </c>
      <c r="O32" s="53">
        <v>20643</v>
      </c>
      <c r="P32" s="53">
        <f t="shared" si="6"/>
        <v>-161</v>
      </c>
      <c r="Q32" s="50">
        <f t="shared" si="5"/>
        <v>309.32700603968937</v>
      </c>
      <c r="R32" s="172">
        <v>31579</v>
      </c>
      <c r="S32" s="159" t="s">
        <v>30</v>
      </c>
    </row>
    <row r="33" spans="1:22" s="46" customFormat="1" ht="27" customHeight="1" x14ac:dyDescent="0.2">
      <c r="A33" s="79" t="s">
        <v>31</v>
      </c>
      <c r="B33" s="40" t="s">
        <v>189</v>
      </c>
      <c r="C33" s="90">
        <v>78.680000000000007</v>
      </c>
      <c r="D33" s="48">
        <v>16486</v>
      </c>
      <c r="E33" s="49">
        <v>7599</v>
      </c>
      <c r="F33" s="48">
        <v>17694</v>
      </c>
      <c r="G33" s="48">
        <v>-1208</v>
      </c>
      <c r="H33" s="50">
        <v>-6.8271730530123209</v>
      </c>
      <c r="I33" s="51">
        <v>15015</v>
      </c>
      <c r="J33" s="52">
        <v>78</v>
      </c>
      <c r="K33" s="51">
        <v>15231</v>
      </c>
      <c r="L33" s="52">
        <v>60</v>
      </c>
      <c r="M33" s="102">
        <f t="shared" si="7"/>
        <v>-216</v>
      </c>
      <c r="N33" s="53">
        <v>8373</v>
      </c>
      <c r="O33" s="53">
        <v>8420</v>
      </c>
      <c r="P33" s="53">
        <f t="shared" si="6"/>
        <v>-47</v>
      </c>
      <c r="Q33" s="50">
        <f t="shared" si="5"/>
        <v>190.83629893238432</v>
      </c>
      <c r="R33" s="172">
        <v>13333</v>
      </c>
      <c r="S33" s="159" t="s">
        <v>31</v>
      </c>
      <c r="U33" s="60"/>
      <c r="V33" s="60"/>
    </row>
    <row r="34" spans="1:22" s="46" customFormat="1" ht="27" customHeight="1" x14ac:dyDescent="0.2">
      <c r="A34" s="79" t="s">
        <v>32</v>
      </c>
      <c r="B34" s="40" t="s">
        <v>190</v>
      </c>
      <c r="C34" s="90">
        <v>55.95</v>
      </c>
      <c r="D34" s="48">
        <v>2989</v>
      </c>
      <c r="E34" s="49">
        <v>1424</v>
      </c>
      <c r="F34" s="48">
        <v>3585</v>
      </c>
      <c r="G34" s="48">
        <v>-596</v>
      </c>
      <c r="H34" s="50">
        <v>-16.624825662482568</v>
      </c>
      <c r="I34" s="51">
        <v>2473</v>
      </c>
      <c r="J34" s="52">
        <v>22</v>
      </c>
      <c r="K34" s="51">
        <v>2584</v>
      </c>
      <c r="L34" s="52">
        <v>17</v>
      </c>
      <c r="M34" s="102">
        <f t="shared" si="7"/>
        <v>-111</v>
      </c>
      <c r="N34" s="53">
        <v>1560</v>
      </c>
      <c r="O34" s="53">
        <v>1613</v>
      </c>
      <c r="P34" s="53">
        <f t="shared" si="6"/>
        <v>-53</v>
      </c>
      <c r="Q34" s="50">
        <f t="shared" si="5"/>
        <v>44.200178731009828</v>
      </c>
      <c r="R34" s="172">
        <v>2305</v>
      </c>
      <c r="S34" s="159" t="s">
        <v>32</v>
      </c>
    </row>
    <row r="35" spans="1:22" s="46" customFormat="1" ht="27" customHeight="1" x14ac:dyDescent="0.2">
      <c r="A35" s="79" t="s">
        <v>33</v>
      </c>
      <c r="B35" s="40" t="s">
        <v>191</v>
      </c>
      <c r="C35" s="90">
        <v>529.41999999999996</v>
      </c>
      <c r="D35" s="48">
        <v>20039</v>
      </c>
      <c r="E35" s="49">
        <v>9198</v>
      </c>
      <c r="F35" s="48">
        <v>21909</v>
      </c>
      <c r="G35" s="48">
        <v>-1870</v>
      </c>
      <c r="H35" s="50">
        <v>-8.53530512574741</v>
      </c>
      <c r="I35" s="51">
        <v>17842</v>
      </c>
      <c r="J35" s="52">
        <v>217</v>
      </c>
      <c r="K35" s="51">
        <v>18329</v>
      </c>
      <c r="L35" s="52">
        <v>163</v>
      </c>
      <c r="M35" s="102">
        <f t="shared" si="7"/>
        <v>-487</v>
      </c>
      <c r="N35" s="53">
        <v>10073</v>
      </c>
      <c r="O35" s="53">
        <v>10244</v>
      </c>
      <c r="P35" s="53">
        <f t="shared" si="6"/>
        <v>-171</v>
      </c>
      <c r="Q35" s="50">
        <f t="shared" si="5"/>
        <v>33.701031317290621</v>
      </c>
      <c r="R35" s="172">
        <v>15784</v>
      </c>
      <c r="S35" s="159" t="s">
        <v>33</v>
      </c>
    </row>
    <row r="36" spans="1:22" s="46" customFormat="1" ht="27" customHeight="1" x14ac:dyDescent="0.2">
      <c r="A36" s="79" t="s">
        <v>192</v>
      </c>
      <c r="B36" s="40" t="s">
        <v>193</v>
      </c>
      <c r="C36" s="90">
        <v>81.36</v>
      </c>
      <c r="D36" s="48">
        <v>7319</v>
      </c>
      <c r="E36" s="49">
        <v>2980</v>
      </c>
      <c r="F36" s="48">
        <v>7927</v>
      </c>
      <c r="G36" s="48">
        <v>-608</v>
      </c>
      <c r="H36" s="50">
        <v>-7.6699886463983846</v>
      </c>
      <c r="I36" s="51">
        <v>8181</v>
      </c>
      <c r="J36" s="52">
        <v>109</v>
      </c>
      <c r="K36" s="51">
        <v>7933</v>
      </c>
      <c r="L36" s="52">
        <v>86</v>
      </c>
      <c r="M36" s="102">
        <f t="shared" si="7"/>
        <v>248</v>
      </c>
      <c r="N36" s="53">
        <v>3877</v>
      </c>
      <c r="O36" s="53">
        <v>3758</v>
      </c>
      <c r="P36" s="53">
        <f t="shared" si="6"/>
        <v>119</v>
      </c>
      <c r="Q36" s="50">
        <f t="shared" si="5"/>
        <v>100.55309734513274</v>
      </c>
      <c r="R36" s="173">
        <v>6886</v>
      </c>
      <c r="S36" s="159" t="s">
        <v>192</v>
      </c>
    </row>
    <row r="37" spans="1:22" s="46" customFormat="1" ht="27" customHeight="1" x14ac:dyDescent="0.2">
      <c r="A37" s="79" t="s">
        <v>194</v>
      </c>
      <c r="B37" s="40" t="s">
        <v>195</v>
      </c>
      <c r="C37" s="90">
        <v>88.19</v>
      </c>
      <c r="D37" s="48">
        <v>5120</v>
      </c>
      <c r="E37" s="49">
        <v>2312</v>
      </c>
      <c r="F37" s="48">
        <v>5674</v>
      </c>
      <c r="G37" s="48">
        <v>-554</v>
      </c>
      <c r="H37" s="50">
        <v>-9.7638350370109279</v>
      </c>
      <c r="I37" s="51">
        <v>4604</v>
      </c>
      <c r="J37" s="52">
        <v>33</v>
      </c>
      <c r="K37" s="51">
        <v>4704</v>
      </c>
      <c r="L37" s="52">
        <v>31</v>
      </c>
      <c r="M37" s="102">
        <f t="shared" si="7"/>
        <v>-100</v>
      </c>
      <c r="N37" s="53">
        <v>2550</v>
      </c>
      <c r="O37" s="53">
        <v>2583</v>
      </c>
      <c r="P37" s="53">
        <f t="shared" si="6"/>
        <v>-33</v>
      </c>
      <c r="Q37" s="50">
        <f t="shared" si="5"/>
        <v>52.205465472275769</v>
      </c>
      <c r="R37" s="173">
        <v>4081</v>
      </c>
      <c r="S37" s="159" t="s">
        <v>194</v>
      </c>
    </row>
    <row r="38" spans="1:22" s="46" customFormat="1" ht="27" customHeight="1" x14ac:dyDescent="0.2">
      <c r="A38" s="79" t="s">
        <v>65</v>
      </c>
      <c r="B38" s="40" t="s">
        <v>196</v>
      </c>
      <c r="C38" s="90">
        <v>39.979999999999997</v>
      </c>
      <c r="D38" s="48">
        <v>2841</v>
      </c>
      <c r="E38" s="49">
        <v>1479</v>
      </c>
      <c r="F38" s="48">
        <v>3479</v>
      </c>
      <c r="G38" s="48">
        <v>-638</v>
      </c>
      <c r="H38" s="50">
        <v>-18.338603046852544</v>
      </c>
      <c r="I38" s="51">
        <v>2252</v>
      </c>
      <c r="J38" s="52">
        <v>39</v>
      </c>
      <c r="K38" s="51">
        <v>2360</v>
      </c>
      <c r="L38" s="52">
        <v>31</v>
      </c>
      <c r="M38" s="102">
        <f t="shared" si="7"/>
        <v>-108</v>
      </c>
      <c r="N38" s="53">
        <v>1445</v>
      </c>
      <c r="O38" s="53">
        <v>1483</v>
      </c>
      <c r="P38" s="53">
        <f t="shared" si="6"/>
        <v>-38</v>
      </c>
      <c r="Q38" s="50">
        <f t="shared" si="5"/>
        <v>56.328164082041027</v>
      </c>
      <c r="R38" s="172">
        <v>2022</v>
      </c>
      <c r="S38" s="159" t="s">
        <v>65</v>
      </c>
      <c r="U38" s="60"/>
      <c r="V38" s="60"/>
    </row>
    <row r="39" spans="1:22" s="46" customFormat="1" ht="27" customHeight="1" x14ac:dyDescent="0.2">
      <c r="A39" s="79" t="s">
        <v>66</v>
      </c>
      <c r="B39" s="40" t="s">
        <v>197</v>
      </c>
      <c r="C39" s="90">
        <v>133.74</v>
      </c>
      <c r="D39" s="48">
        <v>4822</v>
      </c>
      <c r="E39" s="49">
        <v>2063</v>
      </c>
      <c r="F39" s="48">
        <v>5314</v>
      </c>
      <c r="G39" s="48">
        <v>-492</v>
      </c>
      <c r="H39" s="50">
        <v>-9.2585622882950691</v>
      </c>
      <c r="I39" s="51">
        <v>4457</v>
      </c>
      <c r="J39" s="52">
        <v>60</v>
      </c>
      <c r="K39" s="51">
        <v>4527</v>
      </c>
      <c r="L39" s="52">
        <v>43</v>
      </c>
      <c r="M39" s="102">
        <f t="shared" si="7"/>
        <v>-70</v>
      </c>
      <c r="N39" s="53">
        <v>2271</v>
      </c>
      <c r="O39" s="53">
        <v>2271</v>
      </c>
      <c r="P39" s="53">
        <f t="shared" si="6"/>
        <v>0</v>
      </c>
      <c r="Q39" s="50">
        <f t="shared" si="5"/>
        <v>33.325856138776729</v>
      </c>
      <c r="R39" s="172">
        <v>3933</v>
      </c>
      <c r="S39" s="159" t="s">
        <v>66</v>
      </c>
    </row>
    <row r="40" spans="1:22" s="46" customFormat="1" ht="27" customHeight="1" x14ac:dyDescent="0.2">
      <c r="A40" s="79" t="s">
        <v>67</v>
      </c>
      <c r="B40" s="40" t="s">
        <v>198</v>
      </c>
      <c r="C40" s="90">
        <v>168.52</v>
      </c>
      <c r="D40" s="48">
        <v>10289</v>
      </c>
      <c r="E40" s="49">
        <v>4091</v>
      </c>
      <c r="F40" s="48">
        <v>11076</v>
      </c>
      <c r="G40" s="48">
        <v>-787</v>
      </c>
      <c r="H40" s="50">
        <v>-7.1054532322137955</v>
      </c>
      <c r="I40" s="51">
        <v>9757</v>
      </c>
      <c r="J40" s="52">
        <v>78</v>
      </c>
      <c r="K40" s="51">
        <v>9937</v>
      </c>
      <c r="L40" s="52">
        <v>74</v>
      </c>
      <c r="M40" s="102">
        <f t="shared" si="7"/>
        <v>-180</v>
      </c>
      <c r="N40" s="53">
        <v>4833</v>
      </c>
      <c r="O40" s="53">
        <v>4880</v>
      </c>
      <c r="P40" s="53">
        <f t="shared" si="6"/>
        <v>-47</v>
      </c>
      <c r="Q40" s="50">
        <f t="shared" si="5"/>
        <v>57.898172323759788</v>
      </c>
      <c r="R40" s="172">
        <v>8524</v>
      </c>
      <c r="S40" s="159" t="s">
        <v>67</v>
      </c>
    </row>
    <row r="41" spans="1:22" s="46" customFormat="1" ht="27" customHeight="1" x14ac:dyDescent="0.2">
      <c r="A41" s="79" t="s">
        <v>68</v>
      </c>
      <c r="B41" s="40" t="s">
        <v>199</v>
      </c>
      <c r="C41" s="90">
        <v>203.93</v>
      </c>
      <c r="D41" s="48">
        <v>11272</v>
      </c>
      <c r="E41" s="49">
        <v>4964</v>
      </c>
      <c r="F41" s="48">
        <v>12344</v>
      </c>
      <c r="G41" s="48">
        <v>-1072</v>
      </c>
      <c r="H41" s="50">
        <v>-8.6843810758263125</v>
      </c>
      <c r="I41" s="51">
        <v>10498</v>
      </c>
      <c r="J41" s="52">
        <v>97</v>
      </c>
      <c r="K41" s="51">
        <v>10653</v>
      </c>
      <c r="L41" s="52">
        <v>74</v>
      </c>
      <c r="M41" s="102">
        <f t="shared" si="7"/>
        <v>-155</v>
      </c>
      <c r="N41" s="53">
        <v>5665</v>
      </c>
      <c r="O41" s="53">
        <v>5688</v>
      </c>
      <c r="P41" s="53">
        <f t="shared" si="6"/>
        <v>-23</v>
      </c>
      <c r="Q41" s="50">
        <f t="shared" si="5"/>
        <v>51.478448487226004</v>
      </c>
      <c r="R41" s="172">
        <v>9253</v>
      </c>
      <c r="S41" s="159" t="s">
        <v>68</v>
      </c>
    </row>
    <row r="42" spans="1:22" s="46" customFormat="1" ht="27" customHeight="1" x14ac:dyDescent="0.2">
      <c r="A42" s="79" t="s">
        <v>69</v>
      </c>
      <c r="B42" s="40" t="s">
        <v>200</v>
      </c>
      <c r="C42" s="90">
        <v>150.4</v>
      </c>
      <c r="D42" s="48">
        <v>3691</v>
      </c>
      <c r="E42" s="49">
        <v>1320</v>
      </c>
      <c r="F42" s="48">
        <v>4577</v>
      </c>
      <c r="G42" s="48">
        <v>-886</v>
      </c>
      <c r="H42" s="50">
        <v>-19.35765785448984</v>
      </c>
      <c r="I42" s="51">
        <v>2624</v>
      </c>
      <c r="J42" s="52">
        <v>10</v>
      </c>
      <c r="K42" s="51">
        <v>2732</v>
      </c>
      <c r="L42" s="52">
        <v>10</v>
      </c>
      <c r="M42" s="102">
        <f t="shared" si="7"/>
        <v>-108</v>
      </c>
      <c r="N42" s="53">
        <v>1479</v>
      </c>
      <c r="O42" s="53">
        <v>1538</v>
      </c>
      <c r="P42" s="53">
        <f t="shared" si="6"/>
        <v>-59</v>
      </c>
      <c r="Q42" s="50">
        <f t="shared" si="5"/>
        <v>17.446808510638299</v>
      </c>
      <c r="R42" s="172">
        <v>2328</v>
      </c>
      <c r="S42" s="159" t="s">
        <v>69</v>
      </c>
    </row>
    <row r="43" spans="1:22" s="46" customFormat="1" ht="27" customHeight="1" x14ac:dyDescent="0.2">
      <c r="A43" s="79" t="s">
        <v>70</v>
      </c>
      <c r="B43" s="40" t="s">
        <v>201</v>
      </c>
      <c r="C43" s="90">
        <v>101.83</v>
      </c>
      <c r="D43" s="48">
        <v>1732</v>
      </c>
      <c r="E43" s="49">
        <v>777</v>
      </c>
      <c r="F43" s="48">
        <v>1985</v>
      </c>
      <c r="G43" s="48">
        <v>-253</v>
      </c>
      <c r="H43" s="50">
        <v>-12.7455919395466</v>
      </c>
      <c r="I43" s="51">
        <v>1540</v>
      </c>
      <c r="J43" s="52">
        <v>9</v>
      </c>
      <c r="K43" s="51">
        <v>1577</v>
      </c>
      <c r="L43" s="52">
        <v>11</v>
      </c>
      <c r="M43" s="102">
        <f t="shared" si="7"/>
        <v>-37</v>
      </c>
      <c r="N43" s="53">
        <v>766</v>
      </c>
      <c r="O43" s="53">
        <v>776</v>
      </c>
      <c r="P43" s="53">
        <f t="shared" si="6"/>
        <v>-10</v>
      </c>
      <c r="Q43" s="50">
        <f t="shared" si="5"/>
        <v>15.123244623391928</v>
      </c>
      <c r="R43" s="172">
        <v>1338</v>
      </c>
      <c r="S43" s="159" t="s">
        <v>70</v>
      </c>
    </row>
    <row r="44" spans="1:22" s="46" customFormat="1" ht="27" customHeight="1" x14ac:dyDescent="0.2">
      <c r="A44" s="79" t="s">
        <v>71</v>
      </c>
      <c r="B44" s="40" t="s">
        <v>202</v>
      </c>
      <c r="C44" s="90">
        <v>495.47</v>
      </c>
      <c r="D44" s="49">
        <v>6484</v>
      </c>
      <c r="E44" s="49">
        <v>2543</v>
      </c>
      <c r="F44" s="49">
        <v>6831</v>
      </c>
      <c r="G44" s="48">
        <v>-347</v>
      </c>
      <c r="H44" s="50">
        <v>-5.0797833406529058</v>
      </c>
      <c r="I44" s="51">
        <v>6137</v>
      </c>
      <c r="J44" s="52">
        <v>38</v>
      </c>
      <c r="K44" s="51">
        <v>6229</v>
      </c>
      <c r="L44" s="52">
        <v>30</v>
      </c>
      <c r="M44" s="102">
        <f t="shared" si="7"/>
        <v>-92</v>
      </c>
      <c r="N44" s="53">
        <v>2950</v>
      </c>
      <c r="O44" s="53">
        <v>2968</v>
      </c>
      <c r="P44" s="53">
        <f t="shared" si="6"/>
        <v>-18</v>
      </c>
      <c r="Q44" s="50">
        <f t="shared" si="5"/>
        <v>12.386219145457847</v>
      </c>
      <c r="R44" s="172">
        <v>5238</v>
      </c>
      <c r="S44" s="159" t="s">
        <v>71</v>
      </c>
      <c r="U44" s="60"/>
      <c r="V44" s="60"/>
    </row>
    <row r="45" spans="1:22" s="46" customFormat="1" ht="27" customHeight="1" x14ac:dyDescent="0.2">
      <c r="A45" s="79" t="s">
        <v>72</v>
      </c>
      <c r="B45" s="40" t="s">
        <v>203</v>
      </c>
      <c r="C45" s="90">
        <v>48.64</v>
      </c>
      <c r="D45" s="48">
        <v>2693</v>
      </c>
      <c r="E45" s="49">
        <v>1201</v>
      </c>
      <c r="F45" s="48">
        <v>3091</v>
      </c>
      <c r="G45" s="48">
        <v>-398</v>
      </c>
      <c r="H45" s="50">
        <v>-12.876091879650598</v>
      </c>
      <c r="I45" s="51">
        <v>2517</v>
      </c>
      <c r="J45" s="52">
        <v>46</v>
      </c>
      <c r="K45" s="51">
        <v>2565</v>
      </c>
      <c r="L45" s="52">
        <v>53</v>
      </c>
      <c r="M45" s="102">
        <f t="shared" si="7"/>
        <v>-48</v>
      </c>
      <c r="N45" s="53">
        <v>1338</v>
      </c>
      <c r="O45" s="53">
        <v>1354</v>
      </c>
      <c r="P45" s="53">
        <f t="shared" si="6"/>
        <v>-16</v>
      </c>
      <c r="Q45" s="50">
        <f t="shared" si="5"/>
        <v>51.747532894736842</v>
      </c>
      <c r="R45" s="172">
        <v>2243</v>
      </c>
      <c r="S45" s="159" t="s">
        <v>72</v>
      </c>
    </row>
    <row r="46" spans="1:22" s="46" customFormat="1" ht="27" customHeight="1" x14ac:dyDescent="0.2">
      <c r="A46" s="79" t="s">
        <v>73</v>
      </c>
      <c r="B46" s="40" t="s">
        <v>204</v>
      </c>
      <c r="C46" s="90">
        <v>47.18</v>
      </c>
      <c r="D46" s="48">
        <v>2329</v>
      </c>
      <c r="E46" s="49">
        <v>982</v>
      </c>
      <c r="F46" s="48">
        <v>2513</v>
      </c>
      <c r="G46" s="48">
        <v>-184</v>
      </c>
      <c r="H46" s="50">
        <v>-7.3219259848786313</v>
      </c>
      <c r="I46" s="51">
        <v>2122</v>
      </c>
      <c r="J46" s="52">
        <v>5</v>
      </c>
      <c r="K46" s="51">
        <v>2182</v>
      </c>
      <c r="L46" s="52">
        <v>5</v>
      </c>
      <c r="M46" s="102">
        <f t="shared" si="7"/>
        <v>-60</v>
      </c>
      <c r="N46" s="53">
        <v>1048</v>
      </c>
      <c r="O46" s="53">
        <v>1061</v>
      </c>
      <c r="P46" s="53">
        <f t="shared" si="6"/>
        <v>-13</v>
      </c>
      <c r="Q46" s="50">
        <f t="shared" si="5"/>
        <v>44.976685036032215</v>
      </c>
      <c r="R46" s="172">
        <v>1859</v>
      </c>
      <c r="S46" s="159" t="s">
        <v>73</v>
      </c>
    </row>
    <row r="47" spans="1:22" s="46" customFormat="1" ht="27" customHeight="1" x14ac:dyDescent="0.2">
      <c r="A47" s="79" t="s">
        <v>74</v>
      </c>
      <c r="B47" s="40" t="s">
        <v>205</v>
      </c>
      <c r="C47" s="90">
        <v>191.15</v>
      </c>
      <c r="D47" s="48">
        <v>2389</v>
      </c>
      <c r="E47" s="49">
        <v>926</v>
      </c>
      <c r="F47" s="48">
        <v>2749</v>
      </c>
      <c r="G47" s="48">
        <v>-360</v>
      </c>
      <c r="H47" s="50">
        <v>-13.095671153146599</v>
      </c>
      <c r="I47" s="51">
        <v>1987</v>
      </c>
      <c r="J47" s="52">
        <v>20</v>
      </c>
      <c r="K47" s="51">
        <v>2044</v>
      </c>
      <c r="L47" s="52">
        <v>19</v>
      </c>
      <c r="M47" s="102">
        <f t="shared" si="7"/>
        <v>-57</v>
      </c>
      <c r="N47" s="53">
        <v>1018</v>
      </c>
      <c r="O47" s="53">
        <v>1033</v>
      </c>
      <c r="P47" s="53">
        <f t="shared" si="6"/>
        <v>-15</v>
      </c>
      <c r="Q47" s="50">
        <f t="shared" si="5"/>
        <v>10.394977766152236</v>
      </c>
      <c r="R47" s="172">
        <v>1751</v>
      </c>
      <c r="S47" s="159" t="s">
        <v>74</v>
      </c>
    </row>
    <row r="48" spans="1:22" s="46" customFormat="1" ht="27" customHeight="1" x14ac:dyDescent="0.2">
      <c r="A48" s="79" t="s">
        <v>75</v>
      </c>
      <c r="B48" s="40" t="s">
        <v>206</v>
      </c>
      <c r="C48" s="90">
        <v>158.69999999999999</v>
      </c>
      <c r="D48" s="48">
        <v>1724</v>
      </c>
      <c r="E48" s="49">
        <v>737</v>
      </c>
      <c r="F48" s="48">
        <v>1981</v>
      </c>
      <c r="G48" s="48">
        <v>-257</v>
      </c>
      <c r="H48" s="50">
        <v>-12.973245835436648</v>
      </c>
      <c r="I48" s="51">
        <v>1551</v>
      </c>
      <c r="J48" s="52">
        <v>11</v>
      </c>
      <c r="K48" s="51">
        <v>1593</v>
      </c>
      <c r="L48" s="52">
        <v>10</v>
      </c>
      <c r="M48" s="102">
        <f t="shared" si="7"/>
        <v>-42</v>
      </c>
      <c r="N48" s="53">
        <v>762</v>
      </c>
      <c r="O48" s="53">
        <v>777</v>
      </c>
      <c r="P48" s="53">
        <f t="shared" si="6"/>
        <v>-15</v>
      </c>
      <c r="Q48" s="50">
        <f t="shared" si="5"/>
        <v>9.7731568998109655</v>
      </c>
      <c r="R48" s="172">
        <v>1362</v>
      </c>
      <c r="S48" s="159" t="s">
        <v>75</v>
      </c>
    </row>
    <row r="49" spans="1:22" s="46" customFormat="1" ht="27" customHeight="1" x14ac:dyDescent="0.2">
      <c r="A49" s="80" t="s">
        <v>76</v>
      </c>
      <c r="B49" s="71" t="s">
        <v>207</v>
      </c>
      <c r="C49" s="91">
        <v>283.35000000000002</v>
      </c>
      <c r="D49" s="64">
        <v>2909</v>
      </c>
      <c r="E49" s="65">
        <v>1244</v>
      </c>
      <c r="F49" s="64">
        <v>3181</v>
      </c>
      <c r="G49" s="64">
        <v>-272</v>
      </c>
      <c r="H49" s="66">
        <v>-8.5507701980509268</v>
      </c>
      <c r="I49" s="67">
        <v>2717</v>
      </c>
      <c r="J49" s="68">
        <v>16</v>
      </c>
      <c r="K49" s="67">
        <v>2798</v>
      </c>
      <c r="L49" s="68">
        <v>13</v>
      </c>
      <c r="M49" s="102">
        <f t="shared" si="7"/>
        <v>-81</v>
      </c>
      <c r="N49" s="69">
        <v>1429</v>
      </c>
      <c r="O49" s="69">
        <v>1445</v>
      </c>
      <c r="P49" s="53">
        <f t="shared" si="6"/>
        <v>-16</v>
      </c>
      <c r="Q49" s="50">
        <f>I49/C49</f>
        <v>9.588847714840302</v>
      </c>
      <c r="R49" s="176">
        <v>2426</v>
      </c>
      <c r="S49" s="161" t="s">
        <v>76</v>
      </c>
    </row>
    <row r="50" spans="1:22" s="46" customFormat="1" ht="27" customHeight="1" x14ac:dyDescent="0.2">
      <c r="A50" s="134" t="s">
        <v>208</v>
      </c>
      <c r="B50" s="135"/>
      <c r="C50" s="136">
        <v>3540.06</v>
      </c>
      <c r="D50" s="138">
        <v>2396732</v>
      </c>
      <c r="E50" s="143">
        <v>1153297</v>
      </c>
      <c r="F50" s="138">
        <v>2375449</v>
      </c>
      <c r="G50" s="138">
        <v>21283</v>
      </c>
      <c r="H50" s="146">
        <v>0.89595693277355148</v>
      </c>
      <c r="I50" s="141">
        <f>SUM(I52:I68)</f>
        <v>2370153</v>
      </c>
      <c r="J50" s="140">
        <f>SUM(J52:J68)</f>
        <v>30146</v>
      </c>
      <c r="K50" s="141">
        <f t="shared" ref="K50:L50" si="8">SUM(K52:K68)</f>
        <v>2370767</v>
      </c>
      <c r="L50" s="140">
        <f t="shared" si="8"/>
        <v>25858</v>
      </c>
      <c r="M50" s="147">
        <f>I50-K50</f>
        <v>-614</v>
      </c>
      <c r="N50" s="148">
        <f>SUM(N52:N68)</f>
        <v>1338776</v>
      </c>
      <c r="O50" s="149">
        <f>SUM(O52:O68)</f>
        <v>1328547</v>
      </c>
      <c r="P50" s="143">
        <f t="shared" ref="P50:P58" si="9">N50-O50</f>
        <v>10229</v>
      </c>
      <c r="Q50" s="146">
        <f>SUM(Q52:Q68)</f>
        <v>39548.917893855076</v>
      </c>
      <c r="R50" s="175">
        <f>SUM(R52:R68)</f>
        <v>2032838</v>
      </c>
      <c r="S50" s="162" t="s">
        <v>208</v>
      </c>
    </row>
    <row r="51" spans="1:22" s="46" customFormat="1" ht="27" customHeight="1" x14ac:dyDescent="0.2">
      <c r="A51" s="81" t="s">
        <v>470</v>
      </c>
      <c r="B51" s="216" t="s">
        <v>210</v>
      </c>
      <c r="C51" s="217">
        <v>1121.26</v>
      </c>
      <c r="D51" s="218">
        <v>1973395</v>
      </c>
      <c r="E51" s="73">
        <v>969161</v>
      </c>
      <c r="F51" s="218">
        <v>1952356</v>
      </c>
      <c r="G51" s="218">
        <v>21039</v>
      </c>
      <c r="H51" s="219">
        <v>1.0776210895963647</v>
      </c>
      <c r="I51" s="220">
        <v>1954588</v>
      </c>
      <c r="J51" s="221">
        <v>23881</v>
      </c>
      <c r="K51" s="220">
        <v>1955678</v>
      </c>
      <c r="L51" s="221">
        <v>20665</v>
      </c>
      <c r="M51" s="101">
        <f>I51-K51</f>
        <v>-1090</v>
      </c>
      <c r="N51" s="222">
        <v>1122627</v>
      </c>
      <c r="O51" s="222">
        <v>1113832</v>
      </c>
      <c r="P51" s="73">
        <f t="shared" si="9"/>
        <v>8795</v>
      </c>
      <c r="Q51" s="219">
        <f>I51/C51</f>
        <v>1743.2067495496137</v>
      </c>
      <c r="R51" s="173">
        <v>1687994</v>
      </c>
      <c r="S51" s="166" t="s">
        <v>209</v>
      </c>
    </row>
    <row r="52" spans="1:22" s="61" customFormat="1" ht="27" customHeight="1" x14ac:dyDescent="0.2">
      <c r="A52" s="79" t="s">
        <v>0</v>
      </c>
      <c r="B52" s="47" t="s">
        <v>211</v>
      </c>
      <c r="C52" s="90">
        <v>46.42</v>
      </c>
      <c r="D52" s="48">
        <v>248680</v>
      </c>
      <c r="E52" s="49">
        <v>141429</v>
      </c>
      <c r="F52" s="48">
        <v>237627</v>
      </c>
      <c r="G52" s="48">
        <v>11053</v>
      </c>
      <c r="H52" s="50">
        <v>4.6514074579067195</v>
      </c>
      <c r="I52" s="51">
        <v>246194</v>
      </c>
      <c r="J52" s="52">
        <v>4604</v>
      </c>
      <c r="K52" s="51">
        <v>245916</v>
      </c>
      <c r="L52" s="52">
        <v>3918</v>
      </c>
      <c r="M52" s="102">
        <f>I52-K52</f>
        <v>278</v>
      </c>
      <c r="N52" s="53">
        <v>155771</v>
      </c>
      <c r="O52" s="53">
        <v>154486</v>
      </c>
      <c r="P52" s="49">
        <f t="shared" si="9"/>
        <v>1285</v>
      </c>
      <c r="Q52" s="50">
        <f>I52/C52</f>
        <v>5303.6191296854804</v>
      </c>
      <c r="R52" s="173">
        <v>215010</v>
      </c>
      <c r="S52" s="159" t="s">
        <v>0</v>
      </c>
      <c r="T52" s="46"/>
      <c r="U52" s="46"/>
      <c r="V52" s="46"/>
    </row>
    <row r="53" spans="1:22" s="61" customFormat="1" ht="27" customHeight="1" x14ac:dyDescent="0.2">
      <c r="A53" s="79" t="s">
        <v>1</v>
      </c>
      <c r="B53" s="47" t="s">
        <v>212</v>
      </c>
      <c r="C53" s="90">
        <v>63.57</v>
      </c>
      <c r="D53" s="49">
        <v>289323</v>
      </c>
      <c r="E53" s="49">
        <v>139675</v>
      </c>
      <c r="F53" s="49">
        <v>285321</v>
      </c>
      <c r="G53" s="49">
        <v>4002</v>
      </c>
      <c r="H53" s="50">
        <v>1.4026307211877149</v>
      </c>
      <c r="I53" s="51">
        <v>283977</v>
      </c>
      <c r="J53" s="52">
        <v>4448</v>
      </c>
      <c r="K53" s="51">
        <v>284333</v>
      </c>
      <c r="L53" s="52">
        <v>4049</v>
      </c>
      <c r="M53" s="102">
        <f>I53-K53</f>
        <v>-356</v>
      </c>
      <c r="N53" s="53">
        <v>159078</v>
      </c>
      <c r="O53" s="53">
        <v>157878</v>
      </c>
      <c r="P53" s="49">
        <f t="shared" si="9"/>
        <v>1200</v>
      </c>
      <c r="Q53" s="50">
        <f>I53/C53</f>
        <v>4467.1543180745639</v>
      </c>
      <c r="R53" s="172">
        <v>241244</v>
      </c>
      <c r="S53" s="159" t="s">
        <v>1</v>
      </c>
      <c r="T53" s="46"/>
      <c r="U53" s="46"/>
      <c r="V53" s="46"/>
    </row>
    <row r="54" spans="1:22" s="61" customFormat="1" ht="27" customHeight="1" x14ac:dyDescent="0.2">
      <c r="A54" s="79" t="s">
        <v>2</v>
      </c>
      <c r="B54" s="47" t="s">
        <v>213</v>
      </c>
      <c r="C54" s="90">
        <v>56.97</v>
      </c>
      <c r="D54" s="48">
        <v>265379</v>
      </c>
      <c r="E54" s="49">
        <v>131188</v>
      </c>
      <c r="F54" s="48">
        <v>261912</v>
      </c>
      <c r="G54" s="48">
        <v>3467</v>
      </c>
      <c r="H54" s="50">
        <v>1.3237270533614345</v>
      </c>
      <c r="I54" s="51">
        <v>260821</v>
      </c>
      <c r="J54" s="52">
        <v>2895</v>
      </c>
      <c r="K54" s="51">
        <v>260418</v>
      </c>
      <c r="L54" s="52">
        <v>2400</v>
      </c>
      <c r="M54" s="102">
        <f>I54-K54</f>
        <v>403</v>
      </c>
      <c r="N54" s="53">
        <v>149133</v>
      </c>
      <c r="O54" s="53">
        <v>147673</v>
      </c>
      <c r="P54" s="49">
        <f t="shared" si="9"/>
        <v>1460</v>
      </c>
      <c r="Q54" s="50">
        <f>I54/C54</f>
        <v>4578.216605230823</v>
      </c>
      <c r="R54" s="172">
        <v>224368</v>
      </c>
      <c r="S54" s="159" t="s">
        <v>2</v>
      </c>
      <c r="T54" s="46"/>
      <c r="U54" s="46"/>
      <c r="V54" s="46"/>
    </row>
    <row r="55" spans="1:22" s="61" customFormat="1" ht="27" customHeight="1" x14ac:dyDescent="0.2">
      <c r="A55" s="79" t="s">
        <v>3</v>
      </c>
      <c r="B55" s="47" t="s">
        <v>214</v>
      </c>
      <c r="C55" s="90">
        <v>34.47</v>
      </c>
      <c r="D55" s="49">
        <v>211835</v>
      </c>
      <c r="E55" s="49">
        <v>108233</v>
      </c>
      <c r="F55" s="49">
        <v>209584</v>
      </c>
      <c r="G55" s="53">
        <v>2251</v>
      </c>
      <c r="H55" s="50">
        <v>1.0740323688831208</v>
      </c>
      <c r="I55" s="51">
        <v>213986</v>
      </c>
      <c r="J55" s="52">
        <v>2644</v>
      </c>
      <c r="K55" s="51">
        <v>213531</v>
      </c>
      <c r="L55" s="52">
        <v>2283</v>
      </c>
      <c r="M55" s="102">
        <f t="shared" ref="M55:M68" si="10">I55-K55</f>
        <v>455</v>
      </c>
      <c r="N55" s="53">
        <v>130509</v>
      </c>
      <c r="O55" s="53">
        <v>129155</v>
      </c>
      <c r="P55" s="49">
        <f t="shared" si="9"/>
        <v>1354</v>
      </c>
      <c r="Q55" s="50">
        <f t="shared" ref="Q55:Q118" si="11">I55/C55</f>
        <v>6207.8909196402674</v>
      </c>
      <c r="R55" s="172">
        <v>187110</v>
      </c>
      <c r="S55" s="159" t="s">
        <v>3</v>
      </c>
      <c r="T55" s="46"/>
      <c r="U55" s="46"/>
      <c r="V55" s="46"/>
    </row>
    <row r="56" spans="1:22" s="61" customFormat="1" ht="27" customHeight="1" x14ac:dyDescent="0.2">
      <c r="A56" s="79" t="s">
        <v>4</v>
      </c>
      <c r="B56" s="47" t="s">
        <v>215</v>
      </c>
      <c r="C56" s="90">
        <v>46.23</v>
      </c>
      <c r="D56" s="49">
        <v>225298</v>
      </c>
      <c r="E56" s="49">
        <v>118650</v>
      </c>
      <c r="F56" s="49">
        <v>218652</v>
      </c>
      <c r="G56" s="49">
        <v>6646</v>
      </c>
      <c r="H56" s="50">
        <v>3.0395331394178879</v>
      </c>
      <c r="I56" s="51">
        <v>228467</v>
      </c>
      <c r="J56" s="52">
        <v>2669</v>
      </c>
      <c r="K56" s="51">
        <v>227092</v>
      </c>
      <c r="L56" s="52">
        <v>2370</v>
      </c>
      <c r="M56" s="102">
        <f t="shared" si="10"/>
        <v>1375</v>
      </c>
      <c r="N56" s="53">
        <v>138055</v>
      </c>
      <c r="O56" s="53">
        <v>136235</v>
      </c>
      <c r="P56" s="49">
        <f t="shared" si="9"/>
        <v>1820</v>
      </c>
      <c r="Q56" s="50">
        <f t="shared" si="11"/>
        <v>4941.9640925805761</v>
      </c>
      <c r="R56" s="172">
        <v>107032</v>
      </c>
      <c r="S56" s="159" t="s">
        <v>4</v>
      </c>
      <c r="T56" s="46"/>
      <c r="U56" s="46"/>
      <c r="V56" s="46"/>
    </row>
    <row r="57" spans="1:22" s="61" customFormat="1" ht="27" customHeight="1" x14ac:dyDescent="0.2">
      <c r="A57" s="79" t="s">
        <v>5</v>
      </c>
      <c r="B57" s="47" t="s">
        <v>216</v>
      </c>
      <c r="C57" s="90">
        <v>657.48</v>
      </c>
      <c r="D57" s="48">
        <v>135777</v>
      </c>
      <c r="E57" s="49">
        <v>62134</v>
      </c>
      <c r="F57" s="48">
        <v>141190</v>
      </c>
      <c r="G57" s="48">
        <v>-5413</v>
      </c>
      <c r="H57" s="50">
        <v>-3.833840923578157</v>
      </c>
      <c r="I57" s="51">
        <v>132229</v>
      </c>
      <c r="J57" s="52">
        <v>1517</v>
      </c>
      <c r="K57" s="51">
        <v>132229</v>
      </c>
      <c r="L57" s="52">
        <v>1256</v>
      </c>
      <c r="M57" s="102">
        <f t="shared" si="10"/>
        <v>0</v>
      </c>
      <c r="N57" s="53">
        <v>73880</v>
      </c>
      <c r="O57" s="53">
        <v>73737</v>
      </c>
      <c r="P57" s="49">
        <f t="shared" si="9"/>
        <v>143</v>
      </c>
      <c r="Q57" s="50">
        <f t="shared" si="11"/>
        <v>201.1148628095151</v>
      </c>
      <c r="R57" s="172">
        <v>199736</v>
      </c>
      <c r="S57" s="159" t="s">
        <v>5</v>
      </c>
      <c r="T57" s="46"/>
      <c r="U57" s="46"/>
      <c r="V57" s="46"/>
    </row>
    <row r="58" spans="1:22" s="46" customFormat="1" ht="27" customHeight="1" x14ac:dyDescent="0.2">
      <c r="A58" s="79" t="s">
        <v>6</v>
      </c>
      <c r="B58" s="47" t="s">
        <v>217</v>
      </c>
      <c r="C58" s="90">
        <v>75.099999999999994</v>
      </c>
      <c r="D58" s="48">
        <v>217040</v>
      </c>
      <c r="E58" s="49">
        <v>103849</v>
      </c>
      <c r="F58" s="48">
        <v>213578</v>
      </c>
      <c r="G58" s="48">
        <v>3462</v>
      </c>
      <c r="H58" s="50">
        <v>1.6209534689902518</v>
      </c>
      <c r="I58" s="51">
        <v>219151</v>
      </c>
      <c r="J58" s="52">
        <v>1791</v>
      </c>
      <c r="K58" s="51">
        <v>219151</v>
      </c>
      <c r="L58" s="52">
        <v>1542</v>
      </c>
      <c r="M58" s="102">
        <f t="shared" si="10"/>
        <v>0</v>
      </c>
      <c r="N58" s="53">
        <v>122904</v>
      </c>
      <c r="O58" s="53">
        <v>121919</v>
      </c>
      <c r="P58" s="49">
        <f t="shared" si="9"/>
        <v>985</v>
      </c>
      <c r="Q58" s="50">
        <f t="shared" si="11"/>
        <v>2918.1225033288952</v>
      </c>
      <c r="R58" s="172">
        <v>188849</v>
      </c>
      <c r="S58" s="159" t="s">
        <v>6</v>
      </c>
    </row>
    <row r="59" spans="1:22" s="46" customFormat="1" ht="32.25" customHeight="1" x14ac:dyDescent="0.2">
      <c r="A59" s="79" t="s">
        <v>7</v>
      </c>
      <c r="B59" s="47" t="s">
        <v>218</v>
      </c>
      <c r="C59" s="90">
        <v>24.38</v>
      </c>
      <c r="D59" s="48">
        <v>125083</v>
      </c>
      <c r="E59" s="49">
        <v>57289</v>
      </c>
      <c r="F59" s="48">
        <v>127767</v>
      </c>
      <c r="G59" s="48">
        <v>-2684</v>
      </c>
      <c r="H59" s="50">
        <v>-2.1006989285183186</v>
      </c>
      <c r="I59" s="51">
        <v>122487</v>
      </c>
      <c r="J59" s="52">
        <v>1176</v>
      </c>
      <c r="K59" s="51">
        <v>122487</v>
      </c>
      <c r="L59" s="52">
        <v>1074</v>
      </c>
      <c r="M59" s="102">
        <f t="shared" si="10"/>
        <v>0</v>
      </c>
      <c r="N59" s="53">
        <v>67404</v>
      </c>
      <c r="O59" s="53">
        <v>67243</v>
      </c>
      <c r="P59" s="49">
        <f t="shared" ref="P59:P68" si="12">N59-O59</f>
        <v>161</v>
      </c>
      <c r="Q59" s="50">
        <f t="shared" si="11"/>
        <v>5024.0771123872028</v>
      </c>
      <c r="R59" s="172">
        <v>107032</v>
      </c>
      <c r="S59" s="159" t="s">
        <v>7</v>
      </c>
    </row>
    <row r="60" spans="1:22" s="46" customFormat="1" ht="27" customHeight="1" x14ac:dyDescent="0.2">
      <c r="A60" s="79" t="s">
        <v>464</v>
      </c>
      <c r="B60" s="47" t="s">
        <v>219</v>
      </c>
      <c r="C60" s="90">
        <v>56.77</v>
      </c>
      <c r="D60" s="48">
        <v>142625</v>
      </c>
      <c r="E60" s="49">
        <v>61080</v>
      </c>
      <c r="F60" s="48">
        <v>140999</v>
      </c>
      <c r="G60" s="48">
        <v>1626</v>
      </c>
      <c r="H60" s="50">
        <v>1.1531996680827523</v>
      </c>
      <c r="I60" s="51">
        <v>139160</v>
      </c>
      <c r="J60" s="52">
        <v>1153</v>
      </c>
      <c r="K60" s="51">
        <v>139160</v>
      </c>
      <c r="L60" s="52">
        <v>919</v>
      </c>
      <c r="M60" s="102">
        <f t="shared" si="10"/>
        <v>0</v>
      </c>
      <c r="N60" s="53">
        <v>72116</v>
      </c>
      <c r="O60" s="53">
        <v>71789</v>
      </c>
      <c r="P60" s="49">
        <f t="shared" si="12"/>
        <v>327</v>
      </c>
      <c r="Q60" s="50">
        <f t="shared" si="11"/>
        <v>2451.2946979038225</v>
      </c>
      <c r="R60" s="172">
        <v>118319</v>
      </c>
      <c r="S60" s="159" t="s">
        <v>8</v>
      </c>
    </row>
    <row r="61" spans="1:22" s="46" customFormat="1" ht="27" customHeight="1" x14ac:dyDescent="0.2">
      <c r="A61" s="47" t="s">
        <v>469</v>
      </c>
      <c r="B61" s="47" t="s">
        <v>220</v>
      </c>
      <c r="C61" s="90">
        <v>59.87</v>
      </c>
      <c r="D61" s="48">
        <v>112355</v>
      </c>
      <c r="E61" s="49">
        <v>45634</v>
      </c>
      <c r="F61" s="48">
        <v>115726</v>
      </c>
      <c r="G61" s="48">
        <v>-3371</v>
      </c>
      <c r="H61" s="50">
        <v>-2.9129149888529802</v>
      </c>
      <c r="I61" s="51">
        <v>108116</v>
      </c>
      <c r="J61" s="52">
        <v>984</v>
      </c>
      <c r="K61" s="51">
        <v>109113</v>
      </c>
      <c r="L61" s="52">
        <v>854</v>
      </c>
      <c r="M61" s="102">
        <f t="shared" si="10"/>
        <v>-997</v>
      </c>
      <c r="N61" s="53">
        <v>53777</v>
      </c>
      <c r="O61" s="53">
        <v>53717</v>
      </c>
      <c r="P61" s="49">
        <f t="shared" si="12"/>
        <v>60</v>
      </c>
      <c r="Q61" s="50">
        <f>I61/C61</f>
        <v>1805.8459996659431</v>
      </c>
      <c r="R61" s="223">
        <v>91604</v>
      </c>
      <c r="S61" s="159" t="s">
        <v>9</v>
      </c>
    </row>
    <row r="62" spans="1:22" s="46" customFormat="1" ht="27" customHeight="1" x14ac:dyDescent="0.2">
      <c r="A62" s="79" t="s">
        <v>24</v>
      </c>
      <c r="B62" s="40" t="s">
        <v>221</v>
      </c>
      <c r="C62" s="90">
        <v>187.38</v>
      </c>
      <c r="D62" s="48">
        <v>121056</v>
      </c>
      <c r="E62" s="49">
        <v>53977</v>
      </c>
      <c r="F62" s="48">
        <v>120636</v>
      </c>
      <c r="G62" s="48">
        <v>420</v>
      </c>
      <c r="H62" s="50">
        <v>0.34815477966776087</v>
      </c>
      <c r="I62" s="51">
        <v>117761</v>
      </c>
      <c r="J62" s="52">
        <v>1244</v>
      </c>
      <c r="K62" s="51">
        <v>118055</v>
      </c>
      <c r="L62" s="52">
        <v>1095</v>
      </c>
      <c r="M62" s="102">
        <f t="shared" si="10"/>
        <v>-294</v>
      </c>
      <c r="N62" s="53">
        <v>60059</v>
      </c>
      <c r="O62" s="53">
        <v>59860</v>
      </c>
      <c r="P62" s="49">
        <f t="shared" si="12"/>
        <v>199</v>
      </c>
      <c r="Q62" s="50">
        <f t="shared" si="11"/>
        <v>628.46088163091042</v>
      </c>
      <c r="R62" s="172">
        <v>100294</v>
      </c>
      <c r="S62" s="159" t="s">
        <v>24</v>
      </c>
    </row>
    <row r="63" spans="1:22" s="46" customFormat="1" ht="27" customHeight="1" x14ac:dyDescent="0.2">
      <c r="A63" s="79" t="s">
        <v>29</v>
      </c>
      <c r="B63" s="40" t="s">
        <v>222</v>
      </c>
      <c r="C63" s="92">
        <v>594.5</v>
      </c>
      <c r="D63" s="48">
        <v>97950</v>
      </c>
      <c r="E63" s="49">
        <v>43809</v>
      </c>
      <c r="F63" s="48">
        <v>95648</v>
      </c>
      <c r="G63" s="48">
        <v>2302</v>
      </c>
      <c r="H63" s="50">
        <v>2.4067413850786217</v>
      </c>
      <c r="I63" s="51">
        <v>97032</v>
      </c>
      <c r="J63" s="52">
        <v>1643</v>
      </c>
      <c r="K63" s="51">
        <v>97355</v>
      </c>
      <c r="L63" s="52">
        <v>1324</v>
      </c>
      <c r="M63" s="102">
        <f t="shared" si="10"/>
        <v>-323</v>
      </c>
      <c r="N63" s="53">
        <v>53113</v>
      </c>
      <c r="O63" s="53">
        <v>52491</v>
      </c>
      <c r="P63" s="49">
        <f t="shared" si="12"/>
        <v>622</v>
      </c>
      <c r="Q63" s="50">
        <f t="shared" si="11"/>
        <v>163.21614802354921</v>
      </c>
      <c r="R63" s="172">
        <v>81516</v>
      </c>
      <c r="S63" s="159" t="s">
        <v>29</v>
      </c>
    </row>
    <row r="64" spans="1:22" s="46" customFormat="1" ht="27" customHeight="1" x14ac:dyDescent="0.2">
      <c r="A64" s="79" t="s">
        <v>35</v>
      </c>
      <c r="B64" s="40" t="s">
        <v>223</v>
      </c>
      <c r="C64" s="93">
        <v>294.64999999999998</v>
      </c>
      <c r="D64" s="48">
        <v>70331</v>
      </c>
      <c r="E64" s="49">
        <v>30276</v>
      </c>
      <c r="F64" s="48">
        <v>69702</v>
      </c>
      <c r="G64" s="48">
        <v>629</v>
      </c>
      <c r="H64" s="50">
        <v>0.90241313018277813</v>
      </c>
      <c r="I64" s="51">
        <v>70159</v>
      </c>
      <c r="J64" s="52">
        <v>1335</v>
      </c>
      <c r="K64" s="51">
        <v>70446</v>
      </c>
      <c r="L64" s="52">
        <v>1098</v>
      </c>
      <c r="M64" s="102">
        <f t="shared" si="10"/>
        <v>-287</v>
      </c>
      <c r="N64" s="53">
        <v>36463</v>
      </c>
      <c r="O64" s="53">
        <v>36137</v>
      </c>
      <c r="P64" s="49">
        <f t="shared" si="12"/>
        <v>326</v>
      </c>
      <c r="Q64" s="50">
        <f t="shared" si="11"/>
        <v>238.10962158493129</v>
      </c>
      <c r="R64" s="172">
        <v>59072</v>
      </c>
      <c r="S64" s="159" t="s">
        <v>35</v>
      </c>
    </row>
    <row r="65" spans="1:22" s="46" customFormat="1" ht="27" customHeight="1" x14ac:dyDescent="0.2">
      <c r="A65" s="79" t="s">
        <v>37</v>
      </c>
      <c r="B65" s="40" t="s">
        <v>224</v>
      </c>
      <c r="C65" s="90">
        <v>119.05</v>
      </c>
      <c r="D65" s="48">
        <v>58171</v>
      </c>
      <c r="E65" s="49">
        <v>24640</v>
      </c>
      <c r="F65" s="48">
        <v>59064</v>
      </c>
      <c r="G65" s="48">
        <v>-893</v>
      </c>
      <c r="H65" s="50">
        <v>-1.511919274007856</v>
      </c>
      <c r="I65" s="51">
        <v>56109</v>
      </c>
      <c r="J65" s="52">
        <v>715</v>
      </c>
      <c r="K65" s="51">
        <v>56495</v>
      </c>
      <c r="L65" s="52">
        <v>529</v>
      </c>
      <c r="M65" s="102">
        <f t="shared" si="10"/>
        <v>-386</v>
      </c>
      <c r="N65" s="53">
        <v>28587</v>
      </c>
      <c r="O65" s="53">
        <v>28394</v>
      </c>
      <c r="P65" s="49">
        <f t="shared" si="12"/>
        <v>193</v>
      </c>
      <c r="Q65" s="50">
        <f t="shared" si="11"/>
        <v>471.30617387652251</v>
      </c>
      <c r="R65" s="172">
        <v>48312</v>
      </c>
      <c r="S65" s="159" t="s">
        <v>37</v>
      </c>
    </row>
    <row r="66" spans="1:22" s="46" customFormat="1" ht="27" customHeight="1" x14ac:dyDescent="0.2">
      <c r="A66" s="79" t="s">
        <v>38</v>
      </c>
      <c r="B66" s="40" t="s">
        <v>225</v>
      </c>
      <c r="C66" s="90">
        <v>722.33</v>
      </c>
      <c r="D66" s="48">
        <v>56869</v>
      </c>
      <c r="E66" s="49">
        <v>23102</v>
      </c>
      <c r="F66" s="48">
        <v>57436</v>
      </c>
      <c r="G66" s="48">
        <v>-567</v>
      </c>
      <c r="H66" s="50">
        <v>-0.98718573716832658</v>
      </c>
      <c r="I66" s="51">
        <v>56844</v>
      </c>
      <c r="J66" s="52">
        <v>1033</v>
      </c>
      <c r="K66" s="51">
        <v>57143</v>
      </c>
      <c r="L66" s="52">
        <v>895</v>
      </c>
      <c r="M66" s="102">
        <f t="shared" si="10"/>
        <v>-299</v>
      </c>
      <c r="N66" s="53">
        <v>28793</v>
      </c>
      <c r="O66" s="53">
        <v>28708</v>
      </c>
      <c r="P66" s="49">
        <f t="shared" si="12"/>
        <v>85</v>
      </c>
      <c r="Q66" s="50">
        <f t="shared" si="11"/>
        <v>78.695333157974886</v>
      </c>
      <c r="R66" s="172">
        <v>47779</v>
      </c>
      <c r="S66" s="159" t="s">
        <v>38</v>
      </c>
    </row>
    <row r="67" spans="1:22" s="46" customFormat="1" ht="27" customHeight="1" x14ac:dyDescent="0.2">
      <c r="A67" s="79" t="s">
        <v>39</v>
      </c>
      <c r="B67" s="40" t="s">
        <v>226</v>
      </c>
      <c r="C67" s="90">
        <v>422.86</v>
      </c>
      <c r="D67" s="48">
        <v>15916</v>
      </c>
      <c r="E67" s="49">
        <v>7281</v>
      </c>
      <c r="F67" s="48">
        <v>17278</v>
      </c>
      <c r="G67" s="48">
        <v>-1362</v>
      </c>
      <c r="H67" s="50">
        <v>-7.8828568121310338</v>
      </c>
      <c r="I67" s="51">
        <v>14974</v>
      </c>
      <c r="J67" s="52">
        <v>273</v>
      </c>
      <c r="K67" s="51">
        <v>15113</v>
      </c>
      <c r="L67" s="52">
        <v>239</v>
      </c>
      <c r="M67" s="102">
        <f t="shared" si="10"/>
        <v>-139</v>
      </c>
      <c r="N67" s="53">
        <v>7790</v>
      </c>
      <c r="O67" s="53">
        <v>7784</v>
      </c>
      <c r="P67" s="49">
        <f t="shared" si="12"/>
        <v>6</v>
      </c>
      <c r="Q67" s="50">
        <f t="shared" si="11"/>
        <v>35.41124722130256</v>
      </c>
      <c r="R67" s="172">
        <v>13200</v>
      </c>
      <c r="S67" s="159" t="s">
        <v>39</v>
      </c>
    </row>
    <row r="68" spans="1:22" s="46" customFormat="1" ht="27" customHeight="1" x14ac:dyDescent="0.2">
      <c r="A68" s="80" t="s">
        <v>40</v>
      </c>
      <c r="B68" s="71" t="s">
        <v>227</v>
      </c>
      <c r="C68" s="91">
        <v>78.040000000000006</v>
      </c>
      <c r="D68" s="64">
        <v>3044</v>
      </c>
      <c r="E68" s="65">
        <v>1051</v>
      </c>
      <c r="F68" s="64">
        <v>3329</v>
      </c>
      <c r="G68" s="64">
        <v>-285</v>
      </c>
      <c r="H68" s="66">
        <v>-8.5611294683088026</v>
      </c>
      <c r="I68" s="67">
        <v>2686</v>
      </c>
      <c r="J68" s="68">
        <v>22</v>
      </c>
      <c r="K68" s="67">
        <v>2730</v>
      </c>
      <c r="L68" s="68">
        <v>13</v>
      </c>
      <c r="M68" s="102">
        <f t="shared" si="10"/>
        <v>-44</v>
      </c>
      <c r="N68" s="69">
        <v>1344</v>
      </c>
      <c r="O68" s="69">
        <v>1341</v>
      </c>
      <c r="P68" s="49">
        <f t="shared" si="12"/>
        <v>3</v>
      </c>
      <c r="Q68" s="50">
        <f t="shared" si="11"/>
        <v>34.41824705279344</v>
      </c>
      <c r="R68" s="176">
        <v>2361</v>
      </c>
      <c r="S68" s="161" t="s">
        <v>40</v>
      </c>
    </row>
    <row r="69" spans="1:22" s="46" customFormat="1" ht="27" customHeight="1" x14ac:dyDescent="0.2">
      <c r="A69" s="134" t="s">
        <v>228</v>
      </c>
      <c r="B69" s="135"/>
      <c r="C69" s="136">
        <v>4305.9399999999996</v>
      </c>
      <c r="D69" s="138">
        <v>198888</v>
      </c>
      <c r="E69" s="143">
        <v>94653</v>
      </c>
      <c r="F69" s="138">
        <v>215522</v>
      </c>
      <c r="G69" s="138">
        <v>-16634</v>
      </c>
      <c r="H69" s="146">
        <v>-7.7180055864366519</v>
      </c>
      <c r="I69" s="141">
        <f>SUM(I70:I89)</f>
        <v>188003</v>
      </c>
      <c r="J69" s="140">
        <f>SUM(J70:J89)</f>
        <v>9265</v>
      </c>
      <c r="K69" s="141">
        <f t="shared" ref="K69:L69" si="13">SUM(K70:K89)</f>
        <v>190694</v>
      </c>
      <c r="L69" s="140">
        <f t="shared" si="13"/>
        <v>7993</v>
      </c>
      <c r="M69" s="147">
        <f>I69-K69</f>
        <v>-2691</v>
      </c>
      <c r="N69" s="148">
        <f>SUM(N70:N89)</f>
        <v>110314</v>
      </c>
      <c r="O69" s="148">
        <f>SUM(O70:O89)</f>
        <v>110516</v>
      </c>
      <c r="P69" s="143">
        <f>N69-O69</f>
        <v>-202</v>
      </c>
      <c r="Q69" s="146">
        <f>SUM(Q70:Q89)</f>
        <v>969.07842921265012</v>
      </c>
      <c r="R69" s="175">
        <f>SUM(R70:R89)</f>
        <v>158793</v>
      </c>
      <c r="S69" s="162" t="s">
        <v>228</v>
      </c>
      <c r="U69" s="60"/>
      <c r="V69" s="60"/>
    </row>
    <row r="70" spans="1:22" s="46" customFormat="1" ht="27" customHeight="1" x14ac:dyDescent="0.2">
      <c r="A70" s="79" t="s">
        <v>11</v>
      </c>
      <c r="B70" s="40" t="s">
        <v>229</v>
      </c>
      <c r="C70" s="90">
        <v>243.87</v>
      </c>
      <c r="D70" s="48">
        <v>111299</v>
      </c>
      <c r="E70" s="49">
        <v>52817</v>
      </c>
      <c r="F70" s="48">
        <v>121924</v>
      </c>
      <c r="G70" s="48">
        <v>-10625</v>
      </c>
      <c r="H70" s="50">
        <v>-8.7144450641383155</v>
      </c>
      <c r="I70" s="51">
        <v>102385</v>
      </c>
      <c r="J70" s="52">
        <v>1305</v>
      </c>
      <c r="K70" s="51">
        <v>104432</v>
      </c>
      <c r="L70" s="52">
        <v>1089</v>
      </c>
      <c r="M70" s="102">
        <f>I70-K70</f>
        <v>-2047</v>
      </c>
      <c r="N70" s="53">
        <v>59694</v>
      </c>
      <c r="O70" s="53">
        <v>60297</v>
      </c>
      <c r="P70" s="49">
        <f>N70-O70</f>
        <v>-603</v>
      </c>
      <c r="Q70" s="50">
        <f t="shared" si="11"/>
        <v>419.83433796694959</v>
      </c>
      <c r="R70" s="172">
        <v>90914</v>
      </c>
      <c r="S70" s="159" t="s">
        <v>11</v>
      </c>
    </row>
    <row r="71" spans="1:22" s="46" customFormat="1" ht="27" customHeight="1" x14ac:dyDescent="0.2">
      <c r="A71" s="79" t="s">
        <v>48</v>
      </c>
      <c r="B71" s="40" t="s">
        <v>230</v>
      </c>
      <c r="C71" s="90">
        <v>437.18</v>
      </c>
      <c r="D71" s="48">
        <v>1356</v>
      </c>
      <c r="E71" s="49">
        <v>617</v>
      </c>
      <c r="F71" s="48">
        <v>1499</v>
      </c>
      <c r="G71" s="48">
        <v>-143</v>
      </c>
      <c r="H71" s="50">
        <v>-9.5396931287525017</v>
      </c>
      <c r="I71" s="51">
        <v>1234</v>
      </c>
      <c r="J71" s="52">
        <v>8</v>
      </c>
      <c r="K71" s="51">
        <v>1246</v>
      </c>
      <c r="L71" s="52">
        <v>2</v>
      </c>
      <c r="M71" s="102">
        <f>I71-K71</f>
        <v>-12</v>
      </c>
      <c r="N71" s="53">
        <v>742</v>
      </c>
      <c r="O71" s="53">
        <v>744</v>
      </c>
      <c r="P71" s="49">
        <f>N71-O71</f>
        <v>-2</v>
      </c>
      <c r="Q71" s="50">
        <f t="shared" si="11"/>
        <v>2.8226359851777301</v>
      </c>
      <c r="R71" s="172">
        <v>1093</v>
      </c>
      <c r="S71" s="159" t="s">
        <v>48</v>
      </c>
      <c r="U71" s="60"/>
      <c r="V71" s="60"/>
    </row>
    <row r="72" spans="1:22" s="46" customFormat="1" ht="27" customHeight="1" x14ac:dyDescent="0.2">
      <c r="A72" s="79" t="s">
        <v>49</v>
      </c>
      <c r="B72" s="40" t="s">
        <v>231</v>
      </c>
      <c r="C72" s="90">
        <v>95.25</v>
      </c>
      <c r="D72" s="48">
        <v>2838</v>
      </c>
      <c r="E72" s="49">
        <v>1340</v>
      </c>
      <c r="F72" s="48">
        <v>3137</v>
      </c>
      <c r="G72" s="48">
        <v>-299</v>
      </c>
      <c r="H72" s="50">
        <v>-9.5313994262033788</v>
      </c>
      <c r="I72" s="51">
        <v>2534</v>
      </c>
      <c r="J72" s="52">
        <v>79</v>
      </c>
      <c r="K72" s="51">
        <v>2629</v>
      </c>
      <c r="L72" s="52">
        <v>88</v>
      </c>
      <c r="M72" s="102">
        <f>I72-K72</f>
        <v>-95</v>
      </c>
      <c r="N72" s="53">
        <v>1504</v>
      </c>
      <c r="O72" s="53">
        <v>1554</v>
      </c>
      <c r="P72" s="49">
        <f>N72-O72</f>
        <v>-50</v>
      </c>
      <c r="Q72" s="50">
        <f t="shared" si="11"/>
        <v>26.603674540682416</v>
      </c>
      <c r="R72" s="172">
        <v>2158</v>
      </c>
      <c r="S72" s="159" t="s">
        <v>49</v>
      </c>
    </row>
    <row r="73" spans="1:22" s="46" customFormat="1" ht="27" customHeight="1" x14ac:dyDescent="0.2">
      <c r="A73" s="79" t="s">
        <v>50</v>
      </c>
      <c r="B73" s="40" t="s">
        <v>232</v>
      </c>
      <c r="C73" s="90">
        <v>345.65</v>
      </c>
      <c r="D73" s="48">
        <v>2791</v>
      </c>
      <c r="E73" s="49">
        <v>1298</v>
      </c>
      <c r="F73" s="48">
        <v>3082</v>
      </c>
      <c r="G73" s="48">
        <v>-291</v>
      </c>
      <c r="H73" s="50">
        <v>-9.4419208306294617</v>
      </c>
      <c r="I73" s="51">
        <v>2335</v>
      </c>
      <c r="J73" s="52">
        <v>39</v>
      </c>
      <c r="K73" s="51">
        <v>2446</v>
      </c>
      <c r="L73" s="52">
        <v>40</v>
      </c>
      <c r="M73" s="102">
        <f t="shared" ref="M73:M89" si="14">I73-K73</f>
        <v>-111</v>
      </c>
      <c r="N73" s="53">
        <v>1324</v>
      </c>
      <c r="O73" s="53">
        <v>1374</v>
      </c>
      <c r="P73" s="49">
        <f t="shared" ref="P73:P89" si="15">N73-O73</f>
        <v>-50</v>
      </c>
      <c r="Q73" s="50">
        <f t="shared" si="11"/>
        <v>6.7553883986691741</v>
      </c>
      <c r="R73" s="172">
        <v>1967</v>
      </c>
      <c r="S73" s="159" t="s">
        <v>50</v>
      </c>
    </row>
    <row r="74" spans="1:22" s="46" customFormat="1" ht="27" customHeight="1" x14ac:dyDescent="0.2">
      <c r="A74" s="79" t="s">
        <v>51</v>
      </c>
      <c r="B74" s="40" t="s">
        <v>233</v>
      </c>
      <c r="C74" s="90">
        <v>449.78</v>
      </c>
      <c r="D74" s="48">
        <v>4568</v>
      </c>
      <c r="E74" s="49">
        <v>2081</v>
      </c>
      <c r="F74" s="48">
        <v>4843</v>
      </c>
      <c r="G74" s="48">
        <v>-275</v>
      </c>
      <c r="H74" s="50">
        <v>-5.6782985752632662</v>
      </c>
      <c r="I74" s="51">
        <v>4429</v>
      </c>
      <c r="J74" s="52">
        <v>237</v>
      </c>
      <c r="K74" s="51">
        <v>4501</v>
      </c>
      <c r="L74" s="52">
        <v>228</v>
      </c>
      <c r="M74" s="102">
        <f t="shared" si="14"/>
        <v>-72</v>
      </c>
      <c r="N74" s="53">
        <v>2439</v>
      </c>
      <c r="O74" s="53">
        <v>2460</v>
      </c>
      <c r="P74" s="49">
        <f t="shared" si="15"/>
        <v>-21</v>
      </c>
      <c r="Q74" s="50">
        <f t="shared" si="11"/>
        <v>9.8470363288718943</v>
      </c>
      <c r="R74" s="172">
        <v>3660</v>
      </c>
      <c r="S74" s="159" t="s">
        <v>51</v>
      </c>
    </row>
    <row r="75" spans="1:22" s="46" customFormat="1" ht="27" customHeight="1" x14ac:dyDescent="0.2">
      <c r="A75" s="79" t="s">
        <v>52</v>
      </c>
      <c r="B75" s="40" t="s">
        <v>234</v>
      </c>
      <c r="C75" s="90">
        <v>197.13</v>
      </c>
      <c r="D75" s="48">
        <v>5074</v>
      </c>
      <c r="E75" s="49">
        <v>2515</v>
      </c>
      <c r="F75" s="48">
        <v>4958</v>
      </c>
      <c r="G75" s="48">
        <v>116</v>
      </c>
      <c r="H75" s="50">
        <v>2.3396530859217424</v>
      </c>
      <c r="I75" s="51">
        <v>5658</v>
      </c>
      <c r="J75" s="52">
        <v>1197</v>
      </c>
      <c r="K75" s="51">
        <v>5551</v>
      </c>
      <c r="L75" s="52">
        <v>1053</v>
      </c>
      <c r="M75" s="102">
        <f t="shared" si="14"/>
        <v>107</v>
      </c>
      <c r="N75" s="53">
        <v>3381</v>
      </c>
      <c r="O75" s="53">
        <v>3260</v>
      </c>
      <c r="P75" s="49">
        <f t="shared" si="15"/>
        <v>121</v>
      </c>
      <c r="Q75" s="50">
        <f t="shared" si="11"/>
        <v>28.701871861208339</v>
      </c>
      <c r="R75" s="172">
        <v>3692</v>
      </c>
      <c r="S75" s="159" t="s">
        <v>52</v>
      </c>
    </row>
    <row r="76" spans="1:22" s="46" customFormat="1" ht="27" customHeight="1" x14ac:dyDescent="0.2">
      <c r="A76" s="79" t="s">
        <v>235</v>
      </c>
      <c r="B76" s="40" t="s">
        <v>236</v>
      </c>
      <c r="C76" s="90">
        <v>114.25</v>
      </c>
      <c r="D76" s="48">
        <v>2045</v>
      </c>
      <c r="E76" s="49">
        <v>903</v>
      </c>
      <c r="F76" s="48">
        <v>2103</v>
      </c>
      <c r="G76" s="48">
        <v>-58</v>
      </c>
      <c r="H76" s="50">
        <v>-2.757964812173086</v>
      </c>
      <c r="I76" s="51">
        <v>1932</v>
      </c>
      <c r="J76" s="52">
        <v>121</v>
      </c>
      <c r="K76" s="51">
        <v>1938</v>
      </c>
      <c r="L76" s="52">
        <v>87</v>
      </c>
      <c r="M76" s="102">
        <f t="shared" si="14"/>
        <v>-6</v>
      </c>
      <c r="N76" s="53">
        <v>1034</v>
      </c>
      <c r="O76" s="53">
        <v>1002</v>
      </c>
      <c r="P76" s="49">
        <f t="shared" si="15"/>
        <v>32</v>
      </c>
      <c r="Q76" s="50">
        <f t="shared" si="11"/>
        <v>16.910284463894968</v>
      </c>
      <c r="R76" s="172">
        <v>1561</v>
      </c>
      <c r="S76" s="159" t="s">
        <v>235</v>
      </c>
    </row>
    <row r="77" spans="1:22" s="46" customFormat="1" ht="27" customHeight="1" x14ac:dyDescent="0.2">
      <c r="A77" s="79" t="s">
        <v>53</v>
      </c>
      <c r="B77" s="40" t="s">
        <v>237</v>
      </c>
      <c r="C77" s="90">
        <v>119.84</v>
      </c>
      <c r="D77" s="48">
        <v>1911</v>
      </c>
      <c r="E77" s="49">
        <v>959</v>
      </c>
      <c r="F77" s="48">
        <v>1907</v>
      </c>
      <c r="G77" s="48">
        <v>4</v>
      </c>
      <c r="H77" s="50">
        <v>0.20975353959098059</v>
      </c>
      <c r="I77" s="51">
        <v>2062</v>
      </c>
      <c r="J77" s="52">
        <v>451</v>
      </c>
      <c r="K77" s="51">
        <v>2018</v>
      </c>
      <c r="L77" s="52">
        <v>399</v>
      </c>
      <c r="M77" s="102">
        <f t="shared" si="14"/>
        <v>44</v>
      </c>
      <c r="N77" s="53">
        <v>1231</v>
      </c>
      <c r="O77" s="53">
        <v>1197</v>
      </c>
      <c r="P77" s="49">
        <f t="shared" si="15"/>
        <v>34</v>
      </c>
      <c r="Q77" s="50">
        <f t="shared" si="11"/>
        <v>17.206275033377835</v>
      </c>
      <c r="R77" s="172">
        <v>1383</v>
      </c>
      <c r="S77" s="159" t="s">
        <v>53</v>
      </c>
      <c r="U77" s="60"/>
      <c r="V77" s="60"/>
    </row>
    <row r="78" spans="1:22" s="46" customFormat="1" ht="27" customHeight="1" x14ac:dyDescent="0.2">
      <c r="A78" s="79" t="s">
        <v>54</v>
      </c>
      <c r="B78" s="40" t="s">
        <v>238</v>
      </c>
      <c r="C78" s="93">
        <v>189.41</v>
      </c>
      <c r="D78" s="48">
        <v>2156</v>
      </c>
      <c r="E78" s="49">
        <v>1130</v>
      </c>
      <c r="F78" s="48">
        <v>2294</v>
      </c>
      <c r="G78" s="48">
        <v>-138</v>
      </c>
      <c r="H78" s="50">
        <v>-6.0156931124673063</v>
      </c>
      <c r="I78" s="51">
        <v>1928</v>
      </c>
      <c r="J78" s="52">
        <v>143</v>
      </c>
      <c r="K78" s="51">
        <v>1928</v>
      </c>
      <c r="L78" s="52">
        <v>97</v>
      </c>
      <c r="M78" s="102">
        <f t="shared" si="14"/>
        <v>0</v>
      </c>
      <c r="N78" s="53">
        <v>1196</v>
      </c>
      <c r="O78" s="53">
        <v>1161</v>
      </c>
      <c r="P78" s="49">
        <f t="shared" si="15"/>
        <v>35</v>
      </c>
      <c r="Q78" s="50">
        <f t="shared" si="11"/>
        <v>10.17897682276543</v>
      </c>
      <c r="R78" s="172">
        <v>1601</v>
      </c>
      <c r="S78" s="159" t="s">
        <v>54</v>
      </c>
    </row>
    <row r="79" spans="1:22" s="46" customFormat="1" ht="27" customHeight="1" x14ac:dyDescent="0.2">
      <c r="A79" s="79" t="s">
        <v>55</v>
      </c>
      <c r="B79" s="40" t="s">
        <v>239</v>
      </c>
      <c r="C79" s="93">
        <v>231.49</v>
      </c>
      <c r="D79" s="48">
        <v>2941</v>
      </c>
      <c r="E79" s="49">
        <v>1269</v>
      </c>
      <c r="F79" s="48">
        <v>3187</v>
      </c>
      <c r="G79" s="48">
        <v>-246</v>
      </c>
      <c r="H79" s="50">
        <v>-7.7188578600564801</v>
      </c>
      <c r="I79" s="51">
        <v>2752</v>
      </c>
      <c r="J79" s="52">
        <v>155</v>
      </c>
      <c r="K79" s="51">
        <v>2776</v>
      </c>
      <c r="L79" s="52">
        <v>138</v>
      </c>
      <c r="M79" s="102">
        <f t="shared" si="14"/>
        <v>-24</v>
      </c>
      <c r="N79" s="53">
        <v>1462</v>
      </c>
      <c r="O79" s="53">
        <v>1459</v>
      </c>
      <c r="P79" s="49">
        <f t="shared" si="15"/>
        <v>3</v>
      </c>
      <c r="Q79" s="50">
        <f t="shared" si="11"/>
        <v>11.888202514147478</v>
      </c>
      <c r="R79" s="172">
        <v>2278</v>
      </c>
      <c r="S79" s="159" t="s">
        <v>55</v>
      </c>
    </row>
    <row r="80" spans="1:22" s="46" customFormat="1" ht="27" customHeight="1" x14ac:dyDescent="0.2">
      <c r="A80" s="79" t="s">
        <v>56</v>
      </c>
      <c r="B80" s="40" t="s">
        <v>240</v>
      </c>
      <c r="C80" s="90">
        <v>261.33999999999997</v>
      </c>
      <c r="D80" s="48">
        <v>15129</v>
      </c>
      <c r="E80" s="49">
        <v>7631</v>
      </c>
      <c r="F80" s="102">
        <v>15018</v>
      </c>
      <c r="G80" s="53">
        <v>111</v>
      </c>
      <c r="H80" s="50">
        <v>0.73911306432281265</v>
      </c>
      <c r="I80" s="51">
        <v>17397</v>
      </c>
      <c r="J80" s="52">
        <v>4279</v>
      </c>
      <c r="K80" s="51">
        <v>17120</v>
      </c>
      <c r="L80" s="52">
        <v>3627</v>
      </c>
      <c r="M80" s="102">
        <f t="shared" si="14"/>
        <v>277</v>
      </c>
      <c r="N80" s="53">
        <v>11275</v>
      </c>
      <c r="O80" s="53">
        <v>10777</v>
      </c>
      <c r="P80" s="49">
        <f t="shared" si="15"/>
        <v>498</v>
      </c>
      <c r="Q80" s="50">
        <f t="shared" si="11"/>
        <v>66.568454886354942</v>
      </c>
      <c r="R80" s="172">
        <v>11161</v>
      </c>
      <c r="S80" s="159" t="s">
        <v>56</v>
      </c>
    </row>
    <row r="81" spans="1:22" s="46" customFormat="1" ht="27" customHeight="1" x14ac:dyDescent="0.2">
      <c r="A81" s="79" t="s">
        <v>57</v>
      </c>
      <c r="B81" s="40" t="s">
        <v>241</v>
      </c>
      <c r="C81" s="90">
        <v>304.92</v>
      </c>
      <c r="D81" s="108">
        <v>5772</v>
      </c>
      <c r="E81" s="49">
        <v>2728</v>
      </c>
      <c r="F81" s="108">
        <v>6224</v>
      </c>
      <c r="G81" s="49">
        <v>-452</v>
      </c>
      <c r="H81" s="50">
        <v>-7.2622107969151664</v>
      </c>
      <c r="I81" s="51">
        <v>5324</v>
      </c>
      <c r="J81" s="52">
        <v>85</v>
      </c>
      <c r="K81" s="51">
        <v>5364</v>
      </c>
      <c r="L81" s="52">
        <v>49</v>
      </c>
      <c r="M81" s="102">
        <f t="shared" si="14"/>
        <v>-40</v>
      </c>
      <c r="N81" s="53">
        <v>2806</v>
      </c>
      <c r="O81" s="53">
        <v>2761</v>
      </c>
      <c r="P81" s="102">
        <f t="shared" si="15"/>
        <v>45</v>
      </c>
      <c r="Q81" s="187">
        <f>I81/C81</f>
        <v>17.460317460317459</v>
      </c>
      <c r="R81" s="172">
        <v>4534</v>
      </c>
      <c r="S81" s="160" t="s">
        <v>465</v>
      </c>
    </row>
    <row r="82" spans="1:22" s="46" customFormat="1" ht="27" customHeight="1" x14ac:dyDescent="0.2">
      <c r="A82" s="79" t="s">
        <v>58</v>
      </c>
      <c r="B82" s="40" t="s">
        <v>242</v>
      </c>
      <c r="C82" s="90">
        <v>70.599999999999994</v>
      </c>
      <c r="D82" s="48">
        <v>11648</v>
      </c>
      <c r="E82" s="49">
        <v>5750</v>
      </c>
      <c r="F82" s="48">
        <v>13042</v>
      </c>
      <c r="G82" s="48">
        <v>-1394</v>
      </c>
      <c r="H82" s="50">
        <v>-10.688544701732864</v>
      </c>
      <c r="I82" s="51">
        <v>10644</v>
      </c>
      <c r="J82" s="52">
        <v>177</v>
      </c>
      <c r="K82" s="51">
        <v>10913</v>
      </c>
      <c r="L82" s="52">
        <v>153</v>
      </c>
      <c r="M82" s="102">
        <f t="shared" si="14"/>
        <v>-269</v>
      </c>
      <c r="N82" s="53">
        <v>6298</v>
      </c>
      <c r="O82" s="53">
        <v>6382</v>
      </c>
      <c r="P82" s="102">
        <f t="shared" si="15"/>
        <v>-84</v>
      </c>
      <c r="Q82" s="187">
        <f t="shared" si="11"/>
        <v>150.76487252124647</v>
      </c>
      <c r="R82" s="172">
        <v>9351</v>
      </c>
      <c r="S82" s="159" t="s">
        <v>58</v>
      </c>
    </row>
    <row r="83" spans="1:22" s="46" customFormat="1" ht="27" customHeight="1" x14ac:dyDescent="0.2">
      <c r="A83" s="79" t="s">
        <v>175</v>
      </c>
      <c r="B83" s="40" t="s">
        <v>243</v>
      </c>
      <c r="C83" s="90">
        <v>82.27</v>
      </c>
      <c r="D83" s="48">
        <v>1569</v>
      </c>
      <c r="E83" s="49">
        <v>813</v>
      </c>
      <c r="F83" s="48">
        <v>1771</v>
      </c>
      <c r="G83" s="48">
        <v>-202</v>
      </c>
      <c r="H83" s="50">
        <v>-11.405985319028797</v>
      </c>
      <c r="I83" s="51">
        <v>1379</v>
      </c>
      <c r="J83" s="52">
        <v>9</v>
      </c>
      <c r="K83" s="51">
        <v>1420</v>
      </c>
      <c r="L83" s="52">
        <v>12</v>
      </c>
      <c r="M83" s="102">
        <f t="shared" si="14"/>
        <v>-41</v>
      </c>
      <c r="N83" s="53">
        <v>823</v>
      </c>
      <c r="O83" s="53">
        <v>842</v>
      </c>
      <c r="P83" s="102">
        <f t="shared" si="15"/>
        <v>-19</v>
      </c>
      <c r="Q83" s="187">
        <f t="shared" si="11"/>
        <v>16.761881609335116</v>
      </c>
      <c r="R83" s="172">
        <v>1217</v>
      </c>
      <c r="S83" s="159" t="s">
        <v>175</v>
      </c>
      <c r="U83" s="60"/>
      <c r="V83" s="60"/>
    </row>
    <row r="84" spans="1:22" s="46" customFormat="1" ht="27" customHeight="1" x14ac:dyDescent="0.2">
      <c r="A84" s="79" t="s">
        <v>59</v>
      </c>
      <c r="B84" s="40" t="s">
        <v>244</v>
      </c>
      <c r="C84" s="90">
        <v>147.79</v>
      </c>
      <c r="D84" s="48">
        <v>870</v>
      </c>
      <c r="E84" s="49">
        <v>401</v>
      </c>
      <c r="F84" s="48">
        <v>1004</v>
      </c>
      <c r="G84" s="48">
        <v>-134</v>
      </c>
      <c r="H84" s="50">
        <v>-13.346613545816732</v>
      </c>
      <c r="I84" s="51">
        <v>718</v>
      </c>
      <c r="J84" s="52">
        <v>1</v>
      </c>
      <c r="K84" s="51">
        <v>740</v>
      </c>
      <c r="L84" s="52">
        <v>1</v>
      </c>
      <c r="M84" s="102">
        <f t="shared" si="14"/>
        <v>-22</v>
      </c>
      <c r="N84" s="53">
        <v>437</v>
      </c>
      <c r="O84" s="53">
        <v>447</v>
      </c>
      <c r="P84" s="102">
        <f t="shared" si="15"/>
        <v>-10</v>
      </c>
      <c r="Q84" s="187">
        <f t="shared" si="11"/>
        <v>4.8582448068204886</v>
      </c>
      <c r="R84" s="172">
        <v>651</v>
      </c>
      <c r="S84" s="159" t="s">
        <v>59</v>
      </c>
    </row>
    <row r="85" spans="1:22" s="46" customFormat="1" ht="27" customHeight="1" x14ac:dyDescent="0.2">
      <c r="A85" s="79" t="s">
        <v>60</v>
      </c>
      <c r="B85" s="40" t="s">
        <v>245</v>
      </c>
      <c r="C85" s="90">
        <v>238.13</v>
      </c>
      <c r="D85" s="48">
        <v>1831</v>
      </c>
      <c r="E85" s="49">
        <v>883</v>
      </c>
      <c r="F85" s="48">
        <v>2115</v>
      </c>
      <c r="G85" s="48">
        <v>-284</v>
      </c>
      <c r="H85" s="50">
        <v>-13.42789598108747</v>
      </c>
      <c r="I85" s="51">
        <v>1617</v>
      </c>
      <c r="J85" s="52">
        <v>9</v>
      </c>
      <c r="K85" s="51">
        <v>1702</v>
      </c>
      <c r="L85" s="52">
        <v>15</v>
      </c>
      <c r="M85" s="102">
        <f t="shared" si="14"/>
        <v>-85</v>
      </c>
      <c r="N85" s="53">
        <v>951</v>
      </c>
      <c r="O85" s="53">
        <v>983</v>
      </c>
      <c r="P85" s="102">
        <f t="shared" si="15"/>
        <v>-32</v>
      </c>
      <c r="Q85" s="187">
        <f t="shared" si="11"/>
        <v>6.7904086003443496</v>
      </c>
      <c r="R85" s="172">
        <v>1459</v>
      </c>
      <c r="S85" s="159" t="s">
        <v>60</v>
      </c>
    </row>
    <row r="86" spans="1:22" s="46" customFormat="1" ht="27" customHeight="1" x14ac:dyDescent="0.2">
      <c r="A86" s="79" t="s">
        <v>61</v>
      </c>
      <c r="B86" s="40" t="s">
        <v>246</v>
      </c>
      <c r="C86" s="90">
        <v>188.36</v>
      </c>
      <c r="D86" s="48">
        <v>2745</v>
      </c>
      <c r="E86" s="49">
        <v>1282</v>
      </c>
      <c r="F86" s="48">
        <v>3188</v>
      </c>
      <c r="G86" s="48">
        <v>-443</v>
      </c>
      <c r="H86" s="50">
        <v>-13.895859473023839</v>
      </c>
      <c r="I86" s="51">
        <v>2510</v>
      </c>
      <c r="J86" s="52">
        <v>57</v>
      </c>
      <c r="K86" s="51">
        <v>2510</v>
      </c>
      <c r="L86" s="52">
        <v>60</v>
      </c>
      <c r="M86" s="102">
        <f t="shared" si="14"/>
        <v>0</v>
      </c>
      <c r="N86" s="53">
        <v>1590</v>
      </c>
      <c r="O86" s="53">
        <v>1623</v>
      </c>
      <c r="P86" s="102">
        <f t="shared" si="15"/>
        <v>-33</v>
      </c>
      <c r="Q86" s="187">
        <f t="shared" si="11"/>
        <v>13.325546825228285</v>
      </c>
      <c r="R86" s="172">
        <v>2232</v>
      </c>
      <c r="S86" s="159" t="s">
        <v>61</v>
      </c>
    </row>
    <row r="87" spans="1:22" s="46" customFormat="1" ht="27" customHeight="1" x14ac:dyDescent="0.2">
      <c r="A87" s="79" t="s">
        <v>62</v>
      </c>
      <c r="B87" s="40" t="s">
        <v>247</v>
      </c>
      <c r="C87" s="90">
        <v>167.96</v>
      </c>
      <c r="D87" s="48">
        <v>3180</v>
      </c>
      <c r="E87" s="49">
        <v>1332</v>
      </c>
      <c r="F87" s="48">
        <v>3498</v>
      </c>
      <c r="G87" s="48">
        <v>-318</v>
      </c>
      <c r="H87" s="50">
        <v>-9.0909090909090917</v>
      </c>
      <c r="I87" s="51">
        <v>3014</v>
      </c>
      <c r="J87" s="52">
        <v>96</v>
      </c>
      <c r="K87" s="51">
        <v>3014</v>
      </c>
      <c r="L87" s="52">
        <v>70</v>
      </c>
      <c r="M87" s="102">
        <f t="shared" si="14"/>
        <v>0</v>
      </c>
      <c r="N87" s="53">
        <v>1682</v>
      </c>
      <c r="O87" s="53">
        <v>1679</v>
      </c>
      <c r="P87" s="102">
        <f t="shared" si="15"/>
        <v>3</v>
      </c>
      <c r="Q87" s="187">
        <f t="shared" si="11"/>
        <v>17.94474874970231</v>
      </c>
      <c r="R87" s="172">
        <v>2533</v>
      </c>
      <c r="S87" s="159" t="s">
        <v>62</v>
      </c>
    </row>
    <row r="88" spans="1:22" s="46" customFormat="1" ht="27" customHeight="1" x14ac:dyDescent="0.2">
      <c r="A88" s="79" t="s">
        <v>63</v>
      </c>
      <c r="B88" s="40" t="s">
        <v>248</v>
      </c>
      <c r="C88" s="90">
        <v>140.62</v>
      </c>
      <c r="D88" s="48">
        <v>18000</v>
      </c>
      <c r="E88" s="49">
        <v>8283</v>
      </c>
      <c r="F88" s="48">
        <v>19607</v>
      </c>
      <c r="G88" s="48">
        <v>-1607</v>
      </c>
      <c r="H88" s="50">
        <v>-8.1960524302545004</v>
      </c>
      <c r="I88" s="51">
        <v>16676</v>
      </c>
      <c r="J88" s="52">
        <v>275</v>
      </c>
      <c r="K88" s="51">
        <v>16954</v>
      </c>
      <c r="L88" s="52">
        <v>258</v>
      </c>
      <c r="M88" s="102">
        <f t="shared" si="14"/>
        <v>-278</v>
      </c>
      <c r="N88" s="53">
        <v>9392</v>
      </c>
      <c r="O88" s="53">
        <v>9475</v>
      </c>
      <c r="P88" s="49">
        <f t="shared" si="15"/>
        <v>-83</v>
      </c>
      <c r="Q88" s="50">
        <f t="shared" si="11"/>
        <v>118.58910539041388</v>
      </c>
      <c r="R88" s="172">
        <v>14539</v>
      </c>
      <c r="S88" s="159" t="s">
        <v>63</v>
      </c>
    </row>
    <row r="89" spans="1:22" s="46" customFormat="1" ht="27" customHeight="1" x14ac:dyDescent="0.2">
      <c r="A89" s="79" t="s">
        <v>64</v>
      </c>
      <c r="B89" s="72" t="s">
        <v>249</v>
      </c>
      <c r="C89" s="91">
        <v>280.08999999999997</v>
      </c>
      <c r="D89" s="64">
        <v>1165</v>
      </c>
      <c r="E89" s="65">
        <v>621</v>
      </c>
      <c r="F89" s="64">
        <v>1121</v>
      </c>
      <c r="G89" s="64">
        <v>44</v>
      </c>
      <c r="H89" s="66">
        <v>3.9250669045495097</v>
      </c>
      <c r="I89" s="67">
        <v>1475</v>
      </c>
      <c r="J89" s="68">
        <v>542</v>
      </c>
      <c r="K89" s="67">
        <v>1492</v>
      </c>
      <c r="L89" s="68">
        <v>527</v>
      </c>
      <c r="M89" s="102">
        <f t="shared" si="14"/>
        <v>-17</v>
      </c>
      <c r="N89" s="69">
        <v>1053</v>
      </c>
      <c r="O89" s="69">
        <v>1039</v>
      </c>
      <c r="P89" s="49">
        <f t="shared" si="15"/>
        <v>14</v>
      </c>
      <c r="Q89" s="50">
        <f t="shared" si="11"/>
        <v>5.2661644471419908</v>
      </c>
      <c r="R89" s="176">
        <v>809</v>
      </c>
      <c r="S89" s="159" t="s">
        <v>64</v>
      </c>
      <c r="U89" s="60"/>
      <c r="V89" s="60"/>
    </row>
    <row r="90" spans="1:22" s="46" customFormat="1" ht="27" customHeight="1" x14ac:dyDescent="0.2">
      <c r="A90" s="134" t="s">
        <v>250</v>
      </c>
      <c r="B90" s="135"/>
      <c r="C90" s="136">
        <v>3698.08</v>
      </c>
      <c r="D90" s="138">
        <v>382354</v>
      </c>
      <c r="E90" s="143">
        <v>181358</v>
      </c>
      <c r="F90" s="138">
        <v>401755</v>
      </c>
      <c r="G90" s="138">
        <v>-19401</v>
      </c>
      <c r="H90" s="146">
        <v>-4.8290624883324407</v>
      </c>
      <c r="I90" s="141">
        <f>SUM(I91:I101)</f>
        <v>357227</v>
      </c>
      <c r="J90" s="140">
        <f>SUM(J91:J101)</f>
        <v>4957</v>
      </c>
      <c r="K90" s="141">
        <f t="shared" ref="K90:L90" si="16">SUM(K91:K101)</f>
        <v>362735</v>
      </c>
      <c r="L90" s="140">
        <f t="shared" si="16"/>
        <v>4339</v>
      </c>
      <c r="M90" s="147">
        <f>I90-K90</f>
        <v>-5508</v>
      </c>
      <c r="N90" s="148">
        <f>SUM(N91:N101)</f>
        <v>202227</v>
      </c>
      <c r="O90" s="148">
        <f>SUM(O91:O101)</f>
        <v>203119</v>
      </c>
      <c r="P90" s="143">
        <f>N90-O90</f>
        <v>-892</v>
      </c>
      <c r="Q90" s="146">
        <f>SUM(Q91:Q101)</f>
        <v>1619.6606987200316</v>
      </c>
      <c r="R90" s="186">
        <f>SUM(R91:R101)</f>
        <v>308684</v>
      </c>
      <c r="S90" s="162" t="s">
        <v>250</v>
      </c>
    </row>
    <row r="91" spans="1:22" s="46" customFormat="1" ht="27" customHeight="1" x14ac:dyDescent="0.2">
      <c r="A91" s="79" t="s">
        <v>12</v>
      </c>
      <c r="B91" s="40" t="s">
        <v>251</v>
      </c>
      <c r="C91" s="90">
        <v>81.010000000000005</v>
      </c>
      <c r="D91" s="48">
        <v>82383</v>
      </c>
      <c r="E91" s="49">
        <v>41766</v>
      </c>
      <c r="F91" s="48">
        <v>88564</v>
      </c>
      <c r="G91" s="48">
        <v>-6181</v>
      </c>
      <c r="H91" s="50">
        <v>-6.9791337337970285</v>
      </c>
      <c r="I91" s="51">
        <v>73201</v>
      </c>
      <c r="J91" s="52">
        <v>701</v>
      </c>
      <c r="K91" s="51">
        <v>74855</v>
      </c>
      <c r="L91" s="52">
        <v>581</v>
      </c>
      <c r="M91" s="102">
        <f>I91-K91</f>
        <v>-1654</v>
      </c>
      <c r="N91" s="53">
        <v>42557</v>
      </c>
      <c r="O91" s="53">
        <v>43062</v>
      </c>
      <c r="P91" s="49">
        <f>N91-O91</f>
        <v>-505</v>
      </c>
      <c r="Q91" s="50">
        <f t="shared" si="11"/>
        <v>903.60449327243543</v>
      </c>
      <c r="R91" s="174">
        <v>64250</v>
      </c>
      <c r="S91" s="159" t="s">
        <v>12</v>
      </c>
    </row>
    <row r="92" spans="1:22" s="46" customFormat="1" ht="27" customHeight="1" x14ac:dyDescent="0.2">
      <c r="A92" s="79" t="s">
        <v>20</v>
      </c>
      <c r="B92" s="40" t="s">
        <v>252</v>
      </c>
      <c r="C92" s="93">
        <v>561.66</v>
      </c>
      <c r="D92" s="48">
        <v>170113</v>
      </c>
      <c r="E92" s="49">
        <v>80130</v>
      </c>
      <c r="F92" s="48">
        <v>172737</v>
      </c>
      <c r="G92" s="48">
        <v>-2624</v>
      </c>
      <c r="H92" s="50">
        <v>-1.5190723469783542</v>
      </c>
      <c r="I92" s="51">
        <v>164111</v>
      </c>
      <c r="J92" s="52">
        <v>1833</v>
      </c>
      <c r="K92" s="51">
        <v>165590</v>
      </c>
      <c r="L92" s="52">
        <v>1640</v>
      </c>
      <c r="M92" s="102">
        <f>I92-K92</f>
        <v>-1479</v>
      </c>
      <c r="N92" s="53">
        <v>91558</v>
      </c>
      <c r="O92" s="53">
        <v>91421</v>
      </c>
      <c r="P92" s="49">
        <f>N92-O92</f>
        <v>137</v>
      </c>
      <c r="Q92" s="169">
        <f t="shared" si="11"/>
        <v>292.18922479792047</v>
      </c>
      <c r="R92" s="172">
        <v>140231</v>
      </c>
      <c r="S92" s="159" t="s">
        <v>20</v>
      </c>
    </row>
    <row r="93" spans="1:22" s="46" customFormat="1" ht="27" customHeight="1" x14ac:dyDescent="0.2">
      <c r="A93" s="79" t="s">
        <v>34</v>
      </c>
      <c r="B93" s="40" t="s">
        <v>253</v>
      </c>
      <c r="C93" s="90">
        <v>212.21</v>
      </c>
      <c r="D93" s="48">
        <v>46391</v>
      </c>
      <c r="E93" s="49">
        <v>20928</v>
      </c>
      <c r="F93" s="48">
        <v>49625</v>
      </c>
      <c r="G93" s="48">
        <v>-3234</v>
      </c>
      <c r="H93" s="50">
        <v>-6.5168765743073047</v>
      </c>
      <c r="I93" s="51">
        <v>42727</v>
      </c>
      <c r="J93" s="52">
        <v>506</v>
      </c>
      <c r="K93" s="51">
        <v>43615</v>
      </c>
      <c r="L93" s="52">
        <v>436</v>
      </c>
      <c r="M93" s="102">
        <f>I93-K93</f>
        <v>-888</v>
      </c>
      <c r="N93" s="53">
        <v>23675</v>
      </c>
      <c r="O93" s="53">
        <v>23891</v>
      </c>
      <c r="P93" s="49">
        <f>N93-O93</f>
        <v>-216</v>
      </c>
      <c r="Q93" s="169">
        <f t="shared" si="11"/>
        <v>201.34300928325715</v>
      </c>
      <c r="R93" s="172">
        <v>37382</v>
      </c>
      <c r="S93" s="159" t="s">
        <v>34</v>
      </c>
    </row>
    <row r="94" spans="1:22" s="46" customFormat="1" ht="27" customHeight="1" x14ac:dyDescent="0.2">
      <c r="A94" s="79" t="s">
        <v>36</v>
      </c>
      <c r="B94" s="40" t="s">
        <v>254</v>
      </c>
      <c r="C94" s="93">
        <v>444.21</v>
      </c>
      <c r="D94" s="48">
        <v>32826</v>
      </c>
      <c r="E94" s="49">
        <v>14844</v>
      </c>
      <c r="F94" s="48">
        <v>34995</v>
      </c>
      <c r="G94" s="48">
        <v>-2169</v>
      </c>
      <c r="H94" s="50">
        <v>-6.1980282897556789</v>
      </c>
      <c r="I94" s="51">
        <v>30536</v>
      </c>
      <c r="J94" s="52">
        <v>386</v>
      </c>
      <c r="K94" s="51">
        <v>31208</v>
      </c>
      <c r="L94" s="52">
        <v>363</v>
      </c>
      <c r="M94" s="102">
        <f t="shared" ref="M94:M101" si="17">I94-K94</f>
        <v>-672</v>
      </c>
      <c r="N94" s="53">
        <v>17228</v>
      </c>
      <c r="O94" s="53">
        <v>17380</v>
      </c>
      <c r="P94" s="49">
        <f t="shared" ref="P94:P101" si="18">N94-O94</f>
        <v>-152</v>
      </c>
      <c r="Q94" s="169">
        <f t="shared" si="11"/>
        <v>68.742261542963917</v>
      </c>
      <c r="R94" s="172">
        <v>26627</v>
      </c>
      <c r="S94" s="159" t="s">
        <v>36</v>
      </c>
      <c r="U94" s="60"/>
      <c r="V94" s="60"/>
    </row>
    <row r="95" spans="1:22" s="46" customFormat="1" ht="27" customHeight="1" x14ac:dyDescent="0.2">
      <c r="A95" s="79" t="s">
        <v>106</v>
      </c>
      <c r="B95" s="40" t="s">
        <v>255</v>
      </c>
      <c r="C95" s="90">
        <v>233.57</v>
      </c>
      <c r="D95" s="49">
        <v>3821</v>
      </c>
      <c r="E95" s="49">
        <v>1774</v>
      </c>
      <c r="F95" s="49">
        <v>4291</v>
      </c>
      <c r="G95" s="48">
        <v>-470</v>
      </c>
      <c r="H95" s="50">
        <v>-10.9531577720811</v>
      </c>
      <c r="I95" s="51">
        <v>3430</v>
      </c>
      <c r="J95" s="52">
        <v>151</v>
      </c>
      <c r="K95" s="51">
        <v>3491</v>
      </c>
      <c r="L95" s="52">
        <v>119</v>
      </c>
      <c r="M95" s="102">
        <f t="shared" si="17"/>
        <v>-61</v>
      </c>
      <c r="N95" s="53">
        <v>2012</v>
      </c>
      <c r="O95" s="53">
        <v>2021</v>
      </c>
      <c r="P95" s="49">
        <f t="shared" si="18"/>
        <v>-9</v>
      </c>
      <c r="Q95" s="169">
        <f t="shared" si="11"/>
        <v>14.685105107676501</v>
      </c>
      <c r="R95" s="172">
        <v>2853</v>
      </c>
      <c r="S95" s="159" t="s">
        <v>106</v>
      </c>
    </row>
    <row r="96" spans="1:22" s="46" customFormat="1" ht="27" customHeight="1" x14ac:dyDescent="0.2">
      <c r="A96" s="79" t="s">
        <v>107</v>
      </c>
      <c r="B96" s="40" t="s">
        <v>256</v>
      </c>
      <c r="C96" s="93">
        <v>205.01</v>
      </c>
      <c r="D96" s="49">
        <v>2743</v>
      </c>
      <c r="E96" s="49">
        <v>1170</v>
      </c>
      <c r="F96" s="49">
        <v>2922</v>
      </c>
      <c r="G96" s="48">
        <v>-179</v>
      </c>
      <c r="H96" s="50">
        <v>-6.1259411362080769</v>
      </c>
      <c r="I96" s="51">
        <v>2223</v>
      </c>
      <c r="J96" s="52">
        <v>83</v>
      </c>
      <c r="K96" s="51">
        <v>2313</v>
      </c>
      <c r="L96" s="52">
        <v>92</v>
      </c>
      <c r="M96" s="102">
        <f t="shared" si="17"/>
        <v>-90</v>
      </c>
      <c r="N96" s="53">
        <v>1266</v>
      </c>
      <c r="O96" s="53">
        <v>1312</v>
      </c>
      <c r="P96" s="49">
        <f t="shared" si="18"/>
        <v>-46</v>
      </c>
      <c r="Q96" s="169">
        <f t="shared" si="11"/>
        <v>10.843373493975903</v>
      </c>
      <c r="R96" s="172">
        <v>1876</v>
      </c>
      <c r="S96" s="159" t="s">
        <v>107</v>
      </c>
    </row>
    <row r="97" spans="1:22" s="46" customFormat="1" ht="27" customHeight="1" x14ac:dyDescent="0.2">
      <c r="A97" s="79" t="s">
        <v>108</v>
      </c>
      <c r="B97" s="40" t="s">
        <v>257</v>
      </c>
      <c r="C97" s="90">
        <v>425.63</v>
      </c>
      <c r="D97" s="49">
        <v>16212</v>
      </c>
      <c r="E97" s="49">
        <v>7688</v>
      </c>
      <c r="F97" s="49">
        <v>17740</v>
      </c>
      <c r="G97" s="49">
        <v>-1528</v>
      </c>
      <c r="H97" s="50">
        <v>-8.6133032694475773</v>
      </c>
      <c r="I97" s="51">
        <v>14713</v>
      </c>
      <c r="J97" s="52">
        <v>449</v>
      </c>
      <c r="K97" s="51">
        <v>15095</v>
      </c>
      <c r="L97" s="52">
        <v>399</v>
      </c>
      <c r="M97" s="102">
        <f t="shared" si="17"/>
        <v>-382</v>
      </c>
      <c r="N97" s="53">
        <v>9043</v>
      </c>
      <c r="O97" s="53">
        <v>9169</v>
      </c>
      <c r="P97" s="49">
        <f t="shared" si="18"/>
        <v>-126</v>
      </c>
      <c r="Q97" s="169">
        <f t="shared" si="11"/>
        <v>34.56758217230928</v>
      </c>
      <c r="R97" s="172">
        <v>13051</v>
      </c>
      <c r="S97" s="159" t="s">
        <v>108</v>
      </c>
    </row>
    <row r="98" spans="1:22" s="46" customFormat="1" ht="27" customHeight="1" x14ac:dyDescent="0.2">
      <c r="A98" s="79" t="s">
        <v>258</v>
      </c>
      <c r="B98" s="40" t="s">
        <v>259</v>
      </c>
      <c r="C98" s="93">
        <v>405.38</v>
      </c>
      <c r="D98" s="48">
        <v>4432</v>
      </c>
      <c r="E98" s="49">
        <v>1930</v>
      </c>
      <c r="F98" s="48">
        <v>4838</v>
      </c>
      <c r="G98" s="48">
        <v>-406</v>
      </c>
      <c r="H98" s="50">
        <v>-8.3918974782968174</v>
      </c>
      <c r="I98" s="51">
        <v>4218</v>
      </c>
      <c r="J98" s="52">
        <v>73</v>
      </c>
      <c r="K98" s="51">
        <v>4227</v>
      </c>
      <c r="L98" s="52">
        <v>62</v>
      </c>
      <c r="M98" s="102">
        <f t="shared" si="17"/>
        <v>-9</v>
      </c>
      <c r="N98" s="53">
        <v>2116</v>
      </c>
      <c r="O98" s="53">
        <v>2101</v>
      </c>
      <c r="P98" s="49">
        <f t="shared" si="18"/>
        <v>15</v>
      </c>
      <c r="Q98" s="169">
        <f t="shared" si="11"/>
        <v>10.405052049928463</v>
      </c>
      <c r="R98" s="172">
        <v>3547</v>
      </c>
      <c r="S98" s="159" t="s">
        <v>258</v>
      </c>
    </row>
    <row r="99" spans="1:22" s="46" customFormat="1" ht="27" customHeight="1" x14ac:dyDescent="0.2">
      <c r="A99" s="79" t="s">
        <v>260</v>
      </c>
      <c r="B99" s="40" t="s">
        <v>261</v>
      </c>
      <c r="C99" s="90">
        <v>180.87</v>
      </c>
      <c r="D99" s="48">
        <v>8442</v>
      </c>
      <c r="E99" s="49">
        <v>4030</v>
      </c>
      <c r="F99" s="48">
        <v>9299</v>
      </c>
      <c r="G99" s="48">
        <v>-857</v>
      </c>
      <c r="H99" s="50">
        <v>-9.2160447359931172</v>
      </c>
      <c r="I99" s="51">
        <v>7743</v>
      </c>
      <c r="J99" s="52">
        <v>325</v>
      </c>
      <c r="K99" s="51">
        <v>7906</v>
      </c>
      <c r="L99" s="52">
        <v>290</v>
      </c>
      <c r="M99" s="102">
        <f t="shared" si="17"/>
        <v>-163</v>
      </c>
      <c r="N99" s="53">
        <v>4707</v>
      </c>
      <c r="O99" s="53">
        <v>4742</v>
      </c>
      <c r="P99" s="49">
        <f t="shared" si="18"/>
        <v>-35</v>
      </c>
      <c r="Q99" s="169">
        <f t="shared" si="11"/>
        <v>42.809752861171006</v>
      </c>
      <c r="R99" s="172">
        <v>6648</v>
      </c>
      <c r="S99" s="159" t="s">
        <v>260</v>
      </c>
    </row>
    <row r="100" spans="1:22" s="46" customFormat="1" ht="27" customHeight="1" x14ac:dyDescent="0.2">
      <c r="A100" s="79" t="s">
        <v>262</v>
      </c>
      <c r="B100" s="40" t="s">
        <v>263</v>
      </c>
      <c r="C100" s="93">
        <v>237.16</v>
      </c>
      <c r="D100" s="49">
        <v>7340</v>
      </c>
      <c r="E100" s="49">
        <v>3451</v>
      </c>
      <c r="F100" s="49">
        <v>8148</v>
      </c>
      <c r="G100" s="53">
        <v>-808</v>
      </c>
      <c r="H100" s="50">
        <v>-9.9165439371624942</v>
      </c>
      <c r="I100" s="51">
        <v>7234</v>
      </c>
      <c r="J100" s="52">
        <v>204</v>
      </c>
      <c r="K100" s="51">
        <v>7214</v>
      </c>
      <c r="L100" s="52">
        <v>149</v>
      </c>
      <c r="M100" s="102">
        <f t="shared" si="17"/>
        <v>20</v>
      </c>
      <c r="N100" s="53">
        <v>4032</v>
      </c>
      <c r="O100" s="53">
        <v>3982</v>
      </c>
      <c r="P100" s="49">
        <f t="shared" si="18"/>
        <v>50</v>
      </c>
      <c r="Q100" s="169">
        <f t="shared" si="11"/>
        <v>30.502614268848035</v>
      </c>
      <c r="R100" s="172">
        <v>6165</v>
      </c>
      <c r="S100" s="159" t="s">
        <v>262</v>
      </c>
    </row>
    <row r="101" spans="1:22" s="46" customFormat="1" ht="27" customHeight="1" x14ac:dyDescent="0.2">
      <c r="A101" s="80" t="s">
        <v>264</v>
      </c>
      <c r="B101" s="71" t="s">
        <v>265</v>
      </c>
      <c r="C101" s="91">
        <v>711.36</v>
      </c>
      <c r="D101" s="65">
        <v>7651</v>
      </c>
      <c r="E101" s="65">
        <v>3647</v>
      </c>
      <c r="F101" s="65">
        <v>8596</v>
      </c>
      <c r="G101" s="65">
        <v>-945</v>
      </c>
      <c r="H101" s="70">
        <v>-10.993485342019543</v>
      </c>
      <c r="I101" s="109">
        <v>7091</v>
      </c>
      <c r="J101" s="69">
        <v>246</v>
      </c>
      <c r="K101" s="109">
        <v>7221</v>
      </c>
      <c r="L101" s="69">
        <v>208</v>
      </c>
      <c r="M101" s="102">
        <f t="shared" si="17"/>
        <v>-130</v>
      </c>
      <c r="N101" s="69">
        <v>4033</v>
      </c>
      <c r="O101" s="69">
        <v>4038</v>
      </c>
      <c r="P101" s="49">
        <f t="shared" si="18"/>
        <v>-5</v>
      </c>
      <c r="Q101" s="169">
        <f t="shared" si="11"/>
        <v>9.9682298695456595</v>
      </c>
      <c r="R101" s="172">
        <v>6054</v>
      </c>
      <c r="S101" s="161" t="s">
        <v>264</v>
      </c>
    </row>
    <row r="102" spans="1:22" s="46" customFormat="1" ht="27" customHeight="1" x14ac:dyDescent="0.2">
      <c r="A102" s="134" t="s">
        <v>266</v>
      </c>
      <c r="B102" s="135"/>
      <c r="C102" s="136">
        <v>4811.0200000000004</v>
      </c>
      <c r="D102" s="138">
        <v>63372</v>
      </c>
      <c r="E102" s="143">
        <v>30130</v>
      </c>
      <c r="F102" s="138">
        <v>69015</v>
      </c>
      <c r="G102" s="138">
        <v>-5643</v>
      </c>
      <c r="H102" s="146">
        <v>-8.1764833731797442</v>
      </c>
      <c r="I102" s="141">
        <f>SUM(I103:I109)</f>
        <v>58506</v>
      </c>
      <c r="J102" s="140">
        <f>SUM(J103:J109)</f>
        <v>2284</v>
      </c>
      <c r="K102" s="141">
        <f t="shared" ref="K102:L102" si="19">SUM(K103:K109)</f>
        <v>59647</v>
      </c>
      <c r="L102" s="140">
        <f t="shared" si="19"/>
        <v>1931</v>
      </c>
      <c r="M102" s="147">
        <f t="shared" ref="M102:M116" si="20">I102-K102</f>
        <v>-1141</v>
      </c>
      <c r="N102" s="148">
        <f>SUM(N103:N109)</f>
        <v>33187</v>
      </c>
      <c r="O102" s="148">
        <f>SUM(O103:O109)</f>
        <v>33344</v>
      </c>
      <c r="P102" s="143">
        <f t="shared" ref="P102:P112" si="21">N102-O102</f>
        <v>-157</v>
      </c>
      <c r="Q102" s="146">
        <f>SUM(Q103:Q109)</f>
        <v>82.250662994854324</v>
      </c>
      <c r="R102" s="175">
        <f>SUM(R103:R109)</f>
        <v>49428</v>
      </c>
      <c r="S102" s="162" t="s">
        <v>266</v>
      </c>
    </row>
    <row r="103" spans="1:22" s="46" customFormat="1" ht="27" customHeight="1" x14ac:dyDescent="0.2">
      <c r="A103" s="79" t="s">
        <v>109</v>
      </c>
      <c r="B103" s="40" t="s">
        <v>267</v>
      </c>
      <c r="C103" s="90">
        <v>992.07</v>
      </c>
      <c r="D103" s="48">
        <v>11279</v>
      </c>
      <c r="E103" s="49">
        <v>5552</v>
      </c>
      <c r="F103" s="48">
        <v>12378</v>
      </c>
      <c r="G103" s="48">
        <v>-1099</v>
      </c>
      <c r="H103" s="50">
        <v>-8.8786556794312492</v>
      </c>
      <c r="I103" s="51">
        <v>10767</v>
      </c>
      <c r="J103" s="52">
        <v>637</v>
      </c>
      <c r="K103" s="51">
        <v>10904</v>
      </c>
      <c r="L103" s="52">
        <v>536</v>
      </c>
      <c r="M103" s="102">
        <f t="shared" si="20"/>
        <v>-137</v>
      </c>
      <c r="N103" s="53">
        <v>6224</v>
      </c>
      <c r="O103" s="53">
        <v>6227</v>
      </c>
      <c r="P103" s="49">
        <f t="shared" si="21"/>
        <v>-3</v>
      </c>
      <c r="Q103" s="50">
        <f t="shared" si="11"/>
        <v>10.853064803894886</v>
      </c>
      <c r="R103" s="172">
        <v>8949</v>
      </c>
      <c r="S103" s="159" t="s">
        <v>109</v>
      </c>
    </row>
    <row r="104" spans="1:22" s="46" customFormat="1" ht="27" customHeight="1" x14ac:dyDescent="0.2">
      <c r="A104" s="79" t="s">
        <v>110</v>
      </c>
      <c r="B104" s="40" t="s">
        <v>268</v>
      </c>
      <c r="C104" s="90">
        <v>743.09</v>
      </c>
      <c r="D104" s="48">
        <v>4776</v>
      </c>
      <c r="E104" s="49">
        <v>2288</v>
      </c>
      <c r="F104" s="48">
        <v>5315</v>
      </c>
      <c r="G104" s="48">
        <v>-539</v>
      </c>
      <c r="H104" s="50">
        <v>-10.141110065851363</v>
      </c>
      <c r="I104" s="51">
        <v>4361</v>
      </c>
      <c r="J104" s="52">
        <v>129</v>
      </c>
      <c r="K104" s="51">
        <v>4435</v>
      </c>
      <c r="L104" s="52">
        <v>117</v>
      </c>
      <c r="M104" s="102">
        <f t="shared" si="20"/>
        <v>-74</v>
      </c>
      <c r="N104" s="53">
        <v>2374</v>
      </c>
      <c r="O104" s="53">
        <v>2377</v>
      </c>
      <c r="P104" s="49">
        <f t="shared" si="21"/>
        <v>-3</v>
      </c>
      <c r="Q104" s="50">
        <f t="shared" si="11"/>
        <v>5.8687372996541463</v>
      </c>
      <c r="R104" s="172">
        <v>3700</v>
      </c>
      <c r="S104" s="159" t="s">
        <v>110</v>
      </c>
    </row>
    <row r="105" spans="1:22" s="46" customFormat="1" ht="27" customHeight="1" x14ac:dyDescent="0.2">
      <c r="A105" s="79" t="s">
        <v>111</v>
      </c>
      <c r="B105" s="40" t="s">
        <v>269</v>
      </c>
      <c r="C105" s="90">
        <v>585.71</v>
      </c>
      <c r="D105" s="48">
        <v>5309</v>
      </c>
      <c r="E105" s="49">
        <v>2443</v>
      </c>
      <c r="F105" s="48">
        <v>5592</v>
      </c>
      <c r="G105" s="48">
        <v>-283</v>
      </c>
      <c r="H105" s="50">
        <v>-5.0608011444921317</v>
      </c>
      <c r="I105" s="51">
        <v>4948</v>
      </c>
      <c r="J105" s="52">
        <v>333</v>
      </c>
      <c r="K105" s="51">
        <v>5011</v>
      </c>
      <c r="L105" s="52">
        <v>272</v>
      </c>
      <c r="M105" s="102">
        <f t="shared" si="20"/>
        <v>-63</v>
      </c>
      <c r="N105" s="53">
        <v>2811</v>
      </c>
      <c r="O105" s="53">
        <v>2797</v>
      </c>
      <c r="P105" s="49">
        <f t="shared" si="21"/>
        <v>14</v>
      </c>
      <c r="Q105" s="50">
        <f t="shared" si="11"/>
        <v>8.4478666917074996</v>
      </c>
      <c r="R105" s="172">
        <v>4034</v>
      </c>
      <c r="S105" s="159" t="s">
        <v>111</v>
      </c>
    </row>
    <row r="106" spans="1:22" s="46" customFormat="1" ht="27" customHeight="1" x14ac:dyDescent="0.2">
      <c r="A106" s="79" t="s">
        <v>112</v>
      </c>
      <c r="B106" s="40" t="s">
        <v>270</v>
      </c>
      <c r="C106" s="90">
        <v>694.3</v>
      </c>
      <c r="D106" s="48">
        <v>12074</v>
      </c>
      <c r="E106" s="49">
        <v>5936</v>
      </c>
      <c r="F106" s="48">
        <v>13075</v>
      </c>
      <c r="G106" s="48">
        <v>-1001</v>
      </c>
      <c r="H106" s="50">
        <v>-7.6558317399617586</v>
      </c>
      <c r="I106" s="51">
        <v>11028</v>
      </c>
      <c r="J106" s="52">
        <v>618</v>
      </c>
      <c r="K106" s="51">
        <v>11231</v>
      </c>
      <c r="L106" s="52">
        <v>538</v>
      </c>
      <c r="M106" s="102">
        <f t="shared" si="20"/>
        <v>-203</v>
      </c>
      <c r="N106" s="53">
        <v>6628</v>
      </c>
      <c r="O106" s="53">
        <v>6642</v>
      </c>
      <c r="P106" s="49">
        <f t="shared" si="21"/>
        <v>-14</v>
      </c>
      <c r="Q106" s="50">
        <f t="shared" si="11"/>
        <v>15.8836237937491</v>
      </c>
      <c r="R106" s="172">
        <v>9202</v>
      </c>
      <c r="S106" s="159" t="s">
        <v>112</v>
      </c>
    </row>
    <row r="107" spans="1:22" s="46" customFormat="1" ht="27" customHeight="1" x14ac:dyDescent="0.2">
      <c r="A107" s="79" t="s">
        <v>113</v>
      </c>
      <c r="B107" s="40" t="s">
        <v>271</v>
      </c>
      <c r="C107" s="90">
        <v>364.3</v>
      </c>
      <c r="D107" s="48">
        <v>4043</v>
      </c>
      <c r="E107" s="49">
        <v>1913</v>
      </c>
      <c r="F107" s="48">
        <v>4518</v>
      </c>
      <c r="G107" s="48">
        <v>-475</v>
      </c>
      <c r="H107" s="50">
        <v>-10.513501549358123</v>
      </c>
      <c r="I107" s="51">
        <v>3680</v>
      </c>
      <c r="J107" s="52">
        <v>60</v>
      </c>
      <c r="K107" s="51">
        <v>3777</v>
      </c>
      <c r="L107" s="52">
        <v>55</v>
      </c>
      <c r="M107" s="102">
        <f t="shared" si="20"/>
        <v>-97</v>
      </c>
      <c r="N107" s="53">
        <v>2006</v>
      </c>
      <c r="O107" s="53">
        <v>2031</v>
      </c>
      <c r="P107" s="49">
        <f t="shared" si="21"/>
        <v>-25</v>
      </c>
      <c r="Q107" s="50">
        <f t="shared" si="11"/>
        <v>10.101564644523744</v>
      </c>
      <c r="R107" s="172">
        <v>3245</v>
      </c>
      <c r="S107" s="159" t="s">
        <v>113</v>
      </c>
    </row>
    <row r="108" spans="1:22" s="46" customFormat="1" ht="27" customHeight="1" x14ac:dyDescent="0.2">
      <c r="A108" s="79" t="s">
        <v>114</v>
      </c>
      <c r="B108" s="40" t="s">
        <v>272</v>
      </c>
      <c r="C108" s="90">
        <v>284</v>
      </c>
      <c r="D108" s="48">
        <v>4374</v>
      </c>
      <c r="E108" s="49">
        <v>1822</v>
      </c>
      <c r="F108" s="48">
        <v>4906</v>
      </c>
      <c r="G108" s="48">
        <v>-532</v>
      </c>
      <c r="H108" s="50">
        <v>-10.843864655523848</v>
      </c>
      <c r="I108" s="51">
        <v>3934</v>
      </c>
      <c r="J108" s="52">
        <v>68</v>
      </c>
      <c r="K108" s="51">
        <v>4060</v>
      </c>
      <c r="L108" s="52">
        <v>67</v>
      </c>
      <c r="M108" s="102">
        <f t="shared" si="20"/>
        <v>-126</v>
      </c>
      <c r="N108" s="53">
        <v>1943</v>
      </c>
      <c r="O108" s="53">
        <v>1989</v>
      </c>
      <c r="P108" s="49">
        <f t="shared" si="21"/>
        <v>-46</v>
      </c>
      <c r="Q108" s="50">
        <f t="shared" si="11"/>
        <v>13.852112676056338</v>
      </c>
      <c r="R108" s="172">
        <v>3368</v>
      </c>
      <c r="S108" s="159" t="s">
        <v>114</v>
      </c>
    </row>
    <row r="109" spans="1:22" s="46" customFormat="1" ht="27" customHeight="1" x14ac:dyDescent="0.2">
      <c r="A109" s="80" t="s">
        <v>273</v>
      </c>
      <c r="B109" s="71" t="s">
        <v>274</v>
      </c>
      <c r="C109" s="91">
        <v>1147.55</v>
      </c>
      <c r="D109" s="64">
        <v>21517</v>
      </c>
      <c r="E109" s="65">
        <v>10176</v>
      </c>
      <c r="F109" s="64">
        <v>23231</v>
      </c>
      <c r="G109" s="64">
        <v>-1714</v>
      </c>
      <c r="H109" s="66">
        <v>-7.3780724032542722</v>
      </c>
      <c r="I109" s="67">
        <v>19788</v>
      </c>
      <c r="J109" s="68">
        <v>439</v>
      </c>
      <c r="K109" s="67">
        <v>20229</v>
      </c>
      <c r="L109" s="68">
        <v>346</v>
      </c>
      <c r="M109" s="102">
        <f t="shared" si="20"/>
        <v>-441</v>
      </c>
      <c r="N109" s="69">
        <v>11201</v>
      </c>
      <c r="O109" s="69">
        <v>11281</v>
      </c>
      <c r="P109" s="65">
        <f t="shared" si="21"/>
        <v>-80</v>
      </c>
      <c r="Q109" s="50">
        <f t="shared" si="11"/>
        <v>17.243693085268617</v>
      </c>
      <c r="R109" s="176">
        <v>16930</v>
      </c>
      <c r="S109" s="161" t="s">
        <v>273</v>
      </c>
    </row>
    <row r="110" spans="1:22" s="46" customFormat="1" ht="27" customHeight="1" x14ac:dyDescent="0.2">
      <c r="A110" s="134" t="s">
        <v>275</v>
      </c>
      <c r="B110" s="135"/>
      <c r="C110" s="136">
        <v>3937.4</v>
      </c>
      <c r="D110" s="138">
        <v>380158</v>
      </c>
      <c r="E110" s="143">
        <v>178679</v>
      </c>
      <c r="F110" s="138">
        <v>404798</v>
      </c>
      <c r="G110" s="138">
        <v>-24640</v>
      </c>
      <c r="H110" s="146">
        <v>-6.0869865957835758</v>
      </c>
      <c r="I110" s="141">
        <f>SUM(I111:I121)</f>
        <v>353229</v>
      </c>
      <c r="J110" s="140">
        <f>SUM(J111:J121)</f>
        <v>4548</v>
      </c>
      <c r="K110" s="141">
        <f t="shared" ref="K110:L110" si="22">SUM(K111:K121)</f>
        <v>359163</v>
      </c>
      <c r="L110" s="140">
        <f t="shared" si="22"/>
        <v>4175</v>
      </c>
      <c r="M110" s="147">
        <f t="shared" si="20"/>
        <v>-5934</v>
      </c>
      <c r="N110" s="148">
        <f>SUM(N111:N121)</f>
        <v>202696</v>
      </c>
      <c r="O110" s="148">
        <f>SUM(O111:O121)</f>
        <v>203889</v>
      </c>
      <c r="P110" s="143">
        <f t="shared" si="21"/>
        <v>-1193</v>
      </c>
      <c r="Q110" s="146">
        <f>SUM(Q111:Q121)</f>
        <v>740.89600449831721</v>
      </c>
      <c r="R110" s="177">
        <f>SUM(R111:R121)</f>
        <v>309102</v>
      </c>
      <c r="S110" s="162" t="s">
        <v>275</v>
      </c>
      <c r="U110" s="60"/>
      <c r="V110" s="60"/>
    </row>
    <row r="111" spans="1:22" s="46" customFormat="1" ht="27" customHeight="1" x14ac:dyDescent="0.2">
      <c r="A111" s="79" t="s">
        <v>10</v>
      </c>
      <c r="B111" s="40" t="s">
        <v>276</v>
      </c>
      <c r="C111" s="90">
        <v>677.82</v>
      </c>
      <c r="D111" s="48">
        <v>251084</v>
      </c>
      <c r="E111" s="49">
        <v>121793</v>
      </c>
      <c r="F111" s="48">
        <v>265979</v>
      </c>
      <c r="G111" s="48">
        <v>-14895</v>
      </c>
      <c r="H111" s="50">
        <v>-5.6000661706375316</v>
      </c>
      <c r="I111" s="51">
        <v>232760</v>
      </c>
      <c r="J111" s="52">
        <v>2186</v>
      </c>
      <c r="K111" s="51">
        <v>236515</v>
      </c>
      <c r="L111" s="52">
        <v>1909</v>
      </c>
      <c r="M111" s="102">
        <f t="shared" si="20"/>
        <v>-3755</v>
      </c>
      <c r="N111" s="53">
        <v>137510</v>
      </c>
      <c r="O111" s="53">
        <v>138313</v>
      </c>
      <c r="P111" s="49">
        <f t="shared" si="21"/>
        <v>-803</v>
      </c>
      <c r="Q111" s="50">
        <f t="shared" si="11"/>
        <v>343.39500162284969</v>
      </c>
      <c r="R111" s="172">
        <v>205049</v>
      </c>
      <c r="S111" s="159" t="s">
        <v>10</v>
      </c>
    </row>
    <row r="112" spans="1:22" s="46" customFormat="1" ht="27" customHeight="1" x14ac:dyDescent="0.2">
      <c r="A112" s="79" t="s">
        <v>277</v>
      </c>
      <c r="B112" s="40" t="s">
        <v>278</v>
      </c>
      <c r="C112" s="90">
        <v>397.44</v>
      </c>
      <c r="D112" s="48">
        <v>44302</v>
      </c>
      <c r="E112" s="49">
        <v>18337</v>
      </c>
      <c r="F112" s="48">
        <v>46390</v>
      </c>
      <c r="G112" s="48">
        <v>-2088</v>
      </c>
      <c r="H112" s="50">
        <v>-4.5009700366458283</v>
      </c>
      <c r="I112" s="51">
        <v>42159</v>
      </c>
      <c r="J112" s="52">
        <v>379</v>
      </c>
      <c r="K112" s="51">
        <v>42810</v>
      </c>
      <c r="L112" s="52">
        <v>371</v>
      </c>
      <c r="M112" s="102">
        <f t="shared" si="20"/>
        <v>-651</v>
      </c>
      <c r="N112" s="53">
        <v>22013</v>
      </c>
      <c r="O112" s="53">
        <v>22074</v>
      </c>
      <c r="P112" s="49">
        <f t="shared" si="21"/>
        <v>-61</v>
      </c>
      <c r="Q112" s="50">
        <f t="shared" si="11"/>
        <v>106.07638888888889</v>
      </c>
      <c r="R112" s="172">
        <v>36278</v>
      </c>
      <c r="S112" s="159" t="s">
        <v>277</v>
      </c>
    </row>
    <row r="113" spans="1:22" s="46" customFormat="1" ht="27" customHeight="1" x14ac:dyDescent="0.2">
      <c r="A113" s="79" t="s">
        <v>41</v>
      </c>
      <c r="B113" s="40" t="s">
        <v>279</v>
      </c>
      <c r="C113" s="90">
        <v>293.25</v>
      </c>
      <c r="D113" s="48">
        <v>6260</v>
      </c>
      <c r="E113" s="49">
        <v>3196</v>
      </c>
      <c r="F113" s="48">
        <v>7337</v>
      </c>
      <c r="G113" s="48">
        <v>-1077</v>
      </c>
      <c r="H113" s="50">
        <v>-14.679024124301485</v>
      </c>
      <c r="I113" s="51">
        <v>5603</v>
      </c>
      <c r="J113" s="52">
        <v>49</v>
      </c>
      <c r="K113" s="51">
        <v>5818</v>
      </c>
      <c r="L113" s="52">
        <v>50</v>
      </c>
      <c r="M113" s="102">
        <f t="shared" si="20"/>
        <v>-215</v>
      </c>
      <c r="N113" s="53">
        <v>3501</v>
      </c>
      <c r="O113" s="53">
        <v>3579</v>
      </c>
      <c r="P113" s="49">
        <f t="shared" ref="P113:P121" si="23">N113-O113</f>
        <v>-78</v>
      </c>
      <c r="Q113" s="50">
        <f t="shared" si="11"/>
        <v>19.106564364876384</v>
      </c>
      <c r="R113" s="172">
        <v>5187</v>
      </c>
      <c r="S113" s="159" t="s">
        <v>41</v>
      </c>
      <c r="U113" s="60"/>
      <c r="V113" s="60"/>
    </row>
    <row r="114" spans="1:22" s="46" customFormat="1" ht="27" customHeight="1" x14ac:dyDescent="0.2">
      <c r="A114" s="79" t="s">
        <v>42</v>
      </c>
      <c r="B114" s="40" t="s">
        <v>280</v>
      </c>
      <c r="C114" s="90">
        <v>187.25</v>
      </c>
      <c r="D114" s="48">
        <v>3794</v>
      </c>
      <c r="E114" s="49">
        <v>1861</v>
      </c>
      <c r="F114" s="48">
        <v>4422</v>
      </c>
      <c r="G114" s="48">
        <v>-628</v>
      </c>
      <c r="H114" s="50">
        <v>-14.201718679330618</v>
      </c>
      <c r="I114" s="51">
        <v>3278</v>
      </c>
      <c r="J114" s="52">
        <v>31</v>
      </c>
      <c r="K114" s="51">
        <v>3378</v>
      </c>
      <c r="L114" s="52">
        <v>34</v>
      </c>
      <c r="M114" s="102">
        <f t="shared" si="20"/>
        <v>-100</v>
      </c>
      <c r="N114" s="53">
        <v>1867</v>
      </c>
      <c r="O114" s="53">
        <v>1900</v>
      </c>
      <c r="P114" s="49">
        <f t="shared" si="23"/>
        <v>-33</v>
      </c>
      <c r="Q114" s="50">
        <f t="shared" si="11"/>
        <v>17.506008010680908</v>
      </c>
      <c r="R114" s="172">
        <v>2957</v>
      </c>
      <c r="S114" s="159" t="s">
        <v>42</v>
      </c>
    </row>
    <row r="115" spans="1:22" s="46" customFormat="1" ht="27" customHeight="1" x14ac:dyDescent="0.2">
      <c r="A115" s="79" t="s">
        <v>43</v>
      </c>
      <c r="B115" s="40" t="s">
        <v>281</v>
      </c>
      <c r="C115" s="90">
        <v>196.76</v>
      </c>
      <c r="D115" s="48">
        <v>4167</v>
      </c>
      <c r="E115" s="49">
        <v>1868</v>
      </c>
      <c r="F115" s="48">
        <v>4653</v>
      </c>
      <c r="G115" s="48">
        <v>-486</v>
      </c>
      <c r="H115" s="50">
        <v>-10.444874274661508</v>
      </c>
      <c r="I115" s="51">
        <v>3700</v>
      </c>
      <c r="J115" s="52">
        <v>66</v>
      </c>
      <c r="K115" s="51">
        <v>3783</v>
      </c>
      <c r="L115" s="52">
        <v>64</v>
      </c>
      <c r="M115" s="102">
        <f t="shared" si="20"/>
        <v>-83</v>
      </c>
      <c r="N115" s="53">
        <v>1964</v>
      </c>
      <c r="O115" s="53">
        <v>1962</v>
      </c>
      <c r="P115" s="49">
        <f t="shared" si="23"/>
        <v>2</v>
      </c>
      <c r="Q115" s="50">
        <f t="shared" si="11"/>
        <v>18.804635088432608</v>
      </c>
      <c r="R115" s="172">
        <v>3284</v>
      </c>
      <c r="S115" s="159" t="s">
        <v>43</v>
      </c>
    </row>
    <row r="116" spans="1:22" s="46" customFormat="1" ht="27" customHeight="1" x14ac:dyDescent="0.2">
      <c r="A116" s="79" t="s">
        <v>44</v>
      </c>
      <c r="B116" s="40" t="s">
        <v>282</v>
      </c>
      <c r="C116" s="90">
        <v>221.86</v>
      </c>
      <c r="D116" s="48">
        <v>3832</v>
      </c>
      <c r="E116" s="49">
        <v>1871</v>
      </c>
      <c r="F116" s="48">
        <v>4547</v>
      </c>
      <c r="G116" s="48">
        <v>-715</v>
      </c>
      <c r="H116" s="50">
        <v>-15.724653617769956</v>
      </c>
      <c r="I116" s="51">
        <v>3404</v>
      </c>
      <c r="J116" s="52">
        <v>23</v>
      </c>
      <c r="K116" s="51">
        <v>3528</v>
      </c>
      <c r="L116" s="52">
        <v>22</v>
      </c>
      <c r="M116" s="102">
        <f t="shared" si="20"/>
        <v>-124</v>
      </c>
      <c r="N116" s="53">
        <v>1961</v>
      </c>
      <c r="O116" s="53">
        <v>1982</v>
      </c>
      <c r="P116" s="49">
        <f t="shared" si="23"/>
        <v>-21</v>
      </c>
      <c r="Q116" s="50">
        <f t="shared" si="11"/>
        <v>15.34300910484089</v>
      </c>
      <c r="R116" s="172">
        <v>3143</v>
      </c>
      <c r="S116" s="159" t="s">
        <v>44</v>
      </c>
    </row>
    <row r="117" spans="1:22" s="46" customFormat="1" ht="27" customHeight="1" x14ac:dyDescent="0.2">
      <c r="A117" s="79" t="s">
        <v>45</v>
      </c>
      <c r="B117" s="40" t="s">
        <v>283</v>
      </c>
      <c r="C117" s="90">
        <v>216.75</v>
      </c>
      <c r="D117" s="48">
        <v>27686</v>
      </c>
      <c r="E117" s="49">
        <v>11568</v>
      </c>
      <c r="F117" s="48">
        <v>28120</v>
      </c>
      <c r="G117" s="48">
        <v>-434</v>
      </c>
      <c r="H117" s="50">
        <v>-1.543385490753912</v>
      </c>
      <c r="I117" s="51">
        <v>26824</v>
      </c>
      <c r="J117" s="52">
        <v>203</v>
      </c>
      <c r="K117" s="51">
        <v>27139</v>
      </c>
      <c r="L117" s="52">
        <v>192</v>
      </c>
      <c r="M117" s="102">
        <f t="shared" ref="M117:M121" si="24">I117-K117</f>
        <v>-315</v>
      </c>
      <c r="N117" s="53">
        <v>14013</v>
      </c>
      <c r="O117" s="53">
        <v>14036</v>
      </c>
      <c r="P117" s="49">
        <f t="shared" si="23"/>
        <v>-23</v>
      </c>
      <c r="Q117" s="50">
        <f t="shared" si="11"/>
        <v>123.75547866205305</v>
      </c>
      <c r="R117" s="172">
        <v>22978</v>
      </c>
      <c r="S117" s="159" t="s">
        <v>45</v>
      </c>
    </row>
    <row r="118" spans="1:22" s="46" customFormat="1" ht="27" customHeight="1" x14ac:dyDescent="0.2">
      <c r="A118" s="79" t="s">
        <v>46</v>
      </c>
      <c r="B118" s="40" t="s">
        <v>284</v>
      </c>
      <c r="C118" s="90">
        <v>110.63</v>
      </c>
      <c r="D118" s="48">
        <v>3760</v>
      </c>
      <c r="E118" s="49">
        <v>1619</v>
      </c>
      <c r="F118" s="48">
        <v>4226</v>
      </c>
      <c r="G118" s="48">
        <v>-466</v>
      </c>
      <c r="H118" s="50">
        <v>-11.026975863700899</v>
      </c>
      <c r="I118" s="51">
        <v>3467</v>
      </c>
      <c r="J118" s="52">
        <v>195</v>
      </c>
      <c r="K118" s="51">
        <v>3508</v>
      </c>
      <c r="L118" s="52">
        <v>177</v>
      </c>
      <c r="M118" s="102">
        <f t="shared" si="24"/>
        <v>-41</v>
      </c>
      <c r="N118" s="53">
        <v>1866</v>
      </c>
      <c r="O118" s="53">
        <v>1857</v>
      </c>
      <c r="P118" s="49">
        <f t="shared" si="23"/>
        <v>9</v>
      </c>
      <c r="Q118" s="50">
        <f t="shared" si="11"/>
        <v>31.338696556087861</v>
      </c>
      <c r="R118" s="172">
        <v>2916</v>
      </c>
      <c r="S118" s="159" t="s">
        <v>46</v>
      </c>
    </row>
    <row r="119" spans="1:22" s="46" customFormat="1" ht="27" customHeight="1" x14ac:dyDescent="0.2">
      <c r="A119" s="79" t="s">
        <v>47</v>
      </c>
      <c r="B119" s="40" t="s">
        <v>285</v>
      </c>
      <c r="C119" s="90">
        <v>368.79</v>
      </c>
      <c r="D119" s="48">
        <v>14338</v>
      </c>
      <c r="E119" s="49">
        <v>6330</v>
      </c>
      <c r="F119" s="48">
        <v>15946</v>
      </c>
      <c r="G119" s="48">
        <v>-1608</v>
      </c>
      <c r="H119" s="50">
        <v>-10.084033613445378</v>
      </c>
      <c r="I119" s="51">
        <v>13268</v>
      </c>
      <c r="J119" s="52">
        <v>607</v>
      </c>
      <c r="K119" s="51">
        <v>13582</v>
      </c>
      <c r="L119" s="52">
        <v>620</v>
      </c>
      <c r="M119" s="102">
        <f t="shared" si="24"/>
        <v>-314</v>
      </c>
      <c r="N119" s="53">
        <v>7379</v>
      </c>
      <c r="O119" s="53">
        <v>7464</v>
      </c>
      <c r="P119" s="49">
        <f t="shared" si="23"/>
        <v>-85</v>
      </c>
      <c r="Q119" s="50">
        <f t="shared" ref="Q119:Q182" si="25">I119/C119</f>
        <v>35.977114346918299</v>
      </c>
      <c r="R119" s="172">
        <v>11359</v>
      </c>
      <c r="S119" s="159" t="s">
        <v>47</v>
      </c>
    </row>
    <row r="120" spans="1:22" s="46" customFormat="1" ht="27" customHeight="1" x14ac:dyDescent="0.2">
      <c r="A120" s="79" t="s">
        <v>286</v>
      </c>
      <c r="B120" s="40" t="s">
        <v>287</v>
      </c>
      <c r="C120" s="90">
        <v>956.08</v>
      </c>
      <c r="D120" s="48">
        <v>15826</v>
      </c>
      <c r="E120" s="49">
        <v>7519</v>
      </c>
      <c r="F120" s="48">
        <v>17252</v>
      </c>
      <c r="G120" s="48">
        <v>-1426</v>
      </c>
      <c r="H120" s="50">
        <v>-8.2657083236726177</v>
      </c>
      <c r="I120" s="51">
        <v>14178</v>
      </c>
      <c r="J120" s="52">
        <v>505</v>
      </c>
      <c r="K120" s="51">
        <v>14514</v>
      </c>
      <c r="L120" s="52">
        <v>456</v>
      </c>
      <c r="M120" s="102">
        <f t="shared" si="24"/>
        <v>-336</v>
      </c>
      <c r="N120" s="53">
        <v>7884</v>
      </c>
      <c r="O120" s="53">
        <v>7956</v>
      </c>
      <c r="P120" s="49">
        <f t="shared" si="23"/>
        <v>-72</v>
      </c>
      <c r="Q120" s="50">
        <f t="shared" si="25"/>
        <v>14.829302987197723</v>
      </c>
      <c r="R120" s="172">
        <v>12107</v>
      </c>
      <c r="S120" s="159" t="s">
        <v>286</v>
      </c>
      <c r="U120" s="60"/>
      <c r="V120" s="60"/>
    </row>
    <row r="121" spans="1:22" s="46" customFormat="1" ht="27" customHeight="1" x14ac:dyDescent="0.2">
      <c r="A121" s="80" t="s">
        <v>288</v>
      </c>
      <c r="B121" s="71" t="s">
        <v>289</v>
      </c>
      <c r="C121" s="91">
        <v>310.76</v>
      </c>
      <c r="D121" s="65">
        <v>5109</v>
      </c>
      <c r="E121" s="65">
        <v>2717</v>
      </c>
      <c r="F121" s="65">
        <v>5926</v>
      </c>
      <c r="G121" s="69">
        <v>-817</v>
      </c>
      <c r="H121" s="66">
        <v>-13.786702666216671</v>
      </c>
      <c r="I121" s="67">
        <v>4588</v>
      </c>
      <c r="J121" s="68">
        <v>304</v>
      </c>
      <c r="K121" s="67">
        <v>4588</v>
      </c>
      <c r="L121" s="68">
        <v>280</v>
      </c>
      <c r="M121" s="102">
        <f t="shared" si="24"/>
        <v>0</v>
      </c>
      <c r="N121" s="69">
        <v>2738</v>
      </c>
      <c r="O121" s="69">
        <v>2766</v>
      </c>
      <c r="P121" s="49">
        <f t="shared" si="23"/>
        <v>-28</v>
      </c>
      <c r="Q121" s="50">
        <f t="shared" si="25"/>
        <v>14.763804865491055</v>
      </c>
      <c r="R121" s="172">
        <v>3844</v>
      </c>
      <c r="S121" s="161" t="s">
        <v>288</v>
      </c>
    </row>
    <row r="122" spans="1:22" s="46" customFormat="1" ht="27" customHeight="1" x14ac:dyDescent="0.2">
      <c r="A122" s="134" t="s">
        <v>290</v>
      </c>
      <c r="B122" s="135"/>
      <c r="C122" s="136">
        <v>2630.3</v>
      </c>
      <c r="D122" s="143">
        <v>33609</v>
      </c>
      <c r="E122" s="143">
        <v>15787</v>
      </c>
      <c r="F122" s="143">
        <v>37870</v>
      </c>
      <c r="G122" s="143">
        <v>-4261</v>
      </c>
      <c r="H122" s="145">
        <v>-11.25165038288883</v>
      </c>
      <c r="I122" s="137">
        <f>SUM(I123:I129)</f>
        <v>29473</v>
      </c>
      <c r="J122" s="148">
        <f>SUM(J123:J129)</f>
        <v>289</v>
      </c>
      <c r="K122" s="148">
        <f t="shared" ref="K122:L122" si="26">SUM(K123:K129)</f>
        <v>30220</v>
      </c>
      <c r="L122" s="148">
        <f t="shared" si="26"/>
        <v>259</v>
      </c>
      <c r="M122" s="147">
        <f>I122-K122</f>
        <v>-747</v>
      </c>
      <c r="N122" s="148">
        <f>SUM(N123:N129)</f>
        <v>16986</v>
      </c>
      <c r="O122" s="148">
        <f>SUM(O123:O129)</f>
        <v>17253</v>
      </c>
      <c r="P122" s="143">
        <f>N122-O122</f>
        <v>-267</v>
      </c>
      <c r="Q122" s="146">
        <f>SUM(Q123:Q129)</f>
        <v>123.52744064454743</v>
      </c>
      <c r="R122" s="175">
        <f>SUM(R123:R129)</f>
        <v>26354</v>
      </c>
      <c r="S122" s="162" t="s">
        <v>290</v>
      </c>
    </row>
    <row r="123" spans="1:22" s="46" customFormat="1" ht="27" customHeight="1" x14ac:dyDescent="0.2">
      <c r="A123" s="79" t="s">
        <v>291</v>
      </c>
      <c r="B123" s="40" t="s">
        <v>292</v>
      </c>
      <c r="C123" s="90">
        <v>109.48</v>
      </c>
      <c r="D123" s="48">
        <v>7428</v>
      </c>
      <c r="E123" s="49">
        <v>3542</v>
      </c>
      <c r="F123" s="48">
        <v>8248</v>
      </c>
      <c r="G123" s="48">
        <v>-820</v>
      </c>
      <c r="H123" s="50">
        <v>-9.9418040737148399</v>
      </c>
      <c r="I123" s="51">
        <v>6399</v>
      </c>
      <c r="J123" s="52">
        <v>40</v>
      </c>
      <c r="K123" s="51">
        <v>6399</v>
      </c>
      <c r="L123" s="52">
        <v>35</v>
      </c>
      <c r="M123" s="102">
        <f>I123-K123</f>
        <v>0</v>
      </c>
      <c r="N123" s="53">
        <v>3917</v>
      </c>
      <c r="O123" s="53">
        <v>3971</v>
      </c>
      <c r="P123" s="49">
        <f>N123-O123</f>
        <v>-54</v>
      </c>
      <c r="Q123" s="50">
        <f t="shared" si="25"/>
        <v>58.449031786627692</v>
      </c>
      <c r="R123" s="172">
        <v>5803</v>
      </c>
      <c r="S123" s="159" t="s">
        <v>291</v>
      </c>
    </row>
    <row r="124" spans="1:22" s="46" customFormat="1" ht="27" customHeight="1" x14ac:dyDescent="0.2">
      <c r="A124" s="79" t="s">
        <v>293</v>
      </c>
      <c r="B124" s="40" t="s">
        <v>294</v>
      </c>
      <c r="C124" s="90">
        <v>547.72</v>
      </c>
      <c r="D124" s="48">
        <v>4306</v>
      </c>
      <c r="E124" s="49">
        <v>2053</v>
      </c>
      <c r="F124" s="48">
        <v>4876</v>
      </c>
      <c r="G124" s="48">
        <v>-570</v>
      </c>
      <c r="H124" s="50">
        <v>-11.689909762100081</v>
      </c>
      <c r="I124" s="51">
        <v>3993</v>
      </c>
      <c r="J124" s="52">
        <v>47</v>
      </c>
      <c r="K124" s="51">
        <v>4133</v>
      </c>
      <c r="L124" s="52">
        <v>47</v>
      </c>
      <c r="M124" s="102">
        <f>I124-K124</f>
        <v>-140</v>
      </c>
      <c r="N124" s="53">
        <v>2305</v>
      </c>
      <c r="O124" s="53">
        <v>2336</v>
      </c>
      <c r="P124" s="49">
        <f>N124-O124</f>
        <v>-31</v>
      </c>
      <c r="Q124" s="50">
        <f t="shared" si="25"/>
        <v>7.2902212809464686</v>
      </c>
      <c r="R124" s="172">
        <v>3557</v>
      </c>
      <c r="S124" s="159" t="s">
        <v>293</v>
      </c>
    </row>
    <row r="125" spans="1:22" s="46" customFormat="1" ht="27" customHeight="1" x14ac:dyDescent="0.2">
      <c r="A125" s="79" t="s">
        <v>295</v>
      </c>
      <c r="B125" s="40" t="s">
        <v>296</v>
      </c>
      <c r="C125" s="90">
        <v>460.58</v>
      </c>
      <c r="D125" s="48">
        <v>3592</v>
      </c>
      <c r="E125" s="49">
        <v>1654</v>
      </c>
      <c r="F125" s="48">
        <v>4049</v>
      </c>
      <c r="G125" s="48">
        <v>-457</v>
      </c>
      <c r="H125" s="50">
        <v>-11.286737466040998</v>
      </c>
      <c r="I125" s="51">
        <v>3197</v>
      </c>
      <c r="J125" s="52">
        <v>48</v>
      </c>
      <c r="K125" s="51">
        <v>3269</v>
      </c>
      <c r="L125" s="52">
        <v>41</v>
      </c>
      <c r="M125" s="102">
        <f t="shared" ref="M125:M129" si="27">I125-K125</f>
        <v>-72</v>
      </c>
      <c r="N125" s="53">
        <v>1759</v>
      </c>
      <c r="O125" s="53">
        <v>1768</v>
      </c>
      <c r="P125" s="49">
        <f t="shared" ref="P125:P129" si="28">N125-O125</f>
        <v>-9</v>
      </c>
      <c r="Q125" s="50">
        <f t="shared" si="25"/>
        <v>6.9412479916626868</v>
      </c>
      <c r="R125" s="172">
        <v>2786</v>
      </c>
      <c r="S125" s="159" t="s">
        <v>295</v>
      </c>
    </row>
    <row r="126" spans="1:22" s="46" customFormat="1" ht="27" customHeight="1" x14ac:dyDescent="0.2">
      <c r="A126" s="79" t="s">
        <v>297</v>
      </c>
      <c r="B126" s="40" t="s">
        <v>298</v>
      </c>
      <c r="C126" s="90">
        <v>162.59</v>
      </c>
      <c r="D126" s="48">
        <v>3403</v>
      </c>
      <c r="E126" s="49">
        <v>1597</v>
      </c>
      <c r="F126" s="48">
        <v>3906</v>
      </c>
      <c r="G126" s="48">
        <v>-503</v>
      </c>
      <c r="H126" s="50">
        <v>-12.877624167946749</v>
      </c>
      <c r="I126" s="51">
        <v>3019</v>
      </c>
      <c r="J126" s="52">
        <v>36</v>
      </c>
      <c r="K126" s="51">
        <v>3107</v>
      </c>
      <c r="L126" s="52">
        <v>33</v>
      </c>
      <c r="M126" s="102">
        <f t="shared" si="27"/>
        <v>-88</v>
      </c>
      <c r="N126" s="53">
        <v>1691</v>
      </c>
      <c r="O126" s="53">
        <v>1721</v>
      </c>
      <c r="P126" s="49">
        <f t="shared" si="28"/>
        <v>-30</v>
      </c>
      <c r="Q126" s="50">
        <f t="shared" si="25"/>
        <v>18.568177624700166</v>
      </c>
      <c r="R126" s="172">
        <v>2715</v>
      </c>
      <c r="S126" s="159" t="s">
        <v>297</v>
      </c>
    </row>
    <row r="127" spans="1:22" s="46" customFormat="1" ht="27" customHeight="1" x14ac:dyDescent="0.2">
      <c r="A127" s="79" t="s">
        <v>299</v>
      </c>
      <c r="B127" s="40" t="s">
        <v>300</v>
      </c>
      <c r="C127" s="90">
        <v>142.99</v>
      </c>
      <c r="D127" s="48">
        <v>2410</v>
      </c>
      <c r="E127" s="49">
        <v>1215</v>
      </c>
      <c r="F127" s="48">
        <v>2690</v>
      </c>
      <c r="G127" s="48">
        <v>-280</v>
      </c>
      <c r="H127" s="50">
        <v>-10.408921933085502</v>
      </c>
      <c r="I127" s="51">
        <v>2081</v>
      </c>
      <c r="J127" s="52">
        <v>13</v>
      </c>
      <c r="K127" s="51">
        <v>2138</v>
      </c>
      <c r="L127" s="52">
        <v>7</v>
      </c>
      <c r="M127" s="102">
        <f t="shared" si="27"/>
        <v>-57</v>
      </c>
      <c r="N127" s="53">
        <v>1316</v>
      </c>
      <c r="O127" s="53">
        <v>1339</v>
      </c>
      <c r="P127" s="49">
        <f t="shared" si="28"/>
        <v>-23</v>
      </c>
      <c r="Q127" s="50">
        <f t="shared" si="25"/>
        <v>14.553465277292117</v>
      </c>
      <c r="R127" s="172">
        <v>1880</v>
      </c>
      <c r="S127" s="159" t="s">
        <v>299</v>
      </c>
      <c r="U127" s="60"/>
      <c r="V127" s="60"/>
    </row>
    <row r="128" spans="1:22" s="46" customFormat="1" ht="27" customHeight="1" x14ac:dyDescent="0.2">
      <c r="A128" s="79" t="s">
        <v>301</v>
      </c>
      <c r="B128" s="40" t="s">
        <v>302</v>
      </c>
      <c r="C128" s="90">
        <v>568.25</v>
      </c>
      <c r="D128" s="48">
        <v>5072</v>
      </c>
      <c r="E128" s="49">
        <v>2192</v>
      </c>
      <c r="F128" s="48">
        <v>5628</v>
      </c>
      <c r="G128" s="48">
        <v>-556</v>
      </c>
      <c r="H128" s="50">
        <v>-9.879175550817342</v>
      </c>
      <c r="I128" s="51">
        <v>4331</v>
      </c>
      <c r="J128" s="52">
        <v>15</v>
      </c>
      <c r="K128" s="51">
        <v>4444</v>
      </c>
      <c r="L128" s="52">
        <v>11</v>
      </c>
      <c r="M128" s="102">
        <f t="shared" si="27"/>
        <v>-113</v>
      </c>
      <c r="N128" s="53">
        <v>2297</v>
      </c>
      <c r="O128" s="53">
        <v>2341</v>
      </c>
      <c r="P128" s="49">
        <f t="shared" si="28"/>
        <v>-44</v>
      </c>
      <c r="Q128" s="50">
        <f t="shared" si="25"/>
        <v>7.6216454025516942</v>
      </c>
      <c r="R128" s="172">
        <v>3852</v>
      </c>
      <c r="S128" s="159" t="s">
        <v>301</v>
      </c>
    </row>
    <row r="129" spans="1:22" s="46" customFormat="1" ht="27" customHeight="1" x14ac:dyDescent="0.2">
      <c r="A129" s="80" t="s">
        <v>303</v>
      </c>
      <c r="B129" s="71" t="s">
        <v>304</v>
      </c>
      <c r="C129" s="91">
        <v>638.67999999999995</v>
      </c>
      <c r="D129" s="64">
        <v>7398</v>
      </c>
      <c r="E129" s="65">
        <v>3534</v>
      </c>
      <c r="F129" s="64">
        <v>8473</v>
      </c>
      <c r="G129" s="64">
        <v>-1075</v>
      </c>
      <c r="H129" s="66">
        <v>-12.687359848931901</v>
      </c>
      <c r="I129" s="67">
        <v>6453</v>
      </c>
      <c r="J129" s="68">
        <v>90</v>
      </c>
      <c r="K129" s="67">
        <v>6730</v>
      </c>
      <c r="L129" s="68">
        <v>85</v>
      </c>
      <c r="M129" s="102">
        <f t="shared" si="27"/>
        <v>-277</v>
      </c>
      <c r="N129" s="69">
        <v>3701</v>
      </c>
      <c r="O129" s="69">
        <v>3777</v>
      </c>
      <c r="P129" s="49">
        <f t="shared" si="28"/>
        <v>-76</v>
      </c>
      <c r="Q129" s="50">
        <f t="shared" si="25"/>
        <v>10.103651280766583</v>
      </c>
      <c r="R129" s="172">
        <v>5761</v>
      </c>
      <c r="S129" s="161" t="s">
        <v>303</v>
      </c>
      <c r="U129" s="60"/>
      <c r="V129" s="60"/>
    </row>
    <row r="130" spans="1:22" s="46" customFormat="1" ht="27" customHeight="1" x14ac:dyDescent="0.2">
      <c r="A130" s="134" t="s">
        <v>305</v>
      </c>
      <c r="B130" s="135"/>
      <c r="C130" s="136">
        <v>10618.7</v>
      </c>
      <c r="D130" s="143">
        <v>481953</v>
      </c>
      <c r="E130" s="143">
        <v>224353</v>
      </c>
      <c r="F130" s="143">
        <v>503458</v>
      </c>
      <c r="G130" s="148">
        <v>-21505</v>
      </c>
      <c r="H130" s="146">
        <v>-4.2714585923751338</v>
      </c>
      <c r="I130" s="141">
        <f>SUM(I131:I153)</f>
        <v>452625</v>
      </c>
      <c r="J130" s="140">
        <f>SUM(J131:J153)</f>
        <v>5492</v>
      </c>
      <c r="K130" s="140">
        <f t="shared" ref="K130:L130" si="29">SUM(K131:K153)</f>
        <v>459327</v>
      </c>
      <c r="L130" s="140">
        <f t="shared" si="29"/>
        <v>4819</v>
      </c>
      <c r="M130" s="147">
        <f>I130-K130</f>
        <v>-6702</v>
      </c>
      <c r="N130" s="148">
        <f>SUM(N131:N153)</f>
        <v>251684</v>
      </c>
      <c r="O130" s="148">
        <f>SUM(O131:O153)</f>
        <v>252914</v>
      </c>
      <c r="P130" s="148">
        <f>N130-O130</f>
        <v>-1230</v>
      </c>
      <c r="Q130" s="146">
        <f>SUM(Q131:Q153)</f>
        <v>958.63025107420299</v>
      </c>
      <c r="R130" s="175">
        <f>SUM(R131:R153)</f>
        <v>391702</v>
      </c>
      <c r="S130" s="162" t="s">
        <v>305</v>
      </c>
      <c r="U130" s="60"/>
      <c r="V130" s="60"/>
    </row>
    <row r="131" spans="1:22" s="46" customFormat="1" ht="27" customHeight="1" x14ac:dyDescent="0.2">
      <c r="A131" s="79" t="s">
        <v>306</v>
      </c>
      <c r="B131" s="40" t="s">
        <v>307</v>
      </c>
      <c r="C131" s="90">
        <v>747.66</v>
      </c>
      <c r="D131" s="49">
        <v>329306</v>
      </c>
      <c r="E131" s="49">
        <v>156195</v>
      </c>
      <c r="F131" s="49">
        <v>339605</v>
      </c>
      <c r="G131" s="49">
        <v>-10299</v>
      </c>
      <c r="H131" s="50">
        <v>-3.0326408621781189</v>
      </c>
      <c r="I131" s="110">
        <v>312209</v>
      </c>
      <c r="J131" s="53">
        <v>2208</v>
      </c>
      <c r="K131" s="110">
        <v>316183</v>
      </c>
      <c r="L131" s="53">
        <v>1914</v>
      </c>
      <c r="M131" s="102">
        <f>I131-K131</f>
        <v>-3974</v>
      </c>
      <c r="N131" s="53">
        <v>176464</v>
      </c>
      <c r="O131" s="53">
        <v>177167</v>
      </c>
      <c r="P131" s="49">
        <f>N131-O131</f>
        <v>-703</v>
      </c>
      <c r="Q131" s="50">
        <f t="shared" si="25"/>
        <v>417.58152101222481</v>
      </c>
      <c r="R131" s="172">
        <v>271894</v>
      </c>
      <c r="S131" s="159" t="s">
        <v>306</v>
      </c>
    </row>
    <row r="132" spans="1:22" s="46" customFormat="1" ht="27" customHeight="1" x14ac:dyDescent="0.2">
      <c r="A132" s="79" t="s">
        <v>308</v>
      </c>
      <c r="B132" s="40" t="s">
        <v>309</v>
      </c>
      <c r="C132" s="90">
        <v>1119.22</v>
      </c>
      <c r="D132" s="48">
        <v>17858</v>
      </c>
      <c r="E132" s="49">
        <v>8184</v>
      </c>
      <c r="F132" s="48">
        <v>19914</v>
      </c>
      <c r="G132" s="48">
        <v>-2056</v>
      </c>
      <c r="H132" s="50">
        <v>-10.324394898061664</v>
      </c>
      <c r="I132" s="51">
        <v>16001</v>
      </c>
      <c r="J132" s="52">
        <v>176</v>
      </c>
      <c r="K132" s="51">
        <v>16440</v>
      </c>
      <c r="L132" s="52">
        <v>160</v>
      </c>
      <c r="M132" s="102">
        <f>I132-K132</f>
        <v>-439</v>
      </c>
      <c r="N132" s="53">
        <v>8592</v>
      </c>
      <c r="O132" s="53">
        <v>8731</v>
      </c>
      <c r="P132" s="49">
        <f>N132-O132</f>
        <v>-139</v>
      </c>
      <c r="Q132" s="50">
        <f t="shared" si="25"/>
        <v>14.296563678275941</v>
      </c>
      <c r="R132" s="172">
        <v>14210</v>
      </c>
      <c r="S132" s="159" t="s">
        <v>308</v>
      </c>
    </row>
    <row r="133" spans="1:22" s="46" customFormat="1" ht="27" customHeight="1" x14ac:dyDescent="0.2">
      <c r="A133" s="79" t="s">
        <v>310</v>
      </c>
      <c r="B133" s="40" t="s">
        <v>311</v>
      </c>
      <c r="C133" s="90">
        <v>534.86</v>
      </c>
      <c r="D133" s="48">
        <v>27282</v>
      </c>
      <c r="E133" s="49">
        <v>12810</v>
      </c>
      <c r="F133" s="48">
        <v>29048</v>
      </c>
      <c r="G133" s="48">
        <v>-1766</v>
      </c>
      <c r="H133" s="50">
        <v>-6.0795923987882121</v>
      </c>
      <c r="I133" s="51">
        <v>24168</v>
      </c>
      <c r="J133" s="52">
        <v>135</v>
      </c>
      <c r="K133" s="51">
        <v>24742</v>
      </c>
      <c r="L133" s="52">
        <v>118</v>
      </c>
      <c r="M133" s="102">
        <f t="shared" ref="M133:M153" si="30">I133-K133</f>
        <v>-574</v>
      </c>
      <c r="N133" s="53">
        <v>13493</v>
      </c>
      <c r="O133" s="53">
        <v>13703</v>
      </c>
      <c r="P133" s="49">
        <f>N133-O133</f>
        <v>-210</v>
      </c>
      <c r="Q133" s="50">
        <f t="shared" si="25"/>
        <v>45.185656059529599</v>
      </c>
      <c r="R133" s="172">
        <v>21018</v>
      </c>
      <c r="S133" s="159" t="s">
        <v>310</v>
      </c>
    </row>
    <row r="134" spans="1:22" s="46" customFormat="1" ht="27" customHeight="1" x14ac:dyDescent="0.2">
      <c r="A134" s="79" t="s">
        <v>312</v>
      </c>
      <c r="B134" s="40" t="s">
        <v>313</v>
      </c>
      <c r="C134" s="90">
        <v>600.71</v>
      </c>
      <c r="D134" s="48">
        <v>21131</v>
      </c>
      <c r="E134" s="49">
        <v>9538</v>
      </c>
      <c r="F134" s="48">
        <v>22936</v>
      </c>
      <c r="G134" s="48">
        <v>-1805</v>
      </c>
      <c r="H134" s="50">
        <v>-7.8697244506452737</v>
      </c>
      <c r="I134" s="51">
        <v>19394</v>
      </c>
      <c r="J134" s="52">
        <v>827</v>
      </c>
      <c r="K134" s="51">
        <v>19624</v>
      </c>
      <c r="L134" s="52">
        <v>627</v>
      </c>
      <c r="M134" s="102">
        <f t="shared" si="30"/>
        <v>-230</v>
      </c>
      <c r="N134" s="53">
        <v>10661</v>
      </c>
      <c r="O134" s="53">
        <v>10586</v>
      </c>
      <c r="P134" s="49">
        <f>N134-O134</f>
        <v>75</v>
      </c>
      <c r="Q134" s="50">
        <f t="shared" si="25"/>
        <v>32.285129263704611</v>
      </c>
      <c r="R134" s="172">
        <v>16318</v>
      </c>
      <c r="S134" s="159" t="s">
        <v>312</v>
      </c>
    </row>
    <row r="135" spans="1:22" s="46" customFormat="1" ht="27" customHeight="1" x14ac:dyDescent="0.2">
      <c r="A135" s="79" t="s">
        <v>314</v>
      </c>
      <c r="B135" s="40" t="s">
        <v>315</v>
      </c>
      <c r="C135" s="90">
        <v>139.41999999999999</v>
      </c>
      <c r="D135" s="48">
        <v>6567</v>
      </c>
      <c r="E135" s="49">
        <v>2658</v>
      </c>
      <c r="F135" s="48">
        <v>7018</v>
      </c>
      <c r="G135" s="48">
        <v>-451</v>
      </c>
      <c r="H135" s="50">
        <v>-6.4263322884012544</v>
      </c>
      <c r="I135" s="51">
        <v>6414</v>
      </c>
      <c r="J135" s="52">
        <v>27</v>
      </c>
      <c r="K135" s="51">
        <v>6463</v>
      </c>
      <c r="L135" s="52">
        <v>23</v>
      </c>
      <c r="M135" s="102">
        <f t="shared" si="30"/>
        <v>-49</v>
      </c>
      <c r="N135" s="53">
        <v>3077</v>
      </c>
      <c r="O135" s="53">
        <v>3074</v>
      </c>
      <c r="P135" s="49">
        <f t="shared" ref="P135:P153" si="31">N135-O135</f>
        <v>3</v>
      </c>
      <c r="Q135" s="50">
        <f t="shared" si="25"/>
        <v>46.004877349017363</v>
      </c>
      <c r="R135" s="172">
        <v>5484</v>
      </c>
      <c r="S135" s="159" t="s">
        <v>314</v>
      </c>
    </row>
    <row r="136" spans="1:22" s="46" customFormat="1" ht="27" customHeight="1" x14ac:dyDescent="0.2">
      <c r="A136" s="79" t="s">
        <v>316</v>
      </c>
      <c r="B136" s="40" t="s">
        <v>317</v>
      </c>
      <c r="C136" s="90">
        <v>68.5</v>
      </c>
      <c r="D136" s="48">
        <v>10127</v>
      </c>
      <c r="E136" s="49">
        <v>3840</v>
      </c>
      <c r="F136" s="48">
        <v>10233</v>
      </c>
      <c r="G136" s="48">
        <v>-106</v>
      </c>
      <c r="H136" s="50">
        <v>-1.035864360402619</v>
      </c>
      <c r="I136" s="51">
        <v>9660</v>
      </c>
      <c r="J136" s="52">
        <v>80</v>
      </c>
      <c r="K136" s="51">
        <v>9775</v>
      </c>
      <c r="L136" s="52">
        <v>64</v>
      </c>
      <c r="M136" s="102">
        <f t="shared" si="30"/>
        <v>-115</v>
      </c>
      <c r="N136" s="53">
        <v>4425</v>
      </c>
      <c r="O136" s="53">
        <v>4426</v>
      </c>
      <c r="P136" s="49">
        <f t="shared" si="31"/>
        <v>-1</v>
      </c>
      <c r="Q136" s="50">
        <f t="shared" si="25"/>
        <v>141.02189781021897</v>
      </c>
      <c r="R136" s="172">
        <v>7974</v>
      </c>
      <c r="S136" s="159" t="s">
        <v>316</v>
      </c>
    </row>
    <row r="137" spans="1:22" s="46" customFormat="1" ht="27" customHeight="1" x14ac:dyDescent="0.2">
      <c r="A137" s="79" t="s">
        <v>318</v>
      </c>
      <c r="B137" s="40" t="s">
        <v>319</v>
      </c>
      <c r="C137" s="90">
        <v>204.9</v>
      </c>
      <c r="D137" s="48">
        <v>6319</v>
      </c>
      <c r="E137" s="49">
        <v>2773</v>
      </c>
      <c r="F137" s="48">
        <v>6689</v>
      </c>
      <c r="G137" s="48">
        <v>-370</v>
      </c>
      <c r="H137" s="50">
        <v>-5.5314695769173268</v>
      </c>
      <c r="I137" s="51">
        <v>5923</v>
      </c>
      <c r="J137" s="52">
        <v>19</v>
      </c>
      <c r="K137" s="51">
        <v>6054</v>
      </c>
      <c r="L137" s="52">
        <v>20</v>
      </c>
      <c r="M137" s="102">
        <f t="shared" si="30"/>
        <v>-131</v>
      </c>
      <c r="N137" s="53">
        <v>3003</v>
      </c>
      <c r="O137" s="53">
        <v>3036</v>
      </c>
      <c r="P137" s="49">
        <f t="shared" si="31"/>
        <v>-33</v>
      </c>
      <c r="Q137" s="50">
        <f t="shared" si="25"/>
        <v>28.906783796974132</v>
      </c>
      <c r="R137" s="172">
        <v>5121</v>
      </c>
      <c r="S137" s="159" t="s">
        <v>318</v>
      </c>
    </row>
    <row r="138" spans="1:22" s="46" customFormat="1" ht="27" customHeight="1" x14ac:dyDescent="0.2">
      <c r="A138" s="85" t="s">
        <v>320</v>
      </c>
      <c r="B138" s="40" t="s">
        <v>321</v>
      </c>
      <c r="C138" s="90">
        <v>86.9</v>
      </c>
      <c r="D138" s="49">
        <v>3520</v>
      </c>
      <c r="E138" s="49">
        <v>1570</v>
      </c>
      <c r="F138" s="49">
        <v>3777</v>
      </c>
      <c r="G138" s="48">
        <v>-257</v>
      </c>
      <c r="H138" s="50">
        <v>-6.804342070426264</v>
      </c>
      <c r="I138" s="94">
        <v>3312</v>
      </c>
      <c r="J138" s="95">
        <v>30</v>
      </c>
      <c r="K138" s="94">
        <v>3425</v>
      </c>
      <c r="L138" s="95">
        <v>28</v>
      </c>
      <c r="M138" s="102">
        <f t="shared" si="30"/>
        <v>-113</v>
      </c>
      <c r="N138" s="53">
        <v>1718</v>
      </c>
      <c r="O138" s="53">
        <v>1763</v>
      </c>
      <c r="P138" s="49">
        <f t="shared" si="31"/>
        <v>-45</v>
      </c>
      <c r="Q138" s="50">
        <f t="shared" si="25"/>
        <v>38.112773302646715</v>
      </c>
      <c r="R138" s="172">
        <v>2895</v>
      </c>
      <c r="S138" s="159" t="s">
        <v>320</v>
      </c>
    </row>
    <row r="139" spans="1:22" s="46" customFormat="1" ht="27" customHeight="1" x14ac:dyDescent="0.2">
      <c r="A139" s="85" t="s">
        <v>322</v>
      </c>
      <c r="B139" s="40" t="s">
        <v>323</v>
      </c>
      <c r="C139" s="96">
        <v>250.13</v>
      </c>
      <c r="D139" s="53">
        <v>2605</v>
      </c>
      <c r="E139" s="49">
        <v>1189</v>
      </c>
      <c r="F139" s="53">
        <v>2976</v>
      </c>
      <c r="G139" s="48">
        <v>-371</v>
      </c>
      <c r="H139" s="50">
        <v>-12.466397849462366</v>
      </c>
      <c r="I139" s="51">
        <v>2332</v>
      </c>
      <c r="J139" s="95">
        <v>56</v>
      </c>
      <c r="K139" s="51">
        <v>2418</v>
      </c>
      <c r="L139" s="95">
        <v>64</v>
      </c>
      <c r="M139" s="102">
        <f t="shared" si="30"/>
        <v>-86</v>
      </c>
      <c r="N139" s="53">
        <v>1264</v>
      </c>
      <c r="O139" s="53">
        <v>1288</v>
      </c>
      <c r="P139" s="49">
        <f t="shared" si="31"/>
        <v>-24</v>
      </c>
      <c r="Q139" s="50">
        <f t="shared" si="25"/>
        <v>9.3231519609802902</v>
      </c>
      <c r="R139" s="172">
        <v>2055</v>
      </c>
      <c r="S139" s="159" t="s">
        <v>322</v>
      </c>
    </row>
    <row r="140" spans="1:22" s="46" customFormat="1" ht="27" customHeight="1" x14ac:dyDescent="0.2">
      <c r="A140" s="85" t="s">
        <v>324</v>
      </c>
      <c r="B140" s="40" t="s">
        <v>325</v>
      </c>
      <c r="C140" s="96">
        <v>1049.47</v>
      </c>
      <c r="D140" s="53">
        <v>3500</v>
      </c>
      <c r="E140" s="49">
        <v>1913</v>
      </c>
      <c r="F140" s="53">
        <v>4044</v>
      </c>
      <c r="G140" s="49">
        <v>-544</v>
      </c>
      <c r="H140" s="50">
        <v>-13.452027695351138</v>
      </c>
      <c r="I140" s="51">
        <v>3013</v>
      </c>
      <c r="J140" s="95">
        <v>125</v>
      </c>
      <c r="K140" s="51">
        <v>3085</v>
      </c>
      <c r="L140" s="95">
        <v>105</v>
      </c>
      <c r="M140" s="102">
        <f t="shared" si="30"/>
        <v>-72</v>
      </c>
      <c r="N140" s="53">
        <v>1866</v>
      </c>
      <c r="O140" s="53">
        <v>1882</v>
      </c>
      <c r="P140" s="49">
        <f t="shared" si="31"/>
        <v>-16</v>
      </c>
      <c r="Q140" s="50">
        <f t="shared" si="25"/>
        <v>2.8709729673073072</v>
      </c>
      <c r="R140" s="172">
        <v>2612</v>
      </c>
      <c r="S140" s="159" t="s">
        <v>324</v>
      </c>
    </row>
    <row r="141" spans="1:22" s="46" customFormat="1" ht="27" customHeight="1" x14ac:dyDescent="0.2">
      <c r="A141" s="85" t="s">
        <v>326</v>
      </c>
      <c r="B141" s="40" t="s">
        <v>327</v>
      </c>
      <c r="C141" s="90">
        <v>247.3</v>
      </c>
      <c r="D141" s="48">
        <v>8314</v>
      </c>
      <c r="E141" s="49">
        <v>3405</v>
      </c>
      <c r="F141" s="48">
        <v>8111</v>
      </c>
      <c r="G141" s="48">
        <v>203</v>
      </c>
      <c r="H141" s="50">
        <v>2.5027740106028848</v>
      </c>
      <c r="I141" s="51">
        <v>8695</v>
      </c>
      <c r="J141" s="52">
        <v>576</v>
      </c>
      <c r="K141" s="51">
        <v>8673</v>
      </c>
      <c r="L141" s="52">
        <v>535</v>
      </c>
      <c r="M141" s="102">
        <f t="shared" si="30"/>
        <v>22</v>
      </c>
      <c r="N141" s="53">
        <v>4418</v>
      </c>
      <c r="O141" s="53">
        <v>4373</v>
      </c>
      <c r="P141" s="49">
        <f t="shared" si="31"/>
        <v>45</v>
      </c>
      <c r="Q141" s="50">
        <f t="shared" si="25"/>
        <v>35.159725030327536</v>
      </c>
      <c r="R141" s="172">
        <v>6729</v>
      </c>
      <c r="S141" s="159" t="s">
        <v>326</v>
      </c>
    </row>
    <row r="142" spans="1:22" s="46" customFormat="1" ht="27" customHeight="1" x14ac:dyDescent="0.2">
      <c r="A142" s="85" t="s">
        <v>328</v>
      </c>
      <c r="B142" s="40" t="s">
        <v>329</v>
      </c>
      <c r="C142" s="90">
        <v>676.78</v>
      </c>
      <c r="D142" s="48">
        <v>9668</v>
      </c>
      <c r="E142" s="49">
        <v>4213</v>
      </c>
      <c r="F142" s="48">
        <v>10292</v>
      </c>
      <c r="G142" s="48">
        <v>-624</v>
      </c>
      <c r="H142" s="50">
        <v>-6.0629615235134082</v>
      </c>
      <c r="I142" s="51">
        <v>9143</v>
      </c>
      <c r="J142" s="52">
        <v>212</v>
      </c>
      <c r="K142" s="51">
        <v>9283</v>
      </c>
      <c r="L142" s="52">
        <v>165</v>
      </c>
      <c r="M142" s="102">
        <f t="shared" si="30"/>
        <v>-140</v>
      </c>
      <c r="N142" s="53">
        <v>4812</v>
      </c>
      <c r="O142" s="53">
        <v>4803</v>
      </c>
      <c r="P142" s="49">
        <f t="shared" si="31"/>
        <v>9</v>
      </c>
      <c r="Q142" s="50">
        <f t="shared" si="25"/>
        <v>13.509559975176572</v>
      </c>
      <c r="R142" s="172">
        <v>7900</v>
      </c>
      <c r="S142" s="159" t="s">
        <v>328</v>
      </c>
    </row>
    <row r="143" spans="1:22" s="46" customFormat="1" ht="27" customHeight="1" x14ac:dyDescent="0.2">
      <c r="A143" s="85" t="s">
        <v>330</v>
      </c>
      <c r="B143" s="40" t="s">
        <v>331</v>
      </c>
      <c r="C143" s="90">
        <v>237.1</v>
      </c>
      <c r="D143" s="48">
        <v>10348</v>
      </c>
      <c r="E143" s="49">
        <v>4287</v>
      </c>
      <c r="F143" s="48">
        <v>10826</v>
      </c>
      <c r="G143" s="48">
        <v>-478</v>
      </c>
      <c r="H143" s="50">
        <v>-4.4152965084056905</v>
      </c>
      <c r="I143" s="51">
        <v>9484</v>
      </c>
      <c r="J143" s="52">
        <v>159</v>
      </c>
      <c r="K143" s="51">
        <v>9706</v>
      </c>
      <c r="L143" s="52">
        <v>129</v>
      </c>
      <c r="M143" s="102">
        <f t="shared" si="30"/>
        <v>-222</v>
      </c>
      <c r="N143" s="53">
        <v>5102</v>
      </c>
      <c r="O143" s="53">
        <v>5181</v>
      </c>
      <c r="P143" s="49">
        <f t="shared" si="31"/>
        <v>-79</v>
      </c>
      <c r="Q143" s="50">
        <f t="shared" si="25"/>
        <v>40</v>
      </c>
      <c r="R143" s="172">
        <v>8132</v>
      </c>
      <c r="S143" s="159" t="s">
        <v>330</v>
      </c>
    </row>
    <row r="144" spans="1:22" s="46" customFormat="1" ht="27" customHeight="1" x14ac:dyDescent="0.2">
      <c r="A144" s="79" t="s">
        <v>332</v>
      </c>
      <c r="B144" s="40" t="s">
        <v>333</v>
      </c>
      <c r="C144" s="90">
        <v>108.65</v>
      </c>
      <c r="D144" s="48">
        <v>4733</v>
      </c>
      <c r="E144" s="49">
        <v>1977</v>
      </c>
      <c r="F144" s="48">
        <v>5069</v>
      </c>
      <c r="G144" s="48">
        <v>-336</v>
      </c>
      <c r="H144" s="50">
        <v>-6.6285263365555336</v>
      </c>
      <c r="I144" s="51">
        <v>4376</v>
      </c>
      <c r="J144" s="52">
        <v>96</v>
      </c>
      <c r="K144" s="51">
        <v>4486</v>
      </c>
      <c r="L144" s="52">
        <v>79</v>
      </c>
      <c r="M144" s="102">
        <f t="shared" si="30"/>
        <v>-110</v>
      </c>
      <c r="N144" s="53">
        <v>2140</v>
      </c>
      <c r="O144" s="53">
        <v>2140</v>
      </c>
      <c r="P144" s="49">
        <f t="shared" si="31"/>
        <v>0</v>
      </c>
      <c r="Q144" s="50">
        <f t="shared" si="25"/>
        <v>40.276115968706854</v>
      </c>
      <c r="R144" s="172">
        <v>3711</v>
      </c>
      <c r="S144" s="159" t="s">
        <v>332</v>
      </c>
    </row>
    <row r="145" spans="1:22" s="46" customFormat="1" ht="27" customHeight="1" x14ac:dyDescent="0.2">
      <c r="A145" s="79" t="s">
        <v>334</v>
      </c>
      <c r="B145" s="40" t="s">
        <v>335</v>
      </c>
      <c r="C145" s="90">
        <v>665.54</v>
      </c>
      <c r="D145" s="48">
        <v>2376</v>
      </c>
      <c r="E145" s="49">
        <v>1075</v>
      </c>
      <c r="F145" s="48">
        <v>2555</v>
      </c>
      <c r="G145" s="48">
        <v>-179</v>
      </c>
      <c r="H145" s="50">
        <v>-7.0058708414872797</v>
      </c>
      <c r="I145" s="51">
        <v>2160</v>
      </c>
      <c r="J145" s="52">
        <v>73</v>
      </c>
      <c r="K145" s="51">
        <v>2236</v>
      </c>
      <c r="L145" s="52">
        <v>62</v>
      </c>
      <c r="M145" s="102">
        <f t="shared" si="30"/>
        <v>-76</v>
      </c>
      <c r="N145" s="53">
        <v>1268</v>
      </c>
      <c r="O145" s="53">
        <v>1293</v>
      </c>
      <c r="P145" s="49">
        <f t="shared" si="31"/>
        <v>-25</v>
      </c>
      <c r="Q145" s="50">
        <f t="shared" si="25"/>
        <v>3.2454848694293359</v>
      </c>
      <c r="R145" s="172">
        <v>1834</v>
      </c>
      <c r="S145" s="159" t="s">
        <v>334</v>
      </c>
    </row>
    <row r="146" spans="1:22" s="46" customFormat="1" ht="27" customHeight="1" x14ac:dyDescent="0.2">
      <c r="A146" s="79" t="s">
        <v>336</v>
      </c>
      <c r="B146" s="40" t="s">
        <v>337</v>
      </c>
      <c r="C146" s="90">
        <v>571.41</v>
      </c>
      <c r="D146" s="48">
        <v>1306</v>
      </c>
      <c r="E146" s="49">
        <v>849</v>
      </c>
      <c r="F146" s="48">
        <v>1211</v>
      </c>
      <c r="G146" s="48">
        <v>95</v>
      </c>
      <c r="H146" s="50">
        <v>7.844756399669695</v>
      </c>
      <c r="I146" s="51">
        <v>1523</v>
      </c>
      <c r="J146" s="52">
        <v>541</v>
      </c>
      <c r="K146" s="51">
        <v>1590</v>
      </c>
      <c r="L146" s="52">
        <v>582</v>
      </c>
      <c r="M146" s="102">
        <f t="shared" si="30"/>
        <v>-67</v>
      </c>
      <c r="N146" s="53">
        <v>1138</v>
      </c>
      <c r="O146" s="53">
        <v>1177</v>
      </c>
      <c r="P146" s="49">
        <f t="shared" si="31"/>
        <v>-39</v>
      </c>
      <c r="Q146" s="50">
        <f t="shared" si="25"/>
        <v>2.665336623440262</v>
      </c>
      <c r="R146" s="172">
        <v>889</v>
      </c>
      <c r="S146" s="159" t="s">
        <v>336</v>
      </c>
    </row>
    <row r="147" spans="1:22" s="46" customFormat="1" ht="27" customHeight="1" x14ac:dyDescent="0.2">
      <c r="A147" s="79" t="s">
        <v>338</v>
      </c>
      <c r="B147" s="40" t="s">
        <v>339</v>
      </c>
      <c r="C147" s="90">
        <v>225.11</v>
      </c>
      <c r="D147" s="48">
        <v>3192</v>
      </c>
      <c r="E147" s="49">
        <v>1429</v>
      </c>
      <c r="F147" s="48">
        <v>3596</v>
      </c>
      <c r="G147" s="48">
        <v>-404</v>
      </c>
      <c r="H147" s="50">
        <v>-11.234705228031146</v>
      </c>
      <c r="I147" s="51">
        <v>2747</v>
      </c>
      <c r="J147" s="52">
        <v>13</v>
      </c>
      <c r="K147" s="51">
        <v>2807</v>
      </c>
      <c r="L147" s="52">
        <v>15</v>
      </c>
      <c r="M147" s="102">
        <f t="shared" si="30"/>
        <v>-60</v>
      </c>
      <c r="N147" s="53">
        <v>1451</v>
      </c>
      <c r="O147" s="53">
        <v>1462</v>
      </c>
      <c r="P147" s="49">
        <f t="shared" si="31"/>
        <v>-11</v>
      </c>
      <c r="Q147" s="50">
        <f t="shared" si="25"/>
        <v>12.202923015414685</v>
      </c>
      <c r="R147" s="172">
        <v>2420</v>
      </c>
      <c r="S147" s="159" t="s">
        <v>338</v>
      </c>
    </row>
    <row r="148" spans="1:22" s="46" customFormat="1" ht="27" customHeight="1" x14ac:dyDescent="0.2">
      <c r="A148" s="79" t="s">
        <v>340</v>
      </c>
      <c r="B148" s="40" t="s">
        <v>341</v>
      </c>
      <c r="C148" s="90">
        <v>130.99</v>
      </c>
      <c r="D148" s="48">
        <v>2926</v>
      </c>
      <c r="E148" s="49">
        <v>1227</v>
      </c>
      <c r="F148" s="48">
        <v>3228</v>
      </c>
      <c r="G148" s="48">
        <v>-302</v>
      </c>
      <c r="H148" s="50">
        <v>-9.355638166047088</v>
      </c>
      <c r="I148" s="51">
        <v>2695</v>
      </c>
      <c r="J148" s="52">
        <v>23</v>
      </c>
      <c r="K148" s="51">
        <v>2728</v>
      </c>
      <c r="L148" s="52">
        <v>23</v>
      </c>
      <c r="M148" s="102">
        <f t="shared" si="30"/>
        <v>-33</v>
      </c>
      <c r="N148" s="53">
        <v>1396</v>
      </c>
      <c r="O148" s="53">
        <v>1399</v>
      </c>
      <c r="P148" s="49">
        <f t="shared" si="31"/>
        <v>-3</v>
      </c>
      <c r="Q148" s="50">
        <f t="shared" si="25"/>
        <v>20.574089625162223</v>
      </c>
      <c r="R148" s="172">
        <v>2378</v>
      </c>
      <c r="S148" s="159" t="s">
        <v>340</v>
      </c>
    </row>
    <row r="149" spans="1:22" s="46" customFormat="1" ht="27" customHeight="1" x14ac:dyDescent="0.2">
      <c r="A149" s="79" t="s">
        <v>342</v>
      </c>
      <c r="B149" s="40" t="s">
        <v>343</v>
      </c>
      <c r="C149" s="90">
        <v>644.54</v>
      </c>
      <c r="D149" s="48">
        <v>3126</v>
      </c>
      <c r="E149" s="49">
        <v>1473</v>
      </c>
      <c r="F149" s="48">
        <v>3547</v>
      </c>
      <c r="G149" s="48">
        <v>-421</v>
      </c>
      <c r="H149" s="50">
        <v>-11.869185226952354</v>
      </c>
      <c r="I149" s="51">
        <v>2764</v>
      </c>
      <c r="J149" s="52">
        <v>37</v>
      </c>
      <c r="K149" s="51">
        <v>2836</v>
      </c>
      <c r="L149" s="52">
        <v>26</v>
      </c>
      <c r="M149" s="102">
        <f t="shared" si="30"/>
        <v>-72</v>
      </c>
      <c r="N149" s="53">
        <v>1577</v>
      </c>
      <c r="O149" s="53">
        <v>1597</v>
      </c>
      <c r="P149" s="49">
        <f t="shared" si="31"/>
        <v>-20</v>
      </c>
      <c r="Q149" s="50">
        <f t="shared" si="25"/>
        <v>4.2883296614639903</v>
      </c>
      <c r="R149" s="172">
        <v>2410</v>
      </c>
      <c r="S149" s="159" t="s">
        <v>342</v>
      </c>
    </row>
    <row r="150" spans="1:22" s="46" customFormat="1" ht="27" customHeight="1" x14ac:dyDescent="0.2">
      <c r="A150" s="79" t="s">
        <v>344</v>
      </c>
      <c r="B150" s="40" t="s">
        <v>345</v>
      </c>
      <c r="C150" s="90">
        <v>672.09</v>
      </c>
      <c r="D150" s="49">
        <v>4145</v>
      </c>
      <c r="E150" s="49">
        <v>1912</v>
      </c>
      <c r="F150" s="49">
        <v>4659</v>
      </c>
      <c r="G150" s="53">
        <v>-514</v>
      </c>
      <c r="H150" s="50">
        <v>-11.032410388495386</v>
      </c>
      <c r="I150" s="51">
        <v>3567</v>
      </c>
      <c r="J150" s="52">
        <v>50</v>
      </c>
      <c r="K150" s="51">
        <v>3681</v>
      </c>
      <c r="L150" s="52">
        <v>56</v>
      </c>
      <c r="M150" s="102">
        <f t="shared" si="30"/>
        <v>-114</v>
      </c>
      <c r="N150" s="53">
        <v>1993</v>
      </c>
      <c r="O150" s="53">
        <v>2025</v>
      </c>
      <c r="P150" s="49">
        <f t="shared" si="31"/>
        <v>-32</v>
      </c>
      <c r="Q150" s="50">
        <f t="shared" si="25"/>
        <v>5.3073249118421639</v>
      </c>
      <c r="R150" s="172">
        <v>3121</v>
      </c>
      <c r="S150" s="159" t="s">
        <v>344</v>
      </c>
    </row>
    <row r="151" spans="1:22" s="46" customFormat="1" ht="27" customHeight="1" x14ac:dyDescent="0.2">
      <c r="A151" s="79" t="s">
        <v>346</v>
      </c>
      <c r="B151" s="40" t="s">
        <v>347</v>
      </c>
      <c r="C151" s="90">
        <v>275.63</v>
      </c>
      <c r="D151" s="49">
        <v>706</v>
      </c>
      <c r="E151" s="49">
        <v>347</v>
      </c>
      <c r="F151" s="49">
        <v>832</v>
      </c>
      <c r="G151" s="49">
        <v>-126</v>
      </c>
      <c r="H151" s="50">
        <v>-15.144230769230768</v>
      </c>
      <c r="I151" s="51">
        <v>588</v>
      </c>
      <c r="J151" s="52">
        <v>1</v>
      </c>
      <c r="K151" s="51">
        <v>601</v>
      </c>
      <c r="L151" s="52">
        <v>1</v>
      </c>
      <c r="M151" s="102">
        <f t="shared" si="30"/>
        <v>-13</v>
      </c>
      <c r="N151" s="53">
        <v>424</v>
      </c>
      <c r="O151" s="53">
        <v>418</v>
      </c>
      <c r="P151" s="49">
        <f t="shared" si="31"/>
        <v>6</v>
      </c>
      <c r="Q151" s="50">
        <f t="shared" si="25"/>
        <v>2.1332946341109458</v>
      </c>
      <c r="R151" s="172">
        <v>470</v>
      </c>
      <c r="S151" s="159" t="s">
        <v>346</v>
      </c>
    </row>
    <row r="152" spans="1:22" s="46" customFormat="1" ht="27" customHeight="1" x14ac:dyDescent="0.2">
      <c r="A152" s="79" t="s">
        <v>348</v>
      </c>
      <c r="B152" s="40" t="s">
        <v>349</v>
      </c>
      <c r="C152" s="90">
        <v>594.74</v>
      </c>
      <c r="D152" s="48">
        <v>1528</v>
      </c>
      <c r="E152" s="49">
        <v>822</v>
      </c>
      <c r="F152" s="48">
        <v>1767</v>
      </c>
      <c r="G152" s="48">
        <v>-239</v>
      </c>
      <c r="H152" s="50">
        <v>-13.52574985851726</v>
      </c>
      <c r="I152" s="51">
        <v>1259</v>
      </c>
      <c r="J152" s="52">
        <v>13</v>
      </c>
      <c r="K152" s="51">
        <v>1269</v>
      </c>
      <c r="L152" s="52">
        <v>10</v>
      </c>
      <c r="M152" s="102">
        <f t="shared" si="30"/>
        <v>-10</v>
      </c>
      <c r="N152" s="53">
        <v>715</v>
      </c>
      <c r="O152" s="53">
        <v>707</v>
      </c>
      <c r="P152" s="49">
        <f t="shared" si="31"/>
        <v>8</v>
      </c>
      <c r="Q152" s="50">
        <f t="shared" si="25"/>
        <v>2.1168914147358509</v>
      </c>
      <c r="R152" s="172">
        <v>1090</v>
      </c>
      <c r="S152" s="159" t="s">
        <v>348</v>
      </c>
    </row>
    <row r="153" spans="1:22" s="46" customFormat="1" ht="27" customHeight="1" x14ac:dyDescent="0.2">
      <c r="A153" s="80" t="s">
        <v>77</v>
      </c>
      <c r="B153" s="71" t="s">
        <v>350</v>
      </c>
      <c r="C153" s="91">
        <v>767.04</v>
      </c>
      <c r="D153" s="64">
        <v>1370</v>
      </c>
      <c r="E153" s="65">
        <v>667</v>
      </c>
      <c r="F153" s="64">
        <v>1525</v>
      </c>
      <c r="G153" s="64">
        <v>-155</v>
      </c>
      <c r="H153" s="66">
        <v>-10.163934426229508</v>
      </c>
      <c r="I153" s="67">
        <v>1198</v>
      </c>
      <c r="J153" s="68">
        <v>15</v>
      </c>
      <c r="K153" s="67">
        <v>1222</v>
      </c>
      <c r="L153" s="68">
        <v>13</v>
      </c>
      <c r="M153" s="102">
        <f t="shared" si="30"/>
        <v>-24</v>
      </c>
      <c r="N153" s="69">
        <v>687</v>
      </c>
      <c r="O153" s="69">
        <v>683</v>
      </c>
      <c r="P153" s="49">
        <f t="shared" si="31"/>
        <v>4</v>
      </c>
      <c r="Q153" s="50">
        <f t="shared" si="25"/>
        <v>1.5618481435127243</v>
      </c>
      <c r="R153" s="172">
        <v>1037</v>
      </c>
      <c r="S153" s="161" t="s">
        <v>77</v>
      </c>
      <c r="U153" s="60"/>
      <c r="V153" s="60"/>
    </row>
    <row r="154" spans="1:22" s="46" customFormat="1" ht="27" customHeight="1" x14ac:dyDescent="0.2">
      <c r="A154" s="134" t="s">
        <v>351</v>
      </c>
      <c r="B154" s="47"/>
      <c r="C154" s="150">
        <v>3445.87</v>
      </c>
      <c r="D154" s="138">
        <v>43050</v>
      </c>
      <c r="E154" s="143">
        <v>20673</v>
      </c>
      <c r="F154" s="138">
        <v>47912</v>
      </c>
      <c r="G154" s="138">
        <v>-4862</v>
      </c>
      <c r="H154" s="146">
        <v>-10.147770913341125</v>
      </c>
      <c r="I154" s="141">
        <f>SUM(I155:I162)</f>
        <v>37811</v>
      </c>
      <c r="J154" s="140">
        <f>SUM(J155:J162)</f>
        <v>846</v>
      </c>
      <c r="K154" s="140">
        <f t="shared" ref="K154:L154" si="32">SUM(K155:K162)</f>
        <v>39600</v>
      </c>
      <c r="L154" s="140">
        <f t="shared" si="32"/>
        <v>744</v>
      </c>
      <c r="M154" s="147">
        <f t="shared" ref="M154:M165" si="33">I154-K154</f>
        <v>-1789</v>
      </c>
      <c r="N154" s="148">
        <f>SUM(N155:N162)</f>
        <v>21644</v>
      </c>
      <c r="O154" s="148">
        <f>SUM(O155:O162)</f>
        <v>22061</v>
      </c>
      <c r="P154" s="143">
        <f>N154-O154</f>
        <v>-417</v>
      </c>
      <c r="Q154" s="146">
        <f>SUM(Q155:Q162)</f>
        <v>105.16277197157339</v>
      </c>
      <c r="R154" s="175">
        <f>SUM(R155:R162)</f>
        <v>33094</v>
      </c>
      <c r="S154" s="162" t="s">
        <v>351</v>
      </c>
    </row>
    <row r="155" spans="1:22" s="46" customFormat="1" ht="27" customHeight="1" x14ac:dyDescent="0.2">
      <c r="A155" s="79" t="s">
        <v>19</v>
      </c>
      <c r="B155" s="74" t="s">
        <v>352</v>
      </c>
      <c r="C155" s="90">
        <v>297.81</v>
      </c>
      <c r="D155" s="48">
        <v>20114</v>
      </c>
      <c r="E155" s="49">
        <v>9816</v>
      </c>
      <c r="F155" s="48">
        <v>22221</v>
      </c>
      <c r="G155" s="48">
        <v>-2107</v>
      </c>
      <c r="H155" s="50">
        <v>-9.482021511183115</v>
      </c>
      <c r="I155" s="51">
        <v>17644</v>
      </c>
      <c r="J155" s="52">
        <v>230</v>
      </c>
      <c r="K155" s="51">
        <v>18695</v>
      </c>
      <c r="L155" s="52">
        <v>184</v>
      </c>
      <c r="M155" s="102">
        <f t="shared" si="33"/>
        <v>-1051</v>
      </c>
      <c r="N155" s="53">
        <v>10306</v>
      </c>
      <c r="O155" s="53">
        <v>10540</v>
      </c>
      <c r="P155" s="49">
        <f>N155-O155</f>
        <v>-234</v>
      </c>
      <c r="Q155" s="50">
        <f t="shared" si="25"/>
        <v>59.24582787683422</v>
      </c>
      <c r="R155" s="174">
        <v>15635</v>
      </c>
      <c r="S155" s="159" t="s">
        <v>19</v>
      </c>
    </row>
    <row r="156" spans="1:22" s="46" customFormat="1" ht="27" customHeight="1" x14ac:dyDescent="0.2">
      <c r="A156" s="79" t="s">
        <v>78</v>
      </c>
      <c r="B156" s="40" t="s">
        <v>353</v>
      </c>
      <c r="C156" s="90">
        <v>369.72</v>
      </c>
      <c r="D156" s="48">
        <v>3908</v>
      </c>
      <c r="E156" s="49">
        <v>1878</v>
      </c>
      <c r="F156" s="48">
        <v>4497</v>
      </c>
      <c r="G156" s="48">
        <v>-589</v>
      </c>
      <c r="H156" s="50">
        <v>-13.097620635979542</v>
      </c>
      <c r="I156" s="51">
        <v>3522</v>
      </c>
      <c r="J156" s="52">
        <v>129</v>
      </c>
      <c r="K156" s="51">
        <v>3725</v>
      </c>
      <c r="L156" s="52">
        <v>113</v>
      </c>
      <c r="M156" s="102">
        <f t="shared" si="33"/>
        <v>-203</v>
      </c>
      <c r="N156" s="53">
        <v>2045</v>
      </c>
      <c r="O156" s="53">
        <v>2074</v>
      </c>
      <c r="P156" s="49">
        <f>N156-O156</f>
        <v>-29</v>
      </c>
      <c r="Q156" s="50">
        <f t="shared" si="25"/>
        <v>9.5261278805582599</v>
      </c>
      <c r="R156" s="172">
        <v>3068</v>
      </c>
      <c r="S156" s="159" t="s">
        <v>78</v>
      </c>
    </row>
    <row r="157" spans="1:22" s="46" customFormat="1" ht="27" customHeight="1" x14ac:dyDescent="0.2">
      <c r="A157" s="79" t="s">
        <v>79</v>
      </c>
      <c r="B157" s="40" t="s">
        <v>354</v>
      </c>
      <c r="C157" s="90">
        <v>627.22</v>
      </c>
      <c r="D157" s="48">
        <v>2994</v>
      </c>
      <c r="E157" s="49">
        <v>1366</v>
      </c>
      <c r="F157" s="48">
        <v>3336</v>
      </c>
      <c r="G157" s="48">
        <v>-342</v>
      </c>
      <c r="H157" s="50">
        <v>-10.251798561151078</v>
      </c>
      <c r="I157" s="51">
        <v>2565</v>
      </c>
      <c r="J157" s="52">
        <v>103</v>
      </c>
      <c r="K157" s="51">
        <v>2664</v>
      </c>
      <c r="L157" s="52">
        <v>93</v>
      </c>
      <c r="M157" s="102">
        <f t="shared" si="33"/>
        <v>-99</v>
      </c>
      <c r="N157" s="53">
        <v>1463</v>
      </c>
      <c r="O157" s="53">
        <v>1494</v>
      </c>
      <c r="P157" s="49">
        <f>N157-O157</f>
        <v>-31</v>
      </c>
      <c r="Q157" s="50">
        <f t="shared" si="25"/>
        <v>4.0894741876853411</v>
      </c>
      <c r="R157" s="172">
        <v>2200</v>
      </c>
      <c r="S157" s="159" t="s">
        <v>79</v>
      </c>
    </row>
    <row r="158" spans="1:22" s="46" customFormat="1" ht="27" customHeight="1" x14ac:dyDescent="0.2">
      <c r="A158" s="79" t="s">
        <v>80</v>
      </c>
      <c r="B158" s="40" t="s">
        <v>355</v>
      </c>
      <c r="C158" s="90">
        <v>454.6</v>
      </c>
      <c r="D158" s="48">
        <v>2936</v>
      </c>
      <c r="E158" s="49">
        <v>1347</v>
      </c>
      <c r="F158" s="48">
        <v>3265</v>
      </c>
      <c r="G158" s="48">
        <v>-329</v>
      </c>
      <c r="H158" s="50">
        <v>-10.076569678407351</v>
      </c>
      <c r="I158" s="51">
        <v>2630</v>
      </c>
      <c r="J158" s="52">
        <v>91</v>
      </c>
      <c r="K158" s="51">
        <v>2666</v>
      </c>
      <c r="L158" s="52">
        <v>80</v>
      </c>
      <c r="M158" s="102">
        <f t="shared" si="33"/>
        <v>-36</v>
      </c>
      <c r="N158" s="53">
        <v>1423</v>
      </c>
      <c r="O158" s="53">
        <v>1433</v>
      </c>
      <c r="P158" s="49">
        <f t="shared" ref="P158:P162" si="34">N158-O158</f>
        <v>-10</v>
      </c>
      <c r="Q158" s="50">
        <f t="shared" si="25"/>
        <v>5.7853057633084024</v>
      </c>
      <c r="R158" s="172">
        <v>2223</v>
      </c>
      <c r="S158" s="159" t="s">
        <v>80</v>
      </c>
    </row>
    <row r="159" spans="1:22" s="46" customFormat="1" ht="27" customHeight="1" x14ac:dyDescent="0.2">
      <c r="A159" s="79" t="s">
        <v>81</v>
      </c>
      <c r="B159" s="40" t="s">
        <v>356</v>
      </c>
      <c r="C159" s="90">
        <v>472.65</v>
      </c>
      <c r="D159" s="49">
        <v>6548</v>
      </c>
      <c r="E159" s="49">
        <v>3143</v>
      </c>
      <c r="F159" s="49">
        <v>7327</v>
      </c>
      <c r="G159" s="53">
        <v>-779</v>
      </c>
      <c r="H159" s="50">
        <v>-10.631909376279513</v>
      </c>
      <c r="I159" s="51">
        <v>5766</v>
      </c>
      <c r="J159" s="52">
        <v>92</v>
      </c>
      <c r="K159" s="51">
        <v>5945</v>
      </c>
      <c r="L159" s="52">
        <v>78</v>
      </c>
      <c r="M159" s="102">
        <f t="shared" si="33"/>
        <v>-179</v>
      </c>
      <c r="N159" s="53">
        <v>3280</v>
      </c>
      <c r="O159" s="53">
        <v>3317</v>
      </c>
      <c r="P159" s="49">
        <f t="shared" si="34"/>
        <v>-37</v>
      </c>
      <c r="Q159" s="50">
        <f t="shared" si="25"/>
        <v>12.19930180894954</v>
      </c>
      <c r="R159" s="172">
        <v>5071</v>
      </c>
      <c r="S159" s="159" t="s">
        <v>81</v>
      </c>
    </row>
    <row r="160" spans="1:22" s="46" customFormat="1" ht="27" customHeight="1" x14ac:dyDescent="0.2">
      <c r="A160" s="79" t="s">
        <v>82</v>
      </c>
      <c r="B160" s="40" t="s">
        <v>357</v>
      </c>
      <c r="C160" s="90">
        <v>279.52</v>
      </c>
      <c r="D160" s="49">
        <v>1080</v>
      </c>
      <c r="E160" s="49">
        <v>498</v>
      </c>
      <c r="F160" s="49">
        <v>1217</v>
      </c>
      <c r="G160" s="49">
        <v>-137</v>
      </c>
      <c r="H160" s="58">
        <v>-11.257189811010681</v>
      </c>
      <c r="I160" s="108">
        <v>959</v>
      </c>
      <c r="J160" s="53">
        <v>14</v>
      </c>
      <c r="K160" s="108">
        <v>1005</v>
      </c>
      <c r="L160" s="53">
        <v>17</v>
      </c>
      <c r="M160" s="102">
        <f t="shared" si="33"/>
        <v>-46</v>
      </c>
      <c r="N160" s="53">
        <v>485</v>
      </c>
      <c r="O160" s="53">
        <v>500</v>
      </c>
      <c r="P160" s="49">
        <f t="shared" si="34"/>
        <v>-15</v>
      </c>
      <c r="Q160" s="50">
        <f t="shared" si="25"/>
        <v>3.4308815111619921</v>
      </c>
      <c r="R160" s="172">
        <v>850</v>
      </c>
      <c r="S160" s="159" t="s">
        <v>82</v>
      </c>
    </row>
    <row r="161" spans="1:19" s="46" customFormat="1" ht="27" customHeight="1" x14ac:dyDescent="0.2">
      <c r="A161" s="79" t="s">
        <v>83</v>
      </c>
      <c r="B161" s="40" t="s">
        <v>358</v>
      </c>
      <c r="C161" s="90">
        <v>590.79999999999995</v>
      </c>
      <c r="D161" s="48">
        <v>2520</v>
      </c>
      <c r="E161" s="49">
        <v>1200</v>
      </c>
      <c r="F161" s="48">
        <v>2806</v>
      </c>
      <c r="G161" s="48">
        <v>-286</v>
      </c>
      <c r="H161" s="50">
        <v>-10.192444761225945</v>
      </c>
      <c r="I161" s="51">
        <v>2182</v>
      </c>
      <c r="J161" s="52">
        <v>101</v>
      </c>
      <c r="K161" s="51">
        <v>2258</v>
      </c>
      <c r="L161" s="52">
        <v>103</v>
      </c>
      <c r="M161" s="102">
        <f t="shared" si="33"/>
        <v>-76</v>
      </c>
      <c r="N161" s="53">
        <v>1221</v>
      </c>
      <c r="O161" s="53">
        <v>1259</v>
      </c>
      <c r="P161" s="49">
        <f t="shared" si="34"/>
        <v>-38</v>
      </c>
      <c r="Q161" s="50">
        <f t="shared" si="25"/>
        <v>3.6932972241029116</v>
      </c>
      <c r="R161" s="172">
        <v>1843</v>
      </c>
      <c r="S161" s="159" t="s">
        <v>83</v>
      </c>
    </row>
    <row r="162" spans="1:19" s="46" customFormat="1" ht="27" customHeight="1" x14ac:dyDescent="0.2">
      <c r="A162" s="80" t="s">
        <v>84</v>
      </c>
      <c r="B162" s="71" t="s">
        <v>359</v>
      </c>
      <c r="C162" s="91">
        <v>353.56</v>
      </c>
      <c r="D162" s="64">
        <v>2950</v>
      </c>
      <c r="E162" s="65">
        <v>1425</v>
      </c>
      <c r="F162" s="64">
        <v>3243</v>
      </c>
      <c r="G162" s="64">
        <v>-293</v>
      </c>
      <c r="H162" s="66">
        <v>-9.0348442799876647</v>
      </c>
      <c r="I162" s="67">
        <v>2543</v>
      </c>
      <c r="J162" s="68">
        <v>86</v>
      </c>
      <c r="K162" s="67">
        <v>2642</v>
      </c>
      <c r="L162" s="68">
        <v>76</v>
      </c>
      <c r="M162" s="102">
        <f t="shared" si="33"/>
        <v>-99</v>
      </c>
      <c r="N162" s="69">
        <v>1421</v>
      </c>
      <c r="O162" s="69">
        <v>1444</v>
      </c>
      <c r="P162" s="49">
        <f t="shared" si="34"/>
        <v>-23</v>
      </c>
      <c r="Q162" s="50">
        <f t="shared" si="25"/>
        <v>7.1925557189727343</v>
      </c>
      <c r="R162" s="172">
        <v>2204</v>
      </c>
      <c r="S162" s="161" t="s">
        <v>84</v>
      </c>
    </row>
    <row r="163" spans="1:19" s="46" customFormat="1" ht="27" customHeight="1" x14ac:dyDescent="0.2">
      <c r="A163" s="134" t="s">
        <v>360</v>
      </c>
      <c r="B163" s="135"/>
      <c r="C163" s="136">
        <v>4625.68</v>
      </c>
      <c r="D163" s="138">
        <v>62140</v>
      </c>
      <c r="E163" s="143">
        <v>29943</v>
      </c>
      <c r="F163" s="138">
        <v>67503</v>
      </c>
      <c r="G163" s="138">
        <v>-5363</v>
      </c>
      <c r="H163" s="146">
        <v>-7.9448320815371165</v>
      </c>
      <c r="I163" s="141">
        <f>SUM(I164:I173)</f>
        <v>55106</v>
      </c>
      <c r="J163" s="140">
        <f>SUM(J164:J173)</f>
        <v>1559</v>
      </c>
      <c r="K163" s="140">
        <f t="shared" ref="K163:L163" si="35">SUM(K164:K173)</f>
        <v>56538</v>
      </c>
      <c r="L163" s="140">
        <f t="shared" si="35"/>
        <v>1443</v>
      </c>
      <c r="M163" s="147">
        <f t="shared" si="33"/>
        <v>-1432</v>
      </c>
      <c r="N163" s="148">
        <f>SUM(N164:N173)</f>
        <v>30800</v>
      </c>
      <c r="O163" s="148">
        <f>SUM(O164:O173)</f>
        <v>31314</v>
      </c>
      <c r="P163" s="143">
        <f>N163-O163</f>
        <v>-514</v>
      </c>
      <c r="Q163" s="146">
        <f>SUM(Q164:Q173)</f>
        <v>140.2566682411701</v>
      </c>
      <c r="R163" s="175">
        <f>SUM(R164:R173)</f>
        <v>47191</v>
      </c>
      <c r="S163" s="162" t="s">
        <v>360</v>
      </c>
    </row>
    <row r="164" spans="1:19" s="46" customFormat="1" ht="27" customHeight="1" x14ac:dyDescent="0.2">
      <c r="A164" s="79" t="s">
        <v>21</v>
      </c>
      <c r="B164" s="40" t="s">
        <v>361</v>
      </c>
      <c r="C164" s="90">
        <v>761.42</v>
      </c>
      <c r="D164" s="48">
        <v>33563</v>
      </c>
      <c r="E164" s="49">
        <v>16060</v>
      </c>
      <c r="F164" s="48">
        <v>36380</v>
      </c>
      <c r="G164" s="48">
        <v>-2817</v>
      </c>
      <c r="H164" s="50">
        <v>-7.7432655305112705</v>
      </c>
      <c r="I164" s="51">
        <v>29492</v>
      </c>
      <c r="J164" s="52">
        <v>724</v>
      </c>
      <c r="K164" s="51">
        <v>30336</v>
      </c>
      <c r="L164" s="52">
        <v>724</v>
      </c>
      <c r="M164" s="102">
        <f t="shared" si="33"/>
        <v>-844</v>
      </c>
      <c r="N164" s="53">
        <v>16755</v>
      </c>
      <c r="O164" s="53">
        <v>17031</v>
      </c>
      <c r="P164" s="49">
        <f>N164-O164</f>
        <v>-276</v>
      </c>
      <c r="Q164" s="50">
        <f t="shared" si="25"/>
        <v>38.732893803682593</v>
      </c>
      <c r="R164" s="174">
        <v>25380</v>
      </c>
      <c r="S164" s="159" t="s">
        <v>21</v>
      </c>
    </row>
    <row r="165" spans="1:19" s="46" customFormat="1" ht="27" customHeight="1" x14ac:dyDescent="0.2">
      <c r="A165" s="79" t="s">
        <v>86</v>
      </c>
      <c r="B165" s="40" t="s">
        <v>362</v>
      </c>
      <c r="C165" s="90">
        <v>589.99</v>
      </c>
      <c r="D165" s="48">
        <v>2611</v>
      </c>
      <c r="E165" s="49">
        <v>1238</v>
      </c>
      <c r="F165" s="48">
        <v>2684</v>
      </c>
      <c r="G165" s="48">
        <v>-73</v>
      </c>
      <c r="H165" s="50">
        <v>-2.7198211624441133</v>
      </c>
      <c r="I165" s="51">
        <v>2559</v>
      </c>
      <c r="J165" s="52">
        <v>197</v>
      </c>
      <c r="K165" s="51">
        <v>2589</v>
      </c>
      <c r="L165" s="52">
        <v>182</v>
      </c>
      <c r="M165" s="102">
        <f t="shared" si="33"/>
        <v>-30</v>
      </c>
      <c r="N165" s="53">
        <v>1271</v>
      </c>
      <c r="O165" s="53">
        <v>1264</v>
      </c>
      <c r="P165" s="49">
        <f>N165-O165</f>
        <v>7</v>
      </c>
      <c r="Q165" s="50">
        <f t="shared" si="25"/>
        <v>4.3373616501974608</v>
      </c>
      <c r="R165" s="172">
        <v>1965</v>
      </c>
      <c r="S165" s="159" t="s">
        <v>86</v>
      </c>
    </row>
    <row r="166" spans="1:19" s="46" customFormat="1" ht="27" customHeight="1" x14ac:dyDescent="0.2">
      <c r="A166" s="79" t="s">
        <v>87</v>
      </c>
      <c r="B166" s="40" t="s">
        <v>363</v>
      </c>
      <c r="C166" s="93">
        <v>401.59</v>
      </c>
      <c r="D166" s="48">
        <v>3448</v>
      </c>
      <c r="E166" s="49">
        <v>1716</v>
      </c>
      <c r="F166" s="48">
        <v>3881</v>
      </c>
      <c r="G166" s="48">
        <v>-433</v>
      </c>
      <c r="H166" s="50">
        <v>-11.156918320020614</v>
      </c>
      <c r="I166" s="51">
        <v>3162</v>
      </c>
      <c r="J166" s="52">
        <v>155</v>
      </c>
      <c r="K166" s="51">
        <v>3221</v>
      </c>
      <c r="L166" s="52">
        <v>122</v>
      </c>
      <c r="M166" s="102">
        <f t="shared" ref="M166:M173" si="36">I166-K166</f>
        <v>-59</v>
      </c>
      <c r="N166" s="53">
        <v>1824</v>
      </c>
      <c r="O166" s="53">
        <v>1826</v>
      </c>
      <c r="P166" s="49">
        <f t="shared" ref="P166:P173" si="37">N166-O166</f>
        <v>-2</v>
      </c>
      <c r="Q166" s="50">
        <f t="shared" si="25"/>
        <v>7.873702034413208</v>
      </c>
      <c r="R166" s="172">
        <v>2696</v>
      </c>
      <c r="S166" s="159" t="s">
        <v>87</v>
      </c>
    </row>
    <row r="167" spans="1:19" s="46" customFormat="1" ht="27" customHeight="1" x14ac:dyDescent="0.2">
      <c r="A167" s="79" t="s">
        <v>88</v>
      </c>
      <c r="B167" s="40" t="s">
        <v>364</v>
      </c>
      <c r="C167" s="90">
        <v>398.51</v>
      </c>
      <c r="D167" s="48">
        <v>1637</v>
      </c>
      <c r="E167" s="49">
        <v>756</v>
      </c>
      <c r="F167" s="48">
        <v>1757</v>
      </c>
      <c r="G167" s="48">
        <v>-120</v>
      </c>
      <c r="H167" s="50">
        <v>-6.829823562891292</v>
      </c>
      <c r="I167" s="51">
        <v>1421</v>
      </c>
      <c r="J167" s="52">
        <v>8</v>
      </c>
      <c r="K167" s="51">
        <v>1472</v>
      </c>
      <c r="L167" s="52">
        <v>8</v>
      </c>
      <c r="M167" s="102">
        <f t="shared" si="36"/>
        <v>-51</v>
      </c>
      <c r="N167" s="53">
        <v>805</v>
      </c>
      <c r="O167" s="53">
        <v>827</v>
      </c>
      <c r="P167" s="49">
        <f t="shared" si="37"/>
        <v>-22</v>
      </c>
      <c r="Q167" s="50">
        <f t="shared" si="25"/>
        <v>3.5657825399613561</v>
      </c>
      <c r="R167" s="172">
        <v>1262</v>
      </c>
      <c r="S167" s="159" t="s">
        <v>88</v>
      </c>
    </row>
    <row r="168" spans="1:19" s="46" customFormat="1" ht="27" customHeight="1" x14ac:dyDescent="0.2">
      <c r="A168" s="79" t="s">
        <v>89</v>
      </c>
      <c r="B168" s="40" t="s">
        <v>365</v>
      </c>
      <c r="C168" s="97">
        <v>1115.6199999999999</v>
      </c>
      <c r="D168" s="48">
        <v>7565</v>
      </c>
      <c r="E168" s="49">
        <v>3515</v>
      </c>
      <c r="F168" s="48">
        <v>8437</v>
      </c>
      <c r="G168" s="48">
        <v>-872</v>
      </c>
      <c r="H168" s="50">
        <v>-10.335427284579827</v>
      </c>
      <c r="I168" s="51">
        <v>7012</v>
      </c>
      <c r="J168" s="52">
        <v>297</v>
      </c>
      <c r="K168" s="51">
        <v>7199</v>
      </c>
      <c r="L168" s="52">
        <v>266</v>
      </c>
      <c r="M168" s="102">
        <f t="shared" si="36"/>
        <v>-187</v>
      </c>
      <c r="N168" s="53">
        <v>3833</v>
      </c>
      <c r="O168" s="53">
        <v>3881</v>
      </c>
      <c r="P168" s="49">
        <f t="shared" si="37"/>
        <v>-48</v>
      </c>
      <c r="Q168" s="50">
        <f t="shared" si="25"/>
        <v>6.2852942758286874</v>
      </c>
      <c r="R168" s="172">
        <v>5961</v>
      </c>
      <c r="S168" s="159" t="s">
        <v>89</v>
      </c>
    </row>
    <row r="169" spans="1:19" s="46" customFormat="1" ht="27" customHeight="1" x14ac:dyDescent="0.2">
      <c r="A169" s="79" t="s">
        <v>90</v>
      </c>
      <c r="B169" s="40" t="s">
        <v>366</v>
      </c>
      <c r="C169" s="90">
        <v>520.69000000000005</v>
      </c>
      <c r="D169" s="48">
        <v>3974</v>
      </c>
      <c r="E169" s="49">
        <v>1951</v>
      </c>
      <c r="F169" s="48">
        <v>4054</v>
      </c>
      <c r="G169" s="48">
        <v>-80</v>
      </c>
      <c r="H169" s="50">
        <v>-1.9733596447952639</v>
      </c>
      <c r="I169" s="51">
        <v>3437</v>
      </c>
      <c r="J169" s="52">
        <v>62</v>
      </c>
      <c r="K169" s="51">
        <v>3515</v>
      </c>
      <c r="L169" s="52">
        <v>56</v>
      </c>
      <c r="M169" s="102">
        <f t="shared" si="36"/>
        <v>-78</v>
      </c>
      <c r="N169" s="53">
        <v>1893</v>
      </c>
      <c r="O169" s="53">
        <v>1917</v>
      </c>
      <c r="P169" s="49">
        <f t="shared" si="37"/>
        <v>-24</v>
      </c>
      <c r="Q169" s="50">
        <f t="shared" si="25"/>
        <v>6.6008565557241345</v>
      </c>
      <c r="R169" s="172">
        <v>2971</v>
      </c>
      <c r="S169" s="159" t="s">
        <v>90</v>
      </c>
    </row>
    <row r="170" spans="1:19" s="46" customFormat="1" ht="27" customHeight="1" x14ac:dyDescent="0.2">
      <c r="A170" s="79" t="s">
        <v>91</v>
      </c>
      <c r="B170" s="40" t="s">
        <v>367</v>
      </c>
      <c r="C170" s="90">
        <v>81.64</v>
      </c>
      <c r="D170" s="48">
        <v>2509</v>
      </c>
      <c r="E170" s="49">
        <v>1246</v>
      </c>
      <c r="F170" s="48">
        <v>2773</v>
      </c>
      <c r="G170" s="48">
        <v>-264</v>
      </c>
      <c r="H170" s="50">
        <v>-9.5203750450775342</v>
      </c>
      <c r="I170" s="51">
        <v>2142</v>
      </c>
      <c r="J170" s="52">
        <v>36</v>
      </c>
      <c r="K170" s="51">
        <v>2183</v>
      </c>
      <c r="L170" s="52">
        <v>33</v>
      </c>
      <c r="M170" s="102">
        <f t="shared" si="36"/>
        <v>-41</v>
      </c>
      <c r="N170" s="53">
        <v>1084</v>
      </c>
      <c r="O170" s="53">
        <v>1182</v>
      </c>
      <c r="P170" s="49">
        <f t="shared" si="37"/>
        <v>-98</v>
      </c>
      <c r="Q170" s="50">
        <f t="shared" si="25"/>
        <v>26.237138657520823</v>
      </c>
      <c r="R170" s="172">
        <v>1866</v>
      </c>
      <c r="S170" s="159" t="s">
        <v>91</v>
      </c>
    </row>
    <row r="171" spans="1:19" s="46" customFormat="1" ht="27" customHeight="1" x14ac:dyDescent="0.2">
      <c r="A171" s="79" t="s">
        <v>368</v>
      </c>
      <c r="B171" s="40" t="s">
        <v>369</v>
      </c>
      <c r="C171" s="90">
        <v>76.5</v>
      </c>
      <c r="D171" s="48">
        <v>2004</v>
      </c>
      <c r="E171" s="49">
        <v>1037</v>
      </c>
      <c r="F171" s="48">
        <v>2303</v>
      </c>
      <c r="G171" s="48">
        <v>-299</v>
      </c>
      <c r="H171" s="50">
        <v>-12.983065566652193</v>
      </c>
      <c r="I171" s="51">
        <v>1798</v>
      </c>
      <c r="J171" s="52">
        <v>6</v>
      </c>
      <c r="K171" s="51">
        <v>1830</v>
      </c>
      <c r="L171" s="52">
        <v>3</v>
      </c>
      <c r="M171" s="102">
        <f t="shared" si="36"/>
        <v>-32</v>
      </c>
      <c r="N171" s="53">
        <v>1002</v>
      </c>
      <c r="O171" s="53">
        <v>1008</v>
      </c>
      <c r="P171" s="49">
        <f t="shared" si="37"/>
        <v>-6</v>
      </c>
      <c r="Q171" s="50">
        <f t="shared" si="25"/>
        <v>23.503267973856211</v>
      </c>
      <c r="R171" s="172">
        <v>1588</v>
      </c>
      <c r="S171" s="159" t="s">
        <v>368</v>
      </c>
    </row>
    <row r="172" spans="1:19" s="46" customFormat="1" ht="27" customHeight="1" x14ac:dyDescent="0.2">
      <c r="A172" s="79" t="s">
        <v>92</v>
      </c>
      <c r="B172" s="40" t="s">
        <v>370</v>
      </c>
      <c r="C172" s="90">
        <v>105.62</v>
      </c>
      <c r="D172" s="48">
        <v>2458</v>
      </c>
      <c r="E172" s="49">
        <v>1199</v>
      </c>
      <c r="F172" s="48">
        <v>2787</v>
      </c>
      <c r="G172" s="48">
        <v>-329</v>
      </c>
      <c r="H172" s="50">
        <v>-11.804808037316111</v>
      </c>
      <c r="I172" s="51">
        <v>2072</v>
      </c>
      <c r="J172" s="52">
        <v>8</v>
      </c>
      <c r="K172" s="51">
        <v>2151</v>
      </c>
      <c r="L172" s="52">
        <v>9</v>
      </c>
      <c r="M172" s="102">
        <f t="shared" si="36"/>
        <v>-79</v>
      </c>
      <c r="N172" s="53">
        <v>1156</v>
      </c>
      <c r="O172" s="53">
        <v>1197</v>
      </c>
      <c r="P172" s="49">
        <f t="shared" si="37"/>
        <v>-41</v>
      </c>
      <c r="Q172" s="50">
        <f t="shared" si="25"/>
        <v>19.617496686233668</v>
      </c>
      <c r="R172" s="172">
        <v>1825</v>
      </c>
      <c r="S172" s="159" t="s">
        <v>92</v>
      </c>
    </row>
    <row r="173" spans="1:19" s="46" customFormat="1" ht="27" customHeight="1" x14ac:dyDescent="0.2">
      <c r="A173" s="80" t="s">
        <v>85</v>
      </c>
      <c r="B173" s="71" t="s">
        <v>371</v>
      </c>
      <c r="C173" s="91">
        <v>574.1</v>
      </c>
      <c r="D173" s="64">
        <v>2371</v>
      </c>
      <c r="E173" s="65">
        <v>1225</v>
      </c>
      <c r="F173" s="64">
        <v>2447</v>
      </c>
      <c r="G173" s="64">
        <v>-76</v>
      </c>
      <c r="H173" s="66">
        <v>-3.1058438904781367</v>
      </c>
      <c r="I173" s="67">
        <v>2011</v>
      </c>
      <c r="J173" s="68">
        <v>66</v>
      </c>
      <c r="K173" s="67">
        <v>2042</v>
      </c>
      <c r="L173" s="68">
        <v>40</v>
      </c>
      <c r="M173" s="102">
        <f t="shared" si="36"/>
        <v>-31</v>
      </c>
      <c r="N173" s="69">
        <v>1177</v>
      </c>
      <c r="O173" s="69">
        <v>1181</v>
      </c>
      <c r="P173" s="49">
        <f t="shared" si="37"/>
        <v>-4</v>
      </c>
      <c r="Q173" s="50">
        <f t="shared" si="25"/>
        <v>3.5028740637519595</v>
      </c>
      <c r="R173" s="172">
        <v>1677</v>
      </c>
      <c r="S173" s="161" t="s">
        <v>85</v>
      </c>
    </row>
    <row r="174" spans="1:19" s="46" customFormat="1" ht="27" customHeight="1" x14ac:dyDescent="0.2">
      <c r="A174" s="151" t="s">
        <v>372</v>
      </c>
      <c r="B174" s="135"/>
      <c r="C174" s="136">
        <v>10690.36</v>
      </c>
      <c r="D174" s="143">
        <v>273362</v>
      </c>
      <c r="E174" s="143">
        <v>128986</v>
      </c>
      <c r="F174" s="143">
        <v>293542</v>
      </c>
      <c r="G174" s="148">
        <v>-20180</v>
      </c>
      <c r="H174" s="146">
        <v>-6.8746550749126198</v>
      </c>
      <c r="I174" s="141">
        <f>SUM(I175:I192)</f>
        <v>250920</v>
      </c>
      <c r="J174" s="140">
        <f>SUM(J175:J192)</f>
        <v>4694</v>
      </c>
      <c r="K174" s="140">
        <f t="shared" ref="K174:L174" si="38">SUM(K175:K192)</f>
        <v>256098</v>
      </c>
      <c r="L174" s="140">
        <f t="shared" si="38"/>
        <v>4207</v>
      </c>
      <c r="M174" s="147">
        <f>I174-K174</f>
        <v>-5178</v>
      </c>
      <c r="N174" s="148">
        <f>SUM(N175:N192)</f>
        <v>138732</v>
      </c>
      <c r="O174" s="148">
        <f>SUM(O175:O192)</f>
        <v>139883</v>
      </c>
      <c r="P174" s="148">
        <f>N174-O174</f>
        <v>-1151</v>
      </c>
      <c r="Q174" s="146">
        <f>SUM(Q175:Q192)</f>
        <v>354.32907277363432</v>
      </c>
      <c r="R174" s="175">
        <f>SUM(R175:R192)</f>
        <v>216534</v>
      </c>
      <c r="S174" s="163" t="s">
        <v>372</v>
      </c>
    </row>
    <row r="175" spans="1:19" s="46" customFormat="1" ht="27" customHeight="1" x14ac:dyDescent="0.2">
      <c r="A175" s="79" t="s">
        <v>15</v>
      </c>
      <c r="B175" s="40" t="s">
        <v>373</v>
      </c>
      <c r="C175" s="90">
        <v>1427.41</v>
      </c>
      <c r="D175" s="48">
        <v>115480</v>
      </c>
      <c r="E175" s="49">
        <v>55188</v>
      </c>
      <c r="F175" s="48">
        <v>121226</v>
      </c>
      <c r="G175" s="48">
        <v>-5746</v>
      </c>
      <c r="H175" s="50">
        <v>-4.7399072806163689</v>
      </c>
      <c r="I175" s="51">
        <v>108170</v>
      </c>
      <c r="J175" s="52">
        <v>955</v>
      </c>
      <c r="K175" s="51">
        <v>110046</v>
      </c>
      <c r="L175" s="52">
        <v>832</v>
      </c>
      <c r="M175" s="102">
        <f>I175-K175</f>
        <v>-1876</v>
      </c>
      <c r="N175" s="53">
        <v>61018</v>
      </c>
      <c r="O175" s="53">
        <v>61448</v>
      </c>
      <c r="P175" s="49">
        <f>N175-O175</f>
        <v>-430</v>
      </c>
      <c r="Q175" s="50">
        <f t="shared" si="25"/>
        <v>75.780609635633766</v>
      </c>
      <c r="R175" s="172">
        <v>94111</v>
      </c>
      <c r="S175" s="159" t="s">
        <v>15</v>
      </c>
    </row>
    <row r="176" spans="1:19" s="46" customFormat="1" ht="27" customHeight="1" x14ac:dyDescent="0.2">
      <c r="A176" s="79" t="s">
        <v>18</v>
      </c>
      <c r="B176" s="40" t="s">
        <v>374</v>
      </c>
      <c r="C176" s="90">
        <v>470.84</v>
      </c>
      <c r="D176" s="48">
        <v>35759</v>
      </c>
      <c r="E176" s="49">
        <v>17253</v>
      </c>
      <c r="F176" s="48">
        <v>39077</v>
      </c>
      <c r="G176" s="48">
        <v>-3318</v>
      </c>
      <c r="H176" s="50">
        <v>-8.4909281674642365</v>
      </c>
      <c r="I176" s="51">
        <v>31518</v>
      </c>
      <c r="J176" s="52">
        <v>661</v>
      </c>
      <c r="K176" s="51">
        <v>32199</v>
      </c>
      <c r="L176" s="52">
        <v>543</v>
      </c>
      <c r="M176" s="102">
        <f>I176-K176</f>
        <v>-681</v>
      </c>
      <c r="N176" s="53">
        <v>17776</v>
      </c>
      <c r="O176" s="53">
        <v>17876</v>
      </c>
      <c r="P176" s="49">
        <f>N176-O176</f>
        <v>-100</v>
      </c>
      <c r="Q176" s="50">
        <f t="shared" si="25"/>
        <v>66.939937133633507</v>
      </c>
      <c r="R176" s="172">
        <v>27118</v>
      </c>
      <c r="S176" s="159" t="s">
        <v>18</v>
      </c>
    </row>
    <row r="177" spans="1:19" s="46" customFormat="1" ht="27" customHeight="1" x14ac:dyDescent="0.2">
      <c r="A177" s="79" t="s">
        <v>26</v>
      </c>
      <c r="B177" s="40" t="s">
        <v>375</v>
      </c>
      <c r="C177" s="93">
        <v>830.67</v>
      </c>
      <c r="D177" s="48">
        <v>21215</v>
      </c>
      <c r="E177" s="49">
        <v>11214</v>
      </c>
      <c r="F177" s="48">
        <v>23109</v>
      </c>
      <c r="G177" s="48">
        <v>-1894</v>
      </c>
      <c r="H177" s="50">
        <v>-8.1959409753775585</v>
      </c>
      <c r="I177" s="51">
        <v>19409</v>
      </c>
      <c r="J177" s="52">
        <v>806</v>
      </c>
      <c r="K177" s="51">
        <v>19760</v>
      </c>
      <c r="L177" s="52">
        <v>733</v>
      </c>
      <c r="M177" s="102">
        <f>I177-K177</f>
        <v>-351</v>
      </c>
      <c r="N177" s="53">
        <v>11533</v>
      </c>
      <c r="O177" s="53">
        <v>11560</v>
      </c>
      <c r="P177" s="49">
        <f t="shared" ref="P177:P192" si="39">N177-O177</f>
        <v>-27</v>
      </c>
      <c r="Q177" s="50">
        <f t="shared" si="25"/>
        <v>23.365476061492533</v>
      </c>
      <c r="R177" s="172">
        <v>16613</v>
      </c>
      <c r="S177" s="159" t="s">
        <v>26</v>
      </c>
    </row>
    <row r="178" spans="1:19" s="46" customFormat="1" ht="27" customHeight="1" x14ac:dyDescent="0.2">
      <c r="A178" s="79" t="s">
        <v>93</v>
      </c>
      <c r="B178" s="40" t="s">
        <v>376</v>
      </c>
      <c r="C178" s="90">
        <v>438.41</v>
      </c>
      <c r="D178" s="48">
        <v>18697</v>
      </c>
      <c r="E178" s="49">
        <v>8309</v>
      </c>
      <c r="F178" s="48">
        <v>20296</v>
      </c>
      <c r="G178" s="48">
        <v>-1599</v>
      </c>
      <c r="H178" s="50">
        <v>-7.8783996846669302</v>
      </c>
      <c r="I178" s="51">
        <v>16830</v>
      </c>
      <c r="J178" s="52">
        <v>242</v>
      </c>
      <c r="K178" s="51">
        <v>17329</v>
      </c>
      <c r="L178" s="52">
        <v>208</v>
      </c>
      <c r="M178" s="102">
        <f t="shared" ref="M178:M192" si="40">I178-K178</f>
        <v>-499</v>
      </c>
      <c r="N178" s="53">
        <v>9037</v>
      </c>
      <c r="O178" s="53">
        <v>9189</v>
      </c>
      <c r="P178" s="49">
        <f t="shared" si="39"/>
        <v>-152</v>
      </c>
      <c r="Q178" s="50">
        <f t="shared" si="25"/>
        <v>38.38872288497069</v>
      </c>
      <c r="R178" s="172">
        <v>14730</v>
      </c>
      <c r="S178" s="159" t="s">
        <v>93</v>
      </c>
    </row>
    <row r="179" spans="1:19" s="46" customFormat="1" ht="27" customHeight="1" x14ac:dyDescent="0.2">
      <c r="A179" s="79" t="s">
        <v>94</v>
      </c>
      <c r="B179" s="40" t="s">
        <v>377</v>
      </c>
      <c r="C179" s="90">
        <v>716.8</v>
      </c>
      <c r="D179" s="48">
        <v>4373</v>
      </c>
      <c r="E179" s="49">
        <v>2043</v>
      </c>
      <c r="F179" s="48">
        <v>5008</v>
      </c>
      <c r="G179" s="48">
        <v>-635</v>
      </c>
      <c r="H179" s="50">
        <v>-12.679712460063897</v>
      </c>
      <c r="I179" s="51">
        <v>3881</v>
      </c>
      <c r="J179" s="52">
        <v>26</v>
      </c>
      <c r="K179" s="51">
        <v>3970</v>
      </c>
      <c r="L179" s="52">
        <v>16</v>
      </c>
      <c r="M179" s="102">
        <f t="shared" si="40"/>
        <v>-89</v>
      </c>
      <c r="N179" s="53">
        <v>2107</v>
      </c>
      <c r="O179" s="53">
        <v>2133</v>
      </c>
      <c r="P179" s="49">
        <f t="shared" si="39"/>
        <v>-26</v>
      </c>
      <c r="Q179" s="50">
        <f t="shared" si="25"/>
        <v>5.4143415178571432</v>
      </c>
      <c r="R179" s="172">
        <v>3448</v>
      </c>
      <c r="S179" s="159" t="s">
        <v>94</v>
      </c>
    </row>
    <row r="180" spans="1:19" s="46" customFormat="1" ht="27" customHeight="1" x14ac:dyDescent="0.2">
      <c r="A180" s="79" t="s">
        <v>95</v>
      </c>
      <c r="B180" s="40" t="s">
        <v>378</v>
      </c>
      <c r="C180" s="90">
        <v>737.13</v>
      </c>
      <c r="D180" s="49">
        <v>11418</v>
      </c>
      <c r="E180" s="49">
        <v>5349</v>
      </c>
      <c r="F180" s="49">
        <v>12231</v>
      </c>
      <c r="G180" s="49">
        <v>-813</v>
      </c>
      <c r="H180" s="50">
        <v>-6.6470443953887663</v>
      </c>
      <c r="I180" s="51">
        <v>10264</v>
      </c>
      <c r="J180" s="52">
        <v>372</v>
      </c>
      <c r="K180" s="51">
        <v>10513</v>
      </c>
      <c r="L180" s="52">
        <v>360</v>
      </c>
      <c r="M180" s="102">
        <f t="shared" si="40"/>
        <v>-249</v>
      </c>
      <c r="N180" s="53">
        <v>5391</v>
      </c>
      <c r="O180" s="53">
        <v>5458</v>
      </c>
      <c r="P180" s="49">
        <f t="shared" si="39"/>
        <v>-67</v>
      </c>
      <c r="Q180" s="50">
        <f t="shared" si="25"/>
        <v>13.92427387299391</v>
      </c>
      <c r="R180" s="172">
        <v>8580</v>
      </c>
      <c r="S180" s="159" t="s">
        <v>95</v>
      </c>
    </row>
    <row r="181" spans="1:19" s="46" customFormat="1" ht="27" customHeight="1" x14ac:dyDescent="0.2">
      <c r="A181" s="79" t="s">
        <v>96</v>
      </c>
      <c r="B181" s="40" t="s">
        <v>379</v>
      </c>
      <c r="C181" s="90">
        <v>402.76</v>
      </c>
      <c r="D181" s="49">
        <v>3883</v>
      </c>
      <c r="E181" s="49">
        <v>1591</v>
      </c>
      <c r="F181" s="49">
        <v>4221</v>
      </c>
      <c r="G181" s="49">
        <v>-338</v>
      </c>
      <c r="H181" s="50">
        <v>-8.0075811419095011</v>
      </c>
      <c r="I181" s="51">
        <v>3567</v>
      </c>
      <c r="J181" s="52">
        <v>20</v>
      </c>
      <c r="K181" s="51">
        <v>3622</v>
      </c>
      <c r="L181" s="52">
        <v>6</v>
      </c>
      <c r="M181" s="102">
        <f t="shared" si="40"/>
        <v>-55</v>
      </c>
      <c r="N181" s="53">
        <v>1677</v>
      </c>
      <c r="O181" s="53">
        <v>1670</v>
      </c>
      <c r="P181" s="49">
        <f t="shared" si="39"/>
        <v>7</v>
      </c>
      <c r="Q181" s="50">
        <f t="shared" si="25"/>
        <v>8.8563909027708814</v>
      </c>
      <c r="R181" s="172">
        <v>3056</v>
      </c>
      <c r="S181" s="159" t="s">
        <v>96</v>
      </c>
    </row>
    <row r="182" spans="1:19" s="46" customFormat="1" ht="27" customHeight="1" x14ac:dyDescent="0.2">
      <c r="A182" s="79" t="s">
        <v>97</v>
      </c>
      <c r="B182" s="40" t="s">
        <v>380</v>
      </c>
      <c r="C182" s="90">
        <v>286.89</v>
      </c>
      <c r="D182" s="49">
        <v>4623</v>
      </c>
      <c r="E182" s="49">
        <v>1966</v>
      </c>
      <c r="F182" s="49">
        <v>5085</v>
      </c>
      <c r="G182" s="49">
        <v>-462</v>
      </c>
      <c r="H182" s="50">
        <v>-9.0855457227138636</v>
      </c>
      <c r="I182" s="51">
        <v>4255</v>
      </c>
      <c r="J182" s="52">
        <v>30</v>
      </c>
      <c r="K182" s="51">
        <v>4342</v>
      </c>
      <c r="L182" s="52">
        <v>30</v>
      </c>
      <c r="M182" s="102">
        <f t="shared" si="40"/>
        <v>-87</v>
      </c>
      <c r="N182" s="53">
        <v>2006</v>
      </c>
      <c r="O182" s="53">
        <v>2037</v>
      </c>
      <c r="P182" s="49">
        <f t="shared" si="39"/>
        <v>-31</v>
      </c>
      <c r="Q182" s="50">
        <f t="shared" si="25"/>
        <v>14.831468507093312</v>
      </c>
      <c r="R182" s="172">
        <v>3656</v>
      </c>
      <c r="S182" s="159" t="s">
        <v>97</v>
      </c>
    </row>
    <row r="183" spans="1:19" s="46" customFormat="1" ht="27" customHeight="1" x14ac:dyDescent="0.2">
      <c r="A183" s="79" t="s">
        <v>98</v>
      </c>
      <c r="B183" s="40" t="s">
        <v>381</v>
      </c>
      <c r="C183" s="90">
        <v>190.95</v>
      </c>
      <c r="D183" s="48">
        <v>4677</v>
      </c>
      <c r="E183" s="49">
        <v>1873</v>
      </c>
      <c r="F183" s="48">
        <v>5100</v>
      </c>
      <c r="G183" s="48">
        <v>-423</v>
      </c>
      <c r="H183" s="50">
        <v>-8.2941176470588243</v>
      </c>
      <c r="I183" s="51">
        <v>4374</v>
      </c>
      <c r="J183" s="52">
        <v>91</v>
      </c>
      <c r="K183" s="51">
        <v>4448</v>
      </c>
      <c r="L183" s="52">
        <v>81</v>
      </c>
      <c r="M183" s="102">
        <f t="shared" si="40"/>
        <v>-74</v>
      </c>
      <c r="N183" s="53">
        <v>2079</v>
      </c>
      <c r="O183" s="53">
        <v>2090</v>
      </c>
      <c r="P183" s="49">
        <f t="shared" si="39"/>
        <v>-11</v>
      </c>
      <c r="Q183" s="50">
        <f t="shared" ref="Q183:Q212" si="41">I183/C183</f>
        <v>22.906520031421838</v>
      </c>
      <c r="R183" s="172">
        <v>3719</v>
      </c>
      <c r="S183" s="159" t="s">
        <v>98</v>
      </c>
    </row>
    <row r="184" spans="1:19" s="46" customFormat="1" ht="27" customHeight="1" x14ac:dyDescent="0.2">
      <c r="A184" s="79" t="s">
        <v>99</v>
      </c>
      <c r="B184" s="40" t="s">
        <v>382</v>
      </c>
      <c r="C184" s="90">
        <v>527.27</v>
      </c>
      <c r="D184" s="48">
        <v>2775</v>
      </c>
      <c r="E184" s="49">
        <v>1202</v>
      </c>
      <c r="F184" s="48">
        <v>3092</v>
      </c>
      <c r="G184" s="48">
        <v>-317</v>
      </c>
      <c r="H184" s="50">
        <v>-10.252263906856404</v>
      </c>
      <c r="I184" s="51">
        <v>2461</v>
      </c>
      <c r="J184" s="52">
        <v>26</v>
      </c>
      <c r="K184" s="51">
        <v>2543</v>
      </c>
      <c r="L184" s="52">
        <v>28</v>
      </c>
      <c r="M184" s="102">
        <f t="shared" si="40"/>
        <v>-82</v>
      </c>
      <c r="N184" s="53">
        <v>1322</v>
      </c>
      <c r="O184" s="53">
        <v>1351</v>
      </c>
      <c r="P184" s="49">
        <f t="shared" si="39"/>
        <v>-29</v>
      </c>
      <c r="Q184" s="50">
        <f t="shared" si="41"/>
        <v>4.667437935023802</v>
      </c>
      <c r="R184" s="172">
        <v>2149</v>
      </c>
      <c r="S184" s="159" t="s">
        <v>99</v>
      </c>
    </row>
    <row r="185" spans="1:19" s="46" customFormat="1" ht="27" customHeight="1" x14ac:dyDescent="0.2">
      <c r="A185" s="79" t="s">
        <v>100</v>
      </c>
      <c r="B185" s="40" t="s">
        <v>383</v>
      </c>
      <c r="C185" s="90">
        <v>404.94</v>
      </c>
      <c r="D185" s="48">
        <v>4875</v>
      </c>
      <c r="E185" s="49">
        <v>2266</v>
      </c>
      <c r="F185" s="48">
        <v>5362</v>
      </c>
      <c r="G185" s="48">
        <v>-487</v>
      </c>
      <c r="H185" s="50">
        <v>-9.0824319283849313</v>
      </c>
      <c r="I185" s="51">
        <v>4577</v>
      </c>
      <c r="J185" s="52">
        <v>347</v>
      </c>
      <c r="K185" s="51">
        <v>4646</v>
      </c>
      <c r="L185" s="52">
        <v>318</v>
      </c>
      <c r="M185" s="102">
        <f t="shared" si="40"/>
        <v>-69</v>
      </c>
      <c r="N185" s="53">
        <v>2464</v>
      </c>
      <c r="O185" s="53">
        <v>2460</v>
      </c>
      <c r="P185" s="49">
        <f t="shared" si="39"/>
        <v>4</v>
      </c>
      <c r="Q185" s="50">
        <f t="shared" si="41"/>
        <v>11.302909072949079</v>
      </c>
      <c r="R185" s="172">
        <v>3727</v>
      </c>
      <c r="S185" s="159" t="s">
        <v>100</v>
      </c>
    </row>
    <row r="186" spans="1:19" s="46" customFormat="1" ht="27" customHeight="1" x14ac:dyDescent="0.2">
      <c r="A186" s="79" t="s">
        <v>384</v>
      </c>
      <c r="B186" s="40" t="s">
        <v>385</v>
      </c>
      <c r="C186" s="97">
        <v>1332.45</v>
      </c>
      <c r="D186" s="48">
        <v>19241</v>
      </c>
      <c r="E186" s="49">
        <v>8813</v>
      </c>
      <c r="F186" s="48">
        <v>20873</v>
      </c>
      <c r="G186" s="48">
        <v>-1632</v>
      </c>
      <c r="H186" s="50">
        <v>-7.8187131701240835</v>
      </c>
      <c r="I186" s="51">
        <v>17113</v>
      </c>
      <c r="J186" s="52">
        <v>180</v>
      </c>
      <c r="K186" s="51">
        <v>17646</v>
      </c>
      <c r="L186" s="52">
        <v>164</v>
      </c>
      <c r="M186" s="102">
        <f t="shared" si="40"/>
        <v>-533</v>
      </c>
      <c r="N186" s="53">
        <v>9469</v>
      </c>
      <c r="O186" s="53">
        <v>9622</v>
      </c>
      <c r="P186" s="49">
        <f t="shared" si="39"/>
        <v>-153</v>
      </c>
      <c r="Q186" s="50">
        <f t="shared" si="41"/>
        <v>12.843258658861496</v>
      </c>
      <c r="R186" s="172">
        <v>14905</v>
      </c>
      <c r="S186" s="159" t="s">
        <v>384</v>
      </c>
    </row>
    <row r="187" spans="1:19" s="46" customFormat="1" ht="27" customHeight="1" x14ac:dyDescent="0.2">
      <c r="A187" s="79" t="s">
        <v>101</v>
      </c>
      <c r="B187" s="40" t="s">
        <v>386</v>
      </c>
      <c r="C187" s="93">
        <v>505.79</v>
      </c>
      <c r="D187" s="48">
        <v>8270</v>
      </c>
      <c r="E187" s="49">
        <v>3692</v>
      </c>
      <c r="F187" s="48">
        <v>9231</v>
      </c>
      <c r="G187" s="48">
        <v>-961</v>
      </c>
      <c r="H187" s="50">
        <v>-10.410573069006608</v>
      </c>
      <c r="I187" s="51">
        <v>7783</v>
      </c>
      <c r="J187" s="52">
        <v>343</v>
      </c>
      <c r="K187" s="51">
        <v>7901</v>
      </c>
      <c r="L187" s="52">
        <v>302</v>
      </c>
      <c r="M187" s="102">
        <f t="shared" si="40"/>
        <v>-118</v>
      </c>
      <c r="N187" s="53">
        <v>4021</v>
      </c>
      <c r="O187" s="53">
        <v>4042</v>
      </c>
      <c r="P187" s="49">
        <f t="shared" si="39"/>
        <v>-21</v>
      </c>
      <c r="Q187" s="50">
        <f t="shared" si="41"/>
        <v>15.387809169813558</v>
      </c>
      <c r="R187" s="172">
        <v>6586</v>
      </c>
      <c r="S187" s="159" t="s">
        <v>101</v>
      </c>
    </row>
    <row r="188" spans="1:19" s="46" customFormat="1" ht="27" customHeight="1" x14ac:dyDescent="0.2">
      <c r="A188" s="79" t="s">
        <v>102</v>
      </c>
      <c r="B188" s="40" t="s">
        <v>387</v>
      </c>
      <c r="C188" s="90">
        <v>766.89</v>
      </c>
      <c r="D188" s="48">
        <v>2421</v>
      </c>
      <c r="E188" s="49">
        <v>1201</v>
      </c>
      <c r="F188" s="48">
        <v>2721</v>
      </c>
      <c r="G188" s="48">
        <v>-300</v>
      </c>
      <c r="H188" s="50">
        <v>-11.025358324145534</v>
      </c>
      <c r="I188" s="51">
        <v>2164</v>
      </c>
      <c r="J188" s="52">
        <v>50</v>
      </c>
      <c r="K188" s="51">
        <v>2208</v>
      </c>
      <c r="L188" s="52">
        <v>44</v>
      </c>
      <c r="M188" s="102">
        <f t="shared" si="40"/>
        <v>-44</v>
      </c>
      <c r="N188" s="53">
        <v>1268</v>
      </c>
      <c r="O188" s="53">
        <v>1275</v>
      </c>
      <c r="P188" s="49">
        <f t="shared" si="39"/>
        <v>-7</v>
      </c>
      <c r="Q188" s="50">
        <f t="shared" si="41"/>
        <v>2.8217866969187235</v>
      </c>
      <c r="R188" s="172">
        <v>1899</v>
      </c>
      <c r="S188" s="159" t="s">
        <v>102</v>
      </c>
    </row>
    <row r="189" spans="1:19" s="46" customFormat="1" ht="27" customHeight="1" x14ac:dyDescent="0.2">
      <c r="A189" s="79" t="s">
        <v>103</v>
      </c>
      <c r="B189" s="40" t="s">
        <v>388</v>
      </c>
      <c r="C189" s="90">
        <v>362.55</v>
      </c>
      <c r="D189" s="48">
        <v>3628</v>
      </c>
      <c r="E189" s="49">
        <v>1725</v>
      </c>
      <c r="F189" s="48">
        <v>3909</v>
      </c>
      <c r="G189" s="48">
        <v>-281</v>
      </c>
      <c r="H189" s="50">
        <v>-7.1885392683550782</v>
      </c>
      <c r="I189" s="51">
        <v>3422</v>
      </c>
      <c r="J189" s="52">
        <v>180</v>
      </c>
      <c r="K189" s="51">
        <v>3495</v>
      </c>
      <c r="L189" s="52">
        <v>164</v>
      </c>
      <c r="M189" s="102">
        <f t="shared" si="40"/>
        <v>-73</v>
      </c>
      <c r="N189" s="53">
        <v>1825</v>
      </c>
      <c r="O189" s="53">
        <v>1830</v>
      </c>
      <c r="P189" s="49">
        <f t="shared" si="39"/>
        <v>-5</v>
      </c>
      <c r="Q189" s="50">
        <f t="shared" si="41"/>
        <v>9.4386981106054328</v>
      </c>
      <c r="R189" s="172">
        <v>2808</v>
      </c>
      <c r="S189" s="159" t="s">
        <v>103</v>
      </c>
    </row>
    <row r="190" spans="1:19" s="46" customFormat="1" ht="27" customHeight="1" x14ac:dyDescent="0.2">
      <c r="A190" s="79" t="s">
        <v>104</v>
      </c>
      <c r="B190" s="40" t="s">
        <v>389</v>
      </c>
      <c r="C190" s="90">
        <v>308.08</v>
      </c>
      <c r="D190" s="49">
        <v>1053</v>
      </c>
      <c r="E190" s="49">
        <v>499</v>
      </c>
      <c r="F190" s="49">
        <v>1116</v>
      </c>
      <c r="G190" s="53">
        <v>-63</v>
      </c>
      <c r="H190" s="50">
        <v>-5.6451612903225801</v>
      </c>
      <c r="I190" s="51">
        <v>936</v>
      </c>
      <c r="J190" s="52">
        <v>48</v>
      </c>
      <c r="K190" s="51">
        <v>956</v>
      </c>
      <c r="L190" s="52">
        <v>44</v>
      </c>
      <c r="M190" s="102">
        <f t="shared" si="40"/>
        <v>-20</v>
      </c>
      <c r="N190" s="53">
        <v>631</v>
      </c>
      <c r="O190" s="53">
        <v>639</v>
      </c>
      <c r="P190" s="49">
        <f t="shared" si="39"/>
        <v>-8</v>
      </c>
      <c r="Q190" s="50">
        <f t="shared" si="41"/>
        <v>3.0381719034017141</v>
      </c>
      <c r="R190" s="172">
        <v>797</v>
      </c>
      <c r="S190" s="159" t="s">
        <v>104</v>
      </c>
    </row>
    <row r="191" spans="1:19" s="46" customFormat="1" ht="27" customHeight="1" x14ac:dyDescent="0.2">
      <c r="A191" s="79" t="s">
        <v>105</v>
      </c>
      <c r="B191" s="40" t="s">
        <v>390</v>
      </c>
      <c r="C191" s="90">
        <v>636.88</v>
      </c>
      <c r="D191" s="49">
        <v>4199</v>
      </c>
      <c r="E191" s="49">
        <v>2052</v>
      </c>
      <c r="F191" s="49">
        <v>4525</v>
      </c>
      <c r="G191" s="49">
        <v>-326</v>
      </c>
      <c r="H191" s="50">
        <v>-7.2044198895027627</v>
      </c>
      <c r="I191" s="51">
        <v>3917</v>
      </c>
      <c r="J191" s="52">
        <v>260</v>
      </c>
      <c r="K191" s="51">
        <v>4033</v>
      </c>
      <c r="L191" s="52">
        <v>283</v>
      </c>
      <c r="M191" s="102">
        <f t="shared" si="40"/>
        <v>-116</v>
      </c>
      <c r="N191" s="53">
        <v>2164</v>
      </c>
      <c r="O191" s="53">
        <v>2224</v>
      </c>
      <c r="P191" s="49">
        <f t="shared" si="39"/>
        <v>-60</v>
      </c>
      <c r="Q191" s="50">
        <f t="shared" si="41"/>
        <v>6.1502951890466022</v>
      </c>
      <c r="R191" s="172">
        <v>3220</v>
      </c>
      <c r="S191" s="159" t="s">
        <v>105</v>
      </c>
    </row>
    <row r="192" spans="1:19" s="46" customFormat="1" ht="27" customHeight="1" x14ac:dyDescent="0.2">
      <c r="A192" s="80" t="s">
        <v>391</v>
      </c>
      <c r="B192" s="71" t="s">
        <v>392</v>
      </c>
      <c r="C192" s="91">
        <v>343.66</v>
      </c>
      <c r="D192" s="64">
        <v>6775</v>
      </c>
      <c r="E192" s="65">
        <v>2750</v>
      </c>
      <c r="F192" s="64">
        <v>7360</v>
      </c>
      <c r="G192" s="64">
        <v>-585</v>
      </c>
      <c r="H192" s="66">
        <v>-7.9483695652173916</v>
      </c>
      <c r="I192" s="67">
        <v>6279</v>
      </c>
      <c r="J192" s="68">
        <v>57</v>
      </c>
      <c r="K192" s="67">
        <v>6441</v>
      </c>
      <c r="L192" s="68">
        <v>51</v>
      </c>
      <c r="M192" s="102">
        <f t="shared" si="40"/>
        <v>-162</v>
      </c>
      <c r="N192" s="69">
        <v>2944</v>
      </c>
      <c r="O192" s="69">
        <v>2979</v>
      </c>
      <c r="P192" s="49">
        <f t="shared" si="39"/>
        <v>-35</v>
      </c>
      <c r="Q192" s="50">
        <f t="shared" si="41"/>
        <v>18.270965489146249</v>
      </c>
      <c r="R192" s="172">
        <v>5412</v>
      </c>
      <c r="S192" s="161" t="s">
        <v>391</v>
      </c>
    </row>
    <row r="193" spans="1:19" s="46" customFormat="1" ht="27" customHeight="1" x14ac:dyDescent="0.2">
      <c r="A193" s="151" t="s">
        <v>393</v>
      </c>
      <c r="B193" s="135"/>
      <c r="C193" s="136">
        <v>10831.55</v>
      </c>
      <c r="D193" s="138">
        <v>332648</v>
      </c>
      <c r="E193" s="143">
        <v>153169</v>
      </c>
      <c r="F193" s="138">
        <v>343436</v>
      </c>
      <c r="G193" s="138">
        <v>-10788</v>
      </c>
      <c r="H193" s="146">
        <v>-3.1411966130516311</v>
      </c>
      <c r="I193" s="141">
        <f>SUM(I194:I212)</f>
        <v>317374</v>
      </c>
      <c r="J193" s="140">
        <f>SUM(J194:J212)</f>
        <v>4526</v>
      </c>
      <c r="K193" s="140">
        <f t="shared" ref="K193:L193" si="42">SUM(K194:K212)</f>
        <v>321232</v>
      </c>
      <c r="L193" s="140">
        <f t="shared" si="42"/>
        <v>3985</v>
      </c>
      <c r="M193" s="147">
        <f>I193-K193</f>
        <v>-3858</v>
      </c>
      <c r="N193" s="148">
        <f>SUM(N194:N212)</f>
        <v>171166</v>
      </c>
      <c r="O193" s="148">
        <f>SUM(O194:O212)</f>
        <v>171492</v>
      </c>
      <c r="P193" s="143">
        <f>N193-O193</f>
        <v>-326</v>
      </c>
      <c r="Q193" s="146">
        <f>SUM(Q194:Q212)</f>
        <v>596.29344266795806</v>
      </c>
      <c r="R193" s="175">
        <f>SUM(R194:R212)</f>
        <v>271449</v>
      </c>
      <c r="S193" s="163" t="s">
        <v>393</v>
      </c>
    </row>
    <row r="194" spans="1:19" s="46" customFormat="1" ht="27" customHeight="1" x14ac:dyDescent="0.2">
      <c r="A194" s="79" t="s">
        <v>14</v>
      </c>
      <c r="B194" s="40" t="s">
        <v>394</v>
      </c>
      <c r="C194" s="90">
        <v>619.34</v>
      </c>
      <c r="D194" s="48">
        <v>166536</v>
      </c>
      <c r="E194" s="49">
        <v>80175</v>
      </c>
      <c r="F194" s="48">
        <v>169327</v>
      </c>
      <c r="G194" s="48">
        <v>-2791</v>
      </c>
      <c r="H194" s="50">
        <v>-1.6482899950982419</v>
      </c>
      <c r="I194" s="51">
        <v>159294</v>
      </c>
      <c r="J194" s="52">
        <v>1720</v>
      </c>
      <c r="K194" s="51">
        <v>160810</v>
      </c>
      <c r="L194" s="52">
        <v>1530</v>
      </c>
      <c r="M194" s="102">
        <f>I194-K194</f>
        <v>-1516</v>
      </c>
      <c r="N194" s="53">
        <v>90105</v>
      </c>
      <c r="O194" s="53">
        <v>90252</v>
      </c>
      <c r="P194" s="49">
        <f>N194-O194</f>
        <v>-147</v>
      </c>
      <c r="Q194" s="50">
        <f t="shared" si="41"/>
        <v>257.19959957373976</v>
      </c>
      <c r="R194" s="174">
        <v>137151</v>
      </c>
      <c r="S194" s="159" t="s">
        <v>14</v>
      </c>
    </row>
    <row r="195" spans="1:19" s="46" customFormat="1" ht="27" customHeight="1" x14ac:dyDescent="0.2">
      <c r="A195" s="79" t="s">
        <v>115</v>
      </c>
      <c r="B195" s="40" t="s">
        <v>395</v>
      </c>
      <c r="C195" s="90">
        <v>466.02</v>
      </c>
      <c r="D195" s="48">
        <v>43576</v>
      </c>
      <c r="E195" s="49">
        <v>18362</v>
      </c>
      <c r="F195" s="48">
        <v>44807</v>
      </c>
      <c r="G195" s="48">
        <v>-1231</v>
      </c>
      <c r="H195" s="50">
        <v>-2.7473385854888748</v>
      </c>
      <c r="I195" s="51">
        <v>42240</v>
      </c>
      <c r="J195" s="52">
        <v>294</v>
      </c>
      <c r="K195" s="51">
        <v>42683</v>
      </c>
      <c r="L195" s="52">
        <v>233</v>
      </c>
      <c r="M195" s="102">
        <f>I195-K195</f>
        <v>-443</v>
      </c>
      <c r="N195" s="53">
        <v>20993</v>
      </c>
      <c r="O195" s="53">
        <v>20981</v>
      </c>
      <c r="P195" s="49">
        <f>N195-O195</f>
        <v>12</v>
      </c>
      <c r="Q195" s="50">
        <f t="shared" si="41"/>
        <v>90.639886700141631</v>
      </c>
      <c r="R195" s="172">
        <v>35868</v>
      </c>
      <c r="S195" s="159" t="s">
        <v>115</v>
      </c>
    </row>
    <row r="196" spans="1:19" s="46" customFormat="1" ht="27" customHeight="1" x14ac:dyDescent="0.2">
      <c r="A196" s="79" t="s">
        <v>116</v>
      </c>
      <c r="B196" s="40" t="s">
        <v>396</v>
      </c>
      <c r="C196" s="90">
        <v>259.19</v>
      </c>
      <c r="D196" s="48">
        <v>5848</v>
      </c>
      <c r="E196" s="49">
        <v>2524</v>
      </c>
      <c r="F196" s="48">
        <v>6132</v>
      </c>
      <c r="G196" s="48">
        <v>-284</v>
      </c>
      <c r="H196" s="50">
        <v>-4.6314416177429871</v>
      </c>
      <c r="I196" s="51">
        <v>5611</v>
      </c>
      <c r="J196" s="52">
        <v>183</v>
      </c>
      <c r="K196" s="51">
        <v>5690</v>
      </c>
      <c r="L196" s="52">
        <v>159</v>
      </c>
      <c r="M196" s="102">
        <f t="shared" ref="M196:M212" si="43">I196-K196</f>
        <v>-79</v>
      </c>
      <c r="N196" s="53">
        <v>2749</v>
      </c>
      <c r="O196" s="53">
        <v>2737</v>
      </c>
      <c r="P196" s="49">
        <f t="shared" ref="P196:P212" si="44">N196-O196</f>
        <v>12</v>
      </c>
      <c r="Q196" s="50">
        <f t="shared" si="41"/>
        <v>21.648211736563912</v>
      </c>
      <c r="R196" s="172">
        <v>4701</v>
      </c>
      <c r="S196" s="159" t="s">
        <v>116</v>
      </c>
    </row>
    <row r="197" spans="1:19" s="46" customFormat="1" ht="27" customHeight="1" x14ac:dyDescent="0.2">
      <c r="A197" s="79" t="s">
        <v>117</v>
      </c>
      <c r="B197" s="40" t="s">
        <v>397</v>
      </c>
      <c r="C197" s="90">
        <v>694.23</v>
      </c>
      <c r="D197" s="48">
        <v>4778</v>
      </c>
      <c r="E197" s="49">
        <v>2350</v>
      </c>
      <c r="F197" s="48">
        <v>4765</v>
      </c>
      <c r="G197" s="48">
        <v>13</v>
      </c>
      <c r="H197" s="50">
        <v>0.27282266526757609</v>
      </c>
      <c r="I197" s="51">
        <v>4677</v>
      </c>
      <c r="J197" s="52">
        <v>250</v>
      </c>
      <c r="K197" s="51">
        <v>4758</v>
      </c>
      <c r="L197" s="52">
        <v>231</v>
      </c>
      <c r="M197" s="102">
        <f t="shared" si="43"/>
        <v>-81</v>
      </c>
      <c r="N197" s="53">
        <v>2578</v>
      </c>
      <c r="O197" s="53">
        <v>2587</v>
      </c>
      <c r="P197" s="49">
        <f t="shared" si="44"/>
        <v>-9</v>
      </c>
      <c r="Q197" s="50">
        <f t="shared" si="41"/>
        <v>6.7369603733632948</v>
      </c>
      <c r="R197" s="172">
        <v>3815</v>
      </c>
      <c r="S197" s="159" t="s">
        <v>117</v>
      </c>
    </row>
    <row r="198" spans="1:19" s="46" customFormat="1" ht="27" customHeight="1" x14ac:dyDescent="0.2">
      <c r="A198" s="79" t="s">
        <v>118</v>
      </c>
      <c r="B198" s="40" t="s">
        <v>398</v>
      </c>
      <c r="C198" s="90">
        <v>402.88</v>
      </c>
      <c r="D198" s="48">
        <v>5266</v>
      </c>
      <c r="E198" s="49">
        <v>2255</v>
      </c>
      <c r="F198" s="48">
        <v>5542</v>
      </c>
      <c r="G198" s="48">
        <v>-276</v>
      </c>
      <c r="H198" s="50">
        <v>-4.9801515698303866</v>
      </c>
      <c r="I198" s="51">
        <v>4828</v>
      </c>
      <c r="J198" s="52">
        <v>112</v>
      </c>
      <c r="K198" s="51">
        <v>4928</v>
      </c>
      <c r="L198" s="52">
        <v>104</v>
      </c>
      <c r="M198" s="102">
        <f t="shared" si="43"/>
        <v>-100</v>
      </c>
      <c r="N198" s="53">
        <v>2455</v>
      </c>
      <c r="O198" s="53">
        <v>2460</v>
      </c>
      <c r="P198" s="49">
        <f t="shared" si="44"/>
        <v>-5</v>
      </c>
      <c r="Q198" s="50">
        <f t="shared" si="41"/>
        <v>11.983717235901509</v>
      </c>
      <c r="R198" s="172">
        <v>3984</v>
      </c>
      <c r="S198" s="159" t="s">
        <v>118</v>
      </c>
    </row>
    <row r="199" spans="1:19" s="46" customFormat="1" ht="27" customHeight="1" x14ac:dyDescent="0.2">
      <c r="A199" s="79" t="s">
        <v>399</v>
      </c>
      <c r="B199" s="40" t="s">
        <v>400</v>
      </c>
      <c r="C199" s="90">
        <v>1063.83</v>
      </c>
      <c r="D199" s="48">
        <v>5817</v>
      </c>
      <c r="E199" s="49">
        <v>2883</v>
      </c>
      <c r="F199" s="48">
        <v>6288</v>
      </c>
      <c r="G199" s="48">
        <v>-471</v>
      </c>
      <c r="H199" s="50">
        <v>-7.4904580152671763</v>
      </c>
      <c r="I199" s="51">
        <v>5476</v>
      </c>
      <c r="J199" s="52">
        <v>321</v>
      </c>
      <c r="K199" s="51">
        <v>5503</v>
      </c>
      <c r="L199" s="52">
        <v>278</v>
      </c>
      <c r="M199" s="102">
        <f t="shared" si="43"/>
        <v>-27</v>
      </c>
      <c r="N199" s="53">
        <v>3320</v>
      </c>
      <c r="O199" s="53">
        <v>3294</v>
      </c>
      <c r="P199" s="49">
        <f t="shared" si="44"/>
        <v>26</v>
      </c>
      <c r="Q199" s="50">
        <f t="shared" si="41"/>
        <v>5.1474389705122059</v>
      </c>
      <c r="R199" s="172">
        <v>4569</v>
      </c>
      <c r="S199" s="159" t="s">
        <v>399</v>
      </c>
    </row>
    <row r="200" spans="1:19" s="46" customFormat="1" ht="27" customHeight="1" x14ac:dyDescent="0.2">
      <c r="A200" s="79" t="s">
        <v>401</v>
      </c>
      <c r="B200" s="40" t="s">
        <v>402</v>
      </c>
      <c r="C200" s="90">
        <v>402.25</v>
      </c>
      <c r="D200" s="48">
        <v>9094</v>
      </c>
      <c r="E200" s="49">
        <v>4166</v>
      </c>
      <c r="F200" s="48">
        <v>9599</v>
      </c>
      <c r="G200" s="48">
        <v>-505</v>
      </c>
      <c r="H200" s="50">
        <v>-5.2609646838212312</v>
      </c>
      <c r="I200" s="51">
        <v>8630</v>
      </c>
      <c r="J200" s="52">
        <v>344</v>
      </c>
      <c r="K200" s="51">
        <v>8755</v>
      </c>
      <c r="L200" s="52">
        <v>312</v>
      </c>
      <c r="M200" s="102">
        <f t="shared" si="43"/>
        <v>-125</v>
      </c>
      <c r="N200" s="53">
        <v>4651</v>
      </c>
      <c r="O200" s="53">
        <v>4657</v>
      </c>
      <c r="P200" s="49">
        <f t="shared" si="44"/>
        <v>-6</v>
      </c>
      <c r="Q200" s="50">
        <f t="shared" si="41"/>
        <v>21.454319453076444</v>
      </c>
      <c r="R200" s="172">
        <v>7234</v>
      </c>
      <c r="S200" s="159" t="s">
        <v>401</v>
      </c>
    </row>
    <row r="201" spans="1:19" s="46" customFormat="1" ht="27" customHeight="1" x14ac:dyDescent="0.2">
      <c r="A201" s="79" t="s">
        <v>119</v>
      </c>
      <c r="B201" s="40" t="s">
        <v>403</v>
      </c>
      <c r="C201" s="90">
        <v>513.76</v>
      </c>
      <c r="D201" s="49">
        <v>18048</v>
      </c>
      <c r="E201" s="49">
        <v>7257</v>
      </c>
      <c r="F201" s="49">
        <v>18484</v>
      </c>
      <c r="G201" s="53">
        <v>-436</v>
      </c>
      <c r="H201" s="50">
        <v>-2.3587967972300365</v>
      </c>
      <c r="I201" s="51">
        <v>17573</v>
      </c>
      <c r="J201" s="52">
        <v>92</v>
      </c>
      <c r="K201" s="51">
        <v>17773</v>
      </c>
      <c r="L201" s="52">
        <v>90</v>
      </c>
      <c r="M201" s="102">
        <f t="shared" si="43"/>
        <v>-200</v>
      </c>
      <c r="N201" s="53">
        <v>8051</v>
      </c>
      <c r="O201" s="53">
        <v>8033</v>
      </c>
      <c r="P201" s="49">
        <f t="shared" si="44"/>
        <v>18</v>
      </c>
      <c r="Q201" s="50">
        <f t="shared" si="41"/>
        <v>34.204687013391471</v>
      </c>
      <c r="R201" s="172">
        <v>14831</v>
      </c>
      <c r="S201" s="159" t="s">
        <v>119</v>
      </c>
    </row>
    <row r="202" spans="1:19" s="46" customFormat="1" ht="27" customHeight="1" x14ac:dyDescent="0.2">
      <c r="A202" s="79" t="s">
        <v>120</v>
      </c>
      <c r="B202" s="40" t="s">
        <v>404</v>
      </c>
      <c r="C202" s="90">
        <v>292.58</v>
      </c>
      <c r="D202" s="49">
        <v>3884</v>
      </c>
      <c r="E202" s="49">
        <v>1684</v>
      </c>
      <c r="F202" s="49">
        <v>3966</v>
      </c>
      <c r="G202" s="49">
        <v>-82</v>
      </c>
      <c r="H202" s="50">
        <v>-2.0675743822491177</v>
      </c>
      <c r="I202" s="51">
        <v>3822</v>
      </c>
      <c r="J202" s="52">
        <v>97</v>
      </c>
      <c r="K202" s="51">
        <v>3823</v>
      </c>
      <c r="L202" s="52">
        <v>85</v>
      </c>
      <c r="M202" s="102">
        <f t="shared" si="43"/>
        <v>-1</v>
      </c>
      <c r="N202" s="53">
        <v>1929</v>
      </c>
      <c r="O202" s="53">
        <v>1917</v>
      </c>
      <c r="P202" s="49">
        <f t="shared" si="44"/>
        <v>12</v>
      </c>
      <c r="Q202" s="50">
        <f t="shared" si="41"/>
        <v>13.063093854672227</v>
      </c>
      <c r="R202" s="172">
        <v>3166</v>
      </c>
      <c r="S202" s="159" t="s">
        <v>120</v>
      </c>
    </row>
    <row r="203" spans="1:19" s="46" customFormat="1" ht="27" customHeight="1" x14ac:dyDescent="0.2">
      <c r="A203" s="79" t="s">
        <v>121</v>
      </c>
      <c r="B203" s="40" t="s">
        <v>405</v>
      </c>
      <c r="C203" s="90">
        <v>176.9</v>
      </c>
      <c r="D203" s="48">
        <v>3080</v>
      </c>
      <c r="E203" s="49">
        <v>1311</v>
      </c>
      <c r="F203" s="48">
        <v>3185</v>
      </c>
      <c r="G203" s="48">
        <v>-105</v>
      </c>
      <c r="H203" s="50">
        <v>-3.296703296703297</v>
      </c>
      <c r="I203" s="51">
        <v>3052</v>
      </c>
      <c r="J203" s="52">
        <v>25</v>
      </c>
      <c r="K203" s="51">
        <v>3084</v>
      </c>
      <c r="L203" s="52">
        <v>23</v>
      </c>
      <c r="M203" s="102">
        <f t="shared" si="43"/>
        <v>-32</v>
      </c>
      <c r="N203" s="53">
        <v>1365</v>
      </c>
      <c r="O203" s="53">
        <v>1362</v>
      </c>
      <c r="P203" s="49">
        <f t="shared" si="44"/>
        <v>3</v>
      </c>
      <c r="Q203" s="50">
        <f t="shared" si="41"/>
        <v>17.252685132843414</v>
      </c>
      <c r="R203" s="172">
        <v>2563</v>
      </c>
      <c r="S203" s="159" t="s">
        <v>121</v>
      </c>
    </row>
    <row r="204" spans="1:19" s="46" customFormat="1" ht="27" customHeight="1" x14ac:dyDescent="0.2">
      <c r="A204" s="79" t="s">
        <v>122</v>
      </c>
      <c r="B204" s="40" t="s">
        <v>406</v>
      </c>
      <c r="C204" s="90">
        <v>815.67</v>
      </c>
      <c r="D204" s="48">
        <v>5420</v>
      </c>
      <c r="E204" s="49">
        <v>2593</v>
      </c>
      <c r="F204" s="48">
        <v>5738</v>
      </c>
      <c r="G204" s="48">
        <v>-318</v>
      </c>
      <c r="H204" s="50">
        <v>-5.5420006971070057</v>
      </c>
      <c r="I204" s="51">
        <v>5169</v>
      </c>
      <c r="J204" s="52">
        <v>210</v>
      </c>
      <c r="K204" s="51">
        <v>5266</v>
      </c>
      <c r="L204" s="52">
        <v>198</v>
      </c>
      <c r="M204" s="102">
        <f t="shared" si="43"/>
        <v>-97</v>
      </c>
      <c r="N204" s="53">
        <v>2793</v>
      </c>
      <c r="O204" s="53">
        <v>2805</v>
      </c>
      <c r="P204" s="49">
        <f t="shared" si="44"/>
        <v>-12</v>
      </c>
      <c r="Q204" s="50">
        <f t="shared" si="41"/>
        <v>6.3371216300709845</v>
      </c>
      <c r="R204" s="172">
        <v>4307</v>
      </c>
      <c r="S204" s="159" t="s">
        <v>122</v>
      </c>
    </row>
    <row r="205" spans="1:19" s="46" customFormat="1" ht="27" customHeight="1" x14ac:dyDescent="0.2">
      <c r="A205" s="79" t="s">
        <v>123</v>
      </c>
      <c r="B205" s="40" t="s">
        <v>407</v>
      </c>
      <c r="C205" s="90">
        <v>596.48</v>
      </c>
      <c r="D205" s="48">
        <v>6387</v>
      </c>
      <c r="E205" s="49">
        <v>2997</v>
      </c>
      <c r="F205" s="48">
        <v>7030</v>
      </c>
      <c r="G205" s="48">
        <v>-643</v>
      </c>
      <c r="H205" s="50">
        <v>-9.1465149359886198</v>
      </c>
      <c r="I205" s="51">
        <v>5735</v>
      </c>
      <c r="J205" s="52">
        <v>124</v>
      </c>
      <c r="K205" s="51">
        <v>5880</v>
      </c>
      <c r="L205" s="52">
        <v>94</v>
      </c>
      <c r="M205" s="102">
        <f t="shared" si="43"/>
        <v>-145</v>
      </c>
      <c r="N205" s="53">
        <v>3115</v>
      </c>
      <c r="O205" s="53">
        <v>3123</v>
      </c>
      <c r="P205" s="49">
        <f t="shared" si="44"/>
        <v>-8</v>
      </c>
      <c r="Q205" s="50">
        <f t="shared" si="41"/>
        <v>9.6147398068669521</v>
      </c>
      <c r="R205" s="172">
        <v>5020</v>
      </c>
      <c r="S205" s="159" t="s">
        <v>123</v>
      </c>
    </row>
    <row r="206" spans="1:19" s="46" customFormat="1" ht="27" customHeight="1" x14ac:dyDescent="0.2">
      <c r="A206" s="79" t="s">
        <v>124</v>
      </c>
      <c r="B206" s="40" t="s">
        <v>408</v>
      </c>
      <c r="C206" s="90">
        <v>477.64</v>
      </c>
      <c r="D206" s="48">
        <v>25766</v>
      </c>
      <c r="E206" s="49">
        <v>11029</v>
      </c>
      <c r="F206" s="48">
        <v>26760</v>
      </c>
      <c r="G206" s="48">
        <v>-994</v>
      </c>
      <c r="H206" s="50">
        <v>-3.7144992526158447</v>
      </c>
      <c r="I206" s="51">
        <v>25038</v>
      </c>
      <c r="J206" s="52">
        <v>309</v>
      </c>
      <c r="K206" s="51">
        <v>25269</v>
      </c>
      <c r="L206" s="52">
        <v>250</v>
      </c>
      <c r="M206" s="102">
        <f t="shared" si="43"/>
        <v>-231</v>
      </c>
      <c r="N206" s="53">
        <v>12697</v>
      </c>
      <c r="O206" s="53">
        <v>12671</v>
      </c>
      <c r="P206" s="49">
        <f t="shared" si="44"/>
        <v>26</v>
      </c>
      <c r="Q206" s="50">
        <f t="shared" si="41"/>
        <v>52.420232811322336</v>
      </c>
      <c r="R206" s="172">
        <v>21242</v>
      </c>
      <c r="S206" s="159" t="s">
        <v>124</v>
      </c>
    </row>
    <row r="207" spans="1:19" s="46" customFormat="1" ht="27" customHeight="1" x14ac:dyDescent="0.2">
      <c r="A207" s="79" t="s">
        <v>125</v>
      </c>
      <c r="B207" s="40" t="s">
        <v>409</v>
      </c>
      <c r="C207" s="90">
        <v>371.79</v>
      </c>
      <c r="D207" s="48">
        <v>6294</v>
      </c>
      <c r="E207" s="49">
        <v>2974</v>
      </c>
      <c r="F207" s="48">
        <v>6882</v>
      </c>
      <c r="G207" s="48">
        <v>-588</v>
      </c>
      <c r="H207" s="50">
        <v>-8.5440278988666094</v>
      </c>
      <c r="I207" s="51">
        <v>5773</v>
      </c>
      <c r="J207" s="52">
        <v>37</v>
      </c>
      <c r="K207" s="51">
        <v>5906</v>
      </c>
      <c r="L207" s="52">
        <v>32</v>
      </c>
      <c r="M207" s="102">
        <f t="shared" si="43"/>
        <v>-133</v>
      </c>
      <c r="N207" s="53">
        <v>3172</v>
      </c>
      <c r="O207" s="53">
        <v>3213</v>
      </c>
      <c r="P207" s="49">
        <f t="shared" si="44"/>
        <v>-41</v>
      </c>
      <c r="Q207" s="50">
        <f t="shared" si="41"/>
        <v>15.527582775222571</v>
      </c>
      <c r="R207" s="172">
        <v>5194</v>
      </c>
      <c r="S207" s="159" t="s">
        <v>125</v>
      </c>
    </row>
    <row r="208" spans="1:19" s="46" customFormat="1" ht="27" customHeight="1" x14ac:dyDescent="0.2">
      <c r="A208" s="79" t="s">
        <v>126</v>
      </c>
      <c r="B208" s="40" t="s">
        <v>410</v>
      </c>
      <c r="C208" s="90">
        <v>536.71</v>
      </c>
      <c r="D208" s="48">
        <v>3022</v>
      </c>
      <c r="E208" s="49">
        <v>1355</v>
      </c>
      <c r="F208" s="48">
        <v>3182</v>
      </c>
      <c r="G208" s="48">
        <v>-160</v>
      </c>
      <c r="H208" s="50">
        <v>-5.0282840980515404</v>
      </c>
      <c r="I208" s="51">
        <v>2782</v>
      </c>
      <c r="J208" s="52">
        <v>76</v>
      </c>
      <c r="K208" s="51">
        <v>2878</v>
      </c>
      <c r="L208" s="52">
        <v>79</v>
      </c>
      <c r="M208" s="102">
        <f t="shared" si="43"/>
        <v>-96</v>
      </c>
      <c r="N208" s="53">
        <v>1434</v>
      </c>
      <c r="O208" s="53">
        <v>1463</v>
      </c>
      <c r="P208" s="49">
        <f t="shared" si="44"/>
        <v>-29</v>
      </c>
      <c r="Q208" s="50">
        <f t="shared" si="41"/>
        <v>5.1834323936576547</v>
      </c>
      <c r="R208" s="172">
        <v>2392</v>
      </c>
      <c r="S208" s="159" t="s">
        <v>126</v>
      </c>
    </row>
    <row r="209" spans="1:22" s="46" customFormat="1" ht="27" customHeight="1" x14ac:dyDescent="0.2">
      <c r="A209" s="79" t="s">
        <v>127</v>
      </c>
      <c r="B209" s="40" t="s">
        <v>411</v>
      </c>
      <c r="C209" s="90">
        <v>391.91</v>
      </c>
      <c r="D209" s="48">
        <v>6618</v>
      </c>
      <c r="E209" s="49">
        <v>3108</v>
      </c>
      <c r="F209" s="48">
        <v>7358</v>
      </c>
      <c r="G209" s="48">
        <v>-740</v>
      </c>
      <c r="H209" s="50">
        <v>-10.05708072845882</v>
      </c>
      <c r="I209" s="51">
        <v>5856</v>
      </c>
      <c r="J209" s="52">
        <v>81</v>
      </c>
      <c r="K209" s="51">
        <v>6046</v>
      </c>
      <c r="L209" s="52">
        <v>74</v>
      </c>
      <c r="M209" s="102">
        <f t="shared" si="43"/>
        <v>-190</v>
      </c>
      <c r="N209" s="53">
        <v>3255</v>
      </c>
      <c r="O209" s="53">
        <v>3328</v>
      </c>
      <c r="P209" s="49">
        <f t="shared" si="44"/>
        <v>-73</v>
      </c>
      <c r="Q209" s="50">
        <f t="shared" si="41"/>
        <v>14.942206118751754</v>
      </c>
      <c r="R209" s="172">
        <v>5196</v>
      </c>
      <c r="S209" s="159" t="s">
        <v>127</v>
      </c>
    </row>
    <row r="210" spans="1:22" s="46" customFormat="1" ht="27" customHeight="1" x14ac:dyDescent="0.2">
      <c r="A210" s="79" t="s">
        <v>128</v>
      </c>
      <c r="B210" s="40" t="s">
        <v>412</v>
      </c>
      <c r="C210" s="90">
        <v>1408.04</v>
      </c>
      <c r="D210" s="48">
        <v>6563</v>
      </c>
      <c r="E210" s="49">
        <v>3097</v>
      </c>
      <c r="F210" s="48">
        <v>6990</v>
      </c>
      <c r="G210" s="48">
        <v>-427</v>
      </c>
      <c r="H210" s="50">
        <v>-6.1087267525035767</v>
      </c>
      <c r="I210" s="51">
        <v>5775</v>
      </c>
      <c r="J210" s="52">
        <v>61</v>
      </c>
      <c r="K210" s="51">
        <v>5952</v>
      </c>
      <c r="L210" s="52">
        <v>52</v>
      </c>
      <c r="M210" s="102">
        <f t="shared" si="43"/>
        <v>-177</v>
      </c>
      <c r="N210" s="53">
        <v>3133</v>
      </c>
      <c r="O210" s="53">
        <v>3198</v>
      </c>
      <c r="P210" s="49">
        <f t="shared" si="44"/>
        <v>-65</v>
      </c>
      <c r="Q210" s="50">
        <f t="shared" si="41"/>
        <v>4.1014459816482489</v>
      </c>
      <c r="R210" s="172">
        <v>4996</v>
      </c>
      <c r="S210" s="159" t="s">
        <v>128</v>
      </c>
    </row>
    <row r="211" spans="1:22" s="46" customFormat="1" ht="27" customHeight="1" x14ac:dyDescent="0.2">
      <c r="A211" s="79" t="s">
        <v>129</v>
      </c>
      <c r="B211" s="40" t="s">
        <v>413</v>
      </c>
      <c r="C211" s="90">
        <v>608.9</v>
      </c>
      <c r="D211" s="48">
        <v>2264</v>
      </c>
      <c r="E211" s="49">
        <v>1058</v>
      </c>
      <c r="F211" s="48">
        <v>2482</v>
      </c>
      <c r="G211" s="48">
        <v>-218</v>
      </c>
      <c r="H211" s="50">
        <v>-8.7832393231265105</v>
      </c>
      <c r="I211" s="51">
        <v>2044</v>
      </c>
      <c r="J211" s="52">
        <v>89</v>
      </c>
      <c r="K211" s="51">
        <v>2120</v>
      </c>
      <c r="L211" s="52">
        <v>76</v>
      </c>
      <c r="M211" s="102">
        <f t="shared" si="43"/>
        <v>-76</v>
      </c>
      <c r="N211" s="53">
        <v>1221</v>
      </c>
      <c r="O211" s="53">
        <v>1248</v>
      </c>
      <c r="P211" s="49">
        <f t="shared" si="44"/>
        <v>-27</v>
      </c>
      <c r="Q211" s="50">
        <f t="shared" si="41"/>
        <v>3.356873049761866</v>
      </c>
      <c r="R211" s="172">
        <v>1749</v>
      </c>
      <c r="S211" s="159" t="s">
        <v>129</v>
      </c>
    </row>
    <row r="212" spans="1:22" s="46" customFormat="1" ht="27" customHeight="1" x14ac:dyDescent="0.2">
      <c r="A212" s="80" t="s">
        <v>130</v>
      </c>
      <c r="B212" s="71" t="s">
        <v>414</v>
      </c>
      <c r="C212" s="91">
        <v>729.85</v>
      </c>
      <c r="D212" s="64">
        <v>4387</v>
      </c>
      <c r="E212" s="65">
        <v>1991</v>
      </c>
      <c r="F212" s="64">
        <v>4919</v>
      </c>
      <c r="G212" s="64">
        <v>-532</v>
      </c>
      <c r="H212" s="66">
        <v>-10.815206342752592</v>
      </c>
      <c r="I212" s="67">
        <v>3999</v>
      </c>
      <c r="J212" s="68">
        <v>101</v>
      </c>
      <c r="K212" s="67">
        <v>4108</v>
      </c>
      <c r="L212" s="68">
        <v>85</v>
      </c>
      <c r="M212" s="102">
        <f t="shared" si="43"/>
        <v>-109</v>
      </c>
      <c r="N212" s="53">
        <v>2150</v>
      </c>
      <c r="O212" s="53">
        <v>2163</v>
      </c>
      <c r="P212" s="49">
        <f t="shared" si="44"/>
        <v>-13</v>
      </c>
      <c r="Q212" s="50">
        <f t="shared" si="41"/>
        <v>5.4792080564499557</v>
      </c>
      <c r="R212" s="176">
        <v>3471</v>
      </c>
      <c r="S212" s="161" t="s">
        <v>130</v>
      </c>
    </row>
    <row r="213" spans="1:22" s="46" customFormat="1" ht="27" customHeight="1" x14ac:dyDescent="0.2">
      <c r="A213" s="112" t="s">
        <v>457</v>
      </c>
      <c r="B213" s="113"/>
      <c r="C213" s="90">
        <v>3.59</v>
      </c>
      <c r="D213" s="48"/>
      <c r="E213" s="49"/>
      <c r="F213" s="48"/>
      <c r="G213" s="48"/>
      <c r="H213" s="50"/>
      <c r="I213" s="51"/>
      <c r="J213" s="52"/>
      <c r="K213" s="124"/>
      <c r="L213" s="125"/>
      <c r="M213" s="126"/>
      <c r="N213" s="126"/>
      <c r="O213" s="126"/>
      <c r="P213" s="127"/>
      <c r="Q213" s="188"/>
      <c r="R213" s="178"/>
      <c r="S213" s="164" t="s">
        <v>457</v>
      </c>
    </row>
    <row r="214" spans="1:22" s="46" customFormat="1" ht="27" customHeight="1" x14ac:dyDescent="0.2">
      <c r="A214" s="152" t="s">
        <v>415</v>
      </c>
      <c r="B214" s="47"/>
      <c r="C214" s="150">
        <v>5996.17</v>
      </c>
      <c r="D214" s="138">
        <v>222613</v>
      </c>
      <c r="E214" s="143">
        <v>106114</v>
      </c>
      <c r="F214" s="138">
        <v>236516</v>
      </c>
      <c r="G214" s="138">
        <v>-13903</v>
      </c>
      <c r="H214" s="146">
        <v>-5.8782492516362526</v>
      </c>
      <c r="I214" s="141">
        <f>SUM(I215:I222)</f>
        <v>204968</v>
      </c>
      <c r="J214" s="140">
        <f>SUM(J215:J222)</f>
        <v>2734</v>
      </c>
      <c r="K214" s="140">
        <f t="shared" ref="K214:L214" si="45">SUM(K215:K222)</f>
        <v>208795</v>
      </c>
      <c r="L214" s="140">
        <f t="shared" si="45"/>
        <v>2383</v>
      </c>
      <c r="M214" s="147">
        <f>I214-K214</f>
        <v>-3827</v>
      </c>
      <c r="N214" s="148">
        <f>SUM(N215:N222)</f>
        <v>119242</v>
      </c>
      <c r="O214" s="148">
        <f>SUM(O215:O222)</f>
        <v>120072</v>
      </c>
      <c r="P214" s="143">
        <f>N214-O214</f>
        <v>-830</v>
      </c>
      <c r="Q214" s="146">
        <f>SUM(Q215:Q222)</f>
        <v>232.94631186086841</v>
      </c>
      <c r="R214" s="175">
        <f>SUM(R215:R222)</f>
        <v>178971</v>
      </c>
      <c r="S214" s="165" t="s">
        <v>415</v>
      </c>
    </row>
    <row r="215" spans="1:22" s="46" customFormat="1" ht="27" customHeight="1" x14ac:dyDescent="0.2">
      <c r="A215" s="81" t="s">
        <v>13</v>
      </c>
      <c r="B215" s="74" t="s">
        <v>416</v>
      </c>
      <c r="C215" s="90">
        <v>1363.26</v>
      </c>
      <c r="D215" s="48">
        <v>165077</v>
      </c>
      <c r="E215" s="49">
        <v>80349</v>
      </c>
      <c r="F215" s="48">
        <v>174742</v>
      </c>
      <c r="G215" s="48">
        <v>-9665</v>
      </c>
      <c r="H215" s="50">
        <v>-5.53101143399984</v>
      </c>
      <c r="I215" s="51">
        <v>151566</v>
      </c>
      <c r="J215" s="52">
        <v>1553</v>
      </c>
      <c r="K215" s="51">
        <v>154271</v>
      </c>
      <c r="L215" s="52">
        <v>1335</v>
      </c>
      <c r="M215" s="102">
        <f>I215-K215</f>
        <v>-2705</v>
      </c>
      <c r="N215" s="53">
        <v>90614</v>
      </c>
      <c r="O215" s="53">
        <v>91270</v>
      </c>
      <c r="P215" s="49">
        <f>N215-O215</f>
        <v>-656</v>
      </c>
      <c r="Q215" s="50">
        <f t="shared" ref="Q215:Q222" si="46">I215/C215</f>
        <v>111.17908542757802</v>
      </c>
      <c r="R215" s="172">
        <v>132918</v>
      </c>
      <c r="S215" s="166" t="s">
        <v>13</v>
      </c>
    </row>
    <row r="216" spans="1:22" s="46" customFormat="1" ht="27" customHeight="1" x14ac:dyDescent="0.2">
      <c r="A216" s="79" t="s">
        <v>131</v>
      </c>
      <c r="B216" s="40" t="s">
        <v>417</v>
      </c>
      <c r="C216" s="93">
        <v>252.04</v>
      </c>
      <c r="D216" s="48">
        <v>19105</v>
      </c>
      <c r="E216" s="49">
        <v>8268</v>
      </c>
      <c r="F216" s="48">
        <v>19833</v>
      </c>
      <c r="G216" s="48">
        <v>-728</v>
      </c>
      <c r="H216" s="50">
        <v>-3.6706499268895278</v>
      </c>
      <c r="I216" s="51">
        <v>18021</v>
      </c>
      <c r="J216" s="52">
        <v>126</v>
      </c>
      <c r="K216" s="51">
        <v>18380</v>
      </c>
      <c r="L216" s="52">
        <v>145</v>
      </c>
      <c r="M216" s="102">
        <f>I216-K216</f>
        <v>-359</v>
      </c>
      <c r="N216" s="53">
        <v>9547</v>
      </c>
      <c r="O216" s="53">
        <v>9638</v>
      </c>
      <c r="P216" s="49">
        <f>N216-O216</f>
        <v>-91</v>
      </c>
      <c r="Q216" s="169">
        <f>I216/C216</f>
        <v>71.500555467386135</v>
      </c>
      <c r="R216" s="179">
        <v>15585</v>
      </c>
      <c r="S216" s="159" t="s">
        <v>131</v>
      </c>
    </row>
    <row r="217" spans="1:22" s="46" customFormat="1" ht="27" customHeight="1" x14ac:dyDescent="0.2">
      <c r="A217" s="79" t="s">
        <v>132</v>
      </c>
      <c r="B217" s="40" t="s">
        <v>418</v>
      </c>
      <c r="C217" s="93">
        <v>739.12</v>
      </c>
      <c r="D217" s="48">
        <v>8892</v>
      </c>
      <c r="E217" s="49">
        <v>4021</v>
      </c>
      <c r="F217" s="48">
        <v>9778</v>
      </c>
      <c r="G217" s="48">
        <v>-886</v>
      </c>
      <c r="H217" s="50">
        <v>-9.061157700961342</v>
      </c>
      <c r="I217" s="51">
        <v>7976</v>
      </c>
      <c r="J217" s="52">
        <v>236</v>
      </c>
      <c r="K217" s="51">
        <v>8195</v>
      </c>
      <c r="L217" s="52">
        <v>210</v>
      </c>
      <c r="M217" s="102">
        <f t="shared" ref="M217:M222" si="47">I217-K217</f>
        <v>-219</v>
      </c>
      <c r="N217" s="53">
        <v>4186</v>
      </c>
      <c r="O217" s="53">
        <v>4210</v>
      </c>
      <c r="P217" s="49">
        <f>N217-O217</f>
        <v>-24</v>
      </c>
      <c r="Q217" s="169">
        <f t="shared" si="46"/>
        <v>10.791211170040048</v>
      </c>
      <c r="R217" s="179">
        <v>6898</v>
      </c>
      <c r="S217" s="159" t="s">
        <v>132</v>
      </c>
    </row>
    <row r="218" spans="1:22" s="46" customFormat="1" ht="27" customHeight="1" x14ac:dyDescent="0.2">
      <c r="A218" s="79" t="s">
        <v>419</v>
      </c>
      <c r="B218" s="40" t="s">
        <v>420</v>
      </c>
      <c r="C218" s="90">
        <v>423.12</v>
      </c>
      <c r="D218" s="48">
        <v>5507</v>
      </c>
      <c r="E218" s="49">
        <v>2323</v>
      </c>
      <c r="F218" s="48">
        <v>6061</v>
      </c>
      <c r="G218" s="48">
        <v>-554</v>
      </c>
      <c r="H218" s="50">
        <v>-9.1404058736182154</v>
      </c>
      <c r="I218" s="51">
        <v>5172</v>
      </c>
      <c r="J218" s="52">
        <v>282</v>
      </c>
      <c r="K218" s="51">
        <v>5246</v>
      </c>
      <c r="L218" s="52">
        <v>231</v>
      </c>
      <c r="M218" s="102">
        <f t="shared" si="47"/>
        <v>-74</v>
      </c>
      <c r="N218" s="53">
        <v>2578</v>
      </c>
      <c r="O218" s="53">
        <v>2546</v>
      </c>
      <c r="P218" s="49">
        <f>N218-O218</f>
        <v>32</v>
      </c>
      <c r="Q218" s="169">
        <f t="shared" si="46"/>
        <v>12.223482699943279</v>
      </c>
      <c r="R218" s="179">
        <v>4290</v>
      </c>
      <c r="S218" s="159" t="s">
        <v>419</v>
      </c>
    </row>
    <row r="219" spans="1:22" s="46" customFormat="1" ht="27" customHeight="1" x14ac:dyDescent="0.2">
      <c r="A219" s="79" t="s">
        <v>133</v>
      </c>
      <c r="B219" s="40" t="s">
        <v>421</v>
      </c>
      <c r="C219" s="90">
        <v>1099.3699999999999</v>
      </c>
      <c r="D219" s="49">
        <v>7230</v>
      </c>
      <c r="E219" s="49">
        <v>3248</v>
      </c>
      <c r="F219" s="49">
        <v>7742</v>
      </c>
      <c r="G219" s="53">
        <v>-512</v>
      </c>
      <c r="H219" s="50">
        <v>-6.6132782226814779</v>
      </c>
      <c r="I219" s="51">
        <v>6698</v>
      </c>
      <c r="J219" s="52">
        <v>170</v>
      </c>
      <c r="K219" s="51">
        <v>6836</v>
      </c>
      <c r="L219" s="52">
        <v>146</v>
      </c>
      <c r="M219" s="102">
        <f t="shared" si="47"/>
        <v>-138</v>
      </c>
      <c r="N219" s="53">
        <v>3557</v>
      </c>
      <c r="O219" s="53">
        <v>3583</v>
      </c>
      <c r="P219" s="49">
        <f t="shared" ref="P219:P222" si="48">N219-O219</f>
        <v>-26</v>
      </c>
      <c r="Q219" s="169">
        <f t="shared" si="46"/>
        <v>6.0925802959877027</v>
      </c>
      <c r="R219" s="179">
        <v>5682</v>
      </c>
      <c r="S219" s="159" t="s">
        <v>133</v>
      </c>
    </row>
    <row r="220" spans="1:22" s="46" customFormat="1" ht="27" customHeight="1" x14ac:dyDescent="0.2">
      <c r="A220" s="79" t="s">
        <v>134</v>
      </c>
      <c r="B220" s="40" t="s">
        <v>422</v>
      </c>
      <c r="C220" s="90">
        <v>774.33</v>
      </c>
      <c r="D220" s="49">
        <v>6955</v>
      </c>
      <c r="E220" s="49">
        <v>3339</v>
      </c>
      <c r="F220" s="49">
        <v>7758</v>
      </c>
      <c r="G220" s="49">
        <v>-803</v>
      </c>
      <c r="H220" s="50">
        <v>-10.350605826243878</v>
      </c>
      <c r="I220" s="51">
        <v>6327</v>
      </c>
      <c r="J220" s="52">
        <v>121</v>
      </c>
      <c r="K220" s="51">
        <v>6432</v>
      </c>
      <c r="L220" s="52">
        <v>93</v>
      </c>
      <c r="M220" s="102">
        <f t="shared" si="47"/>
        <v>-105</v>
      </c>
      <c r="N220" s="53">
        <v>3682</v>
      </c>
      <c r="O220" s="53">
        <v>3696</v>
      </c>
      <c r="P220" s="49">
        <f t="shared" si="48"/>
        <v>-14</v>
      </c>
      <c r="Q220" s="169">
        <f t="shared" si="46"/>
        <v>8.1709348727286812</v>
      </c>
      <c r="R220" s="179">
        <v>5571</v>
      </c>
      <c r="S220" s="159" t="s">
        <v>134</v>
      </c>
      <c r="T220" s="61"/>
      <c r="U220" s="61"/>
      <c r="V220" s="61"/>
    </row>
    <row r="221" spans="1:22" s="46" customFormat="1" ht="27" customHeight="1" x14ac:dyDescent="0.2">
      <c r="A221" s="79" t="s">
        <v>135</v>
      </c>
      <c r="B221" s="40" t="s">
        <v>423</v>
      </c>
      <c r="C221" s="90">
        <v>571.79999999999995</v>
      </c>
      <c r="D221" s="48">
        <v>2558</v>
      </c>
      <c r="E221" s="49">
        <v>1109</v>
      </c>
      <c r="F221" s="48">
        <v>2534</v>
      </c>
      <c r="G221" s="48">
        <v>24</v>
      </c>
      <c r="H221" s="50">
        <v>0.94711917916337818</v>
      </c>
      <c r="I221" s="51">
        <v>2368</v>
      </c>
      <c r="J221" s="52">
        <v>57</v>
      </c>
      <c r="K221" s="51">
        <v>2432</v>
      </c>
      <c r="L221" s="52">
        <v>54</v>
      </c>
      <c r="M221" s="102">
        <f t="shared" si="47"/>
        <v>-64</v>
      </c>
      <c r="N221" s="53">
        <v>1186</v>
      </c>
      <c r="O221" s="53">
        <v>1187</v>
      </c>
      <c r="P221" s="49">
        <f t="shared" si="48"/>
        <v>-1</v>
      </c>
      <c r="Q221" s="169">
        <f t="shared" si="46"/>
        <v>4.1413081497026933</v>
      </c>
      <c r="R221" s="179">
        <v>2025</v>
      </c>
      <c r="S221" s="159" t="s">
        <v>135</v>
      </c>
      <c r="T221" s="61"/>
      <c r="U221" s="61"/>
      <c r="V221" s="61"/>
    </row>
    <row r="222" spans="1:22" s="46" customFormat="1" ht="27" customHeight="1" x14ac:dyDescent="0.2">
      <c r="A222" s="80" t="s">
        <v>136</v>
      </c>
      <c r="B222" s="71" t="s">
        <v>424</v>
      </c>
      <c r="C222" s="91">
        <v>773.13</v>
      </c>
      <c r="D222" s="64">
        <v>7289</v>
      </c>
      <c r="E222" s="65">
        <v>3457</v>
      </c>
      <c r="F222" s="64">
        <v>8068</v>
      </c>
      <c r="G222" s="64">
        <v>-779</v>
      </c>
      <c r="H222" s="66">
        <v>-9.6554288547347547</v>
      </c>
      <c r="I222" s="67">
        <v>6840</v>
      </c>
      <c r="J222" s="68">
        <v>189</v>
      </c>
      <c r="K222" s="67">
        <v>7003</v>
      </c>
      <c r="L222" s="68">
        <v>169</v>
      </c>
      <c r="M222" s="102">
        <f t="shared" si="47"/>
        <v>-163</v>
      </c>
      <c r="N222" s="69">
        <v>3892</v>
      </c>
      <c r="O222" s="69">
        <v>3942</v>
      </c>
      <c r="P222" s="49">
        <f t="shared" si="48"/>
        <v>-50</v>
      </c>
      <c r="Q222" s="169">
        <f t="shared" si="46"/>
        <v>8.847153777501843</v>
      </c>
      <c r="R222" s="179">
        <v>6002</v>
      </c>
      <c r="S222" s="161" t="s">
        <v>136</v>
      </c>
      <c r="T222" s="61"/>
      <c r="U222" s="61"/>
      <c r="V222" s="61"/>
    </row>
    <row r="223" spans="1:22" s="46" customFormat="1" ht="27" customHeight="1" x14ac:dyDescent="0.2">
      <c r="A223" s="134" t="s">
        <v>425</v>
      </c>
      <c r="B223" s="153"/>
      <c r="C223" s="90">
        <v>8499.49</v>
      </c>
      <c r="D223" s="48">
        <v>71771</v>
      </c>
      <c r="E223" s="143">
        <v>31986</v>
      </c>
      <c r="F223" s="48">
        <v>76621</v>
      </c>
      <c r="G223" s="48">
        <v>-4850</v>
      </c>
      <c r="H223" s="146">
        <v>-6.3298573498127144</v>
      </c>
      <c r="I223" s="154">
        <f>SUM(I225:I229)</f>
        <v>66533</v>
      </c>
      <c r="J223" s="155">
        <f>SUM(J225:J229)</f>
        <v>2102</v>
      </c>
      <c r="K223" s="155">
        <f t="shared" ref="K223:L223" si="49">SUM(K225:K229)</f>
        <v>67754</v>
      </c>
      <c r="L223" s="155">
        <f t="shared" si="49"/>
        <v>1833</v>
      </c>
      <c r="M223" s="156">
        <f>I223-K223</f>
        <v>-1221</v>
      </c>
      <c r="N223" s="144">
        <f>SUM(N225:N229)</f>
        <v>34780</v>
      </c>
      <c r="O223" s="144">
        <f>SUM(O225:O229)</f>
        <v>34781</v>
      </c>
      <c r="P223" s="157">
        <f>N223-O223</f>
        <v>-1</v>
      </c>
      <c r="Q223" s="146">
        <f>SUM(Q225:Q229)</f>
        <v>104.15402960678975</v>
      </c>
      <c r="R223" s="175">
        <f>SUM(R225:R229)</f>
        <v>55974</v>
      </c>
      <c r="S223" s="162" t="s">
        <v>425</v>
      </c>
      <c r="T223" s="61"/>
      <c r="U223" s="61"/>
      <c r="V223" s="61"/>
    </row>
    <row r="224" spans="1:22" s="46" customFormat="1" ht="27" customHeight="1" x14ac:dyDescent="0.2">
      <c r="A224" s="79" t="s">
        <v>426</v>
      </c>
      <c r="B224" s="47"/>
      <c r="C224" s="98">
        <f>SUM(C225:C229,C239)</f>
        <v>3591.2700000000004</v>
      </c>
      <c r="D224" s="73"/>
      <c r="E224" s="49"/>
      <c r="F224" s="73"/>
      <c r="G224" s="73"/>
      <c r="H224" s="50"/>
      <c r="I224" s="51"/>
      <c r="J224" s="52"/>
      <c r="K224" s="51"/>
      <c r="L224" s="52"/>
      <c r="M224" s="102"/>
      <c r="N224" s="53"/>
      <c r="O224" s="59"/>
      <c r="P224" s="73"/>
      <c r="Q224" s="169">
        <f>I223/C224</f>
        <v>18.526315203256786</v>
      </c>
      <c r="R224" s="180"/>
      <c r="S224" s="159" t="s">
        <v>426</v>
      </c>
      <c r="T224" s="61"/>
      <c r="U224" s="61"/>
      <c r="V224" s="61"/>
    </row>
    <row r="225" spans="1:22" s="46" customFormat="1" ht="27" customHeight="1" x14ac:dyDescent="0.2">
      <c r="A225" s="79" t="s">
        <v>28</v>
      </c>
      <c r="B225" s="40" t="s">
        <v>427</v>
      </c>
      <c r="C225" s="90">
        <v>502.65</v>
      </c>
      <c r="D225" s="49">
        <v>24636</v>
      </c>
      <c r="E225" s="49">
        <v>11153</v>
      </c>
      <c r="F225" s="49">
        <v>26917</v>
      </c>
      <c r="G225" s="48">
        <v>-2281</v>
      </c>
      <c r="H225" s="50">
        <v>-8.4741984619385526</v>
      </c>
      <c r="I225" s="51">
        <v>21918</v>
      </c>
      <c r="J225" s="52">
        <v>829</v>
      </c>
      <c r="K225" s="51">
        <v>22468</v>
      </c>
      <c r="L225" s="52">
        <v>717</v>
      </c>
      <c r="M225" s="102">
        <f>I225-K225</f>
        <v>-550</v>
      </c>
      <c r="N225" s="53">
        <v>11993</v>
      </c>
      <c r="O225" s="53">
        <v>12074</v>
      </c>
      <c r="P225" s="49">
        <f>N225-O225</f>
        <v>-81</v>
      </c>
      <c r="Q225" s="50">
        <f t="shared" ref="Q225:Q229" si="50">I225/C225</f>
        <v>43.604894061474191</v>
      </c>
      <c r="R225" s="172">
        <v>18710</v>
      </c>
      <c r="S225" s="159" t="s">
        <v>28</v>
      </c>
    </row>
    <row r="226" spans="1:22" s="46" customFormat="1" ht="27" customHeight="1" x14ac:dyDescent="0.2">
      <c r="A226" s="79" t="s">
        <v>137</v>
      </c>
      <c r="B226" s="40" t="s">
        <v>428</v>
      </c>
      <c r="C226" s="90">
        <v>1317.17</v>
      </c>
      <c r="D226" s="48">
        <v>14380</v>
      </c>
      <c r="E226" s="49">
        <v>6092</v>
      </c>
      <c r="F226" s="48">
        <v>15273</v>
      </c>
      <c r="G226" s="48">
        <v>-893</v>
      </c>
      <c r="H226" s="50">
        <v>-5.8469194002488054</v>
      </c>
      <c r="I226" s="51">
        <v>13748</v>
      </c>
      <c r="J226" s="52">
        <v>638</v>
      </c>
      <c r="K226" s="51">
        <v>13964</v>
      </c>
      <c r="L226" s="52">
        <v>605</v>
      </c>
      <c r="M226" s="102">
        <f t="shared" ref="M226:M229" si="51">I226-K226</f>
        <v>-216</v>
      </c>
      <c r="N226" s="53">
        <v>6830</v>
      </c>
      <c r="O226" s="53">
        <v>6822</v>
      </c>
      <c r="P226" s="49">
        <f t="shared" ref="P226:P229" si="52">N226-O226</f>
        <v>8</v>
      </c>
      <c r="Q226" s="50">
        <f t="shared" si="50"/>
        <v>10.437528944631293</v>
      </c>
      <c r="R226" s="179">
        <v>11141</v>
      </c>
      <c r="S226" s="159" t="s">
        <v>137</v>
      </c>
      <c r="T226" s="61"/>
      <c r="U226" s="61"/>
      <c r="V226" s="61"/>
    </row>
    <row r="227" spans="1:22" s="46" customFormat="1" ht="27" customHeight="1" x14ac:dyDescent="0.2">
      <c r="A227" s="79" t="s">
        <v>138</v>
      </c>
      <c r="B227" s="40" t="s">
        <v>429</v>
      </c>
      <c r="C227" s="90">
        <v>684.87</v>
      </c>
      <c r="D227" s="48">
        <v>23010</v>
      </c>
      <c r="E227" s="49">
        <v>10577</v>
      </c>
      <c r="F227" s="48">
        <v>23774</v>
      </c>
      <c r="G227" s="48">
        <v>-764</v>
      </c>
      <c r="H227" s="50">
        <v>-3.2135946832674351</v>
      </c>
      <c r="I227" s="51">
        <v>22022</v>
      </c>
      <c r="J227" s="52">
        <v>377</v>
      </c>
      <c r="K227" s="51">
        <v>22257</v>
      </c>
      <c r="L227" s="52">
        <v>289</v>
      </c>
      <c r="M227" s="102">
        <f t="shared" si="51"/>
        <v>-235</v>
      </c>
      <c r="N227" s="53">
        <v>11584</v>
      </c>
      <c r="O227" s="53">
        <v>11513</v>
      </c>
      <c r="P227" s="49">
        <f t="shared" si="52"/>
        <v>71</v>
      </c>
      <c r="Q227" s="50">
        <f t="shared" si="50"/>
        <v>32.155007519675266</v>
      </c>
      <c r="R227" s="179">
        <v>18678</v>
      </c>
      <c r="S227" s="159" t="s">
        <v>138</v>
      </c>
      <c r="T227" s="61"/>
      <c r="U227" s="61"/>
      <c r="V227" s="61"/>
    </row>
    <row r="228" spans="1:22" s="46" customFormat="1" ht="27" customHeight="1" x14ac:dyDescent="0.2">
      <c r="A228" s="79" t="s">
        <v>139</v>
      </c>
      <c r="B228" s="40" t="s">
        <v>430</v>
      </c>
      <c r="C228" s="90">
        <v>624.69000000000005</v>
      </c>
      <c r="D228" s="48">
        <v>5023</v>
      </c>
      <c r="E228" s="49">
        <v>2206</v>
      </c>
      <c r="F228" s="48">
        <v>5242</v>
      </c>
      <c r="G228" s="48">
        <v>-219</v>
      </c>
      <c r="H228" s="50">
        <v>-4.1777947348340332</v>
      </c>
      <c r="I228" s="51">
        <v>4688</v>
      </c>
      <c r="J228" s="52">
        <v>138</v>
      </c>
      <c r="K228" s="51">
        <v>4798</v>
      </c>
      <c r="L228" s="52">
        <v>125</v>
      </c>
      <c r="M228" s="102">
        <f t="shared" si="51"/>
        <v>-110</v>
      </c>
      <c r="N228" s="53">
        <v>2364</v>
      </c>
      <c r="O228" s="53">
        <v>2369</v>
      </c>
      <c r="P228" s="49">
        <f t="shared" si="52"/>
        <v>-5</v>
      </c>
      <c r="Q228" s="50">
        <f t="shared" si="50"/>
        <v>7.5045222430325431</v>
      </c>
      <c r="R228" s="179">
        <v>3874</v>
      </c>
      <c r="S228" s="159" t="s">
        <v>139</v>
      </c>
      <c r="T228" s="61"/>
      <c r="U228" s="61"/>
      <c r="V228" s="61"/>
    </row>
    <row r="229" spans="1:22" s="46" customFormat="1" ht="27" customHeight="1" x14ac:dyDescent="0.2">
      <c r="A229" s="79" t="s">
        <v>140</v>
      </c>
      <c r="B229" s="40" t="s">
        <v>431</v>
      </c>
      <c r="C229" s="90">
        <v>397.72</v>
      </c>
      <c r="D229" s="48">
        <v>4722</v>
      </c>
      <c r="E229" s="49">
        <v>1958</v>
      </c>
      <c r="F229" s="48">
        <v>5415</v>
      </c>
      <c r="G229" s="48">
        <v>-693</v>
      </c>
      <c r="H229" s="50">
        <v>-12.797783933518007</v>
      </c>
      <c r="I229" s="51">
        <v>4157</v>
      </c>
      <c r="J229" s="52">
        <v>120</v>
      </c>
      <c r="K229" s="51">
        <v>4267</v>
      </c>
      <c r="L229" s="52">
        <v>97</v>
      </c>
      <c r="M229" s="102">
        <f t="shared" si="51"/>
        <v>-110</v>
      </c>
      <c r="N229" s="53">
        <v>2009</v>
      </c>
      <c r="O229" s="53">
        <v>2003</v>
      </c>
      <c r="P229" s="49">
        <f t="shared" si="52"/>
        <v>6</v>
      </c>
      <c r="Q229" s="50">
        <f t="shared" si="50"/>
        <v>10.452076837976465</v>
      </c>
      <c r="R229" s="179">
        <v>3571</v>
      </c>
      <c r="S229" s="159" t="s">
        <v>140</v>
      </c>
      <c r="T229" s="61"/>
      <c r="U229" s="61"/>
      <c r="V229" s="61"/>
    </row>
    <row r="230" spans="1:22" s="46" customFormat="1" ht="27" customHeight="1" x14ac:dyDescent="0.2">
      <c r="A230" s="82" t="s">
        <v>432</v>
      </c>
      <c r="B230" s="47"/>
      <c r="C230" s="30" t="s">
        <v>460</v>
      </c>
      <c r="D230" s="30" t="s">
        <v>172</v>
      </c>
      <c r="E230" s="30" t="s">
        <v>172</v>
      </c>
      <c r="F230" s="30" t="s">
        <v>172</v>
      </c>
      <c r="G230" s="30" t="s">
        <v>172</v>
      </c>
      <c r="H230" s="25" t="s">
        <v>172</v>
      </c>
      <c r="I230" s="34" t="s">
        <v>172</v>
      </c>
      <c r="J230" s="35" t="s">
        <v>172</v>
      </c>
      <c r="K230" s="34" t="s">
        <v>172</v>
      </c>
      <c r="L230" s="35" t="s">
        <v>172</v>
      </c>
      <c r="M230" s="103" t="s">
        <v>172</v>
      </c>
      <c r="N230" s="31" t="s">
        <v>172</v>
      </c>
      <c r="O230" s="42" t="s">
        <v>172</v>
      </c>
      <c r="P230" s="30" t="s">
        <v>172</v>
      </c>
      <c r="Q230" s="25" t="s">
        <v>172</v>
      </c>
      <c r="R230" s="179">
        <v>37264</v>
      </c>
      <c r="S230" s="167" t="s">
        <v>432</v>
      </c>
      <c r="T230" s="61"/>
      <c r="U230" s="61"/>
      <c r="V230" s="61"/>
    </row>
    <row r="231" spans="1:22" s="46" customFormat="1" ht="27" customHeight="1" x14ac:dyDescent="0.2">
      <c r="A231" s="79" t="s">
        <v>433</v>
      </c>
      <c r="B231" s="47" t="s">
        <v>434</v>
      </c>
      <c r="C231" s="90">
        <v>250.57</v>
      </c>
      <c r="D231" s="41" t="s">
        <v>172</v>
      </c>
      <c r="E231" s="30" t="s">
        <v>172</v>
      </c>
      <c r="F231" s="41" t="s">
        <v>172</v>
      </c>
      <c r="G231" s="41" t="s">
        <v>172</v>
      </c>
      <c r="H231" s="25" t="s">
        <v>172</v>
      </c>
      <c r="I231" s="34" t="s">
        <v>172</v>
      </c>
      <c r="J231" s="35" t="s">
        <v>172</v>
      </c>
      <c r="K231" s="34" t="s">
        <v>172</v>
      </c>
      <c r="L231" s="35" t="s">
        <v>172</v>
      </c>
      <c r="M231" s="103" t="s">
        <v>172</v>
      </c>
      <c r="N231" s="31" t="s">
        <v>172</v>
      </c>
      <c r="O231" s="42" t="s">
        <v>172</v>
      </c>
      <c r="P231" s="30" t="s">
        <v>172</v>
      </c>
      <c r="Q231" s="25" t="s">
        <v>172</v>
      </c>
      <c r="R231" s="181" t="s">
        <v>172</v>
      </c>
      <c r="S231" s="159" t="s">
        <v>433</v>
      </c>
      <c r="T231" s="61"/>
      <c r="U231" s="61"/>
      <c r="V231" s="61"/>
    </row>
    <row r="232" spans="1:22" s="46" customFormat="1" ht="27" customHeight="1" x14ac:dyDescent="0.2">
      <c r="A232" s="79" t="s">
        <v>435</v>
      </c>
      <c r="B232" s="47"/>
      <c r="C232" s="30" t="s">
        <v>460</v>
      </c>
      <c r="D232" s="41" t="s">
        <v>172</v>
      </c>
      <c r="E232" s="30" t="s">
        <v>172</v>
      </c>
      <c r="F232" s="41" t="s">
        <v>172</v>
      </c>
      <c r="G232" s="41" t="s">
        <v>172</v>
      </c>
      <c r="H232" s="25" t="s">
        <v>172</v>
      </c>
      <c r="I232" s="34" t="s">
        <v>172</v>
      </c>
      <c r="J232" s="35" t="s">
        <v>172</v>
      </c>
      <c r="K232" s="34" t="s">
        <v>172</v>
      </c>
      <c r="L232" s="35" t="s">
        <v>172</v>
      </c>
      <c r="M232" s="103" t="s">
        <v>172</v>
      </c>
      <c r="N232" s="31" t="s">
        <v>172</v>
      </c>
      <c r="O232" s="42" t="s">
        <v>172</v>
      </c>
      <c r="P232" s="30" t="s">
        <v>172</v>
      </c>
      <c r="Q232" s="25" t="s">
        <v>172</v>
      </c>
      <c r="R232" s="181" t="s">
        <v>172</v>
      </c>
      <c r="S232" s="159" t="s">
        <v>435</v>
      </c>
      <c r="T232" s="61"/>
      <c r="U232" s="61"/>
      <c r="V232" s="61"/>
    </row>
    <row r="233" spans="1:22" s="46" customFormat="1" ht="27" customHeight="1" x14ac:dyDescent="0.2">
      <c r="A233" s="79" t="s">
        <v>175</v>
      </c>
      <c r="B233" s="47" t="s">
        <v>436</v>
      </c>
      <c r="C233" s="90">
        <v>535.35</v>
      </c>
      <c r="D233" s="41" t="s">
        <v>172</v>
      </c>
      <c r="E233" s="30" t="s">
        <v>172</v>
      </c>
      <c r="F233" s="41" t="s">
        <v>172</v>
      </c>
      <c r="G233" s="41" t="s">
        <v>172</v>
      </c>
      <c r="H233" s="25" t="s">
        <v>172</v>
      </c>
      <c r="I233" s="34" t="s">
        <v>172</v>
      </c>
      <c r="J233" s="35" t="s">
        <v>172</v>
      </c>
      <c r="K233" s="34" t="s">
        <v>172</v>
      </c>
      <c r="L233" s="35" t="s">
        <v>172</v>
      </c>
      <c r="M233" s="103" t="s">
        <v>172</v>
      </c>
      <c r="N233" s="31" t="s">
        <v>172</v>
      </c>
      <c r="O233" s="42" t="s">
        <v>172</v>
      </c>
      <c r="P233" s="30" t="s">
        <v>172</v>
      </c>
      <c r="Q233" s="25" t="s">
        <v>172</v>
      </c>
      <c r="R233" s="181" t="s">
        <v>172</v>
      </c>
      <c r="S233" s="159" t="s">
        <v>175</v>
      </c>
      <c r="T233" s="61"/>
      <c r="U233" s="61"/>
      <c r="V233" s="61"/>
    </row>
    <row r="234" spans="1:22" s="46" customFormat="1" ht="27" customHeight="1" x14ac:dyDescent="0.2">
      <c r="A234" s="79" t="s">
        <v>437</v>
      </c>
      <c r="B234" s="47" t="s">
        <v>438</v>
      </c>
      <c r="C234" s="90">
        <v>954.55</v>
      </c>
      <c r="D234" s="41" t="s">
        <v>172</v>
      </c>
      <c r="E234" s="30" t="s">
        <v>172</v>
      </c>
      <c r="F234" s="41" t="s">
        <v>172</v>
      </c>
      <c r="G234" s="41" t="s">
        <v>172</v>
      </c>
      <c r="H234" s="25" t="s">
        <v>172</v>
      </c>
      <c r="I234" s="34" t="s">
        <v>172</v>
      </c>
      <c r="J234" s="35" t="s">
        <v>172</v>
      </c>
      <c r="K234" s="34" t="s">
        <v>172</v>
      </c>
      <c r="L234" s="35" t="s">
        <v>172</v>
      </c>
      <c r="M234" s="103" t="s">
        <v>172</v>
      </c>
      <c r="N234" s="31" t="s">
        <v>172</v>
      </c>
      <c r="O234" s="42" t="s">
        <v>172</v>
      </c>
      <c r="P234" s="30" t="s">
        <v>172</v>
      </c>
      <c r="Q234" s="25" t="s">
        <v>172</v>
      </c>
      <c r="R234" s="181" t="s">
        <v>172</v>
      </c>
      <c r="S234" s="159" t="s">
        <v>437</v>
      </c>
      <c r="T234" s="61"/>
      <c r="U234" s="61"/>
      <c r="V234" s="61"/>
    </row>
    <row r="235" spans="1:22" s="46" customFormat="1" ht="27" customHeight="1" x14ac:dyDescent="0.2">
      <c r="A235" s="79" t="s">
        <v>439</v>
      </c>
      <c r="B235" s="47"/>
      <c r="C235" s="30" t="s">
        <v>460</v>
      </c>
      <c r="D235" s="41" t="s">
        <v>172</v>
      </c>
      <c r="E235" s="30" t="s">
        <v>172</v>
      </c>
      <c r="F235" s="41" t="s">
        <v>172</v>
      </c>
      <c r="G235" s="41" t="s">
        <v>172</v>
      </c>
      <c r="H235" s="25" t="s">
        <v>172</v>
      </c>
      <c r="I235" s="34" t="s">
        <v>172</v>
      </c>
      <c r="J235" s="35" t="s">
        <v>172</v>
      </c>
      <c r="K235" s="34" t="s">
        <v>172</v>
      </c>
      <c r="L235" s="35" t="s">
        <v>172</v>
      </c>
      <c r="M235" s="30" t="s">
        <v>172</v>
      </c>
      <c r="N235" s="42" t="s">
        <v>172</v>
      </c>
      <c r="O235" s="42" t="s">
        <v>172</v>
      </c>
      <c r="P235" s="30" t="s">
        <v>172</v>
      </c>
      <c r="Q235" s="25" t="s">
        <v>172</v>
      </c>
      <c r="R235" s="181" t="s">
        <v>172</v>
      </c>
      <c r="S235" s="159" t="s">
        <v>439</v>
      </c>
    </row>
    <row r="236" spans="1:22" s="46" customFormat="1" ht="27" customHeight="1" x14ac:dyDescent="0.2">
      <c r="A236" s="79" t="s">
        <v>440</v>
      </c>
      <c r="B236" s="47" t="s">
        <v>441</v>
      </c>
      <c r="C236" s="90">
        <v>1442.82</v>
      </c>
      <c r="D236" s="41" t="s">
        <v>172</v>
      </c>
      <c r="E236" s="30" t="s">
        <v>172</v>
      </c>
      <c r="F236" s="41" t="s">
        <v>172</v>
      </c>
      <c r="G236" s="41" t="s">
        <v>172</v>
      </c>
      <c r="H236" s="25" t="s">
        <v>172</v>
      </c>
      <c r="I236" s="34" t="s">
        <v>172</v>
      </c>
      <c r="J236" s="35" t="s">
        <v>172</v>
      </c>
      <c r="K236" s="34" t="s">
        <v>172</v>
      </c>
      <c r="L236" s="35" t="s">
        <v>172</v>
      </c>
      <c r="M236" s="30" t="s">
        <v>172</v>
      </c>
      <c r="N236" s="42" t="s">
        <v>172</v>
      </c>
      <c r="O236" s="42" t="s">
        <v>172</v>
      </c>
      <c r="P236" s="30" t="s">
        <v>172</v>
      </c>
      <c r="Q236" s="25" t="s">
        <v>172</v>
      </c>
      <c r="R236" s="181" t="s">
        <v>172</v>
      </c>
      <c r="S236" s="159" t="s">
        <v>440</v>
      </c>
      <c r="T236" s="61"/>
      <c r="U236" s="61"/>
      <c r="V236" s="61"/>
    </row>
    <row r="237" spans="1:22" s="46" customFormat="1" ht="27" customHeight="1" x14ac:dyDescent="0.2">
      <c r="A237" s="79" t="s">
        <v>442</v>
      </c>
      <c r="B237" s="47" t="s">
        <v>443</v>
      </c>
      <c r="C237" s="90">
        <v>968.32</v>
      </c>
      <c r="D237" s="41" t="s">
        <v>172</v>
      </c>
      <c r="E237" s="30" t="s">
        <v>172</v>
      </c>
      <c r="F237" s="41" t="s">
        <v>172</v>
      </c>
      <c r="G237" s="41" t="s">
        <v>172</v>
      </c>
      <c r="H237" s="25" t="s">
        <v>172</v>
      </c>
      <c r="I237" s="34" t="s">
        <v>172</v>
      </c>
      <c r="J237" s="35" t="s">
        <v>172</v>
      </c>
      <c r="K237" s="34" t="s">
        <v>172</v>
      </c>
      <c r="L237" s="35" t="s">
        <v>172</v>
      </c>
      <c r="M237" s="30" t="s">
        <v>172</v>
      </c>
      <c r="N237" s="42" t="s">
        <v>172</v>
      </c>
      <c r="O237" s="42" t="s">
        <v>172</v>
      </c>
      <c r="P237" s="30" t="s">
        <v>172</v>
      </c>
      <c r="Q237" s="25" t="s">
        <v>172</v>
      </c>
      <c r="R237" s="181" t="s">
        <v>172</v>
      </c>
      <c r="S237" s="159" t="s">
        <v>442</v>
      </c>
      <c r="T237" s="61"/>
      <c r="U237" s="61"/>
      <c r="V237" s="61"/>
    </row>
    <row r="238" spans="1:22" s="46" customFormat="1" ht="27" customHeight="1" x14ac:dyDescent="0.2">
      <c r="A238" s="79" t="s">
        <v>444</v>
      </c>
      <c r="B238" s="47" t="s">
        <v>445</v>
      </c>
      <c r="C238" s="114">
        <v>756.61</v>
      </c>
      <c r="D238" s="41" t="s">
        <v>172</v>
      </c>
      <c r="E238" s="30" t="s">
        <v>172</v>
      </c>
      <c r="F238" s="41" t="s">
        <v>172</v>
      </c>
      <c r="G238" s="41" t="s">
        <v>172</v>
      </c>
      <c r="H238" s="25" t="s">
        <v>172</v>
      </c>
      <c r="I238" s="34" t="s">
        <v>172</v>
      </c>
      <c r="J238" s="35" t="s">
        <v>172</v>
      </c>
      <c r="K238" s="34" t="s">
        <v>172</v>
      </c>
      <c r="L238" s="35" t="s">
        <v>172</v>
      </c>
      <c r="M238" s="30" t="s">
        <v>172</v>
      </c>
      <c r="N238" s="42" t="s">
        <v>172</v>
      </c>
      <c r="O238" s="42" t="s">
        <v>172</v>
      </c>
      <c r="P238" s="30" t="s">
        <v>172</v>
      </c>
      <c r="Q238" s="25" t="s">
        <v>172</v>
      </c>
      <c r="R238" s="182" t="s">
        <v>172</v>
      </c>
      <c r="S238" s="159" t="s">
        <v>444</v>
      </c>
      <c r="T238" s="61"/>
      <c r="U238" s="61"/>
      <c r="V238" s="61"/>
    </row>
    <row r="239" spans="1:22" s="46" customFormat="1" ht="27" customHeight="1" thickBot="1" x14ac:dyDescent="0.25">
      <c r="A239" s="115" t="s">
        <v>458</v>
      </c>
      <c r="B239" s="116"/>
      <c r="C239" s="117">
        <v>64.17</v>
      </c>
      <c r="D239" s="118"/>
      <c r="E239" s="118"/>
      <c r="F239" s="118"/>
      <c r="G239" s="119"/>
      <c r="H239" s="120"/>
      <c r="I239" s="121"/>
      <c r="J239" s="122"/>
      <c r="K239" s="121"/>
      <c r="L239" s="122"/>
      <c r="M239" s="118"/>
      <c r="N239" s="118"/>
      <c r="O239" s="118"/>
      <c r="P239" s="123"/>
      <c r="Q239" s="120"/>
      <c r="R239" s="178"/>
      <c r="S239" s="168" t="s">
        <v>458</v>
      </c>
    </row>
    <row r="240" spans="1:22" x14ac:dyDescent="0.2">
      <c r="A240" s="86"/>
      <c r="B240" s="2"/>
      <c r="C240" s="21"/>
      <c r="R240" s="32"/>
    </row>
    <row r="241" spans="18:18" x14ac:dyDescent="0.2">
      <c r="R241" s="32"/>
    </row>
    <row r="242" spans="18:18" x14ac:dyDescent="0.2">
      <c r="R242" s="32"/>
    </row>
    <row r="243" spans="18:18" x14ac:dyDescent="0.2">
      <c r="R243" s="32"/>
    </row>
    <row r="244" spans="18:18" x14ac:dyDescent="0.2">
      <c r="R244" s="32"/>
    </row>
    <row r="245" spans="18:18" x14ac:dyDescent="0.2">
      <c r="R245" s="32"/>
    </row>
    <row r="246" spans="18:18" x14ac:dyDescent="0.2">
      <c r="R246" s="32"/>
    </row>
    <row r="247" spans="18:18" x14ac:dyDescent="0.2">
      <c r="R247" s="32"/>
    </row>
    <row r="248" spans="18:18" x14ac:dyDescent="0.2">
      <c r="R248" s="32"/>
    </row>
    <row r="249" spans="18:18" x14ac:dyDescent="0.2">
      <c r="R249" s="32"/>
    </row>
    <row r="250" spans="18:18" x14ac:dyDescent="0.2">
      <c r="R250" s="32"/>
    </row>
  </sheetData>
  <sortState xmlns:xlrd2="http://schemas.microsoft.com/office/spreadsheetml/2017/richdata2" ref="A29:BT256">
    <sortCondition ref="A29:A256" customList="空知総合振興局,夕張市,岩見沢市,美唄市,芦別市,赤平市,三笠市,滝川市,砂川市,歌志内市,深川市,南幌町,奈井江町,上砂川町,由仁町,長沼町,栗山町,月形町,浦臼町,新十津川町,妹背牛町,秩父別町,雨竜町,北竜町,沼田町,石狩振興局,札幌市,江別市,千歳市,恵庭市,北広島市,石狩市,当別町,新篠津村,後志総合振興局,小樽市,島牧村,寿都町,黒松内町,蘭越町,ニセコ町,真狩村,留寿都村,喜茂別町,京極町,倶知安町,共和町,岩内町,泊村,神恵内村,積丹町,古平町,仁木町,余市町,赤井川村,胆振総合振興局,室蘭市,苫小牧市,登別市,伊達市,豊浦町,壮瞥町,白老町,厚真町,洞爺湖町,安平町,むかわ町,日高振興局,日高町,平取町,新冠町,浦河町,様似町,えりも町,新ひだか町,渡島総合振興局,函館市,北斗市,松前町,福島町,知内町,木古内町,七飯町,鹿部町,森町,八雲町,長万部町,檜山振興局,江差町,上ノ国町,厚沢部町,乙部町,奥尻町,今金町,せたな町,上川総合振興局,旭川市,士別市,名寄市,富良野市,鷹栖町,東神楽町,当麻町,比布町,愛別町,上川町,東川町,美瑛町,上富良野町,中富良野町,南富良野町,占冠村,和寒町,剣淵町,下川町,美深町,音威子府村,中川町,幌加内町,留萌振興局,留萌市,増毛町,小平町,苫前町,羽幌町,初山別村,遠別町,天塩町,宗谷総合振興局,稚内市,猿払村,浜頓別町,中頓別町,枝幸町,豊富町,礼文町,利尻町,利尻富士町,幌延町,オホーツク総合振興局,北見市,網走市,紋別市,美幌町,津別町,斜里町,清里町,小清水町,訓子府町,置戸町,佐呂間町,遠軽町,湧別町,滝上町,興部町,西興部村,雄武町,大空町,十勝総合振興局,帯広市,音更町,士幌町,上士幌町,鹿追町,新得町,清水町,芽室町,中札内村,更別村,大樹町,広尾町,幕別町,池田町,豊頃町,本別町,足寄町,陸別町,浦幌町,釧路総合振興局,釧路市,釧路町,厚岸町,浜中町,標茶町,弟子屈町,鶴居村,白糠町,根室振興局,根室市,別海町,中標津町,標津町,羅臼町,〔三島計〕,〔色丹島〕,色丹村,〔国後島〕,泊　村,留夜別村,〔択捉島〕,留別村,紗那村,蘂取村"/>
  </sortState>
  <mergeCells count="10">
    <mergeCell ref="A1:E1"/>
    <mergeCell ref="A14:A18"/>
    <mergeCell ref="B14:B18"/>
    <mergeCell ref="D14:H14"/>
    <mergeCell ref="S14:S18"/>
    <mergeCell ref="G15:H15"/>
    <mergeCell ref="I15:M15"/>
    <mergeCell ref="N15:P15"/>
    <mergeCell ref="R14:R15"/>
    <mergeCell ref="I14:P14"/>
  </mergeCells>
  <phoneticPr fontId="10"/>
  <pageMargins left="0.78740157480314965" right="0.78740157480314965" top="0.59055118110236227" bottom="0.51181102362204722" header="0.31496062992125984" footer="0.31496062992125984"/>
  <pageSetup paperSize="9" scale="49" fitToHeight="0" pageOrder="overThenDown" orientation="landscape" r:id="rId1"/>
  <headerFooter alignWithMargins="0"/>
  <rowBreaks count="4" manualBreakCount="4">
    <brk id="47" max="18" man="1"/>
    <brk id="87" max="18" man="1"/>
    <brk id="127" max="18" man="1"/>
    <brk id="166"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１－１</vt:lpstr>
      <vt:lpstr>'１－１'!Print_Area</vt:lpstr>
      <vt:lpstr>'１－１'!Print_Titles</vt:lpstr>
    </vt:vector>
  </TitlesOfParts>
  <Company>北海道</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佐藤＿昌宏</dc:creator>
  <cp:lastModifiedBy>川上＿莉佳</cp:lastModifiedBy>
  <cp:lastPrinted>2026-04-28T05:31:58Z</cp:lastPrinted>
  <dcterms:created xsi:type="dcterms:W3CDTF">2006-11-10T01:02:18Z</dcterms:created>
  <dcterms:modified xsi:type="dcterms:W3CDTF">2026-08-25T07:23:44Z</dcterms:modified>
</cp:coreProperties>
</file>